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reze\iCloudDrive\Documents\Education\UW\Neitz Lab\Projects\Core Sources\"/>
    </mc:Choice>
  </mc:AlternateContent>
  <xr:revisionPtr revIDLastSave="0" documentId="13_ncr:1_{3C5401FA-015F-40FD-8EC2-272E706ADDE9}" xr6:coauthVersionLast="47" xr6:coauthVersionMax="47" xr10:uidLastSave="{00000000-0000-0000-0000-000000000000}"/>
  <bookViews>
    <workbookView xWindow="-105" yWindow="0" windowWidth="29010" windowHeight="31785" xr2:uid="{00000000-000D-0000-FFFF-FFFF00000000}"/>
  </bookViews>
  <sheets>
    <sheet name="Carroll et al." sheetId="1" r:id="rId1"/>
    <sheet name="ARVO Figure" sheetId="7" r:id="rId2"/>
    <sheet name="Anomaloscope Calculations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188" i="6" l="1"/>
  <c r="AN189" i="6"/>
  <c r="AN190" i="6"/>
  <c r="AN191" i="6"/>
  <c r="AO191" i="6" s="1"/>
  <c r="AN192" i="6"/>
  <c r="AN193" i="6"/>
  <c r="AN194" i="6"/>
  <c r="AN195" i="6"/>
  <c r="AN196" i="6"/>
  <c r="AN197" i="6"/>
  <c r="AN198" i="6"/>
  <c r="AN199" i="6"/>
  <c r="AN200" i="6"/>
  <c r="AN201" i="6"/>
  <c r="AN202" i="6"/>
  <c r="AN203" i="6"/>
  <c r="AN410" i="6" s="1"/>
  <c r="AN413" i="6" s="1"/>
  <c r="AN204" i="6"/>
  <c r="AN205" i="6"/>
  <c r="AN206" i="6"/>
  <c r="AN207" i="6"/>
  <c r="AO207" i="6" s="1"/>
  <c r="AN208" i="6"/>
  <c r="AN209" i="6"/>
  <c r="AN210" i="6"/>
  <c r="AN211" i="6"/>
  <c r="AN212" i="6"/>
  <c r="AN213" i="6"/>
  <c r="AN214" i="6"/>
  <c r="AO214" i="6" s="1"/>
  <c r="AN215" i="6"/>
  <c r="AN216" i="6"/>
  <c r="AN217" i="6"/>
  <c r="AO217" i="6" s="1"/>
  <c r="AN218" i="6"/>
  <c r="AO218" i="6" s="1"/>
  <c r="AN219" i="6"/>
  <c r="AO219" i="6" s="1"/>
  <c r="AN220" i="6"/>
  <c r="AN221" i="6"/>
  <c r="AN222" i="6"/>
  <c r="AN223" i="6"/>
  <c r="AO223" i="6" s="1"/>
  <c r="AN224" i="6"/>
  <c r="AN225" i="6"/>
  <c r="AN226" i="6"/>
  <c r="AN227" i="6"/>
  <c r="AN228" i="6"/>
  <c r="AN229" i="6"/>
  <c r="AN230" i="6"/>
  <c r="AN231" i="6"/>
  <c r="AN232" i="6"/>
  <c r="AN233" i="6"/>
  <c r="AO233" i="6" s="1"/>
  <c r="AN234" i="6"/>
  <c r="AO234" i="6" s="1"/>
  <c r="AN235" i="6"/>
  <c r="AO235" i="6" s="1"/>
  <c r="AN236" i="6"/>
  <c r="AN237" i="6"/>
  <c r="AN238" i="6"/>
  <c r="AN239" i="6"/>
  <c r="AO239" i="6" s="1"/>
  <c r="AN240" i="6"/>
  <c r="AN241" i="6"/>
  <c r="AN242" i="6"/>
  <c r="AN243" i="6"/>
  <c r="AN244" i="6"/>
  <c r="AN245" i="6"/>
  <c r="AN246" i="6"/>
  <c r="AO192" i="6"/>
  <c r="AO198" i="6"/>
  <c r="AO202" i="6"/>
  <c r="AO208" i="6"/>
  <c r="AO224" i="6"/>
  <c r="AO230" i="6"/>
  <c r="AO240" i="6"/>
  <c r="AO246" i="6"/>
  <c r="AM8" i="6"/>
  <c r="AM9" i="6"/>
  <c r="AM10" i="6"/>
  <c r="AM11" i="6"/>
  <c r="AM12" i="6"/>
  <c r="AM13" i="6"/>
  <c r="AM14" i="6"/>
  <c r="AM15" i="6"/>
  <c r="AM16" i="6"/>
  <c r="AM17" i="6"/>
  <c r="AM18" i="6"/>
  <c r="AM19" i="6"/>
  <c r="AM20" i="6"/>
  <c r="AM21" i="6"/>
  <c r="AM22" i="6"/>
  <c r="AM23" i="6"/>
  <c r="AM24" i="6"/>
  <c r="AM25" i="6"/>
  <c r="AM26" i="6"/>
  <c r="AM27" i="6"/>
  <c r="AM28" i="6"/>
  <c r="AM29" i="6"/>
  <c r="AM30" i="6"/>
  <c r="AM31" i="6"/>
  <c r="AM32" i="6"/>
  <c r="AM33" i="6"/>
  <c r="AM34" i="6"/>
  <c r="AM35" i="6"/>
  <c r="AM36" i="6"/>
  <c r="AM37" i="6"/>
  <c r="AM38" i="6"/>
  <c r="AM39" i="6"/>
  <c r="AM40" i="6"/>
  <c r="AM41" i="6"/>
  <c r="AM42" i="6"/>
  <c r="AM43" i="6"/>
  <c r="AM44" i="6"/>
  <c r="AM45" i="6"/>
  <c r="AM46" i="6"/>
  <c r="AM47" i="6"/>
  <c r="AM48" i="6"/>
  <c r="AM49" i="6"/>
  <c r="AM50" i="6"/>
  <c r="AM51" i="6"/>
  <c r="AM52" i="6"/>
  <c r="AM53" i="6"/>
  <c r="AM54" i="6"/>
  <c r="AM55" i="6"/>
  <c r="AM56" i="6"/>
  <c r="AM57" i="6"/>
  <c r="AM58" i="6"/>
  <c r="AM59" i="6"/>
  <c r="AM60" i="6"/>
  <c r="AM61" i="6"/>
  <c r="AM62" i="6"/>
  <c r="AM63" i="6"/>
  <c r="AM64" i="6"/>
  <c r="AM65" i="6"/>
  <c r="AM66" i="6"/>
  <c r="AM67" i="6"/>
  <c r="AM68" i="6"/>
  <c r="AM69" i="6"/>
  <c r="AM70" i="6"/>
  <c r="AM71" i="6"/>
  <c r="AM72" i="6"/>
  <c r="AM73" i="6"/>
  <c r="AM74" i="6"/>
  <c r="AM75" i="6"/>
  <c r="AM76" i="6"/>
  <c r="AM77" i="6"/>
  <c r="AM78" i="6"/>
  <c r="AM79" i="6"/>
  <c r="AM80" i="6"/>
  <c r="AM81" i="6"/>
  <c r="AM82" i="6"/>
  <c r="AM83" i="6"/>
  <c r="AM84" i="6"/>
  <c r="AM85" i="6"/>
  <c r="AM86" i="6"/>
  <c r="AM87" i="6"/>
  <c r="AM88" i="6"/>
  <c r="AM89" i="6"/>
  <c r="AM90" i="6"/>
  <c r="AM91" i="6"/>
  <c r="AM92" i="6"/>
  <c r="AM93" i="6"/>
  <c r="AM94" i="6"/>
  <c r="AM95" i="6"/>
  <c r="AM96" i="6"/>
  <c r="AM97" i="6"/>
  <c r="AM98" i="6"/>
  <c r="AM99" i="6"/>
  <c r="AM100" i="6"/>
  <c r="AM101" i="6"/>
  <c r="AM102" i="6"/>
  <c r="AM103" i="6"/>
  <c r="AM104" i="6"/>
  <c r="AM105" i="6"/>
  <c r="AM106" i="6"/>
  <c r="AM107" i="6"/>
  <c r="AM108" i="6"/>
  <c r="AM109" i="6"/>
  <c r="AM110" i="6"/>
  <c r="AM111" i="6"/>
  <c r="AM112" i="6"/>
  <c r="AM113" i="6"/>
  <c r="AM114" i="6"/>
  <c r="AM115" i="6"/>
  <c r="AM116" i="6"/>
  <c r="AM117" i="6"/>
  <c r="AM118" i="6"/>
  <c r="AM119" i="6"/>
  <c r="AM120" i="6"/>
  <c r="AM121" i="6"/>
  <c r="AM122" i="6"/>
  <c r="AM123" i="6"/>
  <c r="AM124" i="6"/>
  <c r="AM125" i="6"/>
  <c r="AM126" i="6"/>
  <c r="AM127" i="6"/>
  <c r="AM128" i="6"/>
  <c r="AM129" i="6"/>
  <c r="AM130" i="6"/>
  <c r="AM131" i="6"/>
  <c r="AM132" i="6"/>
  <c r="AM133" i="6"/>
  <c r="AM134" i="6"/>
  <c r="AM135" i="6"/>
  <c r="AM136" i="6"/>
  <c r="AM137" i="6"/>
  <c r="AM138" i="6"/>
  <c r="AM139" i="6"/>
  <c r="AM140" i="6"/>
  <c r="AM141" i="6"/>
  <c r="AM142" i="6"/>
  <c r="AM143" i="6"/>
  <c r="AM144" i="6"/>
  <c r="AM145" i="6"/>
  <c r="AM146" i="6"/>
  <c r="AM147" i="6"/>
  <c r="AM148" i="6"/>
  <c r="AM149" i="6"/>
  <c r="AM150" i="6"/>
  <c r="AM151" i="6"/>
  <c r="AM152" i="6"/>
  <c r="AM153" i="6"/>
  <c r="AM154" i="6"/>
  <c r="AM155" i="6"/>
  <c r="AM156" i="6"/>
  <c r="AM157" i="6"/>
  <c r="AM158" i="6"/>
  <c r="AM159" i="6"/>
  <c r="AM160" i="6"/>
  <c r="AM161" i="6"/>
  <c r="AM162" i="6"/>
  <c r="AM163" i="6"/>
  <c r="AM164" i="6"/>
  <c r="AM165" i="6"/>
  <c r="AM166" i="6"/>
  <c r="AM167" i="6"/>
  <c r="AM168" i="6"/>
  <c r="AM169" i="6"/>
  <c r="AM170" i="6"/>
  <c r="AM171" i="6"/>
  <c r="AM172" i="6"/>
  <c r="AM173" i="6"/>
  <c r="AM174" i="6"/>
  <c r="AM175" i="6"/>
  <c r="AM176" i="6"/>
  <c r="AM177" i="6"/>
  <c r="AM178" i="6"/>
  <c r="AM179" i="6"/>
  <c r="AM180" i="6"/>
  <c r="AM181" i="6"/>
  <c r="AM182" i="6"/>
  <c r="AM183" i="6"/>
  <c r="AM184" i="6"/>
  <c r="AM185" i="6"/>
  <c r="AM186" i="6"/>
  <c r="AM187" i="6"/>
  <c r="AM188" i="6"/>
  <c r="AM189" i="6"/>
  <c r="AM190" i="6"/>
  <c r="AM191" i="6"/>
  <c r="AM192" i="6"/>
  <c r="AM193" i="6"/>
  <c r="AM194" i="6"/>
  <c r="AM195" i="6"/>
  <c r="AM196" i="6"/>
  <c r="AM197" i="6"/>
  <c r="AM198" i="6"/>
  <c r="AM199" i="6"/>
  <c r="AM200" i="6"/>
  <c r="AM201" i="6"/>
  <c r="AM202" i="6"/>
  <c r="AM203" i="6"/>
  <c r="AM204" i="6"/>
  <c r="AM205" i="6"/>
  <c r="AM206" i="6"/>
  <c r="AM207" i="6"/>
  <c r="AM208" i="6"/>
  <c r="AM209" i="6"/>
  <c r="AM210" i="6"/>
  <c r="AM211" i="6"/>
  <c r="AM212" i="6"/>
  <c r="AM213" i="6"/>
  <c r="AM214" i="6"/>
  <c r="AM215" i="6"/>
  <c r="AM216" i="6"/>
  <c r="AM217" i="6"/>
  <c r="AM218" i="6"/>
  <c r="AM219" i="6"/>
  <c r="AM220" i="6"/>
  <c r="AM221" i="6"/>
  <c r="AM222" i="6"/>
  <c r="AM223" i="6"/>
  <c r="AM224" i="6"/>
  <c r="AM225" i="6"/>
  <c r="AM226" i="6"/>
  <c r="AM227" i="6"/>
  <c r="AM228" i="6"/>
  <c r="AM229" i="6"/>
  <c r="AM230" i="6"/>
  <c r="AM231" i="6"/>
  <c r="AM232" i="6"/>
  <c r="AM233" i="6"/>
  <c r="AM234" i="6"/>
  <c r="AM235" i="6"/>
  <c r="AM236" i="6"/>
  <c r="AM237" i="6"/>
  <c r="AM238" i="6"/>
  <c r="AM239" i="6"/>
  <c r="AM240" i="6"/>
  <c r="AM241" i="6"/>
  <c r="AM242" i="6"/>
  <c r="AM243" i="6"/>
  <c r="AM244" i="6"/>
  <c r="AM245" i="6"/>
  <c r="AM246" i="6"/>
  <c r="AM247" i="6"/>
  <c r="AM248" i="6"/>
  <c r="AM249" i="6"/>
  <c r="AM250" i="6"/>
  <c r="AM251" i="6"/>
  <c r="AM252" i="6"/>
  <c r="AM253" i="6"/>
  <c r="AM254" i="6"/>
  <c r="AM255" i="6"/>
  <c r="AM256" i="6"/>
  <c r="AM257" i="6"/>
  <c r="AM258" i="6"/>
  <c r="AM259" i="6"/>
  <c r="AM260" i="6"/>
  <c r="AM261" i="6"/>
  <c r="AM262" i="6"/>
  <c r="AM263" i="6"/>
  <c r="AM264" i="6"/>
  <c r="AM265" i="6"/>
  <c r="AM266" i="6"/>
  <c r="AM267" i="6"/>
  <c r="AM268" i="6"/>
  <c r="AM269" i="6"/>
  <c r="AM270" i="6"/>
  <c r="AM271" i="6"/>
  <c r="AM272" i="6"/>
  <c r="AM273" i="6"/>
  <c r="AM274" i="6"/>
  <c r="AM275" i="6"/>
  <c r="AM276" i="6"/>
  <c r="AM277" i="6"/>
  <c r="AM278" i="6"/>
  <c r="AM279" i="6"/>
  <c r="AM280" i="6"/>
  <c r="AM281" i="6"/>
  <c r="AM282" i="6"/>
  <c r="AM283" i="6"/>
  <c r="AM284" i="6"/>
  <c r="AM285" i="6"/>
  <c r="AM286" i="6"/>
  <c r="AM287" i="6"/>
  <c r="AM288" i="6"/>
  <c r="AM289" i="6"/>
  <c r="AM290" i="6"/>
  <c r="AM291" i="6"/>
  <c r="AM292" i="6"/>
  <c r="AM293" i="6"/>
  <c r="AM294" i="6"/>
  <c r="AM295" i="6"/>
  <c r="AM296" i="6"/>
  <c r="AM297" i="6"/>
  <c r="AM298" i="6"/>
  <c r="AM299" i="6"/>
  <c r="AM300" i="6"/>
  <c r="AM301" i="6"/>
  <c r="AM302" i="6"/>
  <c r="AM303" i="6"/>
  <c r="AM304" i="6"/>
  <c r="AM305" i="6"/>
  <c r="AM306" i="6"/>
  <c r="AM307" i="6"/>
  <c r="AM308" i="6"/>
  <c r="AM309" i="6"/>
  <c r="AM310" i="6"/>
  <c r="AM311" i="6"/>
  <c r="AM312" i="6"/>
  <c r="AM313" i="6"/>
  <c r="AM314" i="6"/>
  <c r="AM315" i="6"/>
  <c r="AM316" i="6"/>
  <c r="AM317" i="6"/>
  <c r="AM318" i="6"/>
  <c r="AM319" i="6"/>
  <c r="AM320" i="6"/>
  <c r="AM321" i="6"/>
  <c r="AM322" i="6"/>
  <c r="AM323" i="6"/>
  <c r="AM324" i="6"/>
  <c r="AM325" i="6"/>
  <c r="AM326" i="6"/>
  <c r="AM327" i="6"/>
  <c r="AM328" i="6"/>
  <c r="AM329" i="6"/>
  <c r="AM330" i="6"/>
  <c r="AM331" i="6"/>
  <c r="AM332" i="6"/>
  <c r="AM333" i="6"/>
  <c r="AM334" i="6"/>
  <c r="AM335" i="6"/>
  <c r="AM336" i="6"/>
  <c r="AM337" i="6"/>
  <c r="AM338" i="6"/>
  <c r="AM339" i="6"/>
  <c r="AM340" i="6"/>
  <c r="AM341" i="6"/>
  <c r="AM342" i="6"/>
  <c r="AM343" i="6"/>
  <c r="AM344" i="6"/>
  <c r="AM345" i="6"/>
  <c r="AM346" i="6"/>
  <c r="AM347" i="6"/>
  <c r="AM348" i="6"/>
  <c r="AM349" i="6"/>
  <c r="AM350" i="6"/>
  <c r="AM351" i="6"/>
  <c r="AM352" i="6"/>
  <c r="AM353" i="6"/>
  <c r="AM354" i="6"/>
  <c r="AM355" i="6"/>
  <c r="AM356" i="6"/>
  <c r="AM357" i="6"/>
  <c r="AM358" i="6"/>
  <c r="AM359" i="6"/>
  <c r="AM360" i="6"/>
  <c r="AM361" i="6"/>
  <c r="AM362" i="6"/>
  <c r="AM363" i="6"/>
  <c r="AM364" i="6"/>
  <c r="AM365" i="6"/>
  <c r="AM366" i="6"/>
  <c r="AM367" i="6"/>
  <c r="AM368" i="6"/>
  <c r="AM369" i="6"/>
  <c r="AM370" i="6"/>
  <c r="AM371" i="6"/>
  <c r="AM372" i="6"/>
  <c r="AM373" i="6"/>
  <c r="AM374" i="6"/>
  <c r="AM375" i="6"/>
  <c r="AM376" i="6"/>
  <c r="AM377" i="6"/>
  <c r="AM378" i="6"/>
  <c r="AM379" i="6"/>
  <c r="AM380" i="6"/>
  <c r="AM381" i="6"/>
  <c r="AM382" i="6"/>
  <c r="AM383" i="6"/>
  <c r="AM384" i="6"/>
  <c r="AM385" i="6"/>
  <c r="AM386" i="6"/>
  <c r="AM387" i="6"/>
  <c r="AM388" i="6"/>
  <c r="AM389" i="6"/>
  <c r="AM390" i="6"/>
  <c r="AM391" i="6"/>
  <c r="AM392" i="6"/>
  <c r="AM393" i="6"/>
  <c r="AM394" i="6"/>
  <c r="AM395" i="6"/>
  <c r="AM396" i="6"/>
  <c r="AM397" i="6"/>
  <c r="AM398" i="6"/>
  <c r="AM399" i="6"/>
  <c r="AM400" i="6"/>
  <c r="AM401" i="6"/>
  <c r="AM402" i="6"/>
  <c r="AM403" i="6"/>
  <c r="AM404" i="6"/>
  <c r="AM405" i="6"/>
  <c r="AM406" i="6"/>
  <c r="AM407" i="6"/>
  <c r="AM7" i="6"/>
  <c r="AL8" i="6"/>
  <c r="AL9" i="6"/>
  <c r="AL10" i="6"/>
  <c r="AL11" i="6"/>
  <c r="AL12" i="6"/>
  <c r="AL13" i="6"/>
  <c r="AL14" i="6"/>
  <c r="AL15" i="6"/>
  <c r="AL16" i="6"/>
  <c r="AL17" i="6"/>
  <c r="AL18" i="6"/>
  <c r="AL19" i="6"/>
  <c r="AL20" i="6"/>
  <c r="AL21" i="6"/>
  <c r="AL22" i="6"/>
  <c r="AL23" i="6"/>
  <c r="AL24" i="6"/>
  <c r="AL25" i="6"/>
  <c r="AL26" i="6"/>
  <c r="AL27" i="6"/>
  <c r="AL28" i="6"/>
  <c r="AL29" i="6"/>
  <c r="AL30" i="6"/>
  <c r="AL31" i="6"/>
  <c r="AL32" i="6"/>
  <c r="AL33" i="6"/>
  <c r="AL34" i="6"/>
  <c r="AL35" i="6"/>
  <c r="AL36" i="6"/>
  <c r="AL37" i="6"/>
  <c r="AL38" i="6"/>
  <c r="AL39" i="6"/>
  <c r="AL40" i="6"/>
  <c r="AL41" i="6"/>
  <c r="AL42" i="6"/>
  <c r="AL43" i="6"/>
  <c r="AL44" i="6"/>
  <c r="AL45" i="6"/>
  <c r="AL46" i="6"/>
  <c r="AL47" i="6"/>
  <c r="AL48" i="6"/>
  <c r="AL49" i="6"/>
  <c r="AL50" i="6"/>
  <c r="AL51" i="6"/>
  <c r="AL52" i="6"/>
  <c r="AL53" i="6"/>
  <c r="AL54" i="6"/>
  <c r="AL55" i="6"/>
  <c r="AL56" i="6"/>
  <c r="AL57" i="6"/>
  <c r="AL58" i="6"/>
  <c r="AL59" i="6"/>
  <c r="AL60" i="6"/>
  <c r="AL61" i="6"/>
  <c r="AL62" i="6"/>
  <c r="AL63" i="6"/>
  <c r="AL64" i="6"/>
  <c r="AL65" i="6"/>
  <c r="AL66" i="6"/>
  <c r="AL67" i="6"/>
  <c r="AL68" i="6"/>
  <c r="AL69" i="6"/>
  <c r="AL70" i="6"/>
  <c r="AL71" i="6"/>
  <c r="AL72" i="6"/>
  <c r="AL73" i="6"/>
  <c r="AL74" i="6"/>
  <c r="AL75" i="6"/>
  <c r="AL76" i="6"/>
  <c r="AL77" i="6"/>
  <c r="AL78" i="6"/>
  <c r="AL79" i="6"/>
  <c r="AL80" i="6"/>
  <c r="AL81" i="6"/>
  <c r="AL82" i="6"/>
  <c r="AL83" i="6"/>
  <c r="AL84" i="6"/>
  <c r="AL85" i="6"/>
  <c r="AL86" i="6"/>
  <c r="AL87" i="6"/>
  <c r="AL88" i="6"/>
  <c r="AL89" i="6"/>
  <c r="AL90" i="6"/>
  <c r="AL91" i="6"/>
  <c r="AL92" i="6"/>
  <c r="AL93" i="6"/>
  <c r="AL94" i="6"/>
  <c r="AL95" i="6"/>
  <c r="AL96" i="6"/>
  <c r="AL97" i="6"/>
  <c r="AL98" i="6"/>
  <c r="AL99" i="6"/>
  <c r="AL100" i="6"/>
  <c r="AL101" i="6"/>
  <c r="AL102" i="6"/>
  <c r="AL103" i="6"/>
  <c r="AL104" i="6"/>
  <c r="AL105" i="6"/>
  <c r="AL106" i="6"/>
  <c r="AL107" i="6"/>
  <c r="AL108" i="6"/>
  <c r="AL109" i="6"/>
  <c r="AL110" i="6"/>
  <c r="AL111" i="6"/>
  <c r="AL112" i="6"/>
  <c r="AL113" i="6"/>
  <c r="AL114" i="6"/>
  <c r="AL115" i="6"/>
  <c r="AL116" i="6"/>
  <c r="AL117" i="6"/>
  <c r="AL118" i="6"/>
  <c r="AL119" i="6"/>
  <c r="AL120" i="6"/>
  <c r="AL121" i="6"/>
  <c r="AL122" i="6"/>
  <c r="AL123" i="6"/>
  <c r="AL124" i="6"/>
  <c r="AL125" i="6"/>
  <c r="AL126" i="6"/>
  <c r="AL127" i="6"/>
  <c r="AL128" i="6"/>
  <c r="AL129" i="6"/>
  <c r="AL130" i="6"/>
  <c r="AL131" i="6"/>
  <c r="AL132" i="6"/>
  <c r="AL133" i="6"/>
  <c r="AL134" i="6"/>
  <c r="AL135" i="6"/>
  <c r="AL136" i="6"/>
  <c r="AL137" i="6"/>
  <c r="AL138" i="6"/>
  <c r="AL139" i="6"/>
  <c r="AL140" i="6"/>
  <c r="AL141" i="6"/>
  <c r="AL142" i="6"/>
  <c r="AL143" i="6"/>
  <c r="AL144" i="6"/>
  <c r="AL145" i="6"/>
  <c r="AL146" i="6"/>
  <c r="AL147" i="6"/>
  <c r="AL148" i="6"/>
  <c r="AL149" i="6"/>
  <c r="AL150" i="6"/>
  <c r="AL151" i="6"/>
  <c r="AL152" i="6"/>
  <c r="AL153" i="6"/>
  <c r="AL154" i="6"/>
  <c r="AL155" i="6"/>
  <c r="AL156" i="6"/>
  <c r="AL157" i="6"/>
  <c r="AL158" i="6"/>
  <c r="AL159" i="6"/>
  <c r="AL160" i="6"/>
  <c r="AL161" i="6"/>
  <c r="AL162" i="6"/>
  <c r="AL163" i="6"/>
  <c r="AL164" i="6"/>
  <c r="AL165" i="6"/>
  <c r="AL166" i="6"/>
  <c r="AL167" i="6"/>
  <c r="AL168" i="6"/>
  <c r="AL169" i="6"/>
  <c r="AL170" i="6"/>
  <c r="AL171" i="6"/>
  <c r="AL172" i="6"/>
  <c r="AL173" i="6"/>
  <c r="AL174" i="6"/>
  <c r="AL175" i="6"/>
  <c r="AL176" i="6"/>
  <c r="AL177" i="6"/>
  <c r="AL178" i="6"/>
  <c r="AL179" i="6"/>
  <c r="AL180" i="6"/>
  <c r="AL181" i="6"/>
  <c r="AL182" i="6"/>
  <c r="AL183" i="6"/>
  <c r="AL184" i="6"/>
  <c r="AL185" i="6"/>
  <c r="AL186" i="6"/>
  <c r="AL187" i="6"/>
  <c r="AL188" i="6"/>
  <c r="AL189" i="6"/>
  <c r="AL190" i="6"/>
  <c r="AL191" i="6"/>
  <c r="AL192" i="6"/>
  <c r="AL193" i="6"/>
  <c r="AL194" i="6"/>
  <c r="AL195" i="6"/>
  <c r="AL196" i="6"/>
  <c r="AL197" i="6"/>
  <c r="AL198" i="6"/>
  <c r="AL199" i="6"/>
  <c r="AL200" i="6"/>
  <c r="AL201" i="6"/>
  <c r="AL202" i="6"/>
  <c r="AL203" i="6"/>
  <c r="AL204" i="6"/>
  <c r="AL205" i="6"/>
  <c r="AL206" i="6"/>
  <c r="AL207" i="6"/>
  <c r="AL208" i="6"/>
  <c r="AL209" i="6"/>
  <c r="AL210" i="6"/>
  <c r="AL211" i="6"/>
  <c r="AL212" i="6"/>
  <c r="AL213" i="6"/>
  <c r="AL214" i="6"/>
  <c r="AL215" i="6"/>
  <c r="AL216" i="6"/>
  <c r="AL217" i="6"/>
  <c r="AL218" i="6"/>
  <c r="AL219" i="6"/>
  <c r="AL220" i="6"/>
  <c r="AL221" i="6"/>
  <c r="AL222" i="6"/>
  <c r="AL223" i="6"/>
  <c r="AL224" i="6"/>
  <c r="AL225" i="6"/>
  <c r="AL226" i="6"/>
  <c r="AL227" i="6"/>
  <c r="AL228" i="6"/>
  <c r="AL229" i="6"/>
  <c r="AL230" i="6"/>
  <c r="AL231" i="6"/>
  <c r="AL232" i="6"/>
  <c r="AL233" i="6"/>
  <c r="AL234" i="6"/>
  <c r="AL235" i="6"/>
  <c r="AL236" i="6"/>
  <c r="AL237" i="6"/>
  <c r="AL238" i="6"/>
  <c r="AL239" i="6"/>
  <c r="AL240" i="6"/>
  <c r="AL241" i="6"/>
  <c r="AL242" i="6"/>
  <c r="AL243" i="6"/>
  <c r="AL244" i="6"/>
  <c r="AL245" i="6"/>
  <c r="AL246" i="6"/>
  <c r="AL247" i="6"/>
  <c r="AL248" i="6"/>
  <c r="AL249" i="6"/>
  <c r="AL250" i="6"/>
  <c r="AL251" i="6"/>
  <c r="AL252" i="6"/>
  <c r="AL253" i="6"/>
  <c r="AL254" i="6"/>
  <c r="AL255" i="6"/>
  <c r="AL256" i="6"/>
  <c r="AL257" i="6"/>
  <c r="AL258" i="6"/>
  <c r="AL259" i="6"/>
  <c r="AL260" i="6"/>
  <c r="AL261" i="6"/>
  <c r="AL262" i="6"/>
  <c r="AL263" i="6"/>
  <c r="AL264" i="6"/>
  <c r="AL265" i="6"/>
  <c r="AL266" i="6"/>
  <c r="AL267" i="6"/>
  <c r="AL268" i="6"/>
  <c r="AL269" i="6"/>
  <c r="AL270" i="6"/>
  <c r="AL271" i="6"/>
  <c r="AL272" i="6"/>
  <c r="AL273" i="6"/>
  <c r="AL274" i="6"/>
  <c r="AL275" i="6"/>
  <c r="AL276" i="6"/>
  <c r="AL277" i="6"/>
  <c r="AL278" i="6"/>
  <c r="AL279" i="6"/>
  <c r="AL280" i="6"/>
  <c r="AL281" i="6"/>
  <c r="AL282" i="6"/>
  <c r="AL283" i="6"/>
  <c r="AL284" i="6"/>
  <c r="AL285" i="6"/>
  <c r="AL286" i="6"/>
  <c r="AL287" i="6"/>
  <c r="AL288" i="6"/>
  <c r="AL289" i="6"/>
  <c r="AL290" i="6"/>
  <c r="AL291" i="6"/>
  <c r="AL292" i="6"/>
  <c r="AL293" i="6"/>
  <c r="AL294" i="6"/>
  <c r="AL295" i="6"/>
  <c r="AL296" i="6"/>
  <c r="AL297" i="6"/>
  <c r="AL298" i="6"/>
  <c r="AL299" i="6"/>
  <c r="AL300" i="6"/>
  <c r="AL301" i="6"/>
  <c r="AL302" i="6"/>
  <c r="AL303" i="6"/>
  <c r="AL304" i="6"/>
  <c r="AL305" i="6"/>
  <c r="AL306" i="6"/>
  <c r="AL307" i="6"/>
  <c r="AL308" i="6"/>
  <c r="AL309" i="6"/>
  <c r="AL310" i="6"/>
  <c r="AL311" i="6"/>
  <c r="AL312" i="6"/>
  <c r="AL313" i="6"/>
  <c r="AL314" i="6"/>
  <c r="AL315" i="6"/>
  <c r="AL316" i="6"/>
  <c r="AL317" i="6"/>
  <c r="AL318" i="6"/>
  <c r="AL319" i="6"/>
  <c r="AL320" i="6"/>
  <c r="AL321" i="6"/>
  <c r="AL322" i="6"/>
  <c r="AL323" i="6"/>
  <c r="AL324" i="6"/>
  <c r="AL325" i="6"/>
  <c r="AL326" i="6"/>
  <c r="AL327" i="6"/>
  <c r="AL328" i="6"/>
  <c r="AL329" i="6"/>
  <c r="AL330" i="6"/>
  <c r="AL331" i="6"/>
  <c r="AL332" i="6"/>
  <c r="AL333" i="6"/>
  <c r="AL334" i="6"/>
  <c r="AL335" i="6"/>
  <c r="AL336" i="6"/>
  <c r="AL337" i="6"/>
  <c r="AL338" i="6"/>
  <c r="AL339" i="6"/>
  <c r="AL340" i="6"/>
  <c r="AL341" i="6"/>
  <c r="AL342" i="6"/>
  <c r="AL343" i="6"/>
  <c r="AL344" i="6"/>
  <c r="AL345" i="6"/>
  <c r="AL346" i="6"/>
  <c r="AL347" i="6"/>
  <c r="AL348" i="6"/>
  <c r="AL349" i="6"/>
  <c r="AL350" i="6"/>
  <c r="AL351" i="6"/>
  <c r="AL352" i="6"/>
  <c r="AL353" i="6"/>
  <c r="AL354" i="6"/>
  <c r="AL355" i="6"/>
  <c r="AL356" i="6"/>
  <c r="AL357" i="6"/>
  <c r="AL358" i="6"/>
  <c r="AL359" i="6"/>
  <c r="AL360" i="6"/>
  <c r="AL361" i="6"/>
  <c r="AL362" i="6"/>
  <c r="AL363" i="6"/>
  <c r="AL364" i="6"/>
  <c r="AL365" i="6"/>
  <c r="AL366" i="6"/>
  <c r="AL367" i="6"/>
  <c r="AL368" i="6"/>
  <c r="AL369" i="6"/>
  <c r="AL370" i="6"/>
  <c r="AL371" i="6"/>
  <c r="AL372" i="6"/>
  <c r="AL373" i="6"/>
  <c r="AL374" i="6"/>
  <c r="AL375" i="6"/>
  <c r="AL376" i="6"/>
  <c r="AL377" i="6"/>
  <c r="AL378" i="6"/>
  <c r="AL379" i="6"/>
  <c r="AL380" i="6"/>
  <c r="AL381" i="6"/>
  <c r="AL382" i="6"/>
  <c r="AL383" i="6"/>
  <c r="AL384" i="6"/>
  <c r="AL385" i="6"/>
  <c r="AL386" i="6"/>
  <c r="AL387" i="6"/>
  <c r="AL388" i="6"/>
  <c r="AL389" i="6"/>
  <c r="AL390" i="6"/>
  <c r="AL391" i="6"/>
  <c r="AL392" i="6"/>
  <c r="AL393" i="6"/>
  <c r="AL394" i="6"/>
  <c r="AL395" i="6"/>
  <c r="AL396" i="6"/>
  <c r="AL397" i="6"/>
  <c r="AL398" i="6"/>
  <c r="AL399" i="6"/>
  <c r="AL400" i="6"/>
  <c r="AL401" i="6"/>
  <c r="AL402" i="6"/>
  <c r="AL403" i="6"/>
  <c r="AL404" i="6"/>
  <c r="AL405" i="6"/>
  <c r="AL406" i="6"/>
  <c r="AL407" i="6"/>
  <c r="AL7" i="6"/>
  <c r="AO8" i="6"/>
  <c r="AO9" i="6"/>
  <c r="AO10" i="6"/>
  <c r="AO11" i="6"/>
  <c r="AO12" i="6"/>
  <c r="AO13" i="6"/>
  <c r="AO14" i="6"/>
  <c r="AO15" i="6"/>
  <c r="AO16" i="6"/>
  <c r="AO17" i="6"/>
  <c r="AO18" i="6"/>
  <c r="AO19" i="6"/>
  <c r="AO20" i="6"/>
  <c r="AO21" i="6"/>
  <c r="AO22" i="6"/>
  <c r="AO23" i="6"/>
  <c r="AO24" i="6"/>
  <c r="AO25" i="6"/>
  <c r="AO26" i="6"/>
  <c r="AO27" i="6"/>
  <c r="AO28" i="6"/>
  <c r="AO29" i="6"/>
  <c r="AO30" i="6"/>
  <c r="AO31" i="6"/>
  <c r="AO32" i="6"/>
  <c r="AO33" i="6"/>
  <c r="AO34" i="6"/>
  <c r="AO35" i="6"/>
  <c r="AO36" i="6"/>
  <c r="AO37" i="6"/>
  <c r="AO38" i="6"/>
  <c r="AO39" i="6"/>
  <c r="AO40" i="6"/>
  <c r="AO41" i="6"/>
  <c r="AO42" i="6"/>
  <c r="AO43" i="6"/>
  <c r="AO44" i="6"/>
  <c r="AO45" i="6"/>
  <c r="AO46" i="6"/>
  <c r="AO47" i="6"/>
  <c r="AO48" i="6"/>
  <c r="AO49" i="6"/>
  <c r="AO50" i="6"/>
  <c r="AO51" i="6"/>
  <c r="AO52" i="6"/>
  <c r="AO53" i="6"/>
  <c r="AO54" i="6"/>
  <c r="AO55" i="6"/>
  <c r="AO56" i="6"/>
  <c r="AO57" i="6"/>
  <c r="AO58" i="6"/>
  <c r="AO59" i="6"/>
  <c r="AO60" i="6"/>
  <c r="AO61" i="6"/>
  <c r="AO62" i="6"/>
  <c r="AO63" i="6"/>
  <c r="AO64" i="6"/>
  <c r="AO65" i="6"/>
  <c r="AO66" i="6"/>
  <c r="AO67" i="6"/>
  <c r="AO68" i="6"/>
  <c r="AO69" i="6"/>
  <c r="AO70" i="6"/>
  <c r="AO71" i="6"/>
  <c r="AO72" i="6"/>
  <c r="AO73" i="6"/>
  <c r="AO74" i="6"/>
  <c r="AO75" i="6"/>
  <c r="AO76" i="6"/>
  <c r="AO77" i="6"/>
  <c r="AO78" i="6"/>
  <c r="AO79" i="6"/>
  <c r="AO80" i="6"/>
  <c r="AO81" i="6"/>
  <c r="AO82" i="6"/>
  <c r="AO83" i="6"/>
  <c r="AO84" i="6"/>
  <c r="AO85" i="6"/>
  <c r="AO86" i="6"/>
  <c r="AO87" i="6"/>
  <c r="AO88" i="6"/>
  <c r="AO89" i="6"/>
  <c r="AO90" i="6"/>
  <c r="AO91" i="6"/>
  <c r="AO92" i="6"/>
  <c r="AO93" i="6"/>
  <c r="AO94" i="6"/>
  <c r="AO95" i="6"/>
  <c r="AO96" i="6"/>
  <c r="AO97" i="6"/>
  <c r="AO98" i="6"/>
  <c r="AO99" i="6"/>
  <c r="AO100" i="6"/>
  <c r="AO101" i="6"/>
  <c r="AO102" i="6"/>
  <c r="AO103" i="6"/>
  <c r="AO104" i="6"/>
  <c r="AO105" i="6"/>
  <c r="AO106" i="6"/>
  <c r="AO107" i="6"/>
  <c r="AO108" i="6"/>
  <c r="AO109" i="6"/>
  <c r="AO110" i="6"/>
  <c r="AO111" i="6"/>
  <c r="AO112" i="6"/>
  <c r="AO113" i="6"/>
  <c r="AO114" i="6"/>
  <c r="AO115" i="6"/>
  <c r="AO116" i="6"/>
  <c r="AO117" i="6"/>
  <c r="AO118" i="6"/>
  <c r="AO119" i="6"/>
  <c r="AO120" i="6"/>
  <c r="AO121" i="6"/>
  <c r="AO122" i="6"/>
  <c r="AO123" i="6"/>
  <c r="AO124" i="6"/>
  <c r="AO125" i="6"/>
  <c r="AO126" i="6"/>
  <c r="AO127" i="6"/>
  <c r="AO128" i="6"/>
  <c r="AO129" i="6"/>
  <c r="AO130" i="6"/>
  <c r="AO131" i="6"/>
  <c r="AO132" i="6"/>
  <c r="AO133" i="6"/>
  <c r="AO134" i="6"/>
  <c r="AO135" i="6"/>
  <c r="AO136" i="6"/>
  <c r="AO137" i="6"/>
  <c r="AO138" i="6"/>
  <c r="AO139" i="6"/>
  <c r="AO140" i="6"/>
  <c r="AO141" i="6"/>
  <c r="AO142" i="6"/>
  <c r="AO143" i="6"/>
  <c r="AO144" i="6"/>
  <c r="AO145" i="6"/>
  <c r="AO146" i="6"/>
  <c r="AO147" i="6"/>
  <c r="AO148" i="6"/>
  <c r="AO149" i="6"/>
  <c r="AO150" i="6"/>
  <c r="AO151" i="6"/>
  <c r="AO152" i="6"/>
  <c r="AO153" i="6"/>
  <c r="AO154" i="6"/>
  <c r="AO155" i="6"/>
  <c r="AO156" i="6"/>
  <c r="AO157" i="6"/>
  <c r="AO158" i="6"/>
  <c r="AO159" i="6"/>
  <c r="AO160" i="6"/>
  <c r="AO161" i="6"/>
  <c r="AO162" i="6"/>
  <c r="AO163" i="6"/>
  <c r="AO164" i="6"/>
  <c r="AO165" i="6"/>
  <c r="AO166" i="6"/>
  <c r="AO167" i="6"/>
  <c r="AO168" i="6"/>
  <c r="AO169" i="6"/>
  <c r="AO170" i="6"/>
  <c r="AO171" i="6"/>
  <c r="AO172" i="6"/>
  <c r="AO173" i="6"/>
  <c r="AO174" i="6"/>
  <c r="AO175" i="6"/>
  <c r="AO176" i="6"/>
  <c r="AO177" i="6"/>
  <c r="AO178" i="6"/>
  <c r="AO179" i="6"/>
  <c r="AO180" i="6"/>
  <c r="AO181" i="6"/>
  <c r="AO182" i="6"/>
  <c r="AO183" i="6"/>
  <c r="AO184" i="6"/>
  <c r="AO185" i="6"/>
  <c r="AO186" i="6"/>
  <c r="AO187" i="6"/>
  <c r="AO188" i="6"/>
  <c r="AO189" i="6"/>
  <c r="AO190" i="6"/>
  <c r="AO193" i="6"/>
  <c r="AO194" i="6"/>
  <c r="AO195" i="6"/>
  <c r="AO196" i="6"/>
  <c r="AO197" i="6"/>
  <c r="AO199" i="6"/>
  <c r="AO200" i="6"/>
  <c r="AO201" i="6"/>
  <c r="AO204" i="6"/>
  <c r="AO205" i="6"/>
  <c r="AO206" i="6"/>
  <c r="AO209" i="6"/>
  <c r="AO210" i="6"/>
  <c r="AO211" i="6"/>
  <c r="AO212" i="6"/>
  <c r="AO213" i="6"/>
  <c r="AO215" i="6"/>
  <c r="AO216" i="6"/>
  <c r="AO220" i="6"/>
  <c r="AO221" i="6"/>
  <c r="AO222" i="6"/>
  <c r="AO225" i="6"/>
  <c r="AO226" i="6"/>
  <c r="AO227" i="6"/>
  <c r="AO228" i="6"/>
  <c r="AO229" i="6"/>
  <c r="AO231" i="6"/>
  <c r="AO232" i="6"/>
  <c r="AO236" i="6"/>
  <c r="AO237" i="6"/>
  <c r="AO238" i="6"/>
  <c r="AO241" i="6"/>
  <c r="AO242" i="6"/>
  <c r="AO243" i="6"/>
  <c r="AO244" i="6"/>
  <c r="AO245" i="6"/>
  <c r="AO247" i="6"/>
  <c r="AO248" i="6"/>
  <c r="AO249" i="6"/>
  <c r="AO250" i="6"/>
  <c r="AO251" i="6"/>
  <c r="AO252" i="6"/>
  <c r="AO253" i="6"/>
  <c r="AO254" i="6"/>
  <c r="AO255" i="6"/>
  <c r="AO256" i="6"/>
  <c r="AO257" i="6"/>
  <c r="AO258" i="6"/>
  <c r="AO259" i="6"/>
  <c r="AO260" i="6"/>
  <c r="AO261" i="6"/>
  <c r="AO262" i="6"/>
  <c r="AO263" i="6"/>
  <c r="AO264" i="6"/>
  <c r="AO265" i="6"/>
  <c r="AO266" i="6"/>
  <c r="AO267" i="6"/>
  <c r="AO268" i="6"/>
  <c r="AO269" i="6"/>
  <c r="AO270" i="6"/>
  <c r="AO271" i="6"/>
  <c r="AO272" i="6"/>
  <c r="AO273" i="6"/>
  <c r="AO274" i="6"/>
  <c r="AO275" i="6"/>
  <c r="AO276" i="6"/>
  <c r="AO277" i="6"/>
  <c r="AO278" i="6"/>
  <c r="AO279" i="6"/>
  <c r="AO280" i="6"/>
  <c r="AO281" i="6"/>
  <c r="AO282" i="6"/>
  <c r="AO283" i="6"/>
  <c r="AO284" i="6"/>
  <c r="AO285" i="6"/>
  <c r="AO286" i="6"/>
  <c r="AO287" i="6"/>
  <c r="AO288" i="6"/>
  <c r="AO289" i="6"/>
  <c r="AO290" i="6"/>
  <c r="AO291" i="6"/>
  <c r="AO292" i="6"/>
  <c r="AO293" i="6"/>
  <c r="AO294" i="6"/>
  <c r="AO295" i="6"/>
  <c r="AO296" i="6"/>
  <c r="AO297" i="6"/>
  <c r="AO298" i="6"/>
  <c r="AO299" i="6"/>
  <c r="AO300" i="6"/>
  <c r="AO301" i="6"/>
  <c r="AO302" i="6"/>
  <c r="AO303" i="6"/>
  <c r="AO304" i="6"/>
  <c r="AO305" i="6"/>
  <c r="AO306" i="6"/>
  <c r="AO307" i="6"/>
  <c r="AO308" i="6"/>
  <c r="AO309" i="6"/>
  <c r="AO310" i="6"/>
  <c r="AO311" i="6"/>
  <c r="AO312" i="6"/>
  <c r="AO313" i="6"/>
  <c r="AO314" i="6"/>
  <c r="AO315" i="6"/>
  <c r="AO316" i="6"/>
  <c r="AO317" i="6"/>
  <c r="AO318" i="6"/>
  <c r="AO319" i="6"/>
  <c r="AO320" i="6"/>
  <c r="AO321" i="6"/>
  <c r="AO322" i="6"/>
  <c r="AO323" i="6"/>
  <c r="AO324" i="6"/>
  <c r="AO325" i="6"/>
  <c r="AO326" i="6"/>
  <c r="AO327" i="6"/>
  <c r="AO328" i="6"/>
  <c r="AO329" i="6"/>
  <c r="AO330" i="6"/>
  <c r="AO331" i="6"/>
  <c r="AO332" i="6"/>
  <c r="AO333" i="6"/>
  <c r="AO334" i="6"/>
  <c r="AO335" i="6"/>
  <c r="AO336" i="6"/>
  <c r="AO337" i="6"/>
  <c r="AO338" i="6"/>
  <c r="AO339" i="6"/>
  <c r="AO340" i="6"/>
  <c r="AO341" i="6"/>
  <c r="AO342" i="6"/>
  <c r="AO343" i="6"/>
  <c r="AO344" i="6"/>
  <c r="AO345" i="6"/>
  <c r="AO346" i="6"/>
  <c r="AO347" i="6"/>
  <c r="AO348" i="6"/>
  <c r="AO349" i="6"/>
  <c r="AO350" i="6"/>
  <c r="AO351" i="6"/>
  <c r="AO352" i="6"/>
  <c r="AO353" i="6"/>
  <c r="AO354" i="6"/>
  <c r="AO355" i="6"/>
  <c r="AO356" i="6"/>
  <c r="AO357" i="6"/>
  <c r="AO358" i="6"/>
  <c r="AO359" i="6"/>
  <c r="AO360" i="6"/>
  <c r="AO361" i="6"/>
  <c r="AO362" i="6"/>
  <c r="AO363" i="6"/>
  <c r="AO364" i="6"/>
  <c r="AO365" i="6"/>
  <c r="AO366" i="6"/>
  <c r="AO367" i="6"/>
  <c r="AO368" i="6"/>
  <c r="AO369" i="6"/>
  <c r="AO370" i="6"/>
  <c r="AO371" i="6"/>
  <c r="AO372" i="6"/>
  <c r="AO373" i="6"/>
  <c r="AO374" i="6"/>
  <c r="AO375" i="6"/>
  <c r="AO376" i="6"/>
  <c r="AO377" i="6"/>
  <c r="AO378" i="6"/>
  <c r="AO379" i="6"/>
  <c r="AO380" i="6"/>
  <c r="AO381" i="6"/>
  <c r="AO382" i="6"/>
  <c r="AO383" i="6"/>
  <c r="AO384" i="6"/>
  <c r="AO385" i="6"/>
  <c r="AO386" i="6"/>
  <c r="AO387" i="6"/>
  <c r="AO388" i="6"/>
  <c r="AO389" i="6"/>
  <c r="AO390" i="6"/>
  <c r="AO391" i="6"/>
  <c r="AO392" i="6"/>
  <c r="AO393" i="6"/>
  <c r="AO394" i="6"/>
  <c r="AO395" i="6"/>
  <c r="AO396" i="6"/>
  <c r="AO397" i="6"/>
  <c r="AO398" i="6"/>
  <c r="AO399" i="6"/>
  <c r="AO400" i="6"/>
  <c r="AO401" i="6"/>
  <c r="AO402" i="6"/>
  <c r="AO403" i="6"/>
  <c r="AO404" i="6"/>
  <c r="AO405" i="6"/>
  <c r="AO406" i="6"/>
  <c r="AO407" i="6"/>
  <c r="AO7" i="6"/>
  <c r="AJ8" i="6"/>
  <c r="AJ9" i="6"/>
  <c r="AJ10" i="6"/>
  <c r="AJ11" i="6"/>
  <c r="AJ12" i="6"/>
  <c r="AJ13" i="6"/>
  <c r="AJ14" i="6"/>
  <c r="AJ15" i="6"/>
  <c r="AJ16" i="6"/>
  <c r="AJ17" i="6"/>
  <c r="AJ18" i="6"/>
  <c r="AJ19" i="6"/>
  <c r="AJ20" i="6"/>
  <c r="AJ21" i="6"/>
  <c r="AJ22" i="6"/>
  <c r="AJ23" i="6"/>
  <c r="AJ24" i="6"/>
  <c r="AJ25" i="6"/>
  <c r="AJ26" i="6"/>
  <c r="AJ27" i="6"/>
  <c r="AJ28" i="6"/>
  <c r="AJ29" i="6"/>
  <c r="AJ30" i="6"/>
  <c r="AJ31" i="6"/>
  <c r="AJ32" i="6"/>
  <c r="AJ33" i="6"/>
  <c r="AJ34" i="6"/>
  <c r="AJ35" i="6"/>
  <c r="AJ36" i="6"/>
  <c r="AJ37" i="6"/>
  <c r="AJ38" i="6"/>
  <c r="AJ39" i="6"/>
  <c r="AJ40" i="6"/>
  <c r="AJ41" i="6"/>
  <c r="AJ42" i="6"/>
  <c r="AJ43" i="6"/>
  <c r="AJ44" i="6"/>
  <c r="AJ45" i="6"/>
  <c r="AJ46" i="6"/>
  <c r="AJ47" i="6"/>
  <c r="AJ48" i="6"/>
  <c r="AJ49" i="6"/>
  <c r="AJ50" i="6"/>
  <c r="AJ51" i="6"/>
  <c r="AJ52" i="6"/>
  <c r="AJ53" i="6"/>
  <c r="AJ54" i="6"/>
  <c r="AJ55" i="6"/>
  <c r="AJ56" i="6"/>
  <c r="AJ57" i="6"/>
  <c r="AJ58" i="6"/>
  <c r="AJ59" i="6"/>
  <c r="AJ60" i="6"/>
  <c r="AJ61" i="6"/>
  <c r="AJ62" i="6"/>
  <c r="AJ63" i="6"/>
  <c r="AJ64" i="6"/>
  <c r="AJ65" i="6"/>
  <c r="AJ66" i="6"/>
  <c r="AJ67" i="6"/>
  <c r="AJ68" i="6"/>
  <c r="AJ69" i="6"/>
  <c r="AJ70" i="6"/>
  <c r="AJ71" i="6"/>
  <c r="AJ72" i="6"/>
  <c r="AJ73" i="6"/>
  <c r="AJ74" i="6"/>
  <c r="AJ75" i="6"/>
  <c r="AJ76" i="6"/>
  <c r="AJ77" i="6"/>
  <c r="AJ78" i="6"/>
  <c r="AJ79" i="6"/>
  <c r="AJ80" i="6"/>
  <c r="AJ81" i="6"/>
  <c r="AJ82" i="6"/>
  <c r="AJ83" i="6"/>
  <c r="AJ84" i="6"/>
  <c r="AJ85" i="6"/>
  <c r="AJ86" i="6"/>
  <c r="AJ87" i="6"/>
  <c r="AJ88" i="6"/>
  <c r="AJ89" i="6"/>
  <c r="AJ90" i="6"/>
  <c r="AJ91" i="6"/>
  <c r="AJ92" i="6"/>
  <c r="AJ93" i="6"/>
  <c r="AJ94" i="6"/>
  <c r="AJ95" i="6"/>
  <c r="AJ96" i="6"/>
  <c r="AJ97" i="6"/>
  <c r="AJ98" i="6"/>
  <c r="AJ99" i="6"/>
  <c r="AJ100" i="6"/>
  <c r="AJ101" i="6"/>
  <c r="AJ102" i="6"/>
  <c r="AJ103" i="6"/>
  <c r="AJ104" i="6"/>
  <c r="AJ105" i="6"/>
  <c r="AJ106" i="6"/>
  <c r="AJ107" i="6"/>
  <c r="AJ108" i="6"/>
  <c r="AJ109" i="6"/>
  <c r="AJ110" i="6"/>
  <c r="AJ111" i="6"/>
  <c r="AJ112" i="6"/>
  <c r="AJ113" i="6"/>
  <c r="AJ114" i="6"/>
  <c r="AJ115" i="6"/>
  <c r="AJ116" i="6"/>
  <c r="AJ117" i="6"/>
  <c r="AJ118" i="6"/>
  <c r="AJ119" i="6"/>
  <c r="AJ120" i="6"/>
  <c r="AJ121" i="6"/>
  <c r="AJ122" i="6"/>
  <c r="AJ123" i="6"/>
  <c r="AJ124" i="6"/>
  <c r="AJ125" i="6"/>
  <c r="AJ126" i="6"/>
  <c r="AJ127" i="6"/>
  <c r="AJ128" i="6"/>
  <c r="AJ129" i="6"/>
  <c r="AJ130" i="6"/>
  <c r="AJ131" i="6"/>
  <c r="AJ132" i="6"/>
  <c r="AJ133" i="6"/>
  <c r="AJ134" i="6"/>
  <c r="AJ135" i="6"/>
  <c r="AJ136" i="6"/>
  <c r="AJ137" i="6"/>
  <c r="AJ138" i="6"/>
  <c r="AJ139" i="6"/>
  <c r="AJ140" i="6"/>
  <c r="AJ141" i="6"/>
  <c r="AJ142" i="6"/>
  <c r="AJ143" i="6"/>
  <c r="AJ144" i="6"/>
  <c r="AJ145" i="6"/>
  <c r="AJ146" i="6"/>
  <c r="AJ147" i="6"/>
  <c r="AJ148" i="6"/>
  <c r="AJ149" i="6"/>
  <c r="AJ150" i="6"/>
  <c r="AJ151" i="6"/>
  <c r="AJ152" i="6"/>
  <c r="AJ153" i="6"/>
  <c r="AJ154" i="6"/>
  <c r="AJ155" i="6"/>
  <c r="AJ156" i="6"/>
  <c r="AJ157" i="6"/>
  <c r="AJ158" i="6"/>
  <c r="AJ159" i="6"/>
  <c r="AJ160" i="6"/>
  <c r="AJ161" i="6"/>
  <c r="AJ162" i="6"/>
  <c r="AJ163" i="6"/>
  <c r="AJ164" i="6"/>
  <c r="AJ165" i="6"/>
  <c r="AJ166" i="6"/>
  <c r="AJ167" i="6"/>
  <c r="AJ168" i="6"/>
  <c r="AJ169" i="6"/>
  <c r="AJ170" i="6"/>
  <c r="AJ171" i="6"/>
  <c r="AJ172" i="6"/>
  <c r="AJ173" i="6"/>
  <c r="AJ174" i="6"/>
  <c r="AJ175" i="6"/>
  <c r="AJ176" i="6"/>
  <c r="AJ177" i="6"/>
  <c r="AJ178" i="6"/>
  <c r="AJ179" i="6"/>
  <c r="AJ180" i="6"/>
  <c r="AJ181" i="6"/>
  <c r="AJ182" i="6"/>
  <c r="AJ183" i="6"/>
  <c r="AJ184" i="6"/>
  <c r="AJ185" i="6"/>
  <c r="AJ186" i="6"/>
  <c r="AJ187" i="6"/>
  <c r="AJ188" i="6"/>
  <c r="AJ189" i="6"/>
  <c r="AJ190" i="6"/>
  <c r="AJ191" i="6"/>
  <c r="AJ192" i="6"/>
  <c r="AJ193" i="6"/>
  <c r="AJ194" i="6"/>
  <c r="AJ195" i="6"/>
  <c r="AJ196" i="6"/>
  <c r="AJ197" i="6"/>
  <c r="AJ198" i="6"/>
  <c r="AJ199" i="6"/>
  <c r="AJ200" i="6"/>
  <c r="AJ201" i="6"/>
  <c r="AJ202" i="6"/>
  <c r="AJ203" i="6"/>
  <c r="AJ204" i="6"/>
  <c r="AJ205" i="6"/>
  <c r="AJ206" i="6"/>
  <c r="AJ207" i="6"/>
  <c r="AJ208" i="6"/>
  <c r="AJ209" i="6"/>
  <c r="AJ210" i="6"/>
  <c r="AJ211" i="6"/>
  <c r="AJ212" i="6"/>
  <c r="AJ213" i="6"/>
  <c r="AJ214" i="6"/>
  <c r="AJ215" i="6"/>
  <c r="AJ216" i="6"/>
  <c r="AJ217" i="6"/>
  <c r="AJ218" i="6"/>
  <c r="AJ219" i="6"/>
  <c r="AJ220" i="6"/>
  <c r="AJ221" i="6"/>
  <c r="AJ222" i="6"/>
  <c r="AJ223" i="6"/>
  <c r="AJ224" i="6"/>
  <c r="AJ225" i="6"/>
  <c r="AJ226" i="6"/>
  <c r="AJ227" i="6"/>
  <c r="AJ228" i="6"/>
  <c r="AJ229" i="6"/>
  <c r="AJ230" i="6"/>
  <c r="AJ231" i="6"/>
  <c r="AJ232" i="6"/>
  <c r="AJ233" i="6"/>
  <c r="AJ234" i="6"/>
  <c r="AJ235" i="6"/>
  <c r="AJ236" i="6"/>
  <c r="AJ237" i="6"/>
  <c r="AJ238" i="6"/>
  <c r="AJ239" i="6"/>
  <c r="AJ240" i="6"/>
  <c r="AJ241" i="6"/>
  <c r="AJ242" i="6"/>
  <c r="AJ243" i="6"/>
  <c r="AJ244" i="6"/>
  <c r="AJ245" i="6"/>
  <c r="AJ246" i="6"/>
  <c r="AJ247" i="6"/>
  <c r="AJ248" i="6"/>
  <c r="AJ249" i="6"/>
  <c r="AJ250" i="6"/>
  <c r="AJ251" i="6"/>
  <c r="AJ252" i="6"/>
  <c r="AJ253" i="6"/>
  <c r="AJ254" i="6"/>
  <c r="AJ255" i="6"/>
  <c r="AJ256" i="6"/>
  <c r="AJ257" i="6"/>
  <c r="AJ258" i="6"/>
  <c r="AJ259" i="6"/>
  <c r="AJ260" i="6"/>
  <c r="AJ261" i="6"/>
  <c r="AJ262" i="6"/>
  <c r="AJ263" i="6"/>
  <c r="AJ264" i="6"/>
  <c r="AJ265" i="6"/>
  <c r="AJ266" i="6"/>
  <c r="AJ267" i="6"/>
  <c r="AJ268" i="6"/>
  <c r="AJ269" i="6"/>
  <c r="AJ270" i="6"/>
  <c r="AJ271" i="6"/>
  <c r="AJ272" i="6"/>
  <c r="AJ273" i="6"/>
  <c r="AJ274" i="6"/>
  <c r="AJ275" i="6"/>
  <c r="AJ276" i="6"/>
  <c r="AJ277" i="6"/>
  <c r="AJ278" i="6"/>
  <c r="AJ279" i="6"/>
  <c r="AJ280" i="6"/>
  <c r="AJ281" i="6"/>
  <c r="AJ282" i="6"/>
  <c r="AJ283" i="6"/>
  <c r="AJ284" i="6"/>
  <c r="AJ285" i="6"/>
  <c r="AJ286" i="6"/>
  <c r="AJ287" i="6"/>
  <c r="AJ288" i="6"/>
  <c r="AJ289" i="6"/>
  <c r="AJ290" i="6"/>
  <c r="AJ291" i="6"/>
  <c r="AJ292" i="6"/>
  <c r="AJ293" i="6"/>
  <c r="AJ294" i="6"/>
  <c r="AJ295" i="6"/>
  <c r="AJ296" i="6"/>
  <c r="AJ297" i="6"/>
  <c r="AJ298" i="6"/>
  <c r="AJ299" i="6"/>
  <c r="AJ300" i="6"/>
  <c r="AJ301" i="6"/>
  <c r="AJ302" i="6"/>
  <c r="AJ303" i="6"/>
  <c r="AJ304" i="6"/>
  <c r="AJ305" i="6"/>
  <c r="AJ306" i="6"/>
  <c r="AJ307" i="6"/>
  <c r="AJ308" i="6"/>
  <c r="AJ309" i="6"/>
  <c r="AJ310" i="6"/>
  <c r="AJ311" i="6"/>
  <c r="AJ312" i="6"/>
  <c r="AJ313" i="6"/>
  <c r="AJ314" i="6"/>
  <c r="AJ315" i="6"/>
  <c r="AJ316" i="6"/>
  <c r="AJ317" i="6"/>
  <c r="AJ318" i="6"/>
  <c r="AJ319" i="6"/>
  <c r="AJ320" i="6"/>
  <c r="AJ321" i="6"/>
  <c r="AJ322" i="6"/>
  <c r="AJ323" i="6"/>
  <c r="AJ324" i="6"/>
  <c r="AJ325" i="6"/>
  <c r="AJ326" i="6"/>
  <c r="AJ327" i="6"/>
  <c r="AJ328" i="6"/>
  <c r="AJ329" i="6"/>
  <c r="AJ330" i="6"/>
  <c r="AJ331" i="6"/>
  <c r="AJ332" i="6"/>
  <c r="AJ333" i="6"/>
  <c r="AJ334" i="6"/>
  <c r="AJ335" i="6"/>
  <c r="AJ336" i="6"/>
  <c r="AJ337" i="6"/>
  <c r="AJ338" i="6"/>
  <c r="AJ339" i="6"/>
  <c r="AJ340" i="6"/>
  <c r="AJ341" i="6"/>
  <c r="AJ342" i="6"/>
  <c r="AJ343" i="6"/>
  <c r="AJ344" i="6"/>
  <c r="AJ345" i="6"/>
  <c r="AJ346" i="6"/>
  <c r="AJ347" i="6"/>
  <c r="AJ348" i="6"/>
  <c r="AJ349" i="6"/>
  <c r="AJ350" i="6"/>
  <c r="AJ351" i="6"/>
  <c r="AJ352" i="6"/>
  <c r="AJ353" i="6"/>
  <c r="AJ354" i="6"/>
  <c r="AJ355" i="6"/>
  <c r="AJ356" i="6"/>
  <c r="AJ357" i="6"/>
  <c r="AJ358" i="6"/>
  <c r="AJ359" i="6"/>
  <c r="AJ360" i="6"/>
  <c r="AJ361" i="6"/>
  <c r="AJ362" i="6"/>
  <c r="AJ363" i="6"/>
  <c r="AJ364" i="6"/>
  <c r="AJ365" i="6"/>
  <c r="AJ366" i="6"/>
  <c r="AJ367" i="6"/>
  <c r="AJ368" i="6"/>
  <c r="AJ369" i="6"/>
  <c r="AJ370" i="6"/>
  <c r="AJ371" i="6"/>
  <c r="AJ372" i="6"/>
  <c r="AJ373" i="6"/>
  <c r="AJ374" i="6"/>
  <c r="AJ375" i="6"/>
  <c r="AJ376" i="6"/>
  <c r="AJ377" i="6"/>
  <c r="AJ378" i="6"/>
  <c r="AJ379" i="6"/>
  <c r="AJ380" i="6"/>
  <c r="AJ381" i="6"/>
  <c r="AJ382" i="6"/>
  <c r="AJ383" i="6"/>
  <c r="AJ384" i="6"/>
  <c r="AJ385" i="6"/>
  <c r="AJ386" i="6"/>
  <c r="AJ387" i="6"/>
  <c r="AJ388" i="6"/>
  <c r="AJ389" i="6"/>
  <c r="AJ390" i="6"/>
  <c r="AJ391" i="6"/>
  <c r="AJ392" i="6"/>
  <c r="AJ393" i="6"/>
  <c r="AJ394" i="6"/>
  <c r="AJ395" i="6"/>
  <c r="AJ396" i="6"/>
  <c r="AJ397" i="6"/>
  <c r="AJ398" i="6"/>
  <c r="AJ399" i="6"/>
  <c r="AJ400" i="6"/>
  <c r="AJ401" i="6"/>
  <c r="AJ402" i="6"/>
  <c r="AJ403" i="6"/>
  <c r="AJ404" i="6"/>
  <c r="AJ405" i="6"/>
  <c r="AJ406" i="6"/>
  <c r="AJ407" i="6"/>
  <c r="AJ7" i="6"/>
  <c r="Q16" i="6"/>
  <c r="V16" i="6"/>
  <c r="X16" i="6"/>
  <c r="Q17" i="6"/>
  <c r="V17" i="6"/>
  <c r="X17" i="6"/>
  <c r="Q18" i="6"/>
  <c r="V18" i="6"/>
  <c r="X18" i="6"/>
  <c r="Q19" i="6"/>
  <c r="V19" i="6"/>
  <c r="X19" i="6"/>
  <c r="Q20" i="6"/>
  <c r="V20" i="6"/>
  <c r="X20" i="6"/>
  <c r="Q21" i="6"/>
  <c r="V21" i="6"/>
  <c r="X21" i="6"/>
  <c r="Q22" i="6"/>
  <c r="V22" i="6"/>
  <c r="X22" i="6"/>
  <c r="Q23" i="6"/>
  <c r="V23" i="6"/>
  <c r="X23" i="6"/>
  <c r="Q24" i="6"/>
  <c r="V24" i="6"/>
  <c r="X24" i="6"/>
  <c r="AO203" i="6" l="1"/>
  <c r="AM410" i="6"/>
  <c r="AM413" i="6" s="1"/>
  <c r="AL410" i="6"/>
  <c r="AL413" i="6" s="1"/>
  <c r="X8" i="6"/>
  <c r="X9" i="6"/>
  <c r="X10" i="6"/>
  <c r="X11" i="6"/>
  <c r="X12" i="6"/>
  <c r="X13" i="6"/>
  <c r="X14" i="6"/>
  <c r="X15" i="6"/>
  <c r="X25" i="6"/>
  <c r="X26" i="6"/>
  <c r="X27" i="6"/>
  <c r="X28" i="6"/>
  <c r="X29" i="6"/>
  <c r="X30" i="6"/>
  <c r="AB17" i="6" s="1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7" i="6"/>
  <c r="V8" i="6"/>
  <c r="V9" i="6"/>
  <c r="V10" i="6"/>
  <c r="V13" i="6"/>
  <c r="V25" i="6"/>
  <c r="V26" i="6"/>
  <c r="V32" i="6"/>
  <c r="V38" i="6"/>
  <c r="V39" i="6"/>
  <c r="V40" i="6"/>
  <c r="V41" i="6"/>
  <c r="V42" i="6"/>
  <c r="V49" i="6"/>
  <c r="AI50" i="7"/>
  <c r="Z50" i="7"/>
  <c r="Y50" i="7"/>
  <c r="W50" i="7"/>
  <c r="V50" i="7"/>
  <c r="Q50" i="7"/>
  <c r="AI49" i="7"/>
  <c r="Z49" i="7"/>
  <c r="Y49" i="7"/>
  <c r="W49" i="7"/>
  <c r="Q49" i="7"/>
  <c r="V49" i="7" s="1"/>
  <c r="AI48" i="7"/>
  <c r="Z48" i="7"/>
  <c r="Y48" i="7"/>
  <c r="W48" i="7"/>
  <c r="Q48" i="7"/>
  <c r="V48" i="7" s="1"/>
  <c r="AI47" i="7"/>
  <c r="Z47" i="7"/>
  <c r="Y47" i="7"/>
  <c r="W47" i="7"/>
  <c r="Q47" i="7"/>
  <c r="V47" i="7" s="1"/>
  <c r="AI46" i="7"/>
  <c r="Z46" i="7"/>
  <c r="Y46" i="7"/>
  <c r="W46" i="7"/>
  <c r="Q46" i="7"/>
  <c r="V46" i="7" s="1"/>
  <c r="AI45" i="7"/>
  <c r="Z45" i="7"/>
  <c r="Y45" i="7"/>
  <c r="W45" i="7"/>
  <c r="Q45" i="7"/>
  <c r="V45" i="7" s="1"/>
  <c r="E45" i="7"/>
  <c r="F45" i="7" s="1"/>
  <c r="R45" i="7" s="1"/>
  <c r="AI44" i="7"/>
  <c r="Z44" i="7"/>
  <c r="Y44" i="7"/>
  <c r="W44" i="7"/>
  <c r="Q44" i="7"/>
  <c r="V44" i="7" s="1"/>
  <c r="AI43" i="7"/>
  <c r="Z43" i="7"/>
  <c r="Y43" i="7"/>
  <c r="W43" i="7"/>
  <c r="Q43" i="7"/>
  <c r="V43" i="7" s="1"/>
  <c r="E43" i="7"/>
  <c r="F43" i="7" s="1"/>
  <c r="R43" i="7" s="1"/>
  <c r="AI42" i="7"/>
  <c r="Z42" i="7"/>
  <c r="Y42" i="7"/>
  <c r="W42" i="7"/>
  <c r="Q42" i="7"/>
  <c r="V42" i="7" s="1"/>
  <c r="AI41" i="7"/>
  <c r="Z41" i="7"/>
  <c r="Y41" i="7"/>
  <c r="W41" i="7"/>
  <c r="Q41" i="7"/>
  <c r="V41" i="7" s="1"/>
  <c r="AI40" i="7"/>
  <c r="Z40" i="7"/>
  <c r="Y40" i="7"/>
  <c r="W40" i="7"/>
  <c r="Q40" i="7"/>
  <c r="V40" i="7" s="1"/>
  <c r="AI39" i="7"/>
  <c r="Z39" i="7"/>
  <c r="Y39" i="7"/>
  <c r="W39" i="7"/>
  <c r="V39" i="7"/>
  <c r="Q39" i="7"/>
  <c r="AI38" i="7"/>
  <c r="Z38" i="7"/>
  <c r="Y38" i="7"/>
  <c r="W38" i="7"/>
  <c r="Q38" i="7"/>
  <c r="V38" i="7" s="1"/>
  <c r="E38" i="7"/>
  <c r="F38" i="7" s="1"/>
  <c r="R38" i="7" s="1"/>
  <c r="AI37" i="7"/>
  <c r="Z37" i="7"/>
  <c r="Y37" i="7"/>
  <c r="W37" i="7"/>
  <c r="Q37" i="7"/>
  <c r="V37" i="7" s="1"/>
  <c r="AI36" i="7"/>
  <c r="Z36" i="7"/>
  <c r="Y36" i="7"/>
  <c r="W36" i="7"/>
  <c r="Q36" i="7"/>
  <c r="V36" i="7" s="1"/>
  <c r="E36" i="7"/>
  <c r="F36" i="7" s="1"/>
  <c r="R36" i="7" s="1"/>
  <c r="AI35" i="7"/>
  <c r="Z35" i="7"/>
  <c r="Y35" i="7"/>
  <c r="W35" i="7"/>
  <c r="Q35" i="7"/>
  <c r="V35" i="7" s="1"/>
  <c r="AI34" i="7"/>
  <c r="Z34" i="7"/>
  <c r="Y34" i="7"/>
  <c r="W34" i="7"/>
  <c r="Q34" i="7"/>
  <c r="V34" i="7" s="1"/>
  <c r="AI33" i="7"/>
  <c r="Z33" i="7"/>
  <c r="Y33" i="7"/>
  <c r="W33" i="7"/>
  <c r="Q33" i="7"/>
  <c r="V33" i="7" s="1"/>
  <c r="AI32" i="7"/>
  <c r="Z32" i="7"/>
  <c r="Y32" i="7"/>
  <c r="W32" i="7"/>
  <c r="V32" i="7"/>
  <c r="Q32" i="7"/>
  <c r="AI31" i="7"/>
  <c r="Z31" i="7"/>
  <c r="Y31" i="7"/>
  <c r="W31" i="7"/>
  <c r="Q31" i="7"/>
  <c r="V31" i="7" s="1"/>
  <c r="E31" i="7"/>
  <c r="F31" i="7" s="1"/>
  <c r="R31" i="7" s="1"/>
  <c r="AI30" i="7"/>
  <c r="Z30" i="7"/>
  <c r="Y30" i="7"/>
  <c r="W30" i="7"/>
  <c r="Q30" i="7"/>
  <c r="V30" i="7" s="1"/>
  <c r="AI29" i="7"/>
  <c r="Z29" i="7"/>
  <c r="Y29" i="7"/>
  <c r="W29" i="7"/>
  <c r="Q29" i="7"/>
  <c r="V29" i="7" s="1"/>
  <c r="E29" i="7"/>
  <c r="F29" i="7" s="1"/>
  <c r="R29" i="7" s="1"/>
  <c r="AI28" i="7"/>
  <c r="Z28" i="7"/>
  <c r="Y28" i="7"/>
  <c r="W28" i="7"/>
  <c r="Q28" i="7"/>
  <c r="V28" i="7" s="1"/>
  <c r="AI27" i="7"/>
  <c r="Z27" i="7"/>
  <c r="Y27" i="7"/>
  <c r="W27" i="7"/>
  <c r="Q27" i="7"/>
  <c r="V27" i="7" s="1"/>
  <c r="E27" i="7"/>
  <c r="F27" i="7" s="1"/>
  <c r="R27" i="7" s="1"/>
  <c r="AI26" i="7"/>
  <c r="Z26" i="7"/>
  <c r="Y26" i="7"/>
  <c r="W26" i="7"/>
  <c r="Q26" i="7"/>
  <c r="V26" i="7" s="1"/>
  <c r="AI25" i="7"/>
  <c r="Z25" i="7"/>
  <c r="Y25" i="7"/>
  <c r="W25" i="7"/>
  <c r="Q25" i="7"/>
  <c r="V25" i="7" s="1"/>
  <c r="AI24" i="7"/>
  <c r="Z24" i="7"/>
  <c r="Y24" i="7"/>
  <c r="W24" i="7"/>
  <c r="Q24" i="7"/>
  <c r="V24" i="7" s="1"/>
  <c r="AI23" i="7"/>
  <c r="Z23" i="7"/>
  <c r="Y23" i="7"/>
  <c r="W23" i="7"/>
  <c r="V23" i="7"/>
  <c r="Q23" i="7"/>
  <c r="AI22" i="7"/>
  <c r="Z22" i="7"/>
  <c r="Y22" i="7"/>
  <c r="W22" i="7"/>
  <c r="Q22" i="7"/>
  <c r="V22" i="7" s="1"/>
  <c r="E22" i="7"/>
  <c r="F22" i="7" s="1"/>
  <c r="R22" i="7" s="1"/>
  <c r="AI21" i="7"/>
  <c r="Z21" i="7"/>
  <c r="Y21" i="7"/>
  <c r="W21" i="7"/>
  <c r="Q21" i="7"/>
  <c r="V21" i="7" s="1"/>
  <c r="AI20" i="7"/>
  <c r="Z20" i="7"/>
  <c r="Y20" i="7"/>
  <c r="W20" i="7"/>
  <c r="Q20" i="7"/>
  <c r="V20" i="7" s="1"/>
  <c r="E20" i="7"/>
  <c r="F20" i="7" s="1"/>
  <c r="R20" i="7" s="1"/>
  <c r="AI19" i="7"/>
  <c r="Z19" i="7"/>
  <c r="Y19" i="7"/>
  <c r="W19" i="7"/>
  <c r="Q19" i="7"/>
  <c r="V19" i="7" s="1"/>
  <c r="AI18" i="7"/>
  <c r="Z18" i="7"/>
  <c r="Y18" i="7"/>
  <c r="W18" i="7"/>
  <c r="Q18" i="7"/>
  <c r="V18" i="7" s="1"/>
  <c r="AI17" i="7"/>
  <c r="Z17" i="7"/>
  <c r="Y17" i="7"/>
  <c r="W17" i="7"/>
  <c r="Q17" i="7"/>
  <c r="V17" i="7" s="1"/>
  <c r="AI16" i="7"/>
  <c r="Z16" i="7"/>
  <c r="Y16" i="7"/>
  <c r="W16" i="7"/>
  <c r="V16" i="7"/>
  <c r="Q16" i="7"/>
  <c r="AI15" i="7"/>
  <c r="Z15" i="7"/>
  <c r="Y15" i="7"/>
  <c r="W15" i="7"/>
  <c r="Q15" i="7"/>
  <c r="V15" i="7" s="1"/>
  <c r="E15" i="7"/>
  <c r="F15" i="7" s="1"/>
  <c r="R15" i="7" s="1"/>
  <c r="AI14" i="7"/>
  <c r="Z14" i="7"/>
  <c r="Y14" i="7"/>
  <c r="W14" i="7"/>
  <c r="Q14" i="7"/>
  <c r="V14" i="7" s="1"/>
  <c r="AI13" i="7"/>
  <c r="Z13" i="7"/>
  <c r="Y13" i="7"/>
  <c r="W13" i="7"/>
  <c r="Q13" i="7"/>
  <c r="V13" i="7" s="1"/>
  <c r="E13" i="7"/>
  <c r="F13" i="7" s="1"/>
  <c r="R13" i="7" s="1"/>
  <c r="AI12" i="7"/>
  <c r="Z12" i="7"/>
  <c r="Y12" i="7"/>
  <c r="W12" i="7"/>
  <c r="Q12" i="7"/>
  <c r="V12" i="7" s="1"/>
  <c r="AI11" i="7"/>
  <c r="Z11" i="7"/>
  <c r="Y11" i="7"/>
  <c r="W11" i="7"/>
  <c r="Q11" i="7"/>
  <c r="V11" i="7" s="1"/>
  <c r="E11" i="7"/>
  <c r="F11" i="7" s="1"/>
  <c r="R11" i="7" s="1"/>
  <c r="AI10" i="7"/>
  <c r="Z10" i="7"/>
  <c r="Y10" i="7"/>
  <c r="W10" i="7"/>
  <c r="Q10" i="7"/>
  <c r="V10" i="7" s="1"/>
  <c r="AI9" i="7"/>
  <c r="Z9" i="7"/>
  <c r="Y9" i="7"/>
  <c r="W9" i="7"/>
  <c r="Q9" i="7"/>
  <c r="V9" i="7" s="1"/>
  <c r="AI8" i="7"/>
  <c r="Z8" i="7"/>
  <c r="Y8" i="7"/>
  <c r="W8" i="7"/>
  <c r="Q8" i="7"/>
  <c r="V8" i="7" s="1"/>
  <c r="AI7" i="7"/>
  <c r="Z7" i="7"/>
  <c r="Y7" i="7"/>
  <c r="W7" i="7"/>
  <c r="V7" i="7"/>
  <c r="Q7" i="7"/>
  <c r="A2" i="7"/>
  <c r="E47" i="7" s="1"/>
  <c r="F47" i="7" s="1"/>
  <c r="R47" i="7" s="1"/>
  <c r="Z1" i="7"/>
  <c r="V43" i="6"/>
  <c r="V44" i="6"/>
  <c r="V45" i="6"/>
  <c r="V46" i="6"/>
  <c r="V47" i="6"/>
  <c r="V48" i="6"/>
  <c r="V50" i="6"/>
  <c r="V11" i="6"/>
  <c r="V12" i="6"/>
  <c r="V14" i="6"/>
  <c r="V15" i="6"/>
  <c r="V27" i="6"/>
  <c r="V28" i="6"/>
  <c r="V29" i="6"/>
  <c r="V30" i="6"/>
  <c r="V31" i="6"/>
  <c r="V33" i="6"/>
  <c r="V34" i="6"/>
  <c r="V35" i="6"/>
  <c r="V36" i="6"/>
  <c r="V37" i="6"/>
  <c r="V7" i="6"/>
  <c r="AD7" i="6" l="1"/>
  <c r="AD17" i="6" s="1"/>
  <c r="AD20" i="6" s="1"/>
  <c r="AB10" i="6"/>
  <c r="AC7" i="6"/>
  <c r="AC17" i="6" s="1"/>
  <c r="AB20" i="6" s="1"/>
  <c r="E40" i="7"/>
  <c r="F40" i="7" s="1"/>
  <c r="R40" i="7" s="1"/>
  <c r="E49" i="7"/>
  <c r="F49" i="7" s="1"/>
  <c r="R49" i="7" s="1"/>
  <c r="E10" i="7"/>
  <c r="F10" i="7" s="1"/>
  <c r="R10" i="7" s="1"/>
  <c r="E26" i="7"/>
  <c r="F26" i="7" s="1"/>
  <c r="R26" i="7" s="1"/>
  <c r="E42" i="7"/>
  <c r="F42" i="7" s="1"/>
  <c r="R42" i="7" s="1"/>
  <c r="E19" i="7"/>
  <c r="F19" i="7" s="1"/>
  <c r="R19" i="7" s="1"/>
  <c r="E35" i="7"/>
  <c r="F35" i="7" s="1"/>
  <c r="R35" i="7" s="1"/>
  <c r="E17" i="7"/>
  <c r="F17" i="7" s="1"/>
  <c r="R17" i="7" s="1"/>
  <c r="E44" i="7"/>
  <c r="F44" i="7" s="1"/>
  <c r="R44" i="7" s="1"/>
  <c r="E21" i="7"/>
  <c r="F21" i="7" s="1"/>
  <c r="R21" i="7" s="1"/>
  <c r="E37" i="7"/>
  <c r="F37" i="7" s="1"/>
  <c r="R37" i="7" s="1"/>
  <c r="E46" i="7"/>
  <c r="F46" i="7" s="1"/>
  <c r="R46" i="7" s="1"/>
  <c r="E8" i="7"/>
  <c r="F8" i="7" s="1"/>
  <c r="R8" i="7" s="1"/>
  <c r="E24" i="7"/>
  <c r="F24" i="7" s="1"/>
  <c r="R24" i="7" s="1"/>
  <c r="E33" i="7"/>
  <c r="F33" i="7" s="1"/>
  <c r="R33" i="7" s="1"/>
  <c r="E12" i="7"/>
  <c r="F12" i="7" s="1"/>
  <c r="R12" i="7" s="1"/>
  <c r="E28" i="7"/>
  <c r="F28" i="7" s="1"/>
  <c r="R28" i="7" s="1"/>
  <c r="E7" i="7"/>
  <c r="F7" i="7" s="1"/>
  <c r="R7" i="7" s="1"/>
  <c r="E23" i="7"/>
  <c r="F23" i="7" s="1"/>
  <c r="R23" i="7" s="1"/>
  <c r="E39" i="7"/>
  <c r="F39" i="7" s="1"/>
  <c r="R39" i="7" s="1"/>
  <c r="E16" i="7"/>
  <c r="F16" i="7" s="1"/>
  <c r="R16" i="7" s="1"/>
  <c r="E48" i="7"/>
  <c r="F48" i="7" s="1"/>
  <c r="R48" i="7" s="1"/>
  <c r="E9" i="7"/>
  <c r="F9" i="7" s="1"/>
  <c r="R9" i="7" s="1"/>
  <c r="E25" i="7"/>
  <c r="F25" i="7" s="1"/>
  <c r="R25" i="7" s="1"/>
  <c r="E41" i="7"/>
  <c r="F41" i="7" s="1"/>
  <c r="R41" i="7" s="1"/>
  <c r="E14" i="7"/>
  <c r="F14" i="7" s="1"/>
  <c r="R14" i="7" s="1"/>
  <c r="E30" i="7"/>
  <c r="F30" i="7" s="1"/>
  <c r="R30" i="7" s="1"/>
  <c r="E32" i="7"/>
  <c r="F32" i="7" s="1"/>
  <c r="R32" i="7" s="1"/>
  <c r="E18" i="7"/>
  <c r="F18" i="7" s="1"/>
  <c r="R18" i="7" s="1"/>
  <c r="E34" i="7"/>
  <c r="F34" i="7" s="1"/>
  <c r="R34" i="7" s="1"/>
  <c r="E50" i="7"/>
  <c r="F50" i="7" s="1"/>
  <c r="R50" i="7" s="1"/>
  <c r="A2" i="6"/>
  <c r="E16" i="6" l="1"/>
  <c r="F16" i="6" s="1"/>
  <c r="R16" i="6" s="1"/>
  <c r="E24" i="6"/>
  <c r="F24" i="6" s="1"/>
  <c r="R24" i="6" s="1"/>
  <c r="E21" i="6"/>
  <c r="F21" i="6" s="1"/>
  <c r="R21" i="6" s="1"/>
  <c r="E19" i="6"/>
  <c r="F19" i="6" s="1"/>
  <c r="R19" i="6" s="1"/>
  <c r="E22" i="6"/>
  <c r="F22" i="6" s="1"/>
  <c r="R22" i="6" s="1"/>
  <c r="E18" i="6"/>
  <c r="F18" i="6" s="1"/>
  <c r="R18" i="6" s="1"/>
  <c r="E23" i="6"/>
  <c r="F23" i="6" s="1"/>
  <c r="R23" i="6" s="1"/>
  <c r="E17" i="6"/>
  <c r="F17" i="6" s="1"/>
  <c r="R17" i="6" s="1"/>
  <c r="E20" i="6"/>
  <c r="F20" i="6" s="1"/>
  <c r="R20" i="6" s="1"/>
  <c r="AD10" i="6"/>
  <c r="AD13" i="6" s="1"/>
  <c r="AC10" i="6"/>
  <c r="AB13" i="6" s="1"/>
  <c r="Q8" i="6"/>
  <c r="Q9" i="6"/>
  <c r="Q10" i="6"/>
  <c r="Q11" i="6"/>
  <c r="Q12" i="6"/>
  <c r="Q13" i="6"/>
  <c r="Q14" i="6"/>
  <c r="Q15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7" i="6"/>
  <c r="E31" i="6"/>
  <c r="Z1" i="6"/>
  <c r="F31" i="6" l="1"/>
  <c r="R31" i="6" s="1"/>
  <c r="E28" i="6"/>
  <c r="F28" i="6" s="1"/>
  <c r="R28" i="6" s="1"/>
  <c r="E27" i="6"/>
  <c r="F27" i="6" s="1"/>
  <c r="R27" i="6" s="1"/>
  <c r="E33" i="6"/>
  <c r="F33" i="6" s="1"/>
  <c r="R33" i="6" s="1"/>
  <c r="E34" i="6"/>
  <c r="F34" i="6" s="1"/>
  <c r="R34" i="6" s="1"/>
  <c r="E39" i="6"/>
  <c r="F39" i="6" s="1"/>
  <c r="R39" i="6" s="1"/>
  <c r="E40" i="6"/>
  <c r="F40" i="6" s="1"/>
  <c r="R40" i="6" s="1"/>
  <c r="E9" i="6"/>
  <c r="F9" i="6" s="1"/>
  <c r="R9" i="6" s="1"/>
  <c r="E45" i="6"/>
  <c r="F45" i="6" s="1"/>
  <c r="R45" i="6" s="1"/>
  <c r="E10" i="6"/>
  <c r="F10" i="6" s="1"/>
  <c r="R10" i="6" s="1"/>
  <c r="E46" i="6"/>
  <c r="F46" i="6" s="1"/>
  <c r="R46" i="6" s="1"/>
  <c r="E15" i="6"/>
  <c r="F15" i="6" s="1"/>
  <c r="R15" i="6" s="1"/>
  <c r="E36" i="6"/>
  <c r="F36" i="6" s="1"/>
  <c r="R36" i="6" s="1"/>
  <c r="E29" i="6"/>
  <c r="F29" i="6" s="1"/>
  <c r="R29" i="6" s="1"/>
  <c r="E49" i="6"/>
  <c r="F49" i="6" s="1"/>
  <c r="R49" i="6" s="1"/>
  <c r="E11" i="6"/>
  <c r="F11" i="6" s="1"/>
  <c r="R11" i="6" s="1"/>
  <c r="E35" i="6"/>
  <c r="F35" i="6" s="1"/>
  <c r="R35" i="6" s="1"/>
  <c r="E48" i="6"/>
  <c r="F48" i="6" s="1"/>
  <c r="R48" i="6" s="1"/>
  <c r="E13" i="6"/>
  <c r="F13" i="6" s="1"/>
  <c r="R13" i="6" s="1"/>
  <c r="E43" i="6"/>
  <c r="F43" i="6" s="1"/>
  <c r="R43" i="6" s="1"/>
  <c r="E47" i="6"/>
  <c r="F47" i="6" s="1"/>
  <c r="R47" i="6" s="1"/>
  <c r="E42" i="6"/>
  <c r="F42" i="6" s="1"/>
  <c r="R42" i="6" s="1"/>
  <c r="E7" i="6"/>
  <c r="E25" i="6"/>
  <c r="F25" i="6" s="1"/>
  <c r="R25" i="6" s="1"/>
  <c r="E37" i="6"/>
  <c r="F37" i="6" s="1"/>
  <c r="R37" i="6" s="1"/>
  <c r="E8" i="6"/>
  <c r="F8" i="6" s="1"/>
  <c r="R8" i="6" s="1"/>
  <c r="E14" i="6"/>
  <c r="F14" i="6" s="1"/>
  <c r="R14" i="6" s="1"/>
  <c r="E26" i="6"/>
  <c r="F26" i="6" s="1"/>
  <c r="R26" i="6" s="1"/>
  <c r="E32" i="6"/>
  <c r="F32" i="6" s="1"/>
  <c r="R32" i="6" s="1"/>
  <c r="E38" i="6"/>
  <c r="F38" i="6" s="1"/>
  <c r="R38" i="6" s="1"/>
  <c r="E44" i="6"/>
  <c r="F44" i="6" s="1"/>
  <c r="R44" i="6" s="1"/>
  <c r="E50" i="6"/>
  <c r="F50" i="6" s="1"/>
  <c r="R50" i="6" s="1"/>
  <c r="E41" i="6"/>
  <c r="F41" i="6" s="1"/>
  <c r="R41" i="6" s="1"/>
  <c r="E12" i="6"/>
  <c r="F12" i="6" s="1"/>
  <c r="R12" i="6" s="1"/>
  <c r="E30" i="6"/>
  <c r="F30" i="6" s="1"/>
  <c r="R30" i="6" s="1"/>
  <c r="Z1" i="1"/>
  <c r="A2" i="1"/>
  <c r="E11" i="1" s="1"/>
  <c r="E9" i="1"/>
  <c r="E40" i="1" l="1"/>
  <c r="F40" i="1" s="1"/>
  <c r="E22" i="1"/>
  <c r="F22" i="1" s="1"/>
  <c r="E28" i="1"/>
  <c r="F28" i="1" s="1"/>
  <c r="E10" i="1"/>
  <c r="E46" i="1"/>
  <c r="F46" i="1" s="1"/>
  <c r="E34" i="1"/>
  <c r="F34" i="1" s="1"/>
  <c r="E16" i="1"/>
  <c r="F16" i="1" s="1"/>
  <c r="F7" i="6"/>
  <c r="R7" i="6" s="1"/>
  <c r="F11" i="1"/>
  <c r="F10" i="1"/>
  <c r="E45" i="1"/>
  <c r="F45" i="1" s="1"/>
  <c r="E39" i="1"/>
  <c r="F39" i="1" s="1"/>
  <c r="E33" i="1"/>
  <c r="F33" i="1" s="1"/>
  <c r="E27" i="1"/>
  <c r="E21" i="1"/>
  <c r="E15" i="1"/>
  <c r="E7" i="1"/>
  <c r="F7" i="1" s="1"/>
  <c r="E44" i="1"/>
  <c r="F44" i="1" s="1"/>
  <c r="E32" i="1"/>
  <c r="F32" i="1" s="1"/>
  <c r="E20" i="1"/>
  <c r="E50" i="1"/>
  <c r="F50" i="1" s="1"/>
  <c r="E38" i="1"/>
  <c r="F38" i="1" s="1"/>
  <c r="E26" i="1"/>
  <c r="E14" i="1"/>
  <c r="E8" i="1"/>
  <c r="E49" i="1"/>
  <c r="F49" i="1" s="1"/>
  <c r="E43" i="1"/>
  <c r="F43" i="1" s="1"/>
  <c r="E37" i="1"/>
  <c r="F37" i="1" s="1"/>
  <c r="E31" i="1"/>
  <c r="F31" i="1" s="1"/>
  <c r="E25" i="1"/>
  <c r="E19" i="1"/>
  <c r="E13" i="1"/>
  <c r="E48" i="1"/>
  <c r="F48" i="1" s="1"/>
  <c r="E42" i="1"/>
  <c r="F42" i="1" s="1"/>
  <c r="E36" i="1"/>
  <c r="F36" i="1" s="1"/>
  <c r="E30" i="1"/>
  <c r="E24" i="1"/>
  <c r="E18" i="1"/>
  <c r="E12" i="1"/>
  <c r="E47" i="1"/>
  <c r="F47" i="1" s="1"/>
  <c r="E41" i="1"/>
  <c r="F41" i="1" s="1"/>
  <c r="E35" i="1"/>
  <c r="F35" i="1" s="1"/>
  <c r="E29" i="1"/>
  <c r="E23" i="1"/>
  <c r="E17" i="1"/>
  <c r="F9" i="1"/>
  <c r="F17" i="1" l="1"/>
  <c r="F8" i="1"/>
  <c r="F23" i="1"/>
  <c r="F12" i="1"/>
  <c r="F15" i="1"/>
  <c r="F29" i="1"/>
  <c r="F18" i="1"/>
  <c r="F21" i="1"/>
  <c r="F30" i="1"/>
  <c r="F13" i="1"/>
  <c r="F14" i="1"/>
  <c r="F19" i="1"/>
  <c r="F26" i="1"/>
  <c r="F27" i="1"/>
  <c r="F25" i="1"/>
  <c r="F20" i="1"/>
  <c r="F24" i="1"/>
</calcChain>
</file>

<file path=xl/sharedStrings.xml><?xml version="1.0" encoding="utf-8"?>
<sst xmlns="http://schemas.openxmlformats.org/spreadsheetml/2006/main" count="43" uniqueCount="28">
  <si>
    <t>Input peak of photopigment here---------&gt;</t>
  </si>
  <si>
    <t>Peaks at zero</t>
  </si>
  <si>
    <t>Input Optical Density value here----------&gt;</t>
  </si>
  <si>
    <t>Extinction</t>
  </si>
  <si>
    <t>With O.D.</t>
  </si>
  <si>
    <t>WL</t>
  </si>
  <si>
    <t>Pr</t>
  </si>
  <si>
    <t>Py</t>
  </si>
  <si>
    <t>Pg</t>
  </si>
  <si>
    <t>Ey</t>
  </si>
  <si>
    <t>Er</t>
  </si>
  <si>
    <t>Eg</t>
  </si>
  <si>
    <t>L Cone (559)</t>
  </si>
  <si>
    <t>M Cone (530)</t>
  </si>
  <si>
    <t>Yg</t>
  </si>
  <si>
    <t>Yr</t>
  </si>
  <si>
    <t>A_Red</t>
  </si>
  <si>
    <t>A_Green</t>
  </si>
  <si>
    <t>A_YellowR</t>
  </si>
  <si>
    <t>A_YellowG</t>
  </si>
  <si>
    <t>A_Yellow</t>
  </si>
  <si>
    <t>Norm_Red</t>
  </si>
  <si>
    <t>Norm_Green</t>
  </si>
  <si>
    <t>Norm_Yellow</t>
  </si>
  <si>
    <t>15/45 Yellow</t>
  </si>
  <si>
    <t>Max Red</t>
  </si>
  <si>
    <t>Max Green</t>
  </si>
  <si>
    <t>Max 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</si>
</sst>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"/>
  </numFmts>
  <fonts count="5" x14ac:knownFonts="1"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4" fillId="0" borderId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11" fontId="1" fillId="2" borderId="3" xfId="0" applyNumberFormat="1" applyFont="1" applyFill="1" applyBorder="1"/>
    <xf numFmtId="11" fontId="1" fillId="2" borderId="1" xfId="0" applyNumberFormat="1" applyFont="1" applyFill="1" applyBorder="1"/>
    <xf numFmtId="0" fontId="1" fillId="3" borderId="0" xfId="0" applyFont="1" applyFill="1"/>
    <xf numFmtId="0" fontId="0" fillId="3" borderId="0" xfId="0" applyFill="1"/>
    <xf numFmtId="0" fontId="1" fillId="3" borderId="0" xfId="0" applyFont="1" applyFill="1" applyAlignment="1">
      <alignment horizontal="center"/>
    </xf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4" borderId="0" xfId="0" applyFill="1"/>
    <xf numFmtId="0" fontId="0" fillId="5" borderId="12" xfId="0" applyFill="1" applyBorder="1"/>
    <xf numFmtId="0" fontId="0" fillId="6" borderId="13" xfId="0" applyFill="1" applyBorder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1" fontId="0" fillId="0" borderId="0" xfId="0" applyNumberFormat="1"/>
    <xf numFmtId="164" fontId="0" fillId="0" borderId="0" xfId="0" applyNumberForma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8" borderId="0" xfId="0" applyFont="1" applyFill="1"/>
    <xf numFmtId="0" fontId="1" fillId="9" borderId="0" xfId="0" applyFont="1" applyFill="1"/>
    <xf numFmtId="0" fontId="1" fillId="7" borderId="0" xfId="0" applyFont="1" applyFill="1"/>
    <xf numFmtId="165" fontId="0" fillId="0" borderId="0" xfId="0" applyNumberFormat="1"/>
    <xf numFmtId="0" fontId="0" fillId="0" borderId="0" xfId="0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colors>
    <mruColors>
      <color rgb="FFFFCCCC"/>
      <color rgb="FFFFCC66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45516506976017"/>
          <c:y val="0.16877671903167643"/>
          <c:w val="0.76485981119744095"/>
          <c:h val="0.76160494463044104"/>
        </c:manualLayout>
      </c:layout>
      <c:scatterChart>
        <c:scatterStyle val="smoothMarker"/>
        <c:varyColors val="0"/>
        <c:ser>
          <c:idx val="0"/>
          <c:order val="0"/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'Carroll et al.'!$D$7:$D$50</c:f>
              <c:numCache>
                <c:formatCode>General</c:formatCode>
                <c:ptCount val="44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  <c:pt idx="6">
                  <c:v>420</c:v>
                </c:pt>
                <c:pt idx="7">
                  <c:v>430</c:v>
                </c:pt>
                <c:pt idx="8">
                  <c:v>440</c:v>
                </c:pt>
                <c:pt idx="9">
                  <c:v>450</c:v>
                </c:pt>
                <c:pt idx="10">
                  <c:v>460</c:v>
                </c:pt>
                <c:pt idx="11">
                  <c:v>470</c:v>
                </c:pt>
                <c:pt idx="12">
                  <c:v>480</c:v>
                </c:pt>
                <c:pt idx="13">
                  <c:v>490</c:v>
                </c:pt>
                <c:pt idx="14">
                  <c:v>500</c:v>
                </c:pt>
                <c:pt idx="15">
                  <c:v>510</c:v>
                </c:pt>
                <c:pt idx="16">
                  <c:v>520</c:v>
                </c:pt>
                <c:pt idx="17">
                  <c:v>530</c:v>
                </c:pt>
                <c:pt idx="18">
                  <c:v>540</c:v>
                </c:pt>
                <c:pt idx="19">
                  <c:v>550</c:v>
                </c:pt>
                <c:pt idx="20">
                  <c:v>560</c:v>
                </c:pt>
                <c:pt idx="21">
                  <c:v>570</c:v>
                </c:pt>
                <c:pt idx="22">
                  <c:v>580</c:v>
                </c:pt>
                <c:pt idx="23">
                  <c:v>590</c:v>
                </c:pt>
                <c:pt idx="24">
                  <c:v>600</c:v>
                </c:pt>
                <c:pt idx="25">
                  <c:v>610</c:v>
                </c:pt>
                <c:pt idx="26">
                  <c:v>620</c:v>
                </c:pt>
                <c:pt idx="27">
                  <c:v>630</c:v>
                </c:pt>
                <c:pt idx="28">
                  <c:v>640</c:v>
                </c:pt>
                <c:pt idx="29">
                  <c:v>650</c:v>
                </c:pt>
                <c:pt idx="30">
                  <c:v>660</c:v>
                </c:pt>
                <c:pt idx="31">
                  <c:v>670</c:v>
                </c:pt>
                <c:pt idx="32">
                  <c:v>680</c:v>
                </c:pt>
                <c:pt idx="33">
                  <c:v>690</c:v>
                </c:pt>
                <c:pt idx="34">
                  <c:v>700</c:v>
                </c:pt>
                <c:pt idx="35">
                  <c:v>710</c:v>
                </c:pt>
                <c:pt idx="36">
                  <c:v>720</c:v>
                </c:pt>
                <c:pt idx="37">
                  <c:v>730</c:v>
                </c:pt>
                <c:pt idx="38">
                  <c:v>750</c:v>
                </c:pt>
                <c:pt idx="39">
                  <c:v>760</c:v>
                </c:pt>
                <c:pt idx="40">
                  <c:v>770</c:v>
                </c:pt>
                <c:pt idx="41">
                  <c:v>780</c:v>
                </c:pt>
                <c:pt idx="42">
                  <c:v>790</c:v>
                </c:pt>
                <c:pt idx="43">
                  <c:v>800</c:v>
                </c:pt>
              </c:numCache>
            </c:numRef>
          </c:xVal>
          <c:yVal>
            <c:numRef>
              <c:f>'Carroll et al.'!$E$7:$E$50</c:f>
              <c:numCache>
                <c:formatCode>General</c:formatCode>
                <c:ptCount val="44"/>
                <c:pt idx="0">
                  <c:v>-0.83306936952217625</c:v>
                </c:pt>
                <c:pt idx="1">
                  <c:v>-0.8328483139953905</c:v>
                </c:pt>
                <c:pt idx="2">
                  <c:v>-0.83234470896255963</c:v>
                </c:pt>
                <c:pt idx="3">
                  <c:v>-0.83144053394247786</c:v>
                </c:pt>
                <c:pt idx="4">
                  <c:v>-0.83211767108485535</c:v>
                </c:pt>
                <c:pt idx="5">
                  <c:v>-0.84462998147395063</c:v>
                </c:pt>
                <c:pt idx="6">
                  <c:v>-0.87691059822102202</c:v>
                </c:pt>
                <c:pt idx="7">
                  <c:v>-0.89671529356660651</c:v>
                </c:pt>
                <c:pt idx="8">
                  <c:v>-0.85853413553201863</c:v>
                </c:pt>
                <c:pt idx="9">
                  <c:v>-0.77116184876458893</c:v>
                </c:pt>
                <c:pt idx="10">
                  <c:v>-0.66870966940124332</c:v>
                </c:pt>
                <c:pt idx="11">
                  <c:v>-0.56440159495301911</c:v>
                </c:pt>
                <c:pt idx="12">
                  <c:v>-0.46394663786172352</c:v>
                </c:pt>
                <c:pt idx="13">
                  <c:v>-0.37299062934125166</c:v>
                </c:pt>
                <c:pt idx="14">
                  <c:v>-0.28510503233829659</c:v>
                </c:pt>
                <c:pt idx="15">
                  <c:v>-0.19914125857262246</c:v>
                </c:pt>
                <c:pt idx="16">
                  <c:v>-0.12885773072961546</c:v>
                </c:pt>
                <c:pt idx="17">
                  <c:v>-7.8829997368052032E-2</c:v>
                </c:pt>
                <c:pt idx="18">
                  <c:v>-3.8036408755440558E-2</c:v>
                </c:pt>
                <c:pt idx="19">
                  <c:v>-6.7659823537117815E-3</c:v>
                </c:pt>
                <c:pt idx="20">
                  <c:v>-2.2152627481602616E-4</c:v>
                </c:pt>
                <c:pt idx="21">
                  <c:v>-1.1925324742322566E-2</c:v>
                </c:pt>
                <c:pt idx="22">
                  <c:v>-4.3690919931973236E-2</c:v>
                </c:pt>
                <c:pt idx="23">
                  <c:v>-9.5271576266731536E-2</c:v>
                </c:pt>
                <c:pt idx="24">
                  <c:v>-0.18107584771026461</c:v>
                </c:pt>
                <c:pt idx="25">
                  <c:v>-0.29949009504983798</c:v>
                </c:pt>
                <c:pt idx="26">
                  <c:v>-0.44085199440690759</c:v>
                </c:pt>
                <c:pt idx="27">
                  <c:v>-0.60500245705617695</c:v>
                </c:pt>
                <c:pt idx="28">
                  <c:v>-0.8023353839317604</c:v>
                </c:pt>
                <c:pt idx="29">
                  <c:v>-1.0319653931811432</c:v>
                </c:pt>
                <c:pt idx="30">
                  <c:v>-1.2813247581720064</c:v>
                </c:pt>
                <c:pt idx="31">
                  <c:v>-1.5453752876036151</c:v>
                </c:pt>
                <c:pt idx="32">
                  <c:v>-1.829164909806148</c:v>
                </c:pt>
                <c:pt idx="33">
                  <c:v>-2.1373513134436828</c:v>
                </c:pt>
                <c:pt idx="34">
                  <c:v>-2.4660161329677264</c:v>
                </c:pt>
                <c:pt idx="35">
                  <c:v>-2.8038850277394047</c:v>
                </c:pt>
                <c:pt idx="36">
                  <c:v>-3.1395743124099926</c:v>
                </c:pt>
                <c:pt idx="37">
                  <c:v>-3.4666513592864927</c:v>
                </c:pt>
                <c:pt idx="38">
                  <c:v>-4.0906458705577897</c:v>
                </c:pt>
                <c:pt idx="39">
                  <c:v>-4.3891510583615263</c:v>
                </c:pt>
                <c:pt idx="40">
                  <c:v>-4.6797002126548941</c:v>
                </c:pt>
                <c:pt idx="41">
                  <c:v>-4.9627504014101946</c:v>
                </c:pt>
                <c:pt idx="42">
                  <c:v>-5.2386296845182754</c:v>
                </c:pt>
                <c:pt idx="43">
                  <c:v>-5.5076149090529096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2D-4074-9395-032BACBEBB2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'Carroll et al.'!$A$6:$A$108</c:f>
              <c:numCache>
                <c:formatCode>General</c:formatCode>
                <c:ptCount val="103"/>
              </c:numCache>
            </c:numRef>
          </c:xVal>
          <c:yVal>
            <c:numRef>
              <c:f>'Carroll et al.'!$D$6:$D$108</c:f>
              <c:numCache>
                <c:formatCode>General</c:formatCode>
                <c:ptCount val="103"/>
                <c:pt idx="1">
                  <c:v>360</c:v>
                </c:pt>
                <c:pt idx="2">
                  <c:v>370</c:v>
                </c:pt>
                <c:pt idx="3">
                  <c:v>380</c:v>
                </c:pt>
                <c:pt idx="4">
                  <c:v>390</c:v>
                </c:pt>
                <c:pt idx="5">
                  <c:v>400</c:v>
                </c:pt>
                <c:pt idx="6">
                  <c:v>410</c:v>
                </c:pt>
                <c:pt idx="7">
                  <c:v>420</c:v>
                </c:pt>
                <c:pt idx="8">
                  <c:v>430</c:v>
                </c:pt>
                <c:pt idx="9">
                  <c:v>440</c:v>
                </c:pt>
                <c:pt idx="10">
                  <c:v>450</c:v>
                </c:pt>
                <c:pt idx="11">
                  <c:v>460</c:v>
                </c:pt>
                <c:pt idx="12">
                  <c:v>470</c:v>
                </c:pt>
                <c:pt idx="13">
                  <c:v>480</c:v>
                </c:pt>
                <c:pt idx="14">
                  <c:v>490</c:v>
                </c:pt>
                <c:pt idx="15">
                  <c:v>500</c:v>
                </c:pt>
                <c:pt idx="16">
                  <c:v>510</c:v>
                </c:pt>
                <c:pt idx="17">
                  <c:v>520</c:v>
                </c:pt>
                <c:pt idx="18">
                  <c:v>530</c:v>
                </c:pt>
                <c:pt idx="19">
                  <c:v>540</c:v>
                </c:pt>
                <c:pt idx="20">
                  <c:v>550</c:v>
                </c:pt>
                <c:pt idx="21">
                  <c:v>560</c:v>
                </c:pt>
                <c:pt idx="22">
                  <c:v>570</c:v>
                </c:pt>
                <c:pt idx="23">
                  <c:v>580</c:v>
                </c:pt>
                <c:pt idx="24">
                  <c:v>590</c:v>
                </c:pt>
                <c:pt idx="25">
                  <c:v>600</c:v>
                </c:pt>
                <c:pt idx="26">
                  <c:v>610</c:v>
                </c:pt>
                <c:pt idx="27">
                  <c:v>620</c:v>
                </c:pt>
                <c:pt idx="28">
                  <c:v>630</c:v>
                </c:pt>
                <c:pt idx="29">
                  <c:v>640</c:v>
                </c:pt>
                <c:pt idx="30">
                  <c:v>650</c:v>
                </c:pt>
                <c:pt idx="31">
                  <c:v>660</c:v>
                </c:pt>
                <c:pt idx="32">
                  <c:v>670</c:v>
                </c:pt>
                <c:pt idx="33">
                  <c:v>680</c:v>
                </c:pt>
                <c:pt idx="34">
                  <c:v>690</c:v>
                </c:pt>
                <c:pt idx="35">
                  <c:v>700</c:v>
                </c:pt>
                <c:pt idx="36">
                  <c:v>710</c:v>
                </c:pt>
                <c:pt idx="37">
                  <c:v>720</c:v>
                </c:pt>
                <c:pt idx="38">
                  <c:v>730</c:v>
                </c:pt>
                <c:pt idx="39">
                  <c:v>750</c:v>
                </c:pt>
                <c:pt idx="40">
                  <c:v>760</c:v>
                </c:pt>
                <c:pt idx="41">
                  <c:v>770</c:v>
                </c:pt>
                <c:pt idx="42">
                  <c:v>780</c:v>
                </c:pt>
                <c:pt idx="43">
                  <c:v>790</c:v>
                </c:pt>
                <c:pt idx="44">
                  <c:v>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2D-4074-9395-032BACBEBB2A}"/>
            </c:ext>
          </c:extLst>
        </c:ser>
        <c:ser>
          <c:idx val="2"/>
          <c:order val="2"/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'Carroll et al.'!$D$7:$D$50</c:f>
              <c:numCache>
                <c:formatCode>General</c:formatCode>
                <c:ptCount val="44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  <c:pt idx="6">
                  <c:v>420</c:v>
                </c:pt>
                <c:pt idx="7">
                  <c:v>430</c:v>
                </c:pt>
                <c:pt idx="8">
                  <c:v>440</c:v>
                </c:pt>
                <c:pt idx="9">
                  <c:v>450</c:v>
                </c:pt>
                <c:pt idx="10">
                  <c:v>460</c:v>
                </c:pt>
                <c:pt idx="11">
                  <c:v>470</c:v>
                </c:pt>
                <c:pt idx="12">
                  <c:v>480</c:v>
                </c:pt>
                <c:pt idx="13">
                  <c:v>490</c:v>
                </c:pt>
                <c:pt idx="14">
                  <c:v>500</c:v>
                </c:pt>
                <c:pt idx="15">
                  <c:v>510</c:v>
                </c:pt>
                <c:pt idx="16">
                  <c:v>520</c:v>
                </c:pt>
                <c:pt idx="17">
                  <c:v>530</c:v>
                </c:pt>
                <c:pt idx="18">
                  <c:v>540</c:v>
                </c:pt>
                <c:pt idx="19">
                  <c:v>550</c:v>
                </c:pt>
                <c:pt idx="20">
                  <c:v>560</c:v>
                </c:pt>
                <c:pt idx="21">
                  <c:v>570</c:v>
                </c:pt>
                <c:pt idx="22">
                  <c:v>580</c:v>
                </c:pt>
                <c:pt idx="23">
                  <c:v>590</c:v>
                </c:pt>
                <c:pt idx="24">
                  <c:v>600</c:v>
                </c:pt>
                <c:pt idx="25">
                  <c:v>610</c:v>
                </c:pt>
                <c:pt idx="26">
                  <c:v>620</c:v>
                </c:pt>
                <c:pt idx="27">
                  <c:v>630</c:v>
                </c:pt>
                <c:pt idx="28">
                  <c:v>640</c:v>
                </c:pt>
                <c:pt idx="29">
                  <c:v>650</c:v>
                </c:pt>
                <c:pt idx="30">
                  <c:v>660</c:v>
                </c:pt>
                <c:pt idx="31">
                  <c:v>670</c:v>
                </c:pt>
                <c:pt idx="32">
                  <c:v>680</c:v>
                </c:pt>
                <c:pt idx="33">
                  <c:v>690</c:v>
                </c:pt>
                <c:pt idx="34">
                  <c:v>700</c:v>
                </c:pt>
                <c:pt idx="35">
                  <c:v>710</c:v>
                </c:pt>
                <c:pt idx="36">
                  <c:v>720</c:v>
                </c:pt>
                <c:pt idx="37">
                  <c:v>730</c:v>
                </c:pt>
                <c:pt idx="38">
                  <c:v>750</c:v>
                </c:pt>
                <c:pt idx="39">
                  <c:v>760</c:v>
                </c:pt>
                <c:pt idx="40">
                  <c:v>770</c:v>
                </c:pt>
                <c:pt idx="41">
                  <c:v>780</c:v>
                </c:pt>
                <c:pt idx="42">
                  <c:v>790</c:v>
                </c:pt>
                <c:pt idx="43">
                  <c:v>800</c:v>
                </c:pt>
              </c:numCache>
            </c:numRef>
          </c:xVal>
          <c:yVal>
            <c:numRef>
              <c:f>'Carroll et al.'!$F$7:$F$50</c:f>
              <c:numCache>
                <c:formatCode>General</c:formatCode>
                <c:ptCount val="44"/>
                <c:pt idx="0">
                  <c:v>-0.69520780150911821</c:v>
                </c:pt>
                <c:pt idx="1">
                  <c:v>-0.69499957351431085</c:v>
                </c:pt>
                <c:pt idx="2">
                  <c:v>-0.69452521585337401</c:v>
                </c:pt>
                <c:pt idx="3">
                  <c:v>-0.69367363517801206</c:v>
                </c:pt>
                <c:pt idx="4">
                  <c:v>-0.69431137430209056</c:v>
                </c:pt>
                <c:pt idx="5">
                  <c:v>-0.70610640818072157</c:v>
                </c:pt>
                <c:pt idx="6">
                  <c:v>-0.73662744905502986</c:v>
                </c:pt>
                <c:pt idx="7">
                  <c:v>-0.75541446939097312</c:v>
                </c:pt>
                <c:pt idx="8">
                  <c:v>-0.71923690765883264</c:v>
                </c:pt>
                <c:pt idx="9">
                  <c:v>-0.63715443181277842</c:v>
                </c:pt>
                <c:pt idx="10">
                  <c:v>-0.54238487246713785</c:v>
                </c:pt>
                <c:pt idx="11">
                  <c:v>-0.44793107949781269</c:v>
                </c:pt>
                <c:pt idx="12">
                  <c:v>-0.35937981955512027</c:v>
                </c:pt>
                <c:pt idx="13">
                  <c:v>-0.28171220518895046</c:v>
                </c:pt>
                <c:pt idx="14">
                  <c:v>-0.20940571800131305</c:v>
                </c:pt>
                <c:pt idx="15">
                  <c:v>-0.14177987034461578</c:v>
                </c:pt>
                <c:pt idx="16">
                  <c:v>-8.9145104469591785E-2</c:v>
                </c:pt>
                <c:pt idx="17">
                  <c:v>-5.3326833327919244E-2</c:v>
                </c:pt>
                <c:pt idx="18">
                  <c:v>-2.5231462651899142E-2</c:v>
                </c:pt>
                <c:pt idx="19">
                  <c:v>-4.4175082771908221E-3</c:v>
                </c:pt>
                <c:pt idx="20">
                  <c:v>-1.4414048455652152E-4</c:v>
                </c:pt>
                <c:pt idx="21">
                  <c:v>-7.8068808766307198E-3</c:v>
                </c:pt>
                <c:pt idx="22">
                  <c:v>-2.9063378161555329E-2</c:v>
                </c:pt>
                <c:pt idx="23">
                  <c:v>-6.4938088322995136E-2</c:v>
                </c:pt>
                <c:pt idx="24">
                  <c:v>-0.12800797811987738</c:v>
                </c:pt>
                <c:pt idx="25">
                  <c:v>-0.22103563003042667</c:v>
                </c:pt>
                <c:pt idx="26">
                  <c:v>-0.33941378422290486</c:v>
                </c:pt>
                <c:pt idx="27">
                  <c:v>-0.48442243264297608</c:v>
                </c:pt>
                <c:pt idx="28">
                  <c:v>-0.66632006198321492</c:v>
                </c:pt>
                <c:pt idx="29">
                  <c:v>-0.8848119769487478</c:v>
                </c:pt>
                <c:pt idx="30">
                  <c:v>-1.1271385556403239</c:v>
                </c:pt>
                <c:pt idx="31">
                  <c:v>-1.387040535135297</c:v>
                </c:pt>
                <c:pt idx="32">
                  <c:v>-1.6684455618738059</c:v>
                </c:pt>
                <c:pt idx="33">
                  <c:v>-1.9753160189724754</c:v>
                </c:pt>
                <c:pt idx="34">
                  <c:v>-2.3033042487744484</c:v>
                </c:pt>
                <c:pt idx="35">
                  <c:v>-2.6408496964364945</c:v>
                </c:pt>
                <c:pt idx="36">
                  <c:v>-2.9763910182861286</c:v>
                </c:pt>
                <c:pt idx="37">
                  <c:v>-3.3034009260638717</c:v>
                </c:pt>
                <c:pt idx="38">
                  <c:v>-3.9273498853103477</c:v>
                </c:pt>
                <c:pt idx="39">
                  <c:v>-4.2258480128808316</c:v>
                </c:pt>
                <c:pt idx="40">
                  <c:v>-4.5163936828782916</c:v>
                </c:pt>
                <c:pt idx="41">
                  <c:v>-4.7994421195648211</c:v>
                </c:pt>
                <c:pt idx="42">
                  <c:v>-5.0753205061553848</c:v>
                </c:pt>
                <c:pt idx="43">
                  <c:v>-5.3443052642441478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2D-4074-9395-032BACBEB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12576"/>
        <c:axId val="109522944"/>
      </c:scatterChart>
      <c:valAx>
        <c:axId val="109512576"/>
        <c:scaling>
          <c:orientation val="minMax"/>
          <c:max val="820"/>
          <c:min val="360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Wavelength</a:t>
                </a:r>
              </a:p>
            </c:rich>
          </c:tx>
          <c:layout>
            <c:manualLayout>
              <c:xMode val="edge"/>
              <c:yMode val="edge"/>
              <c:x val="0.42894165361112785"/>
              <c:y val="3.5864978902953606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522944"/>
        <c:crossesAt val="1"/>
        <c:crossBetween val="midCat"/>
        <c:majorUnit val="40"/>
        <c:minorUnit val="20"/>
      </c:valAx>
      <c:valAx>
        <c:axId val="109522944"/>
        <c:scaling>
          <c:orientation val="minMax"/>
          <c:max val="1"/>
          <c:min val="-9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Log Relative Sensitivity</a:t>
                </a:r>
              </a:p>
            </c:rich>
          </c:tx>
          <c:layout>
            <c:manualLayout>
              <c:xMode val="edge"/>
              <c:yMode val="edge"/>
              <c:x val="4.6511627906976813E-2"/>
              <c:y val="0.411393291028494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512576"/>
        <c:crossesAt val="36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45516506976017"/>
          <c:y val="0.16877671903167643"/>
          <c:w val="0.76485981119744095"/>
          <c:h val="0.76160494463044104"/>
        </c:manualLayout>
      </c:layout>
      <c:scatterChart>
        <c:scatterStyle val="smoothMarker"/>
        <c:varyColors val="0"/>
        <c:ser>
          <c:idx val="0"/>
          <c:order val="0"/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'ARVO Figure'!$D$7:$D$50</c:f>
              <c:numCache>
                <c:formatCode>General</c:formatCode>
                <c:ptCount val="44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  <c:pt idx="6">
                  <c:v>420</c:v>
                </c:pt>
                <c:pt idx="7">
                  <c:v>430</c:v>
                </c:pt>
                <c:pt idx="8">
                  <c:v>440</c:v>
                </c:pt>
                <c:pt idx="9">
                  <c:v>450</c:v>
                </c:pt>
                <c:pt idx="10">
                  <c:v>460</c:v>
                </c:pt>
                <c:pt idx="11">
                  <c:v>470</c:v>
                </c:pt>
                <c:pt idx="12">
                  <c:v>480</c:v>
                </c:pt>
                <c:pt idx="13">
                  <c:v>490</c:v>
                </c:pt>
                <c:pt idx="14">
                  <c:v>500</c:v>
                </c:pt>
                <c:pt idx="15">
                  <c:v>510</c:v>
                </c:pt>
                <c:pt idx="16">
                  <c:v>520</c:v>
                </c:pt>
                <c:pt idx="17">
                  <c:v>530</c:v>
                </c:pt>
                <c:pt idx="18">
                  <c:v>540</c:v>
                </c:pt>
                <c:pt idx="19">
                  <c:v>550</c:v>
                </c:pt>
                <c:pt idx="20">
                  <c:v>560</c:v>
                </c:pt>
                <c:pt idx="21">
                  <c:v>570</c:v>
                </c:pt>
                <c:pt idx="22">
                  <c:v>580</c:v>
                </c:pt>
                <c:pt idx="23">
                  <c:v>590</c:v>
                </c:pt>
                <c:pt idx="24">
                  <c:v>600</c:v>
                </c:pt>
                <c:pt idx="25">
                  <c:v>610</c:v>
                </c:pt>
                <c:pt idx="26">
                  <c:v>620</c:v>
                </c:pt>
                <c:pt idx="27">
                  <c:v>630</c:v>
                </c:pt>
                <c:pt idx="28">
                  <c:v>640</c:v>
                </c:pt>
                <c:pt idx="29">
                  <c:v>650</c:v>
                </c:pt>
                <c:pt idx="30">
                  <c:v>660</c:v>
                </c:pt>
                <c:pt idx="31">
                  <c:v>670</c:v>
                </c:pt>
                <c:pt idx="32">
                  <c:v>680</c:v>
                </c:pt>
                <c:pt idx="33">
                  <c:v>690</c:v>
                </c:pt>
                <c:pt idx="34">
                  <c:v>700</c:v>
                </c:pt>
                <c:pt idx="35">
                  <c:v>710</c:v>
                </c:pt>
                <c:pt idx="36">
                  <c:v>720</c:v>
                </c:pt>
                <c:pt idx="37">
                  <c:v>730</c:v>
                </c:pt>
                <c:pt idx="38">
                  <c:v>750</c:v>
                </c:pt>
                <c:pt idx="39">
                  <c:v>760</c:v>
                </c:pt>
                <c:pt idx="40">
                  <c:v>770</c:v>
                </c:pt>
                <c:pt idx="41">
                  <c:v>780</c:v>
                </c:pt>
                <c:pt idx="42">
                  <c:v>790</c:v>
                </c:pt>
                <c:pt idx="43">
                  <c:v>800</c:v>
                </c:pt>
              </c:numCache>
            </c:numRef>
          </c:xVal>
          <c:yVal>
            <c:numRef>
              <c:f>'ARVO Figure'!$E$7:$E$50</c:f>
              <c:numCache>
                <c:formatCode>General</c:formatCode>
                <c:ptCount val="44"/>
                <c:pt idx="0">
                  <c:v>-0.83305533275610255</c:v>
                </c:pt>
                <c:pt idx="1">
                  <c:v>-0.83281424139956894</c:v>
                </c:pt>
                <c:pt idx="2">
                  <c:v>-0.8322687521369776</c:v>
                </c:pt>
                <c:pt idx="3">
                  <c:v>-0.83135120178041744</c:v>
                </c:pt>
                <c:pt idx="4">
                  <c:v>-0.83261788382073854</c:v>
                </c:pt>
                <c:pt idx="5">
                  <c:v>-0.84735109372879547</c:v>
                </c:pt>
                <c:pt idx="6">
                  <c:v>-0.88082824389838077</c:v>
                </c:pt>
                <c:pt idx="7">
                  <c:v>-0.89568498808029373</c:v>
                </c:pt>
                <c:pt idx="8">
                  <c:v>-0.85003293884155873</c:v>
                </c:pt>
                <c:pt idx="9">
                  <c:v>-0.759070168503028</c:v>
                </c:pt>
                <c:pt idx="10">
                  <c:v>-0.6558238495808052</c:v>
                </c:pt>
                <c:pt idx="11">
                  <c:v>-0.5513055747915544</c:v>
                </c:pt>
                <c:pt idx="12">
                  <c:v>-0.45167744650626274</c:v>
                </c:pt>
                <c:pt idx="13">
                  <c:v>-0.36144126617184591</c:v>
                </c:pt>
                <c:pt idx="14">
                  <c:v>-0.27320496241177761</c:v>
                </c:pt>
                <c:pt idx="15">
                  <c:v>-0.18825634906942995</c:v>
                </c:pt>
                <c:pt idx="16">
                  <c:v>-0.12079528605435243</c:v>
                </c:pt>
                <c:pt idx="17">
                  <c:v>-7.272432785168402E-2</c:v>
                </c:pt>
                <c:pt idx="18">
                  <c:v>-3.2537303179596529E-2</c:v>
                </c:pt>
                <c:pt idx="19">
                  <c:v>-4.0556322068138776E-3</c:v>
                </c:pt>
                <c:pt idx="20">
                  <c:v>-1.1060003408923979E-3</c:v>
                </c:pt>
                <c:pt idx="21">
                  <c:v>-1.5649966312905172E-2</c:v>
                </c:pt>
                <c:pt idx="22">
                  <c:v>-4.9964742470490424E-2</c:v>
                </c:pt>
                <c:pt idx="23">
                  <c:v>-0.10645376585833188</c:v>
                </c:pt>
                <c:pt idx="24">
                  <c:v>-0.19822827422515887</c:v>
                </c:pt>
                <c:pt idx="25">
                  <c:v>-0.3213224231234611</c:v>
                </c:pt>
                <c:pt idx="26">
                  <c:v>-0.4664078785395383</c:v>
                </c:pt>
                <c:pt idx="27">
                  <c:v>-0.63588631531809781</c:v>
                </c:pt>
                <c:pt idx="28">
                  <c:v>-0.83989186575157215</c:v>
                </c:pt>
                <c:pt idx="29">
                  <c:v>-1.0744662983835878</c:v>
                </c:pt>
                <c:pt idx="30">
                  <c:v>-1.3270817079392705</c:v>
                </c:pt>
                <c:pt idx="31">
                  <c:v>-1.5948668570350324</c:v>
                </c:pt>
                <c:pt idx="32">
                  <c:v>-1.8837069561477413</c:v>
                </c:pt>
                <c:pt idx="33">
                  <c:v>-2.1970941310556844</c:v>
                </c:pt>
                <c:pt idx="34">
                  <c:v>-2.5293358129979953</c:v>
                </c:pt>
                <c:pt idx="35">
                  <c:v>-2.8684588803797886</c:v>
                </c:pt>
                <c:pt idx="36">
                  <c:v>-3.2037130195305297</c:v>
                </c:pt>
                <c:pt idx="37">
                  <c:v>-3.5296851884581621</c:v>
                </c:pt>
                <c:pt idx="38">
                  <c:v>-4.1515527995950636</c:v>
                </c:pt>
                <c:pt idx="39">
                  <c:v>-4.449193111154309</c:v>
                </c:pt>
                <c:pt idx="40">
                  <c:v>-4.7389449207507184</c:v>
                </c:pt>
                <c:pt idx="41">
                  <c:v>-5.0212327613292533</c:v>
                </c:pt>
                <c:pt idx="42">
                  <c:v>-5.2963722031235543</c:v>
                </c:pt>
                <c:pt idx="43">
                  <c:v>-5.5646363314393295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8A-4B0F-8596-2CDBABAB1C1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'ARVO Figure'!$A$6:$A$108</c:f>
              <c:numCache>
                <c:formatCode>General</c:formatCode>
                <c:ptCount val="103"/>
              </c:numCache>
            </c:numRef>
          </c:xVal>
          <c:yVal>
            <c:numRef>
              <c:f>'ARVO Figure'!$D$6:$D$108</c:f>
              <c:numCache>
                <c:formatCode>General</c:formatCode>
                <c:ptCount val="103"/>
                <c:pt idx="1">
                  <c:v>360</c:v>
                </c:pt>
                <c:pt idx="2">
                  <c:v>370</c:v>
                </c:pt>
                <c:pt idx="3">
                  <c:v>380</c:v>
                </c:pt>
                <c:pt idx="4">
                  <c:v>390</c:v>
                </c:pt>
                <c:pt idx="5">
                  <c:v>400</c:v>
                </c:pt>
                <c:pt idx="6">
                  <c:v>410</c:v>
                </c:pt>
                <c:pt idx="7">
                  <c:v>420</c:v>
                </c:pt>
                <c:pt idx="8">
                  <c:v>430</c:v>
                </c:pt>
                <c:pt idx="9">
                  <c:v>440</c:v>
                </c:pt>
                <c:pt idx="10">
                  <c:v>450</c:v>
                </c:pt>
                <c:pt idx="11">
                  <c:v>460</c:v>
                </c:pt>
                <c:pt idx="12">
                  <c:v>470</c:v>
                </c:pt>
                <c:pt idx="13">
                  <c:v>480</c:v>
                </c:pt>
                <c:pt idx="14">
                  <c:v>490</c:v>
                </c:pt>
                <c:pt idx="15">
                  <c:v>500</c:v>
                </c:pt>
                <c:pt idx="16">
                  <c:v>510</c:v>
                </c:pt>
                <c:pt idx="17">
                  <c:v>520</c:v>
                </c:pt>
                <c:pt idx="18">
                  <c:v>530</c:v>
                </c:pt>
                <c:pt idx="19">
                  <c:v>540</c:v>
                </c:pt>
                <c:pt idx="20">
                  <c:v>550</c:v>
                </c:pt>
                <c:pt idx="21">
                  <c:v>560</c:v>
                </c:pt>
                <c:pt idx="22">
                  <c:v>570</c:v>
                </c:pt>
                <c:pt idx="23">
                  <c:v>580</c:v>
                </c:pt>
                <c:pt idx="24">
                  <c:v>590</c:v>
                </c:pt>
                <c:pt idx="25">
                  <c:v>600</c:v>
                </c:pt>
                <c:pt idx="26">
                  <c:v>610</c:v>
                </c:pt>
                <c:pt idx="27">
                  <c:v>620</c:v>
                </c:pt>
                <c:pt idx="28">
                  <c:v>630</c:v>
                </c:pt>
                <c:pt idx="29">
                  <c:v>640</c:v>
                </c:pt>
                <c:pt idx="30">
                  <c:v>650</c:v>
                </c:pt>
                <c:pt idx="31">
                  <c:v>660</c:v>
                </c:pt>
                <c:pt idx="32">
                  <c:v>670</c:v>
                </c:pt>
                <c:pt idx="33">
                  <c:v>680</c:v>
                </c:pt>
                <c:pt idx="34">
                  <c:v>690</c:v>
                </c:pt>
                <c:pt idx="35">
                  <c:v>700</c:v>
                </c:pt>
                <c:pt idx="36">
                  <c:v>710</c:v>
                </c:pt>
                <c:pt idx="37">
                  <c:v>720</c:v>
                </c:pt>
                <c:pt idx="38">
                  <c:v>730</c:v>
                </c:pt>
                <c:pt idx="39">
                  <c:v>750</c:v>
                </c:pt>
                <c:pt idx="40">
                  <c:v>760</c:v>
                </c:pt>
                <c:pt idx="41">
                  <c:v>770</c:v>
                </c:pt>
                <c:pt idx="42">
                  <c:v>780</c:v>
                </c:pt>
                <c:pt idx="43">
                  <c:v>790</c:v>
                </c:pt>
                <c:pt idx="44">
                  <c:v>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8A-4B0F-8596-2CDBABAB1C1A}"/>
            </c:ext>
          </c:extLst>
        </c:ser>
        <c:ser>
          <c:idx val="2"/>
          <c:order val="2"/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'ARVO Figure'!$D$7:$D$50</c:f>
              <c:numCache>
                <c:formatCode>General</c:formatCode>
                <c:ptCount val="44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  <c:pt idx="6">
                  <c:v>420</c:v>
                </c:pt>
                <c:pt idx="7">
                  <c:v>430</c:v>
                </c:pt>
                <c:pt idx="8">
                  <c:v>440</c:v>
                </c:pt>
                <c:pt idx="9">
                  <c:v>450</c:v>
                </c:pt>
                <c:pt idx="10">
                  <c:v>460</c:v>
                </c:pt>
                <c:pt idx="11">
                  <c:v>470</c:v>
                </c:pt>
                <c:pt idx="12">
                  <c:v>480</c:v>
                </c:pt>
                <c:pt idx="13">
                  <c:v>490</c:v>
                </c:pt>
                <c:pt idx="14">
                  <c:v>500</c:v>
                </c:pt>
                <c:pt idx="15">
                  <c:v>510</c:v>
                </c:pt>
                <c:pt idx="16">
                  <c:v>520</c:v>
                </c:pt>
                <c:pt idx="17">
                  <c:v>530</c:v>
                </c:pt>
                <c:pt idx="18">
                  <c:v>540</c:v>
                </c:pt>
                <c:pt idx="19">
                  <c:v>550</c:v>
                </c:pt>
                <c:pt idx="20">
                  <c:v>560</c:v>
                </c:pt>
                <c:pt idx="21">
                  <c:v>570</c:v>
                </c:pt>
                <c:pt idx="22">
                  <c:v>580</c:v>
                </c:pt>
                <c:pt idx="23">
                  <c:v>590</c:v>
                </c:pt>
                <c:pt idx="24">
                  <c:v>600</c:v>
                </c:pt>
                <c:pt idx="25">
                  <c:v>610</c:v>
                </c:pt>
                <c:pt idx="26">
                  <c:v>620</c:v>
                </c:pt>
                <c:pt idx="27">
                  <c:v>630</c:v>
                </c:pt>
                <c:pt idx="28">
                  <c:v>640</c:v>
                </c:pt>
                <c:pt idx="29">
                  <c:v>650</c:v>
                </c:pt>
                <c:pt idx="30">
                  <c:v>660</c:v>
                </c:pt>
                <c:pt idx="31">
                  <c:v>670</c:v>
                </c:pt>
                <c:pt idx="32">
                  <c:v>680</c:v>
                </c:pt>
                <c:pt idx="33">
                  <c:v>690</c:v>
                </c:pt>
                <c:pt idx="34">
                  <c:v>700</c:v>
                </c:pt>
                <c:pt idx="35">
                  <c:v>710</c:v>
                </c:pt>
                <c:pt idx="36">
                  <c:v>720</c:v>
                </c:pt>
                <c:pt idx="37">
                  <c:v>730</c:v>
                </c:pt>
                <c:pt idx="38">
                  <c:v>750</c:v>
                </c:pt>
                <c:pt idx="39">
                  <c:v>760</c:v>
                </c:pt>
                <c:pt idx="40">
                  <c:v>770</c:v>
                </c:pt>
                <c:pt idx="41">
                  <c:v>780</c:v>
                </c:pt>
                <c:pt idx="42">
                  <c:v>790</c:v>
                </c:pt>
                <c:pt idx="43">
                  <c:v>800</c:v>
                </c:pt>
              </c:numCache>
            </c:numRef>
          </c:xVal>
          <c:yVal>
            <c:numRef>
              <c:f>'ARVO Figure'!$F$7:$F$50</c:f>
              <c:numCache>
                <c:formatCode>General</c:formatCode>
                <c:ptCount val="44"/>
                <c:pt idx="0">
                  <c:v>-0.69519457908602833</c:v>
                </c:pt>
                <c:pt idx="1">
                  <c:v>-0.69496747867099484</c:v>
                </c:pt>
                <c:pt idx="2">
                  <c:v>-0.69445367318213824</c:v>
                </c:pt>
                <c:pt idx="3">
                  <c:v>-0.69358950514410445</c:v>
                </c:pt>
                <c:pt idx="4">
                  <c:v>-0.69478252168118759</c:v>
                </c:pt>
                <c:pt idx="5">
                  <c:v>-0.70867419460566683</c:v>
                </c:pt>
                <c:pt idx="6">
                  <c:v>-0.7403401516669581</c:v>
                </c:pt>
                <c:pt idx="7">
                  <c:v>-0.75443599004326323</c:v>
                </c:pt>
                <c:pt idx="8">
                  <c:v>-0.71120584536739906</c:v>
                </c:pt>
                <c:pt idx="9">
                  <c:v>-0.62588028378436533</c:v>
                </c:pt>
                <c:pt idx="10">
                  <c:v>-0.53059612551574631</c:v>
                </c:pt>
                <c:pt idx="11">
                  <c:v>-0.43624147672065544</c:v>
                </c:pt>
                <c:pt idx="12">
                  <c:v>-0.34875302590424079</c:v>
                </c:pt>
                <c:pt idx="13">
                  <c:v>-0.27204590239253523</c:v>
                </c:pt>
                <c:pt idx="14">
                  <c:v>-0.19984958915629028</c:v>
                </c:pt>
                <c:pt idx="15">
                  <c:v>-0.13346251942642026</c:v>
                </c:pt>
                <c:pt idx="16">
                  <c:v>-8.3275796104818375E-2</c:v>
                </c:pt>
                <c:pt idx="17">
                  <c:v>-4.9056200426743593E-2</c:v>
                </c:pt>
                <c:pt idx="18">
                  <c:v>-2.1524626821737988E-2</c:v>
                </c:pt>
                <c:pt idx="19">
                  <c:v>-2.6441833114847074E-3</c:v>
                </c:pt>
                <c:pt idx="20">
                  <c:v>-7.1997541873370719E-4</c:v>
                </c:pt>
                <c:pt idx="21">
                  <c:v>-1.0264860830611167E-2</c:v>
                </c:pt>
                <c:pt idx="22">
                  <c:v>-3.3338877923373936E-2</c:v>
                </c:pt>
                <c:pt idx="23">
                  <c:v>-7.2925958052166132E-2</c:v>
                </c:pt>
                <c:pt idx="24">
                  <c:v>-0.14108000619413799</c:v>
                </c:pt>
                <c:pt idx="25">
                  <c:v>-0.23884507268932659</c:v>
                </c:pt>
                <c:pt idx="26">
                  <c:v>-0.36151687255653697</c:v>
                </c:pt>
                <c:pt idx="27">
                  <c:v>-0.51241944577332166</c:v>
                </c:pt>
                <c:pt idx="28">
                  <c:v>-0.70163752801753831</c:v>
                </c:pt>
                <c:pt idx="29">
                  <c:v>-0.92581522623166035</c:v>
                </c:pt>
                <c:pt idx="30">
                  <c:v>-1.1719860124509571</c:v>
                </c:pt>
                <c:pt idx="31">
                  <c:v>-1.4359971414205561</c:v>
                </c:pt>
                <c:pt idx="32">
                  <c:v>-1.7226821017578622</c:v>
                </c:pt>
                <c:pt idx="33">
                  <c:v>-2.0348950565060924</c:v>
                </c:pt>
                <c:pt idx="34">
                  <c:v>-2.3665427738395461</c:v>
                </c:pt>
                <c:pt idx="35">
                  <c:v>-2.7053855779780092</c:v>
                </c:pt>
                <c:pt idx="36">
                  <c:v>-3.0405123039086539</c:v>
                </c:pt>
                <c:pt idx="37">
                  <c:v>-3.366426682481658</c:v>
                </c:pt>
                <c:pt idx="38">
                  <c:v>-3.9882549558050444</c:v>
                </c:pt>
                <c:pt idx="39">
                  <c:v>-4.2858891433570578</c:v>
                </c:pt>
                <c:pt idx="40">
                  <c:v>-4.5756379244056538</c:v>
                </c:pt>
                <c:pt idx="41">
                  <c:v>-4.8579242392632098</c:v>
                </c:pt>
                <c:pt idx="42">
                  <c:v>-5.1330628989822085</c:v>
                </c:pt>
                <c:pt idx="43">
                  <c:v>-5.4013266197564409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8A-4B0F-8596-2CDBABAB1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12576"/>
        <c:axId val="109522944"/>
      </c:scatterChart>
      <c:valAx>
        <c:axId val="109512576"/>
        <c:scaling>
          <c:orientation val="minMax"/>
          <c:max val="820"/>
          <c:min val="360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Wavelength</a:t>
                </a:r>
              </a:p>
            </c:rich>
          </c:tx>
          <c:layout>
            <c:manualLayout>
              <c:xMode val="edge"/>
              <c:yMode val="edge"/>
              <c:x val="0.42894165361112785"/>
              <c:y val="3.5864978902953606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522944"/>
        <c:crossesAt val="1"/>
        <c:crossBetween val="midCat"/>
        <c:majorUnit val="40"/>
        <c:minorUnit val="20"/>
      </c:valAx>
      <c:valAx>
        <c:axId val="109522944"/>
        <c:scaling>
          <c:orientation val="minMax"/>
          <c:max val="1"/>
          <c:min val="-9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Log Relative Sensitivity</a:t>
                </a:r>
              </a:p>
            </c:rich>
          </c:tx>
          <c:layout>
            <c:manualLayout>
              <c:xMode val="edge"/>
              <c:yMode val="edge"/>
              <c:x val="4.6511627906976813E-2"/>
              <c:y val="0.411393291028494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512576"/>
        <c:crossesAt val="36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 horizontalDpi="30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22497414355513"/>
          <c:y val="0.17607207207207207"/>
          <c:w val="0.77195533392425608"/>
          <c:h val="0.5988389018940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'ARVO Figure'!$V$7:$V$50</c:f>
              <c:numCache>
                <c:formatCode>General</c:formatCode>
                <c:ptCount val="44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  <c:pt idx="6">
                  <c:v>420</c:v>
                </c:pt>
                <c:pt idx="7">
                  <c:v>430</c:v>
                </c:pt>
                <c:pt idx="8">
                  <c:v>440</c:v>
                </c:pt>
                <c:pt idx="9">
                  <c:v>450</c:v>
                </c:pt>
                <c:pt idx="10">
                  <c:v>460</c:v>
                </c:pt>
                <c:pt idx="11">
                  <c:v>470</c:v>
                </c:pt>
                <c:pt idx="12">
                  <c:v>480</c:v>
                </c:pt>
                <c:pt idx="13">
                  <c:v>490</c:v>
                </c:pt>
                <c:pt idx="14">
                  <c:v>500</c:v>
                </c:pt>
                <c:pt idx="15">
                  <c:v>510</c:v>
                </c:pt>
                <c:pt idx="16">
                  <c:v>520</c:v>
                </c:pt>
                <c:pt idx="17">
                  <c:v>530</c:v>
                </c:pt>
                <c:pt idx="18">
                  <c:v>540</c:v>
                </c:pt>
                <c:pt idx="19">
                  <c:v>550</c:v>
                </c:pt>
                <c:pt idx="20">
                  <c:v>560</c:v>
                </c:pt>
                <c:pt idx="21">
                  <c:v>570</c:v>
                </c:pt>
                <c:pt idx="22">
                  <c:v>580</c:v>
                </c:pt>
                <c:pt idx="23">
                  <c:v>590</c:v>
                </c:pt>
                <c:pt idx="24">
                  <c:v>600</c:v>
                </c:pt>
                <c:pt idx="25">
                  <c:v>610</c:v>
                </c:pt>
                <c:pt idx="26">
                  <c:v>620</c:v>
                </c:pt>
                <c:pt idx="27">
                  <c:v>630</c:v>
                </c:pt>
                <c:pt idx="28">
                  <c:v>640</c:v>
                </c:pt>
                <c:pt idx="29">
                  <c:v>650</c:v>
                </c:pt>
                <c:pt idx="30">
                  <c:v>660</c:v>
                </c:pt>
                <c:pt idx="31">
                  <c:v>670</c:v>
                </c:pt>
                <c:pt idx="32">
                  <c:v>680</c:v>
                </c:pt>
                <c:pt idx="33">
                  <c:v>690</c:v>
                </c:pt>
                <c:pt idx="34">
                  <c:v>700</c:v>
                </c:pt>
                <c:pt idx="35">
                  <c:v>710</c:v>
                </c:pt>
                <c:pt idx="36">
                  <c:v>720</c:v>
                </c:pt>
                <c:pt idx="37">
                  <c:v>730</c:v>
                </c:pt>
                <c:pt idx="38">
                  <c:v>750</c:v>
                </c:pt>
                <c:pt idx="39">
                  <c:v>760</c:v>
                </c:pt>
                <c:pt idx="40">
                  <c:v>770</c:v>
                </c:pt>
                <c:pt idx="41">
                  <c:v>780</c:v>
                </c:pt>
                <c:pt idx="42">
                  <c:v>790</c:v>
                </c:pt>
                <c:pt idx="43">
                  <c:v>800</c:v>
                </c:pt>
              </c:numCache>
            </c:numRef>
          </c:xVal>
          <c:yVal>
            <c:numRef>
              <c:f>'ARVO Figure'!$W$7:$W$50</c:f>
              <c:numCache>
                <c:formatCode>General</c:formatCode>
                <c:ptCount val="44"/>
                <c:pt idx="0">
                  <c:v>33.809657682667662</c:v>
                </c:pt>
                <c:pt idx="1">
                  <c:v>44.106404420201798</c:v>
                </c:pt>
                <c:pt idx="2">
                  <c:v>55.345266345369339</c:v>
                </c:pt>
                <c:pt idx="3">
                  <c:v>68.338011087759384</c:v>
                </c:pt>
                <c:pt idx="4">
                  <c:v>80.62878030087856</c:v>
                </c:pt>
                <c:pt idx="5">
                  <c:v>89.364763740318466</c:v>
                </c:pt>
                <c:pt idx="6">
                  <c:v>96.487461022366617</c:v>
                </c:pt>
                <c:pt idx="7">
                  <c:v>99.028729772419226</c:v>
                </c:pt>
                <c:pt idx="8">
                  <c:v>96.503222700005509</c:v>
                </c:pt>
                <c:pt idx="9">
                  <c:v>89.411396109074929</c:v>
                </c:pt>
                <c:pt idx="10">
                  <c:v>76.332697443499612</c:v>
                </c:pt>
                <c:pt idx="11">
                  <c:v>58.053224246451748</c:v>
                </c:pt>
                <c:pt idx="12">
                  <c:v>39.98925863520288</c:v>
                </c:pt>
                <c:pt idx="13">
                  <c:v>24.441512746796771</c:v>
                </c:pt>
                <c:pt idx="14">
                  <c:v>12.906937814956862</c:v>
                </c:pt>
                <c:pt idx="15">
                  <c:v>6.2004339117749661</c:v>
                </c:pt>
                <c:pt idx="16">
                  <c:v>2.7715296638362759</c:v>
                </c:pt>
                <c:pt idx="17">
                  <c:v>1.1274675703054784</c:v>
                </c:pt>
                <c:pt idx="18">
                  <c:v>0.42186023098797393</c:v>
                </c:pt>
                <c:pt idx="19">
                  <c:v>0.15353906770951548</c:v>
                </c:pt>
                <c:pt idx="20">
                  <c:v>5.7124588170286511E-2</c:v>
                </c:pt>
                <c:pt idx="21">
                  <c:v>2.2095932218131997E-2</c:v>
                </c:pt>
                <c:pt idx="22">
                  <c:v>8.8693855356625044E-3</c:v>
                </c:pt>
                <c:pt idx="23">
                  <c:v>3.6779072351927474E-3</c:v>
                </c:pt>
                <c:pt idx="24">
                  <c:v>1.5710610983922118E-3</c:v>
                </c:pt>
                <c:pt idx="25">
                  <c:v>6.900925357632827E-4</c:v>
                </c:pt>
                <c:pt idx="26">
                  <c:v>3.1127292233972068E-4</c:v>
                </c:pt>
                <c:pt idx="27">
                  <c:v>1.4399523507741948E-4</c:v>
                </c:pt>
                <c:pt idx="28">
                  <c:v>6.8236227762163461E-5</c:v>
                </c:pt>
                <c:pt idx="29">
                  <c:v>3.3087202678261229E-5</c:v>
                </c:pt>
                <c:pt idx="30">
                  <c:v>1.6399480923332326E-5</c:v>
                </c:pt>
                <c:pt idx="31">
                  <c:v>8.3003977501945803E-6</c:v>
                </c:pt>
                <c:pt idx="32">
                  <c:v>4.2861286803745065E-6</c:v>
                </c:pt>
                <c:pt idx="33">
                  <c:v>2.2560616000496742E-6</c:v>
                </c:pt>
                <c:pt idx="34">
                  <c:v>1.2094827988672903E-6</c:v>
                </c:pt>
                <c:pt idx="35">
                  <c:v>6.5989524541412122E-7</c:v>
                </c:pt>
                <c:pt idx="36">
                  <c:v>3.6615011346319347E-7</c:v>
                </c:pt>
                <c:pt idx="37">
                  <c:v>2.0646755853228416E-7</c:v>
                </c:pt>
                <c:pt idx="38">
                  <c:v>6.8729223815416074E-8</c:v>
                </c:pt>
                <c:pt idx="39">
                  <c:v>4.0524233409541698E-8</c:v>
                </c:pt>
                <c:pt idx="40">
                  <c:v>2.4224078314723543E-8</c:v>
                </c:pt>
                <c:pt idx="41">
                  <c:v>1.4672678234704497E-8</c:v>
                </c:pt>
                <c:pt idx="42">
                  <c:v>9.0008826419475577E-9</c:v>
                </c:pt>
                <c:pt idx="43">
                  <c:v>5.5893987415942942E-9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1B-478B-83FA-A3616837A44D}"/>
            </c:ext>
          </c:extLst>
        </c:ser>
        <c:ser>
          <c:idx val="1"/>
          <c:order val="1"/>
          <c:tx>
            <c:v>543.75 nm cone type</c:v>
          </c:tx>
          <c:spPr>
            <a:ln w="3175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'ARVO Figure'!$V$7:$V$50</c:f>
              <c:numCache>
                <c:formatCode>General</c:formatCode>
                <c:ptCount val="44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  <c:pt idx="6">
                  <c:v>420</c:v>
                </c:pt>
                <c:pt idx="7">
                  <c:v>430</c:v>
                </c:pt>
                <c:pt idx="8">
                  <c:v>440</c:v>
                </c:pt>
                <c:pt idx="9">
                  <c:v>450</c:v>
                </c:pt>
                <c:pt idx="10">
                  <c:v>460</c:v>
                </c:pt>
                <c:pt idx="11">
                  <c:v>470</c:v>
                </c:pt>
                <c:pt idx="12">
                  <c:v>480</c:v>
                </c:pt>
                <c:pt idx="13">
                  <c:v>490</c:v>
                </c:pt>
                <c:pt idx="14">
                  <c:v>500</c:v>
                </c:pt>
                <c:pt idx="15">
                  <c:v>510</c:v>
                </c:pt>
                <c:pt idx="16">
                  <c:v>520</c:v>
                </c:pt>
                <c:pt idx="17">
                  <c:v>530</c:v>
                </c:pt>
                <c:pt idx="18">
                  <c:v>540</c:v>
                </c:pt>
                <c:pt idx="19">
                  <c:v>550</c:v>
                </c:pt>
                <c:pt idx="20">
                  <c:v>560</c:v>
                </c:pt>
                <c:pt idx="21">
                  <c:v>570</c:v>
                </c:pt>
                <c:pt idx="22">
                  <c:v>580</c:v>
                </c:pt>
                <c:pt idx="23">
                  <c:v>590</c:v>
                </c:pt>
                <c:pt idx="24">
                  <c:v>600</c:v>
                </c:pt>
                <c:pt idx="25">
                  <c:v>610</c:v>
                </c:pt>
                <c:pt idx="26">
                  <c:v>620</c:v>
                </c:pt>
                <c:pt idx="27">
                  <c:v>630</c:v>
                </c:pt>
                <c:pt idx="28">
                  <c:v>640</c:v>
                </c:pt>
                <c:pt idx="29">
                  <c:v>650</c:v>
                </c:pt>
                <c:pt idx="30">
                  <c:v>660</c:v>
                </c:pt>
                <c:pt idx="31">
                  <c:v>670</c:v>
                </c:pt>
                <c:pt idx="32">
                  <c:v>680</c:v>
                </c:pt>
                <c:pt idx="33">
                  <c:v>690</c:v>
                </c:pt>
                <c:pt idx="34">
                  <c:v>700</c:v>
                </c:pt>
                <c:pt idx="35">
                  <c:v>710</c:v>
                </c:pt>
                <c:pt idx="36">
                  <c:v>720</c:v>
                </c:pt>
                <c:pt idx="37">
                  <c:v>730</c:v>
                </c:pt>
                <c:pt idx="38">
                  <c:v>750</c:v>
                </c:pt>
                <c:pt idx="39">
                  <c:v>760</c:v>
                </c:pt>
                <c:pt idx="40">
                  <c:v>770</c:v>
                </c:pt>
                <c:pt idx="41">
                  <c:v>780</c:v>
                </c:pt>
                <c:pt idx="42">
                  <c:v>790</c:v>
                </c:pt>
                <c:pt idx="43">
                  <c:v>800</c:v>
                </c:pt>
              </c:numCache>
            </c:numRef>
          </c:xVal>
          <c:yVal>
            <c:numRef>
              <c:f>'ARVO Figure'!$X$7:$X$50</c:f>
              <c:numCache>
                <c:formatCode>General</c:formatCode>
                <c:ptCount val="44"/>
                <c:pt idx="0">
                  <c:v>19.98198454808805</c:v>
                </c:pt>
                <c:pt idx="1">
                  <c:v>20.004872683709408</c:v>
                </c:pt>
                <c:pt idx="2">
                  <c:v>20.045437456386644</c:v>
                </c:pt>
                <c:pt idx="3">
                  <c:v>19.994974539110849</c:v>
                </c:pt>
                <c:pt idx="4">
                  <c:v>19.34982173001919</c:v>
                </c:pt>
                <c:pt idx="5">
                  <c:v>17.952490101870996</c:v>
                </c:pt>
                <c:pt idx="6">
                  <c:v>17.461245429642531</c:v>
                </c:pt>
                <c:pt idx="7">
                  <c:v>19.532727372586574</c:v>
                </c:pt>
                <c:pt idx="8">
                  <c:v>24.00871327532187</c:v>
                </c:pt>
                <c:pt idx="9">
                  <c:v>30.074261106631702</c:v>
                </c:pt>
                <c:pt idx="10">
                  <c:v>37.528318366033979</c:v>
                </c:pt>
                <c:pt idx="11">
                  <c:v>45.927380127570451</c:v>
                </c:pt>
                <c:pt idx="12">
                  <c:v>54.850920499616421</c:v>
                </c:pt>
                <c:pt idx="13">
                  <c:v>64.950839814696636</c:v>
                </c:pt>
                <c:pt idx="14">
                  <c:v>75.387286993903828</c:v>
                </c:pt>
                <c:pt idx="15">
                  <c:v>83.852880408010364</c:v>
                </c:pt>
                <c:pt idx="16">
                  <c:v>90.297764571762031</c:v>
                </c:pt>
                <c:pt idx="17">
                  <c:v>95.96326160735633</c:v>
                </c:pt>
                <c:pt idx="18">
                  <c:v>98.985349889914687</c:v>
                </c:pt>
                <c:pt idx="19">
                  <c:v>98.327951671474963</c:v>
                </c:pt>
                <c:pt idx="20">
                  <c:v>94.830951155392825</c:v>
                </c:pt>
                <c:pt idx="21">
                  <c:v>88.67635235040261</c:v>
                </c:pt>
                <c:pt idx="22">
                  <c:v>78.483059778500262</c:v>
                </c:pt>
                <c:pt idx="23">
                  <c:v>64.543698283429521</c:v>
                </c:pt>
                <c:pt idx="24">
                  <c:v>49.696864200532389</c:v>
                </c:pt>
                <c:pt idx="25">
                  <c:v>36.015157846622735</c:v>
                </c:pt>
                <c:pt idx="26">
                  <c:v>24.027757958775307</c:v>
                </c:pt>
                <c:pt idx="27">
                  <c:v>14.600509888848958</c:v>
                </c:pt>
                <c:pt idx="28">
                  <c:v>8.3106037117238429</c:v>
                </c:pt>
                <c:pt idx="29">
                  <c:v>4.5288237304582024</c:v>
                </c:pt>
                <c:pt idx="30">
                  <c:v>2.3480073766318519</c:v>
                </c:pt>
                <c:pt idx="31">
                  <c:v>1.1447875272328083</c:v>
                </c:pt>
                <c:pt idx="32">
                  <c:v>0.5289273991977308</c:v>
                </c:pt>
                <c:pt idx="33">
                  <c:v>0.23807293489883882</c:v>
                </c:pt>
                <c:pt idx="34">
                  <c:v>0.10751212865501819</c:v>
                </c:pt>
                <c:pt idx="35">
                  <c:v>4.9550347322493339E-2</c:v>
                </c:pt>
                <c:pt idx="36">
                  <c:v>2.3411300547091167E-2</c:v>
                </c:pt>
                <c:pt idx="37">
                  <c:v>1.1322986441149211E-2</c:v>
                </c:pt>
                <c:pt idx="38">
                  <c:v>2.8159128862201141E-3</c:v>
                </c:pt>
                <c:pt idx="39">
                  <c:v>1.4438214774927286E-3</c:v>
                </c:pt>
                <c:pt idx="40">
                  <c:v>7.5326088887958155E-4</c:v>
                </c:pt>
                <c:pt idx="41">
                  <c:v>3.9959404963367973E-4</c:v>
                </c:pt>
                <c:pt idx="42">
                  <c:v>2.1540707067652773E-4</c:v>
                </c:pt>
                <c:pt idx="43">
                  <c:v>1.1792558491279522E-4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1B-478B-83FA-A3616837A44D}"/>
            </c:ext>
          </c:extLst>
        </c:ser>
        <c:ser>
          <c:idx val="2"/>
          <c:order val="2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'ARVO Figure'!$V$7:$V$50</c:f>
              <c:numCache>
                <c:formatCode>General</c:formatCode>
                <c:ptCount val="44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  <c:pt idx="6">
                  <c:v>420</c:v>
                </c:pt>
                <c:pt idx="7">
                  <c:v>430</c:v>
                </c:pt>
                <c:pt idx="8">
                  <c:v>440</c:v>
                </c:pt>
                <c:pt idx="9">
                  <c:v>450</c:v>
                </c:pt>
                <c:pt idx="10">
                  <c:v>460</c:v>
                </c:pt>
                <c:pt idx="11">
                  <c:v>470</c:v>
                </c:pt>
                <c:pt idx="12">
                  <c:v>480</c:v>
                </c:pt>
                <c:pt idx="13">
                  <c:v>490</c:v>
                </c:pt>
                <c:pt idx="14">
                  <c:v>500</c:v>
                </c:pt>
                <c:pt idx="15">
                  <c:v>510</c:v>
                </c:pt>
                <c:pt idx="16">
                  <c:v>520</c:v>
                </c:pt>
                <c:pt idx="17">
                  <c:v>530</c:v>
                </c:pt>
                <c:pt idx="18">
                  <c:v>540</c:v>
                </c:pt>
                <c:pt idx="19">
                  <c:v>550</c:v>
                </c:pt>
                <c:pt idx="20">
                  <c:v>560</c:v>
                </c:pt>
                <c:pt idx="21">
                  <c:v>570</c:v>
                </c:pt>
                <c:pt idx="22">
                  <c:v>580</c:v>
                </c:pt>
                <c:pt idx="23">
                  <c:v>590</c:v>
                </c:pt>
                <c:pt idx="24">
                  <c:v>600</c:v>
                </c:pt>
                <c:pt idx="25">
                  <c:v>610</c:v>
                </c:pt>
                <c:pt idx="26">
                  <c:v>620</c:v>
                </c:pt>
                <c:pt idx="27">
                  <c:v>630</c:v>
                </c:pt>
                <c:pt idx="28">
                  <c:v>640</c:v>
                </c:pt>
                <c:pt idx="29">
                  <c:v>650</c:v>
                </c:pt>
                <c:pt idx="30">
                  <c:v>660</c:v>
                </c:pt>
                <c:pt idx="31">
                  <c:v>670</c:v>
                </c:pt>
                <c:pt idx="32">
                  <c:v>680</c:v>
                </c:pt>
                <c:pt idx="33">
                  <c:v>690</c:v>
                </c:pt>
                <c:pt idx="34">
                  <c:v>700</c:v>
                </c:pt>
                <c:pt idx="35">
                  <c:v>710</c:v>
                </c:pt>
                <c:pt idx="36">
                  <c:v>720</c:v>
                </c:pt>
                <c:pt idx="37">
                  <c:v>730</c:v>
                </c:pt>
                <c:pt idx="38">
                  <c:v>750</c:v>
                </c:pt>
                <c:pt idx="39">
                  <c:v>760</c:v>
                </c:pt>
                <c:pt idx="40">
                  <c:v>770</c:v>
                </c:pt>
                <c:pt idx="41">
                  <c:v>780</c:v>
                </c:pt>
                <c:pt idx="42">
                  <c:v>790</c:v>
                </c:pt>
                <c:pt idx="43">
                  <c:v>800</c:v>
                </c:pt>
              </c:numCache>
            </c:numRef>
          </c:xVal>
          <c:yVal>
            <c:numRef>
              <c:f>'ARVO Figure'!$Y$7:$Y$50</c:f>
              <c:numCache>
                <c:formatCode>General</c:formatCode>
                <c:ptCount val="44"/>
                <c:pt idx="0">
                  <c:v>20.002753587121244</c:v>
                </c:pt>
                <c:pt idx="1">
                  <c:v>20.043895767831181</c:v>
                </c:pt>
                <c:pt idx="2">
                  <c:v>19.998160701773912</c:v>
                </c:pt>
                <c:pt idx="3">
                  <c:v>19.336373671225388</c:v>
                </c:pt>
                <c:pt idx="4">
                  <c:v>17.902810511719693</c:v>
                </c:pt>
                <c:pt idx="5">
                  <c:v>17.509156620177972</c:v>
                </c:pt>
                <c:pt idx="6">
                  <c:v>19.849471925121399</c:v>
                </c:pt>
                <c:pt idx="7">
                  <c:v>24.6379275825037</c:v>
                </c:pt>
                <c:pt idx="8">
                  <c:v>31.046078539045446</c:v>
                </c:pt>
                <c:pt idx="9">
                  <c:v>38.892047998211915</c:v>
                </c:pt>
                <c:pt idx="10">
                  <c:v>47.600864625959936</c:v>
                </c:pt>
                <c:pt idx="11">
                  <c:v>56.949047672840159</c:v>
                </c:pt>
                <c:pt idx="12">
                  <c:v>67.572793925522745</c:v>
                </c:pt>
                <c:pt idx="13">
                  <c:v>77.941991874398724</c:v>
                </c:pt>
                <c:pt idx="14">
                  <c:v>85.902514170516611</c:v>
                </c:pt>
                <c:pt idx="15">
                  <c:v>92.225068560268696</c:v>
                </c:pt>
                <c:pt idx="16">
                  <c:v>97.483017264257995</c:v>
                </c:pt>
                <c:pt idx="17">
                  <c:v>99.028729772419226</c:v>
                </c:pt>
                <c:pt idx="18">
                  <c:v>97.380213992769669</c:v>
                </c:pt>
                <c:pt idx="19">
                  <c:v>92.538585553051675</c:v>
                </c:pt>
                <c:pt idx="20">
                  <c:v>84.636280531784593</c:v>
                </c:pt>
                <c:pt idx="21">
                  <c:v>72.123849778699693</c:v>
                </c:pt>
                <c:pt idx="22">
                  <c:v>56.982806150854834</c:v>
                </c:pt>
                <c:pt idx="23">
                  <c:v>42.245824512366688</c:v>
                </c:pt>
                <c:pt idx="24">
                  <c:v>29.095947354408302</c:v>
                </c:pt>
                <c:pt idx="25">
                  <c:v>18.157088742439122</c:v>
                </c:pt>
                <c:pt idx="26">
                  <c:v>10.421416412477162</c:v>
                </c:pt>
                <c:pt idx="27">
                  <c:v>5.6824826581946306</c:v>
                </c:pt>
                <c:pt idx="28">
                  <c:v>2.9541515890712131</c:v>
                </c:pt>
                <c:pt idx="29">
                  <c:v>1.4436968754250699</c:v>
                </c:pt>
                <c:pt idx="30">
                  <c:v>0.66323543939530671</c:v>
                </c:pt>
                <c:pt idx="31">
                  <c:v>0.29361789506612851</c:v>
                </c:pt>
                <c:pt idx="32">
                  <c:v>0.12949607345950115</c:v>
                </c:pt>
                <c:pt idx="33">
                  <c:v>5.8179898064353704E-2</c:v>
                </c:pt>
                <c:pt idx="34">
                  <c:v>2.6824573001428178E-2</c:v>
                </c:pt>
                <c:pt idx="35">
                  <c:v>1.2681770699158825E-2</c:v>
                </c:pt>
                <c:pt idx="36">
                  <c:v>6.1316664529993889E-3</c:v>
                </c:pt>
                <c:pt idx="37">
                  <c:v>3.0259703119358411E-3</c:v>
                </c:pt>
                <c:pt idx="38">
                  <c:v>7.7998292602553981E-4</c:v>
                </c:pt>
                <c:pt idx="39">
                  <c:v>4.0673749327287139E-4</c:v>
                </c:pt>
                <c:pt idx="40">
                  <c:v>2.1571725564888182E-4</c:v>
                </c:pt>
                <c:pt idx="41">
                  <c:v>1.1628291791109751E-4</c:v>
                </c:pt>
                <c:pt idx="42">
                  <c:v>6.3670738398007688E-5</c:v>
                </c:pt>
                <c:pt idx="43">
                  <c:v>3.5391780986418975E-5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1B-478B-83FA-A3616837A44D}"/>
            </c:ext>
          </c:extLst>
        </c:ser>
        <c:ser>
          <c:idx val="3"/>
          <c:order val="3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'ARVO Figure'!$V$7:$V$50</c:f>
              <c:numCache>
                <c:formatCode>General</c:formatCode>
                <c:ptCount val="44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  <c:pt idx="6">
                  <c:v>420</c:v>
                </c:pt>
                <c:pt idx="7">
                  <c:v>430</c:v>
                </c:pt>
                <c:pt idx="8">
                  <c:v>440</c:v>
                </c:pt>
                <c:pt idx="9">
                  <c:v>450</c:v>
                </c:pt>
                <c:pt idx="10">
                  <c:v>460</c:v>
                </c:pt>
                <c:pt idx="11">
                  <c:v>470</c:v>
                </c:pt>
                <c:pt idx="12">
                  <c:v>480</c:v>
                </c:pt>
                <c:pt idx="13">
                  <c:v>490</c:v>
                </c:pt>
                <c:pt idx="14">
                  <c:v>500</c:v>
                </c:pt>
                <c:pt idx="15">
                  <c:v>510</c:v>
                </c:pt>
                <c:pt idx="16">
                  <c:v>520</c:v>
                </c:pt>
                <c:pt idx="17">
                  <c:v>530</c:v>
                </c:pt>
                <c:pt idx="18">
                  <c:v>540</c:v>
                </c:pt>
                <c:pt idx="19">
                  <c:v>550</c:v>
                </c:pt>
                <c:pt idx="20">
                  <c:v>560</c:v>
                </c:pt>
                <c:pt idx="21">
                  <c:v>570</c:v>
                </c:pt>
                <c:pt idx="22">
                  <c:v>580</c:v>
                </c:pt>
                <c:pt idx="23">
                  <c:v>590</c:v>
                </c:pt>
                <c:pt idx="24">
                  <c:v>600</c:v>
                </c:pt>
                <c:pt idx="25">
                  <c:v>610</c:v>
                </c:pt>
                <c:pt idx="26">
                  <c:v>620</c:v>
                </c:pt>
                <c:pt idx="27">
                  <c:v>630</c:v>
                </c:pt>
                <c:pt idx="28">
                  <c:v>640</c:v>
                </c:pt>
                <c:pt idx="29">
                  <c:v>650</c:v>
                </c:pt>
                <c:pt idx="30">
                  <c:v>660</c:v>
                </c:pt>
                <c:pt idx="31">
                  <c:v>670</c:v>
                </c:pt>
                <c:pt idx="32">
                  <c:v>680</c:v>
                </c:pt>
                <c:pt idx="33">
                  <c:v>690</c:v>
                </c:pt>
                <c:pt idx="34">
                  <c:v>700</c:v>
                </c:pt>
                <c:pt idx="35">
                  <c:v>710</c:v>
                </c:pt>
                <c:pt idx="36">
                  <c:v>720</c:v>
                </c:pt>
                <c:pt idx="37">
                  <c:v>730</c:v>
                </c:pt>
                <c:pt idx="38">
                  <c:v>750</c:v>
                </c:pt>
                <c:pt idx="39">
                  <c:v>760</c:v>
                </c:pt>
                <c:pt idx="40">
                  <c:v>770</c:v>
                </c:pt>
                <c:pt idx="41">
                  <c:v>780</c:v>
                </c:pt>
                <c:pt idx="42">
                  <c:v>790</c:v>
                </c:pt>
                <c:pt idx="43">
                  <c:v>800</c:v>
                </c:pt>
              </c:numCache>
            </c:numRef>
          </c:xVal>
          <c:yVal>
            <c:numRef>
              <c:f>'ARVO Figure'!$Z$7:$Z$50</c:f>
              <c:numCache>
                <c:formatCode>General</c:formatCode>
                <c:ptCount val="44"/>
                <c:pt idx="0">
                  <c:v>19.972876449756882</c:v>
                </c:pt>
                <c:pt idx="1">
                  <c:v>19.98332335816912</c:v>
                </c:pt>
                <c:pt idx="2">
                  <c:v>20.006979236189196</c:v>
                </c:pt>
                <c:pt idx="3">
                  <c:v>20.046829166414859</c:v>
                </c:pt>
                <c:pt idx="4">
                  <c:v>19.991835652561562</c:v>
                </c:pt>
                <c:pt idx="5">
                  <c:v>19.362480794404508</c:v>
                </c:pt>
                <c:pt idx="6">
                  <c:v>18.000934139010955</c:v>
                </c:pt>
                <c:pt idx="7">
                  <c:v>17.426059980982007</c:v>
                </c:pt>
                <c:pt idx="8">
                  <c:v>19.249938627394044</c:v>
                </c:pt>
                <c:pt idx="9">
                  <c:v>23.429062494816421</c:v>
                </c:pt>
                <c:pt idx="10">
                  <c:v>29.176894772062901</c:v>
                </c:pt>
                <c:pt idx="11">
                  <c:v>36.257154556125563</c:v>
                </c:pt>
                <c:pt idx="12">
                  <c:v>44.348830186401187</c:v>
                </c:pt>
                <c:pt idx="13">
                  <c:v>52.91627834287619</c:v>
                </c:pt>
                <c:pt idx="14">
                  <c:v>62.486414511736399</c:v>
                </c:pt>
                <c:pt idx="15">
                  <c:v>72.806922679267501</c:v>
                </c:pt>
                <c:pt idx="16">
                  <c:v>81.725841020459995</c:v>
                </c:pt>
                <c:pt idx="17">
                  <c:v>88.425799296773491</c:v>
                </c:pt>
                <c:pt idx="18">
                  <c:v>94.212942433585695</c:v>
                </c:pt>
                <c:pt idx="19">
                  <c:v>98.399073961978587</c:v>
                </c:pt>
                <c:pt idx="20">
                  <c:v>98.836013304528464</c:v>
                </c:pt>
                <c:pt idx="21">
                  <c:v>96.687500606335263</c:v>
                </c:pt>
                <c:pt idx="22">
                  <c:v>91.684583550251347</c:v>
                </c:pt>
                <c:pt idx="23">
                  <c:v>83.69687375758258</c:v>
                </c:pt>
                <c:pt idx="24">
                  <c:v>71.541029977492784</c:v>
                </c:pt>
                <c:pt idx="25">
                  <c:v>57.120252938986397</c:v>
                </c:pt>
                <c:pt idx="26">
                  <c:v>43.06439219689188</c:v>
                </c:pt>
                <c:pt idx="27">
                  <c:v>30.423960519126666</c:v>
                </c:pt>
                <c:pt idx="28">
                  <c:v>19.6787571648278</c:v>
                </c:pt>
                <c:pt idx="29">
                  <c:v>11.744106160068336</c:v>
                </c:pt>
                <c:pt idx="30">
                  <c:v>6.6626834822833612</c:v>
                </c:pt>
                <c:pt idx="31">
                  <c:v>3.6277558672681738</c:v>
                </c:pt>
                <c:pt idx="32">
                  <c:v>1.874792005106561</c:v>
                </c:pt>
                <c:pt idx="33">
                  <c:v>0.91356644161868383</c:v>
                </c:pt>
                <c:pt idx="34">
                  <c:v>0.42568899294805179</c:v>
                </c:pt>
                <c:pt idx="35">
                  <c:v>0.19509656214088436</c:v>
                </c:pt>
                <c:pt idx="36">
                  <c:v>9.0182628792415384E-2</c:v>
                </c:pt>
                <c:pt idx="37">
                  <c:v>4.2580279918081457E-2</c:v>
                </c:pt>
                <c:pt idx="38">
                  <c:v>1.0171388409192794E-2</c:v>
                </c:pt>
                <c:pt idx="39">
                  <c:v>5.1256158179082741E-3</c:v>
                </c:pt>
                <c:pt idx="40">
                  <c:v>2.6302514590942207E-3</c:v>
                </c:pt>
                <c:pt idx="41">
                  <c:v>1.3731277857138046E-3</c:v>
                </c:pt>
                <c:pt idx="42">
                  <c:v>7.287394753496603E-4</c:v>
                </c:pt>
                <c:pt idx="43">
                  <c:v>3.9292401654664378E-4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1B-478B-83FA-A3616837A44D}"/>
            </c:ext>
          </c:extLst>
        </c:ser>
        <c:ser>
          <c:idx val="4"/>
          <c:order val="4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'ARVO Figure'!$V$7:$V$50</c:f>
              <c:numCache>
                <c:formatCode>General</c:formatCode>
                <c:ptCount val="44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  <c:pt idx="6">
                  <c:v>420</c:v>
                </c:pt>
                <c:pt idx="7">
                  <c:v>430</c:v>
                </c:pt>
                <c:pt idx="8">
                  <c:v>440</c:v>
                </c:pt>
                <c:pt idx="9">
                  <c:v>450</c:v>
                </c:pt>
                <c:pt idx="10">
                  <c:v>460</c:v>
                </c:pt>
                <c:pt idx="11">
                  <c:v>470</c:v>
                </c:pt>
                <c:pt idx="12">
                  <c:v>480</c:v>
                </c:pt>
                <c:pt idx="13">
                  <c:v>490</c:v>
                </c:pt>
                <c:pt idx="14">
                  <c:v>500</c:v>
                </c:pt>
                <c:pt idx="15">
                  <c:v>510</c:v>
                </c:pt>
                <c:pt idx="16">
                  <c:v>520</c:v>
                </c:pt>
                <c:pt idx="17">
                  <c:v>530</c:v>
                </c:pt>
                <c:pt idx="18">
                  <c:v>540</c:v>
                </c:pt>
                <c:pt idx="19">
                  <c:v>550</c:v>
                </c:pt>
                <c:pt idx="20">
                  <c:v>560</c:v>
                </c:pt>
                <c:pt idx="21">
                  <c:v>570</c:v>
                </c:pt>
                <c:pt idx="22">
                  <c:v>580</c:v>
                </c:pt>
                <c:pt idx="23">
                  <c:v>590</c:v>
                </c:pt>
                <c:pt idx="24">
                  <c:v>600</c:v>
                </c:pt>
                <c:pt idx="25">
                  <c:v>610</c:v>
                </c:pt>
                <c:pt idx="26">
                  <c:v>620</c:v>
                </c:pt>
                <c:pt idx="27">
                  <c:v>630</c:v>
                </c:pt>
                <c:pt idx="28">
                  <c:v>640</c:v>
                </c:pt>
                <c:pt idx="29">
                  <c:v>650</c:v>
                </c:pt>
                <c:pt idx="30">
                  <c:v>660</c:v>
                </c:pt>
                <c:pt idx="31">
                  <c:v>670</c:v>
                </c:pt>
                <c:pt idx="32">
                  <c:v>680</c:v>
                </c:pt>
                <c:pt idx="33">
                  <c:v>690</c:v>
                </c:pt>
                <c:pt idx="34">
                  <c:v>700</c:v>
                </c:pt>
                <c:pt idx="35">
                  <c:v>710</c:v>
                </c:pt>
                <c:pt idx="36">
                  <c:v>720</c:v>
                </c:pt>
                <c:pt idx="37">
                  <c:v>730</c:v>
                </c:pt>
                <c:pt idx="38">
                  <c:v>750</c:v>
                </c:pt>
                <c:pt idx="39">
                  <c:v>760</c:v>
                </c:pt>
                <c:pt idx="40">
                  <c:v>770</c:v>
                </c:pt>
                <c:pt idx="41">
                  <c:v>780</c:v>
                </c:pt>
                <c:pt idx="42">
                  <c:v>790</c:v>
                </c:pt>
                <c:pt idx="43">
                  <c:v>800</c:v>
                </c:pt>
              </c:numCache>
            </c:numRef>
          </c:xVal>
          <c:yVal>
            <c:numRef>
              <c:f>'ARVO Figure'!$AA$7:$AA$50</c:f>
              <c:numCache>
                <c:formatCode>General</c:formatCode>
                <c:ptCount val="4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81B-478B-83FA-A3616837A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396256"/>
        <c:axId val="1404763600"/>
      </c:scatterChart>
      <c:valAx>
        <c:axId val="1346396256"/>
        <c:scaling>
          <c:orientation val="minMax"/>
          <c:max val="660"/>
          <c:min val="36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04763600"/>
        <c:crosses val="autoZero"/>
        <c:crossBetween val="midCat"/>
        <c:majorUnit val="40"/>
      </c:valAx>
      <c:valAx>
        <c:axId val="1404763600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latin typeface="Arial" panose="020B0604020202020204" pitchFamily="34" charset="0"/>
                    <a:cs typeface="Arial" panose="020B0604020202020204" pitchFamily="34" charset="0"/>
                  </a:rPr>
                  <a:t>Relative sensitivity</a:t>
                </a:r>
              </a:p>
            </c:rich>
          </c:tx>
          <c:layout>
            <c:manualLayout>
              <c:xMode val="edge"/>
              <c:yMode val="edge"/>
              <c:x val="5.4255868370227306E-2"/>
              <c:y val="0.29644051587762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46396256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16183283677378166"/>
          <c:y val="0.87835965098957225"/>
          <c:w val="0.66732514010073063"/>
          <c:h val="0.100018727388806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45516506976017"/>
          <c:y val="0.16877671903167643"/>
          <c:w val="0.76485981119744095"/>
          <c:h val="0.76160494463044104"/>
        </c:manualLayout>
      </c:layout>
      <c:scatterChart>
        <c:scatterStyle val="smoothMarker"/>
        <c:varyColors val="0"/>
        <c:ser>
          <c:idx val="0"/>
          <c:order val="0"/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'Anomaloscope Calculations'!$D$7:$D$50</c:f>
              <c:numCache>
                <c:formatCode>General</c:formatCode>
                <c:ptCount val="44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  <c:pt idx="6">
                  <c:v>420</c:v>
                </c:pt>
                <c:pt idx="7">
                  <c:v>430</c:v>
                </c:pt>
                <c:pt idx="8">
                  <c:v>440</c:v>
                </c:pt>
                <c:pt idx="9">
                  <c:v>450</c:v>
                </c:pt>
                <c:pt idx="10">
                  <c:v>460</c:v>
                </c:pt>
                <c:pt idx="11">
                  <c:v>470</c:v>
                </c:pt>
                <c:pt idx="12">
                  <c:v>480</c:v>
                </c:pt>
                <c:pt idx="13">
                  <c:v>490</c:v>
                </c:pt>
                <c:pt idx="14">
                  <c:v>500</c:v>
                </c:pt>
                <c:pt idx="15">
                  <c:v>510</c:v>
                </c:pt>
                <c:pt idx="16">
                  <c:v>520</c:v>
                </c:pt>
                <c:pt idx="17">
                  <c:v>530</c:v>
                </c:pt>
                <c:pt idx="18">
                  <c:v>540</c:v>
                </c:pt>
                <c:pt idx="19">
                  <c:v>550</c:v>
                </c:pt>
                <c:pt idx="20">
                  <c:v>560</c:v>
                </c:pt>
                <c:pt idx="21">
                  <c:v>570</c:v>
                </c:pt>
                <c:pt idx="22">
                  <c:v>580</c:v>
                </c:pt>
                <c:pt idx="23">
                  <c:v>590</c:v>
                </c:pt>
                <c:pt idx="24">
                  <c:v>600</c:v>
                </c:pt>
                <c:pt idx="25">
                  <c:v>610</c:v>
                </c:pt>
                <c:pt idx="26">
                  <c:v>620</c:v>
                </c:pt>
                <c:pt idx="27">
                  <c:v>630</c:v>
                </c:pt>
                <c:pt idx="28">
                  <c:v>640</c:v>
                </c:pt>
                <c:pt idx="29">
                  <c:v>650</c:v>
                </c:pt>
                <c:pt idx="30">
                  <c:v>660</c:v>
                </c:pt>
                <c:pt idx="31">
                  <c:v>670</c:v>
                </c:pt>
                <c:pt idx="32">
                  <c:v>680</c:v>
                </c:pt>
                <c:pt idx="33">
                  <c:v>690</c:v>
                </c:pt>
                <c:pt idx="34">
                  <c:v>700</c:v>
                </c:pt>
                <c:pt idx="35">
                  <c:v>710</c:v>
                </c:pt>
                <c:pt idx="36">
                  <c:v>720</c:v>
                </c:pt>
                <c:pt idx="37">
                  <c:v>730</c:v>
                </c:pt>
                <c:pt idx="38">
                  <c:v>750</c:v>
                </c:pt>
                <c:pt idx="39">
                  <c:v>760</c:v>
                </c:pt>
                <c:pt idx="40">
                  <c:v>770</c:v>
                </c:pt>
                <c:pt idx="41">
                  <c:v>780</c:v>
                </c:pt>
                <c:pt idx="42">
                  <c:v>790</c:v>
                </c:pt>
                <c:pt idx="43">
                  <c:v>800</c:v>
                </c:pt>
              </c:numCache>
            </c:numRef>
          </c:xVal>
          <c:yVal>
            <c:numRef>
              <c:f>'Anomaloscope Calculations'!$E$7:$E$50</c:f>
              <c:numCache>
                <c:formatCode>General</c:formatCode>
                <c:ptCount val="44"/>
                <c:pt idx="0">
                  <c:v>-0.83236614857871372</c:v>
                </c:pt>
                <c:pt idx="1">
                  <c:v>-0.83141868548558251</c:v>
                </c:pt>
                <c:pt idx="2">
                  <c:v>-0.83247203124226643</c:v>
                </c:pt>
                <c:pt idx="3">
                  <c:v>-0.84797191296633445</c:v>
                </c:pt>
                <c:pt idx="4">
                  <c:v>-0.88333210827227648</c:v>
                </c:pt>
                <c:pt idx="5">
                  <c:v>-0.89350911727657212</c:v>
                </c:pt>
                <c:pt idx="6">
                  <c:v>-0.8359122017946321</c:v>
                </c:pt>
                <c:pt idx="7">
                  <c:v>-0.73556684066022204</c:v>
                </c:pt>
                <c:pt idx="8">
                  <c:v>-0.62621229917421373</c:v>
                </c:pt>
                <c:pt idx="9">
                  <c:v>-0.51694936263169222</c:v>
                </c:pt>
                <c:pt idx="10">
                  <c:v>-0.41589543409175617</c:v>
                </c:pt>
                <c:pt idx="11">
                  <c:v>-0.32291162473262186</c:v>
                </c:pt>
                <c:pt idx="12">
                  <c:v>-0.23024743587414132</c:v>
                </c:pt>
                <c:pt idx="13">
                  <c:v>-0.14886407224331721</c:v>
                </c:pt>
                <c:pt idx="14">
                  <c:v>-9.060942748152892E-2</c:v>
                </c:pt>
                <c:pt idx="15">
                  <c:v>-4.622340122112728E-2</c:v>
                </c:pt>
                <c:pt idx="16">
                  <c:v>-1.0252894725086711E-2</c:v>
                </c:pt>
                <c:pt idx="17">
                  <c:v>1.9371013164906891E-4</c:v>
                </c:pt>
                <c:pt idx="18">
                  <c:v>-1.0949532442532502E-2</c:v>
                </c:pt>
                <c:pt idx="19">
                  <c:v>-4.4057250868599018E-2</c:v>
                </c:pt>
                <c:pt idx="20">
                  <c:v>-9.9680154541600466E-2</c:v>
                </c:pt>
                <c:pt idx="21">
                  <c:v>-0.19362341739270786</c:v>
                </c:pt>
                <c:pt idx="22">
                  <c:v>-0.32259798008662099</c:v>
                </c:pt>
                <c:pt idx="23">
                  <c:v>-0.47598771010351237</c:v>
                </c:pt>
                <c:pt idx="24">
                  <c:v>-0.65714429359796223</c:v>
                </c:pt>
                <c:pt idx="25">
                  <c:v>-0.87686999393321852</c:v>
                </c:pt>
                <c:pt idx="26">
                  <c:v>-1.1280525673401216</c:v>
                </c:pt>
                <c:pt idx="27">
                  <c:v>-1.3974176896598365</c:v>
                </c:pt>
                <c:pt idx="28">
                  <c:v>-1.6849023942126247</c:v>
                </c:pt>
                <c:pt idx="29">
                  <c:v>-1.9977113076214548</c:v>
                </c:pt>
                <c:pt idx="30">
                  <c:v>-2.3364714786073923</c:v>
                </c:pt>
                <c:pt idx="31">
                  <c:v>-2.6908062696436255</c:v>
                </c:pt>
                <c:pt idx="32">
                  <c:v>-3.0465315730488172</c:v>
                </c:pt>
                <c:pt idx="33">
                  <c:v>-3.3941018076936351</c:v>
                </c:pt>
                <c:pt idx="34">
                  <c:v>-3.7303800080321845</c:v>
                </c:pt>
                <c:pt idx="35">
                  <c:v>-4.0557500951220389</c:v>
                </c:pt>
                <c:pt idx="36">
                  <c:v>-4.3713594190599814</c:v>
                </c:pt>
                <c:pt idx="37">
                  <c:v>-4.6780770478663003</c:v>
                </c:pt>
                <c:pt idx="38">
                  <c:v>-5.2668593405289119</c:v>
                </c:pt>
                <c:pt idx="39">
                  <c:v>-5.5496306818084822</c:v>
                </c:pt>
                <c:pt idx="40">
                  <c:v>-5.8250602347627884</c:v>
                </c:pt>
                <c:pt idx="41">
                  <c:v>-6.0934293208504036</c:v>
                </c:pt>
                <c:pt idx="42">
                  <c:v>-6.3550054193086218</c:v>
                </c:pt>
                <c:pt idx="43">
                  <c:v>-6.6100429225737383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35-42A5-8D59-4E5017F9F21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'Anomaloscope Calculations'!$A$6:$A$108</c:f>
              <c:numCache>
                <c:formatCode>General</c:formatCode>
                <c:ptCount val="103"/>
              </c:numCache>
            </c:numRef>
          </c:xVal>
          <c:yVal>
            <c:numRef>
              <c:f>'Anomaloscope Calculations'!$D$6:$D$108</c:f>
              <c:numCache>
                <c:formatCode>General</c:formatCode>
                <c:ptCount val="103"/>
                <c:pt idx="1">
                  <c:v>360</c:v>
                </c:pt>
                <c:pt idx="2">
                  <c:v>370</c:v>
                </c:pt>
                <c:pt idx="3">
                  <c:v>380</c:v>
                </c:pt>
                <c:pt idx="4">
                  <c:v>390</c:v>
                </c:pt>
                <c:pt idx="5">
                  <c:v>400</c:v>
                </c:pt>
                <c:pt idx="6">
                  <c:v>410</c:v>
                </c:pt>
                <c:pt idx="7">
                  <c:v>420</c:v>
                </c:pt>
                <c:pt idx="8">
                  <c:v>430</c:v>
                </c:pt>
                <c:pt idx="9">
                  <c:v>440</c:v>
                </c:pt>
                <c:pt idx="10">
                  <c:v>450</c:v>
                </c:pt>
                <c:pt idx="11">
                  <c:v>460</c:v>
                </c:pt>
                <c:pt idx="12">
                  <c:v>470</c:v>
                </c:pt>
                <c:pt idx="13">
                  <c:v>480</c:v>
                </c:pt>
                <c:pt idx="14">
                  <c:v>490</c:v>
                </c:pt>
                <c:pt idx="15">
                  <c:v>500</c:v>
                </c:pt>
                <c:pt idx="16">
                  <c:v>510</c:v>
                </c:pt>
                <c:pt idx="17">
                  <c:v>520</c:v>
                </c:pt>
                <c:pt idx="18">
                  <c:v>530</c:v>
                </c:pt>
                <c:pt idx="19">
                  <c:v>540</c:v>
                </c:pt>
                <c:pt idx="20">
                  <c:v>550</c:v>
                </c:pt>
                <c:pt idx="21">
                  <c:v>560</c:v>
                </c:pt>
                <c:pt idx="22">
                  <c:v>570</c:v>
                </c:pt>
                <c:pt idx="23">
                  <c:v>580</c:v>
                </c:pt>
                <c:pt idx="24">
                  <c:v>590</c:v>
                </c:pt>
                <c:pt idx="25">
                  <c:v>600</c:v>
                </c:pt>
                <c:pt idx="26">
                  <c:v>610</c:v>
                </c:pt>
                <c:pt idx="27">
                  <c:v>620</c:v>
                </c:pt>
                <c:pt idx="28">
                  <c:v>630</c:v>
                </c:pt>
                <c:pt idx="29">
                  <c:v>640</c:v>
                </c:pt>
                <c:pt idx="30">
                  <c:v>650</c:v>
                </c:pt>
                <c:pt idx="31">
                  <c:v>660</c:v>
                </c:pt>
                <c:pt idx="32">
                  <c:v>670</c:v>
                </c:pt>
                <c:pt idx="33">
                  <c:v>680</c:v>
                </c:pt>
                <c:pt idx="34">
                  <c:v>690</c:v>
                </c:pt>
                <c:pt idx="35">
                  <c:v>700</c:v>
                </c:pt>
                <c:pt idx="36">
                  <c:v>710</c:v>
                </c:pt>
                <c:pt idx="37">
                  <c:v>720</c:v>
                </c:pt>
                <c:pt idx="38">
                  <c:v>730</c:v>
                </c:pt>
                <c:pt idx="39">
                  <c:v>750</c:v>
                </c:pt>
                <c:pt idx="40">
                  <c:v>760</c:v>
                </c:pt>
                <c:pt idx="41">
                  <c:v>770</c:v>
                </c:pt>
                <c:pt idx="42">
                  <c:v>780</c:v>
                </c:pt>
                <c:pt idx="43">
                  <c:v>790</c:v>
                </c:pt>
                <c:pt idx="44">
                  <c:v>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35-42A5-8D59-4E5017F9F210}"/>
            </c:ext>
          </c:extLst>
        </c:ser>
        <c:ser>
          <c:idx val="2"/>
          <c:order val="2"/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'Anomaloscope Calculations'!$D$7:$D$50</c:f>
              <c:numCache>
                <c:formatCode>General</c:formatCode>
                <c:ptCount val="44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  <c:pt idx="6">
                  <c:v>420</c:v>
                </c:pt>
                <c:pt idx="7">
                  <c:v>430</c:v>
                </c:pt>
                <c:pt idx="8">
                  <c:v>440</c:v>
                </c:pt>
                <c:pt idx="9">
                  <c:v>450</c:v>
                </c:pt>
                <c:pt idx="10">
                  <c:v>460</c:v>
                </c:pt>
                <c:pt idx="11">
                  <c:v>470</c:v>
                </c:pt>
                <c:pt idx="12">
                  <c:v>480</c:v>
                </c:pt>
                <c:pt idx="13">
                  <c:v>490</c:v>
                </c:pt>
                <c:pt idx="14">
                  <c:v>500</c:v>
                </c:pt>
                <c:pt idx="15">
                  <c:v>510</c:v>
                </c:pt>
                <c:pt idx="16">
                  <c:v>520</c:v>
                </c:pt>
                <c:pt idx="17">
                  <c:v>530</c:v>
                </c:pt>
                <c:pt idx="18">
                  <c:v>540</c:v>
                </c:pt>
                <c:pt idx="19">
                  <c:v>550</c:v>
                </c:pt>
                <c:pt idx="20">
                  <c:v>560</c:v>
                </c:pt>
                <c:pt idx="21">
                  <c:v>570</c:v>
                </c:pt>
                <c:pt idx="22">
                  <c:v>580</c:v>
                </c:pt>
                <c:pt idx="23">
                  <c:v>590</c:v>
                </c:pt>
                <c:pt idx="24">
                  <c:v>600</c:v>
                </c:pt>
                <c:pt idx="25">
                  <c:v>610</c:v>
                </c:pt>
                <c:pt idx="26">
                  <c:v>620</c:v>
                </c:pt>
                <c:pt idx="27">
                  <c:v>630</c:v>
                </c:pt>
                <c:pt idx="28">
                  <c:v>640</c:v>
                </c:pt>
                <c:pt idx="29">
                  <c:v>650</c:v>
                </c:pt>
                <c:pt idx="30">
                  <c:v>660</c:v>
                </c:pt>
                <c:pt idx="31">
                  <c:v>670</c:v>
                </c:pt>
                <c:pt idx="32">
                  <c:v>680</c:v>
                </c:pt>
                <c:pt idx="33">
                  <c:v>690</c:v>
                </c:pt>
                <c:pt idx="34">
                  <c:v>700</c:v>
                </c:pt>
                <c:pt idx="35">
                  <c:v>710</c:v>
                </c:pt>
                <c:pt idx="36">
                  <c:v>720</c:v>
                </c:pt>
                <c:pt idx="37">
                  <c:v>730</c:v>
                </c:pt>
                <c:pt idx="38">
                  <c:v>750</c:v>
                </c:pt>
                <c:pt idx="39">
                  <c:v>760</c:v>
                </c:pt>
                <c:pt idx="40">
                  <c:v>770</c:v>
                </c:pt>
                <c:pt idx="41">
                  <c:v>780</c:v>
                </c:pt>
                <c:pt idx="42">
                  <c:v>790</c:v>
                </c:pt>
                <c:pt idx="43">
                  <c:v>800</c:v>
                </c:pt>
              </c:numCache>
            </c:numRef>
          </c:xVal>
          <c:yVal>
            <c:numRef>
              <c:f>'Anomaloscope Calculations'!$F$7:$F$50</c:f>
              <c:numCache>
                <c:formatCode>General</c:formatCode>
                <c:ptCount val="44"/>
                <c:pt idx="0">
                  <c:v>-0.64234977744714272</c:v>
                </c:pt>
                <c:pt idx="1">
                  <c:v>-0.64148036610890746</c:v>
                </c:pt>
                <c:pt idx="2">
                  <c:v>-0.64244694779184197</c:v>
                </c:pt>
                <c:pt idx="3">
                  <c:v>-0.65669345832171788</c:v>
                </c:pt>
                <c:pt idx="4">
                  <c:v>-0.68935201097564991</c:v>
                </c:pt>
                <c:pt idx="5">
                  <c:v>-0.69879033702486915</c:v>
                </c:pt>
                <c:pt idx="6">
                  <c:v>-0.6456051708753735</c:v>
                </c:pt>
                <c:pt idx="7">
                  <c:v>-0.5544415752949543</c:v>
                </c:pt>
                <c:pt idx="8">
                  <c:v>-0.45771669661201003</c:v>
                </c:pt>
                <c:pt idx="9">
                  <c:v>-0.36448995043819937</c:v>
                </c:pt>
                <c:pt idx="10">
                  <c:v>-0.28204376056371155</c:v>
                </c:pt>
                <c:pt idx="11">
                  <c:v>-0.21008733194036727</c:v>
                </c:pt>
                <c:pt idx="12">
                  <c:v>-0.14282471518986661</c:v>
                </c:pt>
                <c:pt idx="13">
                  <c:v>-8.8022200263825498E-2</c:v>
                </c:pt>
                <c:pt idx="14">
                  <c:v>-5.1568809889137777E-2</c:v>
                </c:pt>
                <c:pt idx="15">
                  <c:v>-2.5491689583049992E-2</c:v>
                </c:pt>
                <c:pt idx="16">
                  <c:v>-5.5029925794683543E-3</c:v>
                </c:pt>
                <c:pt idx="17">
                  <c:v>1.0312413742944267E-4</c:v>
                </c:pt>
                <c:pt idx="18">
                  <c:v>-5.8800685005293294E-3</c:v>
                </c:pt>
                <c:pt idx="19">
                  <c:v>-2.4258422884929898E-2</c:v>
                </c:pt>
                <c:pt idx="20">
                  <c:v>-5.7082698385688281E-2</c:v>
                </c:pt>
                <c:pt idx="21">
                  <c:v>-0.11763252052524426</c:v>
                </c:pt>
                <c:pt idx="22">
                  <c:v>-0.20985175921369692</c:v>
                </c:pt>
                <c:pt idx="23">
                  <c:v>-0.33058892032888315</c:v>
                </c:pt>
                <c:pt idx="24">
                  <c:v>-0.48476234409535607</c:v>
                </c:pt>
                <c:pt idx="25">
                  <c:v>-0.6833677703387443</c:v>
                </c:pt>
                <c:pt idx="26">
                  <c:v>-0.92026138981194738</c:v>
                </c:pt>
                <c:pt idx="27">
                  <c:v>-1.1811170200527501</c:v>
                </c:pt>
                <c:pt idx="28">
                  <c:v>-1.4637825334019119</c:v>
                </c:pt>
                <c:pt idx="29">
                  <c:v>-1.7739478575594483</c:v>
                </c:pt>
                <c:pt idx="30">
                  <c:v>-2.1113487761517704</c:v>
                </c:pt>
                <c:pt idx="31">
                  <c:v>-2.4650414220551542</c:v>
                </c:pt>
                <c:pt idx="32">
                  <c:v>-2.8204819172902562</c:v>
                </c:pt>
                <c:pt idx="33">
                  <c:v>-3.1679284557614866</c:v>
                </c:pt>
                <c:pt idx="34">
                  <c:v>-3.5041522829425555</c:v>
                </c:pt>
                <c:pt idx="35">
                  <c:v>-3.8294978474249795</c:v>
                </c:pt>
                <c:pt idx="36">
                  <c:v>-4.1450958144525698</c:v>
                </c:pt>
                <c:pt idx="37">
                  <c:v>-4.451808058553822</c:v>
                </c:pt>
                <c:pt idx="38">
                  <c:v>-5.0405864571288248</c:v>
                </c:pt>
                <c:pt idx="39">
                  <c:v>-5.323357151277972</c:v>
                </c:pt>
                <c:pt idx="40">
                  <c:v>-5.5987863730647014</c:v>
                </c:pt>
                <c:pt idx="41">
                  <c:v>-5.8671552867555583</c:v>
                </c:pt>
                <c:pt idx="42">
                  <c:v>-6.1287312939445373</c:v>
                </c:pt>
                <c:pt idx="43">
                  <c:v>-6.3837687481537335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35-42A5-8D59-4E5017F9F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12576"/>
        <c:axId val="109522944"/>
      </c:scatterChart>
      <c:valAx>
        <c:axId val="109512576"/>
        <c:scaling>
          <c:orientation val="minMax"/>
          <c:max val="820"/>
          <c:min val="360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Wavelength</a:t>
                </a:r>
              </a:p>
            </c:rich>
          </c:tx>
          <c:layout>
            <c:manualLayout>
              <c:xMode val="edge"/>
              <c:yMode val="edge"/>
              <c:x val="0.42894165361112785"/>
              <c:y val="3.5864978902953606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522944"/>
        <c:crossesAt val="1"/>
        <c:crossBetween val="midCat"/>
        <c:majorUnit val="40"/>
        <c:minorUnit val="20"/>
      </c:valAx>
      <c:valAx>
        <c:axId val="109522944"/>
        <c:scaling>
          <c:orientation val="minMax"/>
          <c:max val="1"/>
          <c:min val="-9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Log Relative Sensitivity</a:t>
                </a:r>
              </a:p>
            </c:rich>
          </c:tx>
          <c:layout>
            <c:manualLayout>
              <c:xMode val="edge"/>
              <c:yMode val="edge"/>
              <c:x val="4.6511627906976813E-2"/>
              <c:y val="0.411393291028494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512576"/>
        <c:crossesAt val="36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 horizontalDpi="300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530</c:v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'Anomaloscope Calculations'!$T$7:$T$50</c:f>
              <c:numCache>
                <c:formatCode>General</c:formatCode>
                <c:ptCount val="44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  <c:pt idx="6">
                  <c:v>420</c:v>
                </c:pt>
                <c:pt idx="7">
                  <c:v>430</c:v>
                </c:pt>
                <c:pt idx="8">
                  <c:v>440</c:v>
                </c:pt>
                <c:pt idx="9">
                  <c:v>450</c:v>
                </c:pt>
                <c:pt idx="10">
                  <c:v>460</c:v>
                </c:pt>
                <c:pt idx="11">
                  <c:v>470</c:v>
                </c:pt>
                <c:pt idx="12">
                  <c:v>480</c:v>
                </c:pt>
                <c:pt idx="13">
                  <c:v>490</c:v>
                </c:pt>
                <c:pt idx="14">
                  <c:v>500</c:v>
                </c:pt>
                <c:pt idx="15">
                  <c:v>510</c:v>
                </c:pt>
                <c:pt idx="16">
                  <c:v>520</c:v>
                </c:pt>
                <c:pt idx="17">
                  <c:v>530</c:v>
                </c:pt>
                <c:pt idx="18">
                  <c:v>540</c:v>
                </c:pt>
                <c:pt idx="19">
                  <c:v>550</c:v>
                </c:pt>
                <c:pt idx="20">
                  <c:v>560</c:v>
                </c:pt>
                <c:pt idx="21">
                  <c:v>570</c:v>
                </c:pt>
                <c:pt idx="22">
                  <c:v>580</c:v>
                </c:pt>
                <c:pt idx="23">
                  <c:v>590</c:v>
                </c:pt>
                <c:pt idx="24">
                  <c:v>600</c:v>
                </c:pt>
                <c:pt idx="25">
                  <c:v>610</c:v>
                </c:pt>
                <c:pt idx="26">
                  <c:v>620</c:v>
                </c:pt>
                <c:pt idx="27">
                  <c:v>630</c:v>
                </c:pt>
                <c:pt idx="28">
                  <c:v>640</c:v>
                </c:pt>
                <c:pt idx="29">
                  <c:v>650</c:v>
                </c:pt>
                <c:pt idx="30">
                  <c:v>660</c:v>
                </c:pt>
                <c:pt idx="31">
                  <c:v>670</c:v>
                </c:pt>
                <c:pt idx="32">
                  <c:v>680</c:v>
                </c:pt>
                <c:pt idx="33">
                  <c:v>690</c:v>
                </c:pt>
                <c:pt idx="34">
                  <c:v>700</c:v>
                </c:pt>
                <c:pt idx="35">
                  <c:v>710</c:v>
                </c:pt>
                <c:pt idx="36">
                  <c:v>720</c:v>
                </c:pt>
                <c:pt idx="37">
                  <c:v>730</c:v>
                </c:pt>
                <c:pt idx="38">
                  <c:v>750</c:v>
                </c:pt>
                <c:pt idx="39">
                  <c:v>760</c:v>
                </c:pt>
                <c:pt idx="40">
                  <c:v>770</c:v>
                </c:pt>
                <c:pt idx="41">
                  <c:v>780</c:v>
                </c:pt>
                <c:pt idx="42">
                  <c:v>790</c:v>
                </c:pt>
                <c:pt idx="43">
                  <c:v>800</c:v>
                </c:pt>
              </c:numCache>
            </c:numRef>
          </c:xVal>
          <c:yVal>
            <c:numRef>
              <c:f>'Anomaloscope Calculations'!$X$7:$X$50</c:f>
              <c:numCache>
                <c:formatCode>General</c:formatCode>
                <c:ptCount val="44"/>
                <c:pt idx="0">
                  <c:v>22.55721178940615</c:v>
                </c:pt>
                <c:pt idx="1">
                  <c:v>22.602414157099226</c:v>
                </c:pt>
                <c:pt idx="2">
                  <c:v>22.552165336033141</c:v>
                </c:pt>
                <c:pt idx="3">
                  <c:v>21.824371025890365</c:v>
                </c:pt>
                <c:pt idx="4">
                  <c:v>20.243387273694371</c:v>
                </c:pt>
                <c:pt idx="5">
                  <c:v>19.808192940182412</c:v>
                </c:pt>
                <c:pt idx="6">
                  <c:v>22.388759115799711</c:v>
                </c:pt>
                <c:pt idx="7">
                  <c:v>27.618088650087056</c:v>
                </c:pt>
                <c:pt idx="8">
                  <c:v>34.507897390164757</c:v>
                </c:pt>
                <c:pt idx="9">
                  <c:v>42.770590292972578</c:v>
                </c:pt>
                <c:pt idx="10">
                  <c:v>51.712011820846186</c:v>
                </c:pt>
                <c:pt idx="11">
                  <c:v>61.03063134796006</c:v>
                </c:pt>
                <c:pt idx="12">
                  <c:v>71.254201798985449</c:v>
                </c:pt>
                <c:pt idx="13">
                  <c:v>80.837522406691534</c:v>
                </c:pt>
                <c:pt idx="14">
                  <c:v>87.915689135322438</c:v>
                </c:pt>
                <c:pt idx="15">
                  <c:v>93.356272931001683</c:v>
                </c:pt>
                <c:pt idx="16">
                  <c:v>97.753474349796065</c:v>
                </c:pt>
                <c:pt idx="17">
                  <c:v>99.02351054925991</c:v>
                </c:pt>
                <c:pt idx="18">
                  <c:v>97.668636790265424</c:v>
                </c:pt>
                <c:pt idx="19">
                  <c:v>93.621753645250053</c:v>
                </c:pt>
                <c:pt idx="20">
                  <c:v>86.806550009987689</c:v>
                </c:pt>
                <c:pt idx="21">
                  <c:v>75.509687699328566</c:v>
                </c:pt>
                <c:pt idx="22">
                  <c:v>61.063744944410878</c:v>
                </c:pt>
                <c:pt idx="23">
                  <c:v>46.243029092590106</c:v>
                </c:pt>
                <c:pt idx="24">
                  <c:v>32.42446735154811</c:v>
                </c:pt>
                <c:pt idx="25">
                  <c:v>20.52425605984843</c:v>
                </c:pt>
                <c:pt idx="26">
                  <c:v>11.895256322653266</c:v>
                </c:pt>
                <c:pt idx="27">
                  <c:v>6.5240634261196817</c:v>
                </c:pt>
                <c:pt idx="28">
                  <c:v>3.4029272236060346</c:v>
                </c:pt>
                <c:pt idx="29">
                  <c:v>1.6660473381046896</c:v>
                </c:pt>
                <c:pt idx="30">
                  <c:v>0.76610168658300593</c:v>
                </c:pt>
                <c:pt idx="31">
                  <c:v>0.33930774470911479</c:v>
                </c:pt>
                <c:pt idx="32">
                  <c:v>0.14967638217919679</c:v>
                </c:pt>
                <c:pt idx="33">
                  <c:v>6.7252237628098524E-2</c:v>
                </c:pt>
                <c:pt idx="34">
                  <c:v>3.1008653752394005E-2</c:v>
                </c:pt>
                <c:pt idx="35">
                  <c:v>1.4660113989634927E-2</c:v>
                </c:pt>
                <c:pt idx="36">
                  <c:v>7.0882557710080403E-3</c:v>
                </c:pt>
                <c:pt idx="37">
                  <c:v>3.4980590468206329E-3</c:v>
                </c:pt>
                <c:pt idx="38">
                  <c:v>9.0167231955180977E-4</c:v>
                </c:pt>
                <c:pt idx="39">
                  <c:v>4.7019503978150266E-4</c:v>
                </c:pt>
                <c:pt idx="40">
                  <c:v>2.4937265064364398E-4</c:v>
                </c:pt>
                <c:pt idx="41">
                  <c:v>1.3442495750000616E-4</c:v>
                </c:pt>
                <c:pt idx="42">
                  <c:v>7.3604420987520772E-5</c:v>
                </c:pt>
                <c:pt idx="43">
                  <c:v>4.0913482388487011E-5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E1-476E-80F3-57518ED60CDF}"/>
            </c:ext>
          </c:extLst>
        </c:ser>
        <c:ser>
          <c:idx val="0"/>
          <c:order val="1"/>
          <c:tx>
            <c:v>559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'Anomaloscope Calculations'!$T$7:$T$50</c:f>
              <c:numCache>
                <c:formatCode>General</c:formatCode>
                <c:ptCount val="44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  <c:pt idx="6">
                  <c:v>420</c:v>
                </c:pt>
                <c:pt idx="7">
                  <c:v>430</c:v>
                </c:pt>
                <c:pt idx="8">
                  <c:v>440</c:v>
                </c:pt>
                <c:pt idx="9">
                  <c:v>450</c:v>
                </c:pt>
                <c:pt idx="10">
                  <c:v>460</c:v>
                </c:pt>
                <c:pt idx="11">
                  <c:v>470</c:v>
                </c:pt>
                <c:pt idx="12">
                  <c:v>480</c:v>
                </c:pt>
                <c:pt idx="13">
                  <c:v>490</c:v>
                </c:pt>
                <c:pt idx="14">
                  <c:v>500</c:v>
                </c:pt>
                <c:pt idx="15">
                  <c:v>510</c:v>
                </c:pt>
                <c:pt idx="16">
                  <c:v>520</c:v>
                </c:pt>
                <c:pt idx="17">
                  <c:v>530</c:v>
                </c:pt>
                <c:pt idx="18">
                  <c:v>540</c:v>
                </c:pt>
                <c:pt idx="19">
                  <c:v>550</c:v>
                </c:pt>
                <c:pt idx="20">
                  <c:v>560</c:v>
                </c:pt>
                <c:pt idx="21">
                  <c:v>570</c:v>
                </c:pt>
                <c:pt idx="22">
                  <c:v>580</c:v>
                </c:pt>
                <c:pt idx="23">
                  <c:v>590</c:v>
                </c:pt>
                <c:pt idx="24">
                  <c:v>600</c:v>
                </c:pt>
                <c:pt idx="25">
                  <c:v>610</c:v>
                </c:pt>
                <c:pt idx="26">
                  <c:v>620</c:v>
                </c:pt>
                <c:pt idx="27">
                  <c:v>630</c:v>
                </c:pt>
                <c:pt idx="28">
                  <c:v>640</c:v>
                </c:pt>
                <c:pt idx="29">
                  <c:v>650</c:v>
                </c:pt>
                <c:pt idx="30">
                  <c:v>660</c:v>
                </c:pt>
                <c:pt idx="31">
                  <c:v>670</c:v>
                </c:pt>
                <c:pt idx="32">
                  <c:v>680</c:v>
                </c:pt>
                <c:pt idx="33">
                  <c:v>690</c:v>
                </c:pt>
                <c:pt idx="34">
                  <c:v>700</c:v>
                </c:pt>
                <c:pt idx="35">
                  <c:v>710</c:v>
                </c:pt>
                <c:pt idx="36">
                  <c:v>720</c:v>
                </c:pt>
                <c:pt idx="37">
                  <c:v>730</c:v>
                </c:pt>
                <c:pt idx="38">
                  <c:v>750</c:v>
                </c:pt>
                <c:pt idx="39">
                  <c:v>760</c:v>
                </c:pt>
                <c:pt idx="40">
                  <c:v>770</c:v>
                </c:pt>
                <c:pt idx="41">
                  <c:v>780</c:v>
                </c:pt>
                <c:pt idx="42">
                  <c:v>790</c:v>
                </c:pt>
                <c:pt idx="43">
                  <c:v>800</c:v>
                </c:pt>
              </c:numCache>
            </c:numRef>
          </c:xVal>
          <c:yVal>
            <c:numRef>
              <c:f>'Anomaloscope Calculations'!$V$7:$V$50</c:f>
              <c:numCache>
                <c:formatCode>General</c:formatCode>
                <c:ptCount val="44"/>
                <c:pt idx="0">
                  <c:v>22.52371485068559</c:v>
                </c:pt>
                <c:pt idx="1">
                  <c:v>22.534239663510618</c:v>
                </c:pt>
                <c:pt idx="2">
                  <c:v>22.558233743274911</c:v>
                </c:pt>
                <c:pt idx="3">
                  <c:v>22.601370869840107</c:v>
                </c:pt>
                <c:pt idx="4">
                  <c:v>22.569058441584215</c:v>
                </c:pt>
                <c:pt idx="5">
                  <c:v>21.979463699862944</c:v>
                </c:pt>
                <c:pt idx="6">
                  <c:v>20.52248015280815</c:v>
                </c:pt>
                <c:pt idx="7">
                  <c:v>19.672879112497831</c:v>
                </c:pt>
                <c:pt idx="8">
                  <c:v>21.340718595285228</c:v>
                </c:pt>
                <c:pt idx="9">
                  <c:v>25.650317893580574</c:v>
                </c:pt>
                <c:pt idx="10">
                  <c:v>31.67334867064767</c:v>
                </c:pt>
                <c:pt idx="11">
                  <c:v>39.005688207046127</c:v>
                </c:pt>
                <c:pt idx="12">
                  <c:v>47.303229497857025</c:v>
                </c:pt>
                <c:pt idx="13">
                  <c:v>55.885889958439776</c:v>
                </c:pt>
                <c:pt idx="14">
                  <c:v>65.09824463295908</c:v>
                </c:pt>
                <c:pt idx="15">
                  <c:v>74.861960010175935</c:v>
                </c:pt>
                <c:pt idx="16">
                  <c:v>83.25427129659343</c:v>
                </c:pt>
                <c:pt idx="17">
                  <c:v>89.358237433059941</c:v>
                </c:pt>
                <c:pt idx="18">
                  <c:v>94.359359410354969</c:v>
                </c:pt>
                <c:pt idx="19">
                  <c:v>98.17785630090701</c:v>
                </c:pt>
                <c:pt idx="20">
                  <c:v>98.973111468165598</c:v>
                </c:pt>
                <c:pt idx="21">
                  <c:v>97.54977537061346</c:v>
                </c:pt>
                <c:pt idx="22">
                  <c:v>93.666645634947528</c:v>
                </c:pt>
                <c:pt idx="23">
                  <c:v>87.345398820512273</c:v>
                </c:pt>
                <c:pt idx="24">
                  <c:v>76.990573281968651</c:v>
                </c:pt>
                <c:pt idx="25">
                  <c:v>63.532743594400664</c:v>
                </c:pt>
                <c:pt idx="26">
                  <c:v>49.386784741008789</c:v>
                </c:pt>
                <c:pt idx="27">
                  <c:v>36.000364024502055</c:v>
                </c:pt>
                <c:pt idx="28">
                  <c:v>24.030349319174857</c:v>
                </c:pt>
                <c:pt idx="29">
                  <c:v>14.68672717075421</c:v>
                </c:pt>
                <c:pt idx="30">
                  <c:v>8.46389180187923</c:v>
                </c:pt>
                <c:pt idx="31">
                  <c:v>4.6712403695565339</c:v>
                </c:pt>
                <c:pt idx="32">
                  <c:v>2.4493164535119805</c:v>
                </c:pt>
                <c:pt idx="33">
                  <c:v>1.209865859727695</c:v>
                </c:pt>
                <c:pt idx="34">
                  <c:v>0.56890357249097689</c:v>
                </c:pt>
                <c:pt idx="35">
                  <c:v>0.26159640242463844</c:v>
                </c:pt>
                <c:pt idx="36">
                  <c:v>0.12082417653282293</c:v>
                </c:pt>
                <c:pt idx="37">
                  <c:v>5.69079193162546E-2</c:v>
                </c:pt>
                <c:pt idx="38">
                  <c:v>1.3528301366224623E-2</c:v>
                </c:pt>
                <c:pt idx="39">
                  <c:v>6.8037471838301253E-3</c:v>
                </c:pt>
                <c:pt idx="40">
                  <c:v>3.4850096967947919E-3</c:v>
                </c:pt>
                <c:pt idx="41">
                  <c:v>1.8161691946761485E-3</c:v>
                </c:pt>
                <c:pt idx="42">
                  <c:v>9.6222869197485131E-4</c:v>
                </c:pt>
                <c:pt idx="43">
                  <c:v>5.1795704492561617E-4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E1-476E-80F3-57518ED60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134656"/>
        <c:axId val="536132992"/>
      </c:scatterChart>
      <c:valAx>
        <c:axId val="536134656"/>
        <c:scaling>
          <c:orientation val="minMax"/>
          <c:max val="700"/>
          <c:min val="3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32992"/>
        <c:crosses val="autoZero"/>
        <c:crossBetween val="midCat"/>
      </c:valAx>
      <c:valAx>
        <c:axId val="5361329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34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200"/>
              <a:t>Anomaloscope Primaries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Red</c:v>
          </c:tx>
          <c:spPr>
            <a:ln w="22225" cap="rnd">
              <a:solidFill>
                <a:srgbClr val="FF0000"/>
              </a:solidFill>
            </a:ln>
            <a:effectLst>
              <a:glow rad="139700">
                <a:srgbClr val="FF0000">
                  <a:alpha val="14000"/>
                </a:srgbClr>
              </a:glow>
            </a:effectLst>
          </c:spPr>
          <c:marker>
            <c:symbol val="none"/>
          </c:marker>
          <c:xVal>
            <c:numRef>
              <c:f>'Anomaloscope Calculations'!$AE$7:$AE$407</c:f>
              <c:numCache>
                <c:formatCode>General</c:formatCode>
                <c:ptCount val="40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'Anomaloscope Calculations'!$AL$7:$AL$407</c:f>
              <c:numCache>
                <c:formatCode>0.000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2.58E-2</c:v>
                </c:pt>
                <c:pt idx="3">
                  <c:v>0</c:v>
                </c:pt>
                <c:pt idx="4">
                  <c:v>2.35E-2</c:v>
                </c:pt>
                <c:pt idx="5">
                  <c:v>0</c:v>
                </c:pt>
                <c:pt idx="6">
                  <c:v>5.3900000000000003E-2</c:v>
                </c:pt>
                <c:pt idx="7">
                  <c:v>1.8399999999999998E-3</c:v>
                </c:pt>
                <c:pt idx="8">
                  <c:v>0</c:v>
                </c:pt>
                <c:pt idx="9">
                  <c:v>2.63E-2</c:v>
                </c:pt>
                <c:pt idx="10">
                  <c:v>0</c:v>
                </c:pt>
                <c:pt idx="11">
                  <c:v>8.1300000000000001E-3</c:v>
                </c:pt>
                <c:pt idx="12">
                  <c:v>4.7600000000000003E-3</c:v>
                </c:pt>
                <c:pt idx="13">
                  <c:v>0</c:v>
                </c:pt>
                <c:pt idx="14">
                  <c:v>0</c:v>
                </c:pt>
                <c:pt idx="15">
                  <c:v>2.3099999999999999E-2</c:v>
                </c:pt>
                <c:pt idx="16">
                  <c:v>3.1099999999999999E-3</c:v>
                </c:pt>
                <c:pt idx="17">
                  <c:v>2.7300000000000001E-2</c:v>
                </c:pt>
                <c:pt idx="18">
                  <c:v>4.5200000000000004E-2</c:v>
                </c:pt>
                <c:pt idx="19">
                  <c:v>3.32E-2</c:v>
                </c:pt>
                <c:pt idx="20">
                  <c:v>0</c:v>
                </c:pt>
                <c:pt idx="21">
                  <c:v>3.1800000000000002E-2</c:v>
                </c:pt>
                <c:pt idx="22">
                  <c:v>4.6699999999999998E-2</c:v>
                </c:pt>
                <c:pt idx="23">
                  <c:v>2.4999999999999998E-2</c:v>
                </c:pt>
                <c:pt idx="24">
                  <c:v>3.8699999999999998E-2</c:v>
                </c:pt>
                <c:pt idx="25">
                  <c:v>0</c:v>
                </c:pt>
                <c:pt idx="26">
                  <c:v>1.0400000000000001E-2</c:v>
                </c:pt>
                <c:pt idx="27">
                  <c:v>2.76E-2</c:v>
                </c:pt>
                <c:pt idx="28">
                  <c:v>6.1900000000000004E-2</c:v>
                </c:pt>
                <c:pt idx="29">
                  <c:v>1.0400000000000001E-2</c:v>
                </c:pt>
                <c:pt idx="30">
                  <c:v>5.6100000000000004E-2</c:v>
                </c:pt>
                <c:pt idx="31">
                  <c:v>6.4799999999999996E-2</c:v>
                </c:pt>
                <c:pt idx="32">
                  <c:v>4.8800000000000003E-2</c:v>
                </c:pt>
                <c:pt idx="33">
                  <c:v>4.36E-2</c:v>
                </c:pt>
                <c:pt idx="34">
                  <c:v>4.1000000000000002E-2</c:v>
                </c:pt>
                <c:pt idx="35">
                  <c:v>4.6199999999999998E-2</c:v>
                </c:pt>
                <c:pt idx="36">
                  <c:v>3.6699999999999997E-2</c:v>
                </c:pt>
                <c:pt idx="37">
                  <c:v>8.2299999999999998E-2</c:v>
                </c:pt>
                <c:pt idx="38">
                  <c:v>7.5600000000000001E-2</c:v>
                </c:pt>
                <c:pt idx="39">
                  <c:v>4.7999999999999994E-2</c:v>
                </c:pt>
                <c:pt idx="40">
                  <c:v>4.4200000000000003E-2</c:v>
                </c:pt>
                <c:pt idx="41">
                  <c:v>3.2399999999999998E-2</c:v>
                </c:pt>
                <c:pt idx="42">
                  <c:v>5.5100000000000003E-2</c:v>
                </c:pt>
                <c:pt idx="43">
                  <c:v>5.7700000000000001E-2</c:v>
                </c:pt>
                <c:pt idx="44">
                  <c:v>5.8500000000000003E-2</c:v>
                </c:pt>
                <c:pt idx="45">
                  <c:v>0.10300000000000001</c:v>
                </c:pt>
                <c:pt idx="46">
                  <c:v>7.9100000000000004E-2</c:v>
                </c:pt>
                <c:pt idx="47">
                  <c:v>5.79E-2</c:v>
                </c:pt>
                <c:pt idx="48">
                  <c:v>7.1099999999999997E-2</c:v>
                </c:pt>
                <c:pt idx="49">
                  <c:v>7.6899999999999996E-2</c:v>
                </c:pt>
                <c:pt idx="50">
                  <c:v>6.0699999999999997E-2</c:v>
                </c:pt>
                <c:pt idx="51">
                  <c:v>5.4099999999999995E-2</c:v>
                </c:pt>
                <c:pt idx="52">
                  <c:v>7.3799999999999991E-2</c:v>
                </c:pt>
                <c:pt idx="53">
                  <c:v>9.01E-2</c:v>
                </c:pt>
                <c:pt idx="54">
                  <c:v>0.107</c:v>
                </c:pt>
                <c:pt idx="55">
                  <c:v>8.4200000000000011E-2</c:v>
                </c:pt>
                <c:pt idx="56">
                  <c:v>5.8400000000000007E-2</c:v>
                </c:pt>
                <c:pt idx="57">
                  <c:v>5.9800000000000006E-2</c:v>
                </c:pt>
                <c:pt idx="58">
                  <c:v>6.4100000000000004E-2</c:v>
                </c:pt>
                <c:pt idx="59">
                  <c:v>8.2500000000000004E-2</c:v>
                </c:pt>
                <c:pt idx="60">
                  <c:v>7.9200000000000007E-2</c:v>
                </c:pt>
                <c:pt idx="61">
                  <c:v>6.7500000000000004E-2</c:v>
                </c:pt>
                <c:pt idx="62">
                  <c:v>7.8E-2</c:v>
                </c:pt>
                <c:pt idx="63">
                  <c:v>8.9599999999999999E-2</c:v>
                </c:pt>
                <c:pt idx="64">
                  <c:v>6.4399999999999999E-2</c:v>
                </c:pt>
                <c:pt idx="65">
                  <c:v>8.2699999999999996E-2</c:v>
                </c:pt>
                <c:pt idx="66">
                  <c:v>8.0200000000000007E-2</c:v>
                </c:pt>
                <c:pt idx="67">
                  <c:v>7.279999999999999E-2</c:v>
                </c:pt>
                <c:pt idx="68">
                  <c:v>0.11700000000000001</c:v>
                </c:pt>
                <c:pt idx="69">
                  <c:v>0.125</c:v>
                </c:pt>
                <c:pt idx="70">
                  <c:v>9.9900000000000003E-2</c:v>
                </c:pt>
                <c:pt idx="71">
                  <c:v>8.3900000000000002E-2</c:v>
                </c:pt>
                <c:pt idx="72">
                  <c:v>8.2799999999999999E-2</c:v>
                </c:pt>
                <c:pt idx="73">
                  <c:v>0.10199999999999999</c:v>
                </c:pt>
                <c:pt idx="74">
                  <c:v>0.10300000000000001</c:v>
                </c:pt>
                <c:pt idx="75">
                  <c:v>8.8200000000000001E-2</c:v>
                </c:pt>
                <c:pt idx="76">
                  <c:v>9.9999999999999992E-2</c:v>
                </c:pt>
                <c:pt idx="77">
                  <c:v>8.829999999999999E-2</c:v>
                </c:pt>
                <c:pt idx="78">
                  <c:v>9.98E-2</c:v>
                </c:pt>
                <c:pt idx="79">
                  <c:v>0.106</c:v>
                </c:pt>
                <c:pt idx="80">
                  <c:v>0.109</c:v>
                </c:pt>
                <c:pt idx="81">
                  <c:v>7.8200000000000006E-2</c:v>
                </c:pt>
                <c:pt idx="82">
                  <c:v>0.11700000000000001</c:v>
                </c:pt>
                <c:pt idx="83">
                  <c:v>0.10100000000000001</c:v>
                </c:pt>
                <c:pt idx="84">
                  <c:v>8.8099999999999998E-2</c:v>
                </c:pt>
                <c:pt idx="85">
                  <c:v>0.112</c:v>
                </c:pt>
                <c:pt idx="86">
                  <c:v>9.7900000000000001E-2</c:v>
                </c:pt>
                <c:pt idx="87">
                  <c:v>8.5400000000000004E-2</c:v>
                </c:pt>
                <c:pt idx="88">
                  <c:v>8.3600000000000008E-2</c:v>
                </c:pt>
                <c:pt idx="89">
                  <c:v>0.105</c:v>
                </c:pt>
                <c:pt idx="90">
                  <c:v>8.9400000000000007E-2</c:v>
                </c:pt>
                <c:pt idx="91">
                  <c:v>0.10199999999999999</c:v>
                </c:pt>
                <c:pt idx="92">
                  <c:v>8.9800000000000005E-2</c:v>
                </c:pt>
                <c:pt idx="93">
                  <c:v>7.8200000000000006E-2</c:v>
                </c:pt>
                <c:pt idx="94">
                  <c:v>9.5299999999999996E-2</c:v>
                </c:pt>
                <c:pt idx="95">
                  <c:v>9.2499999999999999E-2</c:v>
                </c:pt>
                <c:pt idx="96">
                  <c:v>0.111</c:v>
                </c:pt>
                <c:pt idx="97">
                  <c:v>0.10300000000000001</c:v>
                </c:pt>
                <c:pt idx="98">
                  <c:v>0.107</c:v>
                </c:pt>
                <c:pt idx="99">
                  <c:v>0.10199999999999999</c:v>
                </c:pt>
                <c:pt idx="100">
                  <c:v>9.6599999999999991E-2</c:v>
                </c:pt>
                <c:pt idx="101">
                  <c:v>9.3399999999999997E-2</c:v>
                </c:pt>
                <c:pt idx="102">
                  <c:v>0.105</c:v>
                </c:pt>
                <c:pt idx="103">
                  <c:v>0.105</c:v>
                </c:pt>
                <c:pt idx="104">
                  <c:v>8.5499999999999993E-2</c:v>
                </c:pt>
                <c:pt idx="105">
                  <c:v>0.10100000000000001</c:v>
                </c:pt>
                <c:pt idx="106">
                  <c:v>0.10199999999999999</c:v>
                </c:pt>
                <c:pt idx="107">
                  <c:v>9.8299999999999998E-2</c:v>
                </c:pt>
                <c:pt idx="108">
                  <c:v>0.10100000000000001</c:v>
                </c:pt>
                <c:pt idx="109">
                  <c:v>0.113</c:v>
                </c:pt>
                <c:pt idx="110">
                  <c:v>0.11</c:v>
                </c:pt>
                <c:pt idx="111">
                  <c:v>0.10100000000000001</c:v>
                </c:pt>
                <c:pt idx="112">
                  <c:v>9.3799999999999994E-2</c:v>
                </c:pt>
                <c:pt idx="113">
                  <c:v>0.106</c:v>
                </c:pt>
                <c:pt idx="114">
                  <c:v>0.10100000000000001</c:v>
                </c:pt>
                <c:pt idx="115">
                  <c:v>9.3299999999999994E-2</c:v>
                </c:pt>
                <c:pt idx="116">
                  <c:v>9.7199999999999995E-2</c:v>
                </c:pt>
                <c:pt idx="117">
                  <c:v>8.6300000000000002E-2</c:v>
                </c:pt>
                <c:pt idx="118">
                  <c:v>9.64E-2</c:v>
                </c:pt>
                <c:pt idx="119">
                  <c:v>9.3700000000000006E-2</c:v>
                </c:pt>
                <c:pt idx="120">
                  <c:v>0.105</c:v>
                </c:pt>
                <c:pt idx="121">
                  <c:v>0.11</c:v>
                </c:pt>
                <c:pt idx="122">
                  <c:v>8.7300000000000003E-2</c:v>
                </c:pt>
                <c:pt idx="123">
                  <c:v>0.122</c:v>
                </c:pt>
                <c:pt idx="124">
                  <c:v>0.12300000000000001</c:v>
                </c:pt>
                <c:pt idx="125">
                  <c:v>9.1800000000000007E-2</c:v>
                </c:pt>
                <c:pt idx="126">
                  <c:v>9.6800000000000011E-2</c:v>
                </c:pt>
                <c:pt idx="127">
                  <c:v>0.108</c:v>
                </c:pt>
                <c:pt idx="128">
                  <c:v>0.113</c:v>
                </c:pt>
                <c:pt idx="129">
                  <c:v>0.107</c:v>
                </c:pt>
                <c:pt idx="130">
                  <c:v>0.112</c:v>
                </c:pt>
                <c:pt idx="131">
                  <c:v>0.11</c:v>
                </c:pt>
                <c:pt idx="132">
                  <c:v>0.106</c:v>
                </c:pt>
                <c:pt idx="133">
                  <c:v>9.1800000000000007E-2</c:v>
                </c:pt>
                <c:pt idx="134">
                  <c:v>0.11</c:v>
                </c:pt>
                <c:pt idx="135">
                  <c:v>0.104</c:v>
                </c:pt>
                <c:pt idx="136">
                  <c:v>0.11599999999999999</c:v>
                </c:pt>
                <c:pt idx="137">
                  <c:v>9.5600000000000004E-2</c:v>
                </c:pt>
                <c:pt idx="138">
                  <c:v>0.108</c:v>
                </c:pt>
                <c:pt idx="139">
                  <c:v>8.6699999999999999E-2</c:v>
                </c:pt>
                <c:pt idx="140">
                  <c:v>0.10100000000000001</c:v>
                </c:pt>
                <c:pt idx="141">
                  <c:v>0.10300000000000001</c:v>
                </c:pt>
                <c:pt idx="142">
                  <c:v>0.112</c:v>
                </c:pt>
                <c:pt idx="143">
                  <c:v>0.10300000000000001</c:v>
                </c:pt>
                <c:pt idx="144">
                  <c:v>0.106</c:v>
                </c:pt>
                <c:pt idx="145">
                  <c:v>0.104</c:v>
                </c:pt>
                <c:pt idx="146">
                  <c:v>0.122</c:v>
                </c:pt>
                <c:pt idx="147">
                  <c:v>0.107</c:v>
                </c:pt>
                <c:pt idx="148">
                  <c:v>0.11700000000000001</c:v>
                </c:pt>
                <c:pt idx="149">
                  <c:v>0.114</c:v>
                </c:pt>
                <c:pt idx="150">
                  <c:v>0.107</c:v>
                </c:pt>
                <c:pt idx="151">
                  <c:v>0.109</c:v>
                </c:pt>
                <c:pt idx="152">
                  <c:v>0.12</c:v>
                </c:pt>
                <c:pt idx="153">
                  <c:v>0.128</c:v>
                </c:pt>
                <c:pt idx="154">
                  <c:v>0.112</c:v>
                </c:pt>
                <c:pt idx="155">
                  <c:v>0.127</c:v>
                </c:pt>
                <c:pt idx="156">
                  <c:v>0.157</c:v>
                </c:pt>
                <c:pt idx="157">
                  <c:v>0.18</c:v>
                </c:pt>
                <c:pt idx="158">
                  <c:v>0.24099999999999999</c:v>
                </c:pt>
                <c:pt idx="159">
                  <c:v>0.48099999999999998</c:v>
                </c:pt>
                <c:pt idx="160">
                  <c:v>0.94599999999999995</c:v>
                </c:pt>
                <c:pt idx="161">
                  <c:v>1.4600000000000002</c:v>
                </c:pt>
                <c:pt idx="162">
                  <c:v>2.0100000000000002</c:v>
                </c:pt>
                <c:pt idx="163">
                  <c:v>2.42</c:v>
                </c:pt>
                <c:pt idx="164">
                  <c:v>2.5999999999999996</c:v>
                </c:pt>
                <c:pt idx="165">
                  <c:v>2.4899999999999998</c:v>
                </c:pt>
                <c:pt idx="166">
                  <c:v>2.09</c:v>
                </c:pt>
                <c:pt idx="167">
                  <c:v>1.43</c:v>
                </c:pt>
                <c:pt idx="168">
                  <c:v>0.87299999999999989</c:v>
                </c:pt>
                <c:pt idx="169">
                  <c:v>0.46700000000000003</c:v>
                </c:pt>
                <c:pt idx="170">
                  <c:v>0.27899999999999997</c:v>
                </c:pt>
                <c:pt idx="171">
                  <c:v>0.217</c:v>
                </c:pt>
                <c:pt idx="172">
                  <c:v>0.19</c:v>
                </c:pt>
                <c:pt idx="173">
                  <c:v>0.13599999999999998</c:v>
                </c:pt>
                <c:pt idx="174">
                  <c:v>0.13100000000000001</c:v>
                </c:pt>
                <c:pt idx="175">
                  <c:v>0.11900000000000001</c:v>
                </c:pt>
                <c:pt idx="176">
                  <c:v>0.12100000000000001</c:v>
                </c:pt>
                <c:pt idx="177">
                  <c:v>0.114</c:v>
                </c:pt>
                <c:pt idx="178">
                  <c:v>0.111</c:v>
                </c:pt>
                <c:pt idx="179">
                  <c:v>0.108</c:v>
                </c:pt>
                <c:pt idx="180">
                  <c:v>0.10100000000000001</c:v>
                </c:pt>
                <c:pt idx="181">
                  <c:v>0.111</c:v>
                </c:pt>
                <c:pt idx="182">
                  <c:v>0.112</c:v>
                </c:pt>
                <c:pt idx="183">
                  <c:v>0.11</c:v>
                </c:pt>
                <c:pt idx="184">
                  <c:v>0.12</c:v>
                </c:pt>
                <c:pt idx="185">
                  <c:v>0.11599999999999999</c:v>
                </c:pt>
                <c:pt idx="186">
                  <c:v>0.104</c:v>
                </c:pt>
                <c:pt idx="187">
                  <c:v>0.10300000000000001</c:v>
                </c:pt>
                <c:pt idx="188">
                  <c:v>0.111</c:v>
                </c:pt>
                <c:pt idx="189">
                  <c:v>0.108</c:v>
                </c:pt>
                <c:pt idx="190">
                  <c:v>0.112</c:v>
                </c:pt>
                <c:pt idx="191">
                  <c:v>0.106</c:v>
                </c:pt>
                <c:pt idx="192">
                  <c:v>0.11</c:v>
                </c:pt>
                <c:pt idx="193">
                  <c:v>9.9199999999999997E-2</c:v>
                </c:pt>
                <c:pt idx="194">
                  <c:v>0.105</c:v>
                </c:pt>
                <c:pt idx="195">
                  <c:v>0.109</c:v>
                </c:pt>
                <c:pt idx="196">
                  <c:v>0.108</c:v>
                </c:pt>
                <c:pt idx="197">
                  <c:v>0.10199999999999999</c:v>
                </c:pt>
                <c:pt idx="198">
                  <c:v>0.104</c:v>
                </c:pt>
                <c:pt idx="199">
                  <c:v>0.10100000000000001</c:v>
                </c:pt>
                <c:pt idx="200">
                  <c:v>0.106</c:v>
                </c:pt>
                <c:pt idx="201">
                  <c:v>0.108</c:v>
                </c:pt>
                <c:pt idx="202">
                  <c:v>0.11</c:v>
                </c:pt>
                <c:pt idx="203">
                  <c:v>0.12100000000000001</c:v>
                </c:pt>
                <c:pt idx="204">
                  <c:v>0.111</c:v>
                </c:pt>
                <c:pt idx="205">
                  <c:v>0.12</c:v>
                </c:pt>
                <c:pt idx="206">
                  <c:v>0.122</c:v>
                </c:pt>
                <c:pt idx="207">
                  <c:v>0.108</c:v>
                </c:pt>
                <c:pt idx="208">
                  <c:v>0.11900000000000001</c:v>
                </c:pt>
                <c:pt idx="209">
                  <c:v>9.9699999999999997E-2</c:v>
                </c:pt>
                <c:pt idx="210">
                  <c:v>9.8900000000000002E-2</c:v>
                </c:pt>
                <c:pt idx="211">
                  <c:v>0.10199999999999999</c:v>
                </c:pt>
                <c:pt idx="212">
                  <c:v>0.122</c:v>
                </c:pt>
                <c:pt idx="213">
                  <c:v>0.108</c:v>
                </c:pt>
                <c:pt idx="214">
                  <c:v>0.106</c:v>
                </c:pt>
                <c:pt idx="215">
                  <c:v>0.108</c:v>
                </c:pt>
                <c:pt idx="216">
                  <c:v>9.5400000000000013E-2</c:v>
                </c:pt>
                <c:pt idx="217">
                  <c:v>0.105</c:v>
                </c:pt>
                <c:pt idx="218">
                  <c:v>0.10300000000000001</c:v>
                </c:pt>
                <c:pt idx="219">
                  <c:v>0.111</c:v>
                </c:pt>
                <c:pt idx="220">
                  <c:v>0.12100000000000001</c:v>
                </c:pt>
                <c:pt idx="221">
                  <c:v>0.112</c:v>
                </c:pt>
                <c:pt idx="222">
                  <c:v>0.112</c:v>
                </c:pt>
                <c:pt idx="223">
                  <c:v>0.105</c:v>
                </c:pt>
                <c:pt idx="224">
                  <c:v>0.11799999999999999</c:v>
                </c:pt>
                <c:pt idx="225">
                  <c:v>0.12100000000000001</c:v>
                </c:pt>
                <c:pt idx="226">
                  <c:v>0.129</c:v>
                </c:pt>
                <c:pt idx="227">
                  <c:v>0.127</c:v>
                </c:pt>
                <c:pt idx="228">
                  <c:v>0.13100000000000001</c:v>
                </c:pt>
                <c:pt idx="229">
                  <c:v>0.13100000000000001</c:v>
                </c:pt>
                <c:pt idx="230">
                  <c:v>0.13100000000000001</c:v>
                </c:pt>
                <c:pt idx="231">
                  <c:v>0.122</c:v>
                </c:pt>
                <c:pt idx="232">
                  <c:v>0.13100000000000001</c:v>
                </c:pt>
                <c:pt idx="233">
                  <c:v>0.122</c:v>
                </c:pt>
                <c:pt idx="234">
                  <c:v>0.122</c:v>
                </c:pt>
                <c:pt idx="235">
                  <c:v>0.13900000000000001</c:v>
                </c:pt>
                <c:pt idx="236">
                  <c:v>0.13</c:v>
                </c:pt>
                <c:pt idx="237">
                  <c:v>0.13</c:v>
                </c:pt>
                <c:pt idx="238">
                  <c:v>0.13500000000000001</c:v>
                </c:pt>
                <c:pt idx="239">
                  <c:v>0.158</c:v>
                </c:pt>
                <c:pt idx="240">
                  <c:v>0.157</c:v>
                </c:pt>
                <c:pt idx="241">
                  <c:v>0.154</c:v>
                </c:pt>
                <c:pt idx="242">
                  <c:v>0.159</c:v>
                </c:pt>
                <c:pt idx="243">
                  <c:v>0.17200000000000001</c:v>
                </c:pt>
                <c:pt idx="244">
                  <c:v>0.187</c:v>
                </c:pt>
                <c:pt idx="245">
                  <c:v>0.191</c:v>
                </c:pt>
                <c:pt idx="246">
                  <c:v>0.20399999999999999</c:v>
                </c:pt>
                <c:pt idx="247">
                  <c:v>0.22</c:v>
                </c:pt>
                <c:pt idx="248">
                  <c:v>0.22600000000000001</c:v>
                </c:pt>
                <c:pt idx="249">
                  <c:v>0.24</c:v>
                </c:pt>
                <c:pt idx="250">
                  <c:v>0.26800000000000002</c:v>
                </c:pt>
                <c:pt idx="251">
                  <c:v>0.28399999999999997</c:v>
                </c:pt>
                <c:pt idx="252">
                  <c:v>0.311</c:v>
                </c:pt>
                <c:pt idx="253">
                  <c:v>0.33400000000000002</c:v>
                </c:pt>
                <c:pt idx="254">
                  <c:v>0.377</c:v>
                </c:pt>
                <c:pt idx="255">
                  <c:v>0.42799999999999999</c:v>
                </c:pt>
                <c:pt idx="256">
                  <c:v>0.50600000000000001</c:v>
                </c:pt>
                <c:pt idx="257">
                  <c:v>0.625</c:v>
                </c:pt>
                <c:pt idx="258">
                  <c:v>0.77300000000000002</c:v>
                </c:pt>
                <c:pt idx="259">
                  <c:v>0.97899999999999998</c:v>
                </c:pt>
                <c:pt idx="260">
                  <c:v>1.25</c:v>
                </c:pt>
                <c:pt idx="261">
                  <c:v>1.6099999999999999</c:v>
                </c:pt>
                <c:pt idx="262">
                  <c:v>2.1</c:v>
                </c:pt>
                <c:pt idx="263">
                  <c:v>2.68</c:v>
                </c:pt>
                <c:pt idx="264">
                  <c:v>3.49</c:v>
                </c:pt>
                <c:pt idx="265">
                  <c:v>5.22</c:v>
                </c:pt>
                <c:pt idx="266">
                  <c:v>8.9400000000000013</c:v>
                </c:pt>
                <c:pt idx="267">
                  <c:v>14.7</c:v>
                </c:pt>
                <c:pt idx="268">
                  <c:v>22.900000000000002</c:v>
                </c:pt>
                <c:pt idx="269">
                  <c:v>32.799999999999997</c:v>
                </c:pt>
                <c:pt idx="270">
                  <c:v>43.300000000000004</c:v>
                </c:pt>
                <c:pt idx="271">
                  <c:v>53.4</c:v>
                </c:pt>
                <c:pt idx="272">
                  <c:v>62.5</c:v>
                </c:pt>
                <c:pt idx="273">
                  <c:v>69.899999999999991</c:v>
                </c:pt>
                <c:pt idx="274">
                  <c:v>76.099999999999994</c:v>
                </c:pt>
                <c:pt idx="275">
                  <c:v>80.599999999999994</c:v>
                </c:pt>
                <c:pt idx="276">
                  <c:v>84</c:v>
                </c:pt>
                <c:pt idx="277">
                  <c:v>86.8</c:v>
                </c:pt>
                <c:pt idx="278">
                  <c:v>88.4</c:v>
                </c:pt>
                <c:pt idx="279">
                  <c:v>87.7</c:v>
                </c:pt>
                <c:pt idx="280">
                  <c:v>84.5</c:v>
                </c:pt>
                <c:pt idx="281">
                  <c:v>78</c:v>
                </c:pt>
                <c:pt idx="282">
                  <c:v>68.8</c:v>
                </c:pt>
                <c:pt idx="283">
                  <c:v>58.1</c:v>
                </c:pt>
                <c:pt idx="284">
                  <c:v>46.5</c:v>
                </c:pt>
                <c:pt idx="285">
                  <c:v>35.199999999999996</c:v>
                </c:pt>
                <c:pt idx="286">
                  <c:v>25.099999999999998</c:v>
                </c:pt>
                <c:pt idx="287">
                  <c:v>17.100000000000001</c:v>
                </c:pt>
                <c:pt idx="288">
                  <c:v>11.1</c:v>
                </c:pt>
                <c:pt idx="289">
                  <c:v>7.3100000000000005</c:v>
                </c:pt>
                <c:pt idx="290">
                  <c:v>5.2700000000000005</c:v>
                </c:pt>
                <c:pt idx="291">
                  <c:v>4.0999999999999996</c:v>
                </c:pt>
                <c:pt idx="292">
                  <c:v>3.43</c:v>
                </c:pt>
                <c:pt idx="293">
                  <c:v>2.85</c:v>
                </c:pt>
                <c:pt idx="294">
                  <c:v>2.37</c:v>
                </c:pt>
                <c:pt idx="295">
                  <c:v>1.95</c:v>
                </c:pt>
                <c:pt idx="296">
                  <c:v>1.58</c:v>
                </c:pt>
                <c:pt idx="297">
                  <c:v>1.28</c:v>
                </c:pt>
                <c:pt idx="298">
                  <c:v>1.04</c:v>
                </c:pt>
                <c:pt idx="299">
                  <c:v>0.84400000000000008</c:v>
                </c:pt>
                <c:pt idx="300">
                  <c:v>0.69</c:v>
                </c:pt>
                <c:pt idx="301">
                  <c:v>0.57300000000000006</c:v>
                </c:pt>
                <c:pt idx="302">
                  <c:v>0.45700000000000002</c:v>
                </c:pt>
                <c:pt idx="303">
                  <c:v>0.35700000000000004</c:v>
                </c:pt>
                <c:pt idx="304">
                  <c:v>0.32300000000000001</c:v>
                </c:pt>
                <c:pt idx="305">
                  <c:v>0.30599999999999999</c:v>
                </c:pt>
                <c:pt idx="306">
                  <c:v>0.253</c:v>
                </c:pt>
                <c:pt idx="307">
                  <c:v>0.216</c:v>
                </c:pt>
                <c:pt idx="308">
                  <c:v>0.20200000000000001</c:v>
                </c:pt>
                <c:pt idx="309">
                  <c:v>0.18099999999999999</c:v>
                </c:pt>
                <c:pt idx="310">
                  <c:v>0.17099999999999999</c:v>
                </c:pt>
                <c:pt idx="311">
                  <c:v>0.182</c:v>
                </c:pt>
                <c:pt idx="312">
                  <c:v>0.16899999999999998</c:v>
                </c:pt>
                <c:pt idx="313">
                  <c:v>0.191</c:v>
                </c:pt>
                <c:pt idx="314">
                  <c:v>0.20300000000000001</c:v>
                </c:pt>
                <c:pt idx="315">
                  <c:v>0.18099999999999999</c:v>
                </c:pt>
                <c:pt idx="316">
                  <c:v>0.19500000000000001</c:v>
                </c:pt>
                <c:pt idx="317">
                  <c:v>0.16400000000000001</c:v>
                </c:pt>
                <c:pt idx="318">
                  <c:v>0.17299999999999999</c:v>
                </c:pt>
                <c:pt idx="319">
                  <c:v>0.17099999999999999</c:v>
                </c:pt>
                <c:pt idx="320">
                  <c:v>0.16800000000000001</c:v>
                </c:pt>
                <c:pt idx="321">
                  <c:v>0.18</c:v>
                </c:pt>
                <c:pt idx="322">
                  <c:v>0.153</c:v>
                </c:pt>
                <c:pt idx="323">
                  <c:v>0.185</c:v>
                </c:pt>
                <c:pt idx="324">
                  <c:v>0.161</c:v>
                </c:pt>
                <c:pt idx="325">
                  <c:v>0.159</c:v>
                </c:pt>
                <c:pt idx="326">
                  <c:v>0.159</c:v>
                </c:pt>
                <c:pt idx="327">
                  <c:v>0.14699999999999999</c:v>
                </c:pt>
                <c:pt idx="328">
                  <c:v>0.16300000000000001</c:v>
                </c:pt>
                <c:pt idx="329">
                  <c:v>0.17299999999999999</c:v>
                </c:pt>
                <c:pt idx="330">
                  <c:v>0.14799999999999999</c:v>
                </c:pt>
                <c:pt idx="331">
                  <c:v>0.14500000000000002</c:v>
                </c:pt>
                <c:pt idx="332">
                  <c:v>0.113</c:v>
                </c:pt>
                <c:pt idx="333">
                  <c:v>0.13700000000000001</c:v>
                </c:pt>
                <c:pt idx="334">
                  <c:v>0.153</c:v>
                </c:pt>
                <c:pt idx="335">
                  <c:v>0.122</c:v>
                </c:pt>
                <c:pt idx="336">
                  <c:v>0.125</c:v>
                </c:pt>
                <c:pt idx="337">
                  <c:v>0.12300000000000001</c:v>
                </c:pt>
                <c:pt idx="338">
                  <c:v>8.7499999999999994E-2</c:v>
                </c:pt>
                <c:pt idx="339">
                  <c:v>0.13799999999999998</c:v>
                </c:pt>
                <c:pt idx="340">
                  <c:v>0.114</c:v>
                </c:pt>
                <c:pt idx="341">
                  <c:v>0.13900000000000001</c:v>
                </c:pt>
                <c:pt idx="342">
                  <c:v>0.126</c:v>
                </c:pt>
                <c:pt idx="343">
                  <c:v>0.108</c:v>
                </c:pt>
                <c:pt idx="344">
                  <c:v>0.126</c:v>
                </c:pt>
                <c:pt idx="345">
                  <c:v>9.3899999999999997E-2</c:v>
                </c:pt>
                <c:pt idx="346">
                  <c:v>0.10199999999999999</c:v>
                </c:pt>
                <c:pt idx="347">
                  <c:v>0.111</c:v>
                </c:pt>
                <c:pt idx="348">
                  <c:v>0.11</c:v>
                </c:pt>
                <c:pt idx="349">
                  <c:v>0.125</c:v>
                </c:pt>
                <c:pt idx="350">
                  <c:v>0.111</c:v>
                </c:pt>
                <c:pt idx="351">
                  <c:v>0.113</c:v>
                </c:pt>
                <c:pt idx="352">
                  <c:v>0.107</c:v>
                </c:pt>
                <c:pt idx="353">
                  <c:v>9.3700000000000006E-2</c:v>
                </c:pt>
                <c:pt idx="354">
                  <c:v>0.11900000000000001</c:v>
                </c:pt>
                <c:pt idx="355">
                  <c:v>0.109</c:v>
                </c:pt>
                <c:pt idx="356">
                  <c:v>0.11700000000000001</c:v>
                </c:pt>
                <c:pt idx="357">
                  <c:v>0.10199999999999999</c:v>
                </c:pt>
                <c:pt idx="358">
                  <c:v>0.12</c:v>
                </c:pt>
                <c:pt idx="359">
                  <c:v>7.5799999999999992E-2</c:v>
                </c:pt>
                <c:pt idx="360">
                  <c:v>0.105</c:v>
                </c:pt>
                <c:pt idx="361">
                  <c:v>0.129</c:v>
                </c:pt>
                <c:pt idx="362">
                  <c:v>8.589999999999999E-2</c:v>
                </c:pt>
                <c:pt idx="363">
                  <c:v>0.11</c:v>
                </c:pt>
                <c:pt idx="364">
                  <c:v>0.13900000000000001</c:v>
                </c:pt>
                <c:pt idx="365">
                  <c:v>0.105</c:v>
                </c:pt>
                <c:pt idx="366">
                  <c:v>0.11599999999999999</c:v>
                </c:pt>
                <c:pt idx="367">
                  <c:v>0.108</c:v>
                </c:pt>
                <c:pt idx="368">
                  <c:v>0.12100000000000001</c:v>
                </c:pt>
                <c:pt idx="369">
                  <c:v>9.4399999999999998E-2</c:v>
                </c:pt>
                <c:pt idx="370">
                  <c:v>0.126</c:v>
                </c:pt>
                <c:pt idx="371">
                  <c:v>0.11799999999999999</c:v>
                </c:pt>
                <c:pt idx="372">
                  <c:v>0.10100000000000001</c:v>
                </c:pt>
                <c:pt idx="373">
                  <c:v>0.10300000000000001</c:v>
                </c:pt>
                <c:pt idx="374">
                  <c:v>0.14300000000000002</c:v>
                </c:pt>
                <c:pt idx="375">
                  <c:v>0.152</c:v>
                </c:pt>
                <c:pt idx="376">
                  <c:v>0.13100000000000001</c:v>
                </c:pt>
                <c:pt idx="377">
                  <c:v>0.13599999999999998</c:v>
                </c:pt>
                <c:pt idx="378">
                  <c:v>0.106</c:v>
                </c:pt>
                <c:pt idx="379">
                  <c:v>0.13</c:v>
                </c:pt>
                <c:pt idx="380">
                  <c:v>7.51E-2</c:v>
                </c:pt>
                <c:pt idx="381">
                  <c:v>5.9100000000000007E-2</c:v>
                </c:pt>
                <c:pt idx="382">
                  <c:v>0.106</c:v>
                </c:pt>
                <c:pt idx="383">
                  <c:v>0.112</c:v>
                </c:pt>
                <c:pt idx="384">
                  <c:v>9.3899999999999997E-2</c:v>
                </c:pt>
                <c:pt idx="385">
                  <c:v>0.124</c:v>
                </c:pt>
                <c:pt idx="386">
                  <c:v>0.12100000000000001</c:v>
                </c:pt>
                <c:pt idx="387">
                  <c:v>0.10300000000000001</c:v>
                </c:pt>
                <c:pt idx="388">
                  <c:v>0.13999999999999999</c:v>
                </c:pt>
                <c:pt idx="389">
                  <c:v>0.13999999999999999</c:v>
                </c:pt>
                <c:pt idx="390">
                  <c:v>0.10199999999999999</c:v>
                </c:pt>
                <c:pt idx="391">
                  <c:v>6.5000000000000002E-2</c:v>
                </c:pt>
                <c:pt idx="392">
                  <c:v>0.11700000000000001</c:v>
                </c:pt>
                <c:pt idx="393">
                  <c:v>1.5900000000000001E-3</c:v>
                </c:pt>
                <c:pt idx="394">
                  <c:v>0.23800000000000002</c:v>
                </c:pt>
                <c:pt idx="395">
                  <c:v>0.249</c:v>
                </c:pt>
                <c:pt idx="396">
                  <c:v>9.6500000000000002E-2</c:v>
                </c:pt>
                <c:pt idx="397">
                  <c:v>0.108</c:v>
                </c:pt>
                <c:pt idx="398">
                  <c:v>0.157</c:v>
                </c:pt>
                <c:pt idx="399">
                  <c:v>0.152</c:v>
                </c:pt>
                <c:pt idx="400">
                  <c:v>0.13599999999999998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4E-4AC1-9052-1DF6BE41693C}"/>
            </c:ext>
          </c:extLst>
        </c:ser>
        <c:ser>
          <c:idx val="1"/>
          <c:order val="1"/>
          <c:tx>
            <c:v>Green</c:v>
          </c:tx>
          <c:spPr>
            <a:ln w="22225" cap="rnd">
              <a:solidFill>
                <a:srgbClr val="00B050"/>
              </a:solidFill>
            </a:ln>
            <a:effectLst>
              <a:glow rad="139700">
                <a:srgbClr val="00B050">
                  <a:alpha val="14000"/>
                </a:srgbClr>
              </a:glow>
            </a:effectLst>
          </c:spPr>
          <c:marker>
            <c:symbol val="none"/>
          </c:marker>
          <c:xVal>
            <c:numRef>
              <c:f>'Anomaloscope Calculations'!$AE$7:$AE$407</c:f>
              <c:numCache>
                <c:formatCode>General</c:formatCode>
                <c:ptCount val="40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'Anomaloscope Calculations'!$AM$7:$AM$407</c:f>
              <c:numCache>
                <c:formatCode>0.000</c:formatCode>
                <c:ptCount val="401"/>
                <c:pt idx="0">
                  <c:v>1.23E-2</c:v>
                </c:pt>
                <c:pt idx="1">
                  <c:v>9.7199999999999995E-3</c:v>
                </c:pt>
                <c:pt idx="2">
                  <c:v>3.2100000000000002E-3</c:v>
                </c:pt>
                <c:pt idx="3">
                  <c:v>2.14E-3</c:v>
                </c:pt>
                <c:pt idx="4">
                  <c:v>6.9899999999999997E-3</c:v>
                </c:pt>
                <c:pt idx="5">
                  <c:v>0</c:v>
                </c:pt>
                <c:pt idx="6">
                  <c:v>6.9199999999999999E-3</c:v>
                </c:pt>
                <c:pt idx="7">
                  <c:v>3.7599999999999999E-3</c:v>
                </c:pt>
                <c:pt idx="8">
                  <c:v>0</c:v>
                </c:pt>
                <c:pt idx="9">
                  <c:v>1.11E-2</c:v>
                </c:pt>
                <c:pt idx="10">
                  <c:v>2.6700000000000001E-3</c:v>
                </c:pt>
                <c:pt idx="11">
                  <c:v>7.0000000000000001E-3</c:v>
                </c:pt>
                <c:pt idx="12">
                  <c:v>9.5900000000000013E-3</c:v>
                </c:pt>
                <c:pt idx="13">
                  <c:v>3.7799999999999999E-3</c:v>
                </c:pt>
                <c:pt idx="14">
                  <c:v>1.2599999999999998E-2</c:v>
                </c:pt>
                <c:pt idx="15">
                  <c:v>1.18E-2</c:v>
                </c:pt>
                <c:pt idx="16">
                  <c:v>9.92E-3</c:v>
                </c:pt>
                <c:pt idx="17">
                  <c:v>0.02</c:v>
                </c:pt>
                <c:pt idx="18">
                  <c:v>2.3599999999999999E-2</c:v>
                </c:pt>
                <c:pt idx="19">
                  <c:v>3.0400000000000003E-2</c:v>
                </c:pt>
                <c:pt idx="20">
                  <c:v>3.0699999999999998E-2</c:v>
                </c:pt>
                <c:pt idx="21">
                  <c:v>2.7400000000000001E-2</c:v>
                </c:pt>
                <c:pt idx="22">
                  <c:v>3.7199999999999997E-2</c:v>
                </c:pt>
                <c:pt idx="23">
                  <c:v>3.61E-2</c:v>
                </c:pt>
                <c:pt idx="24">
                  <c:v>3.9199999999999999E-2</c:v>
                </c:pt>
                <c:pt idx="25">
                  <c:v>4.5200000000000004E-2</c:v>
                </c:pt>
                <c:pt idx="26">
                  <c:v>4.1200000000000001E-2</c:v>
                </c:pt>
                <c:pt idx="27">
                  <c:v>5.0299999999999997E-2</c:v>
                </c:pt>
                <c:pt idx="28">
                  <c:v>4.6400000000000004E-2</c:v>
                </c:pt>
                <c:pt idx="29">
                  <c:v>4.1500000000000002E-2</c:v>
                </c:pt>
                <c:pt idx="30">
                  <c:v>4.8999999999999995E-2</c:v>
                </c:pt>
                <c:pt idx="31">
                  <c:v>5.8599999999999999E-2</c:v>
                </c:pt>
                <c:pt idx="32">
                  <c:v>5.5800000000000002E-2</c:v>
                </c:pt>
                <c:pt idx="33">
                  <c:v>5.6399999999999999E-2</c:v>
                </c:pt>
                <c:pt idx="34">
                  <c:v>6.0200000000000004E-2</c:v>
                </c:pt>
                <c:pt idx="35">
                  <c:v>5.2699999999999997E-2</c:v>
                </c:pt>
                <c:pt idx="36">
                  <c:v>6.2200000000000005E-2</c:v>
                </c:pt>
                <c:pt idx="37">
                  <c:v>6.6599999999999993E-2</c:v>
                </c:pt>
                <c:pt idx="38">
                  <c:v>6.1699999999999998E-2</c:v>
                </c:pt>
                <c:pt idx="39">
                  <c:v>6.7199999999999996E-2</c:v>
                </c:pt>
                <c:pt idx="40">
                  <c:v>6.5199999999999994E-2</c:v>
                </c:pt>
                <c:pt idx="41">
                  <c:v>6.7100000000000007E-2</c:v>
                </c:pt>
                <c:pt idx="42">
                  <c:v>6.8100000000000008E-2</c:v>
                </c:pt>
                <c:pt idx="43">
                  <c:v>6.7199999999999996E-2</c:v>
                </c:pt>
                <c:pt idx="44">
                  <c:v>6.1799999999999994E-2</c:v>
                </c:pt>
                <c:pt idx="45">
                  <c:v>6.13E-2</c:v>
                </c:pt>
                <c:pt idx="46">
                  <c:v>6.4399999999999999E-2</c:v>
                </c:pt>
                <c:pt idx="47">
                  <c:v>5.8400000000000007E-2</c:v>
                </c:pt>
                <c:pt idx="48">
                  <c:v>6.0600000000000001E-2</c:v>
                </c:pt>
                <c:pt idx="49">
                  <c:v>6.5199999999999994E-2</c:v>
                </c:pt>
                <c:pt idx="50">
                  <c:v>5.9500000000000004E-2</c:v>
                </c:pt>
                <c:pt idx="51">
                  <c:v>6.5600000000000006E-2</c:v>
                </c:pt>
                <c:pt idx="52">
                  <c:v>6.7400000000000002E-2</c:v>
                </c:pt>
                <c:pt idx="53">
                  <c:v>6.6500000000000004E-2</c:v>
                </c:pt>
                <c:pt idx="54">
                  <c:v>7.1300000000000002E-2</c:v>
                </c:pt>
                <c:pt idx="55">
                  <c:v>7.6999999999999999E-2</c:v>
                </c:pt>
                <c:pt idx="56">
                  <c:v>7.8100000000000003E-2</c:v>
                </c:pt>
                <c:pt idx="57">
                  <c:v>8.4099999999999994E-2</c:v>
                </c:pt>
                <c:pt idx="58">
                  <c:v>7.6100000000000001E-2</c:v>
                </c:pt>
                <c:pt idx="59">
                  <c:v>8.1699999999999995E-2</c:v>
                </c:pt>
                <c:pt idx="60">
                  <c:v>8.2299999999999998E-2</c:v>
                </c:pt>
                <c:pt idx="61">
                  <c:v>8.5199999999999998E-2</c:v>
                </c:pt>
                <c:pt idx="62">
                  <c:v>9.4200000000000006E-2</c:v>
                </c:pt>
                <c:pt idx="63">
                  <c:v>9.5699999999999993E-2</c:v>
                </c:pt>
                <c:pt idx="64">
                  <c:v>9.0299999999999991E-2</c:v>
                </c:pt>
                <c:pt idx="65">
                  <c:v>9.0299999999999991E-2</c:v>
                </c:pt>
                <c:pt idx="66">
                  <c:v>9.4299999999999995E-2</c:v>
                </c:pt>
                <c:pt idx="67">
                  <c:v>0.10300000000000001</c:v>
                </c:pt>
                <c:pt idx="68">
                  <c:v>0.10300000000000001</c:v>
                </c:pt>
                <c:pt idx="69">
                  <c:v>0.109</c:v>
                </c:pt>
                <c:pt idx="70">
                  <c:v>0.111</c:v>
                </c:pt>
                <c:pt idx="71">
                  <c:v>0.111</c:v>
                </c:pt>
                <c:pt idx="72">
                  <c:v>0.11</c:v>
                </c:pt>
                <c:pt idx="73">
                  <c:v>0.10300000000000001</c:v>
                </c:pt>
                <c:pt idx="74">
                  <c:v>0.11</c:v>
                </c:pt>
                <c:pt idx="75">
                  <c:v>0.111</c:v>
                </c:pt>
                <c:pt idx="76">
                  <c:v>0.106</c:v>
                </c:pt>
                <c:pt idx="77">
                  <c:v>0.11599999999999999</c:v>
                </c:pt>
                <c:pt idx="78">
                  <c:v>0.109</c:v>
                </c:pt>
                <c:pt idx="79">
                  <c:v>0.107</c:v>
                </c:pt>
                <c:pt idx="80">
                  <c:v>0.105</c:v>
                </c:pt>
                <c:pt idx="81">
                  <c:v>0.111</c:v>
                </c:pt>
                <c:pt idx="82">
                  <c:v>0.106</c:v>
                </c:pt>
                <c:pt idx="83">
                  <c:v>0.104</c:v>
                </c:pt>
                <c:pt idx="84">
                  <c:v>0.107</c:v>
                </c:pt>
                <c:pt idx="85">
                  <c:v>9.820000000000001E-2</c:v>
                </c:pt>
                <c:pt idx="86">
                  <c:v>0.10300000000000001</c:v>
                </c:pt>
                <c:pt idx="87">
                  <c:v>0.10199999999999999</c:v>
                </c:pt>
                <c:pt idx="88">
                  <c:v>9.9199999999999997E-2</c:v>
                </c:pt>
                <c:pt idx="89">
                  <c:v>0.104</c:v>
                </c:pt>
                <c:pt idx="90">
                  <c:v>9.8599999999999993E-2</c:v>
                </c:pt>
                <c:pt idx="91">
                  <c:v>0.10300000000000001</c:v>
                </c:pt>
                <c:pt idx="92">
                  <c:v>9.9999999999999992E-2</c:v>
                </c:pt>
                <c:pt idx="93">
                  <c:v>0.10100000000000001</c:v>
                </c:pt>
                <c:pt idx="94">
                  <c:v>9.98E-2</c:v>
                </c:pt>
                <c:pt idx="95">
                  <c:v>0.10300000000000001</c:v>
                </c:pt>
                <c:pt idx="96">
                  <c:v>0.105</c:v>
                </c:pt>
                <c:pt idx="97">
                  <c:v>0.10300000000000001</c:v>
                </c:pt>
                <c:pt idx="98">
                  <c:v>0.105</c:v>
                </c:pt>
                <c:pt idx="99">
                  <c:v>0.105</c:v>
                </c:pt>
                <c:pt idx="100">
                  <c:v>0.10100000000000001</c:v>
                </c:pt>
                <c:pt idx="101">
                  <c:v>0.106</c:v>
                </c:pt>
                <c:pt idx="102">
                  <c:v>0.111</c:v>
                </c:pt>
                <c:pt idx="103">
                  <c:v>0.10199999999999999</c:v>
                </c:pt>
                <c:pt idx="104">
                  <c:v>9.7500000000000003E-2</c:v>
                </c:pt>
                <c:pt idx="105">
                  <c:v>9.8500000000000004E-2</c:v>
                </c:pt>
                <c:pt idx="106">
                  <c:v>9.3200000000000005E-2</c:v>
                </c:pt>
                <c:pt idx="107">
                  <c:v>9.8100000000000007E-2</c:v>
                </c:pt>
                <c:pt idx="108">
                  <c:v>9.8799999999999985E-2</c:v>
                </c:pt>
                <c:pt idx="109">
                  <c:v>0.10300000000000001</c:v>
                </c:pt>
                <c:pt idx="110">
                  <c:v>0.104</c:v>
                </c:pt>
                <c:pt idx="111">
                  <c:v>0.10300000000000001</c:v>
                </c:pt>
                <c:pt idx="112">
                  <c:v>0.104</c:v>
                </c:pt>
                <c:pt idx="113">
                  <c:v>0.10300000000000001</c:v>
                </c:pt>
                <c:pt idx="114">
                  <c:v>0.106</c:v>
                </c:pt>
                <c:pt idx="115">
                  <c:v>0.108</c:v>
                </c:pt>
                <c:pt idx="116">
                  <c:v>0.107</c:v>
                </c:pt>
                <c:pt idx="117">
                  <c:v>0.105</c:v>
                </c:pt>
                <c:pt idx="118">
                  <c:v>0.107</c:v>
                </c:pt>
                <c:pt idx="119">
                  <c:v>0.107</c:v>
                </c:pt>
                <c:pt idx="120">
                  <c:v>0.109</c:v>
                </c:pt>
                <c:pt idx="121">
                  <c:v>0.107</c:v>
                </c:pt>
                <c:pt idx="122">
                  <c:v>0.104</c:v>
                </c:pt>
                <c:pt idx="123">
                  <c:v>0.108</c:v>
                </c:pt>
                <c:pt idx="124">
                  <c:v>0.106</c:v>
                </c:pt>
                <c:pt idx="125">
                  <c:v>0.109</c:v>
                </c:pt>
                <c:pt idx="126">
                  <c:v>0.108</c:v>
                </c:pt>
                <c:pt idx="127">
                  <c:v>0.109</c:v>
                </c:pt>
                <c:pt idx="128">
                  <c:v>0.111</c:v>
                </c:pt>
                <c:pt idx="129">
                  <c:v>0.11</c:v>
                </c:pt>
                <c:pt idx="130">
                  <c:v>0.115</c:v>
                </c:pt>
                <c:pt idx="131">
                  <c:v>0.11</c:v>
                </c:pt>
                <c:pt idx="132">
                  <c:v>0.113</c:v>
                </c:pt>
                <c:pt idx="133">
                  <c:v>0.111</c:v>
                </c:pt>
                <c:pt idx="134">
                  <c:v>0.105</c:v>
                </c:pt>
                <c:pt idx="135">
                  <c:v>0.108</c:v>
                </c:pt>
                <c:pt idx="136">
                  <c:v>0.107</c:v>
                </c:pt>
                <c:pt idx="137">
                  <c:v>0.10100000000000001</c:v>
                </c:pt>
                <c:pt idx="138">
                  <c:v>0.105</c:v>
                </c:pt>
                <c:pt idx="139">
                  <c:v>0.107</c:v>
                </c:pt>
                <c:pt idx="140">
                  <c:v>0.112</c:v>
                </c:pt>
                <c:pt idx="141">
                  <c:v>0.113</c:v>
                </c:pt>
                <c:pt idx="142">
                  <c:v>0.113</c:v>
                </c:pt>
                <c:pt idx="143">
                  <c:v>0.114</c:v>
                </c:pt>
                <c:pt idx="144">
                  <c:v>0.112</c:v>
                </c:pt>
                <c:pt idx="145">
                  <c:v>0.113</c:v>
                </c:pt>
                <c:pt idx="146">
                  <c:v>0.111</c:v>
                </c:pt>
                <c:pt idx="147">
                  <c:v>0.109</c:v>
                </c:pt>
                <c:pt idx="148">
                  <c:v>0.11700000000000001</c:v>
                </c:pt>
                <c:pt idx="149">
                  <c:v>0.12100000000000001</c:v>
                </c:pt>
                <c:pt idx="150">
                  <c:v>0.125</c:v>
                </c:pt>
                <c:pt idx="151">
                  <c:v>0.13400000000000001</c:v>
                </c:pt>
                <c:pt idx="152">
                  <c:v>0.14699999999999999</c:v>
                </c:pt>
                <c:pt idx="153">
                  <c:v>0.16700000000000001</c:v>
                </c:pt>
                <c:pt idx="154">
                  <c:v>0.19</c:v>
                </c:pt>
                <c:pt idx="155">
                  <c:v>0.22500000000000001</c:v>
                </c:pt>
                <c:pt idx="156">
                  <c:v>0.28499999999999998</c:v>
                </c:pt>
                <c:pt idx="157">
                  <c:v>0.38700000000000001</c:v>
                </c:pt>
                <c:pt idx="158">
                  <c:v>0.59599999999999997</c:v>
                </c:pt>
                <c:pt idx="159">
                  <c:v>1.1399999999999999</c:v>
                </c:pt>
                <c:pt idx="160">
                  <c:v>2.48</c:v>
                </c:pt>
                <c:pt idx="161">
                  <c:v>4.68</c:v>
                </c:pt>
                <c:pt idx="162">
                  <c:v>7.82</c:v>
                </c:pt>
                <c:pt idx="163">
                  <c:v>11.5</c:v>
                </c:pt>
                <c:pt idx="164">
                  <c:v>14.5</c:v>
                </c:pt>
                <c:pt idx="165">
                  <c:v>16.599999999999998</c:v>
                </c:pt>
                <c:pt idx="166">
                  <c:v>16.899999999999999</c:v>
                </c:pt>
                <c:pt idx="167">
                  <c:v>15.5</c:v>
                </c:pt>
                <c:pt idx="168">
                  <c:v>12.4</c:v>
                </c:pt>
                <c:pt idx="169">
                  <c:v>8.81</c:v>
                </c:pt>
                <c:pt idx="170">
                  <c:v>5.3999999999999995</c:v>
                </c:pt>
                <c:pt idx="171">
                  <c:v>2.9899999999999998</c:v>
                </c:pt>
                <c:pt idx="172">
                  <c:v>1.55</c:v>
                </c:pt>
                <c:pt idx="173">
                  <c:v>0.85</c:v>
                </c:pt>
                <c:pt idx="174">
                  <c:v>0.54299999999999993</c:v>
                </c:pt>
                <c:pt idx="175">
                  <c:v>0.38200000000000001</c:v>
                </c:pt>
                <c:pt idx="176">
                  <c:v>0.27099999999999996</c:v>
                </c:pt>
                <c:pt idx="177">
                  <c:v>0.20399999999999999</c:v>
                </c:pt>
                <c:pt idx="178">
                  <c:v>0.158</c:v>
                </c:pt>
                <c:pt idx="179">
                  <c:v>0.13500000000000001</c:v>
                </c:pt>
                <c:pt idx="180">
                  <c:v>0.125</c:v>
                </c:pt>
                <c:pt idx="181">
                  <c:v>0.12</c:v>
                </c:pt>
                <c:pt idx="182">
                  <c:v>0.11799999999999999</c:v>
                </c:pt>
                <c:pt idx="183">
                  <c:v>0.109</c:v>
                </c:pt>
                <c:pt idx="184">
                  <c:v>0.11599999999999999</c:v>
                </c:pt>
                <c:pt idx="185">
                  <c:v>0.12100000000000001</c:v>
                </c:pt>
                <c:pt idx="186">
                  <c:v>0.11700000000000001</c:v>
                </c:pt>
                <c:pt idx="187">
                  <c:v>0.112</c:v>
                </c:pt>
                <c:pt idx="188">
                  <c:v>0.114</c:v>
                </c:pt>
                <c:pt idx="189">
                  <c:v>0.11</c:v>
                </c:pt>
                <c:pt idx="190">
                  <c:v>0.113</c:v>
                </c:pt>
                <c:pt idx="191">
                  <c:v>0.114</c:v>
                </c:pt>
                <c:pt idx="192">
                  <c:v>0.112</c:v>
                </c:pt>
                <c:pt idx="193">
                  <c:v>0.113</c:v>
                </c:pt>
                <c:pt idx="194">
                  <c:v>0.113</c:v>
                </c:pt>
                <c:pt idx="195">
                  <c:v>0.114</c:v>
                </c:pt>
                <c:pt idx="196">
                  <c:v>0.112</c:v>
                </c:pt>
                <c:pt idx="197">
                  <c:v>0.11</c:v>
                </c:pt>
                <c:pt idx="198">
                  <c:v>0.11599999999999999</c:v>
                </c:pt>
                <c:pt idx="199">
                  <c:v>0.114</c:v>
                </c:pt>
                <c:pt idx="200">
                  <c:v>0.115</c:v>
                </c:pt>
                <c:pt idx="201">
                  <c:v>0.11700000000000001</c:v>
                </c:pt>
                <c:pt idx="202">
                  <c:v>0.11799999999999999</c:v>
                </c:pt>
                <c:pt idx="203">
                  <c:v>0.11799999999999999</c:v>
                </c:pt>
                <c:pt idx="204">
                  <c:v>0.11900000000000001</c:v>
                </c:pt>
                <c:pt idx="205">
                  <c:v>0.11700000000000001</c:v>
                </c:pt>
                <c:pt idx="206">
                  <c:v>0.114</c:v>
                </c:pt>
                <c:pt idx="207">
                  <c:v>0.111</c:v>
                </c:pt>
                <c:pt idx="208">
                  <c:v>0.114</c:v>
                </c:pt>
                <c:pt idx="209">
                  <c:v>0.104</c:v>
                </c:pt>
                <c:pt idx="210">
                  <c:v>0.10199999999999999</c:v>
                </c:pt>
                <c:pt idx="211">
                  <c:v>0.106</c:v>
                </c:pt>
                <c:pt idx="212">
                  <c:v>0.109</c:v>
                </c:pt>
                <c:pt idx="213">
                  <c:v>0.107</c:v>
                </c:pt>
                <c:pt idx="214">
                  <c:v>0.11</c:v>
                </c:pt>
                <c:pt idx="215">
                  <c:v>0.106</c:v>
                </c:pt>
                <c:pt idx="216">
                  <c:v>0.107</c:v>
                </c:pt>
                <c:pt idx="217">
                  <c:v>0.108</c:v>
                </c:pt>
                <c:pt idx="218">
                  <c:v>0.105</c:v>
                </c:pt>
                <c:pt idx="219">
                  <c:v>0.105</c:v>
                </c:pt>
                <c:pt idx="220">
                  <c:v>0.11</c:v>
                </c:pt>
                <c:pt idx="221">
                  <c:v>0.106</c:v>
                </c:pt>
                <c:pt idx="222">
                  <c:v>0.108</c:v>
                </c:pt>
                <c:pt idx="223">
                  <c:v>0.109</c:v>
                </c:pt>
                <c:pt idx="224">
                  <c:v>0.109</c:v>
                </c:pt>
                <c:pt idx="225">
                  <c:v>0.111</c:v>
                </c:pt>
                <c:pt idx="226">
                  <c:v>0.107</c:v>
                </c:pt>
                <c:pt idx="227">
                  <c:v>0.11</c:v>
                </c:pt>
                <c:pt idx="228">
                  <c:v>0.108</c:v>
                </c:pt>
                <c:pt idx="229">
                  <c:v>0.111</c:v>
                </c:pt>
                <c:pt idx="230">
                  <c:v>0.108</c:v>
                </c:pt>
                <c:pt idx="231">
                  <c:v>0.114</c:v>
                </c:pt>
                <c:pt idx="232">
                  <c:v>0.11</c:v>
                </c:pt>
                <c:pt idx="233">
                  <c:v>0.109</c:v>
                </c:pt>
                <c:pt idx="234">
                  <c:v>0.108</c:v>
                </c:pt>
                <c:pt idx="235">
                  <c:v>0.106</c:v>
                </c:pt>
                <c:pt idx="236">
                  <c:v>0.106</c:v>
                </c:pt>
                <c:pt idx="237">
                  <c:v>0.107</c:v>
                </c:pt>
                <c:pt idx="238">
                  <c:v>0.105</c:v>
                </c:pt>
                <c:pt idx="239">
                  <c:v>0.104</c:v>
                </c:pt>
                <c:pt idx="240">
                  <c:v>0.107</c:v>
                </c:pt>
                <c:pt idx="241">
                  <c:v>0.106</c:v>
                </c:pt>
                <c:pt idx="242">
                  <c:v>0.106</c:v>
                </c:pt>
                <c:pt idx="243">
                  <c:v>0.104</c:v>
                </c:pt>
                <c:pt idx="244">
                  <c:v>0.105</c:v>
                </c:pt>
                <c:pt idx="245">
                  <c:v>0.104</c:v>
                </c:pt>
                <c:pt idx="246">
                  <c:v>0.106</c:v>
                </c:pt>
                <c:pt idx="247">
                  <c:v>0.10300000000000001</c:v>
                </c:pt>
                <c:pt idx="248">
                  <c:v>0.10100000000000001</c:v>
                </c:pt>
                <c:pt idx="249">
                  <c:v>0.104</c:v>
                </c:pt>
                <c:pt idx="250">
                  <c:v>0.104</c:v>
                </c:pt>
                <c:pt idx="251">
                  <c:v>0.10199999999999999</c:v>
                </c:pt>
                <c:pt idx="252">
                  <c:v>0.10100000000000001</c:v>
                </c:pt>
                <c:pt idx="253">
                  <c:v>9.870000000000001E-2</c:v>
                </c:pt>
                <c:pt idx="254">
                  <c:v>0.10300000000000001</c:v>
                </c:pt>
                <c:pt idx="255">
                  <c:v>0.105</c:v>
                </c:pt>
                <c:pt idx="256">
                  <c:v>0.104</c:v>
                </c:pt>
                <c:pt idx="257">
                  <c:v>0.10199999999999999</c:v>
                </c:pt>
                <c:pt idx="258">
                  <c:v>0.104</c:v>
                </c:pt>
                <c:pt idx="259">
                  <c:v>9.9900000000000003E-2</c:v>
                </c:pt>
                <c:pt idx="260">
                  <c:v>0.105</c:v>
                </c:pt>
                <c:pt idx="261">
                  <c:v>0.10300000000000001</c:v>
                </c:pt>
                <c:pt idx="262">
                  <c:v>9.9999999999999992E-2</c:v>
                </c:pt>
                <c:pt idx="263">
                  <c:v>0.104</c:v>
                </c:pt>
                <c:pt idx="264">
                  <c:v>0.10199999999999999</c:v>
                </c:pt>
                <c:pt idx="265">
                  <c:v>0.10199999999999999</c:v>
                </c:pt>
                <c:pt idx="266">
                  <c:v>9.9699999999999997E-2</c:v>
                </c:pt>
                <c:pt idx="267">
                  <c:v>9.9600000000000008E-2</c:v>
                </c:pt>
                <c:pt idx="268">
                  <c:v>9.69E-2</c:v>
                </c:pt>
                <c:pt idx="269">
                  <c:v>9.9099999999999994E-2</c:v>
                </c:pt>
                <c:pt idx="270">
                  <c:v>0.10100000000000001</c:v>
                </c:pt>
                <c:pt idx="271">
                  <c:v>9.9999999999999992E-2</c:v>
                </c:pt>
                <c:pt idx="272">
                  <c:v>9.9999999999999992E-2</c:v>
                </c:pt>
                <c:pt idx="273">
                  <c:v>9.7199999999999995E-2</c:v>
                </c:pt>
                <c:pt idx="274">
                  <c:v>9.3600000000000003E-2</c:v>
                </c:pt>
                <c:pt idx="275">
                  <c:v>9.4799999999999995E-2</c:v>
                </c:pt>
                <c:pt idx="276">
                  <c:v>9.9099999999999994E-2</c:v>
                </c:pt>
                <c:pt idx="277">
                  <c:v>9.8799999999999985E-2</c:v>
                </c:pt>
                <c:pt idx="278">
                  <c:v>9.7600000000000006E-2</c:v>
                </c:pt>
                <c:pt idx="279">
                  <c:v>9.6800000000000011E-2</c:v>
                </c:pt>
                <c:pt idx="280">
                  <c:v>9.7000000000000003E-2</c:v>
                </c:pt>
                <c:pt idx="281">
                  <c:v>9.5899999999999999E-2</c:v>
                </c:pt>
                <c:pt idx="282">
                  <c:v>9.6700000000000008E-2</c:v>
                </c:pt>
                <c:pt idx="283">
                  <c:v>9.4700000000000006E-2</c:v>
                </c:pt>
                <c:pt idx="284">
                  <c:v>9.6100000000000005E-2</c:v>
                </c:pt>
                <c:pt idx="285">
                  <c:v>9.8599999999999993E-2</c:v>
                </c:pt>
                <c:pt idx="286">
                  <c:v>9.7500000000000003E-2</c:v>
                </c:pt>
                <c:pt idx="287">
                  <c:v>9.4899999999999998E-2</c:v>
                </c:pt>
                <c:pt idx="288">
                  <c:v>9.69E-2</c:v>
                </c:pt>
                <c:pt idx="289">
                  <c:v>9.9300000000000013E-2</c:v>
                </c:pt>
                <c:pt idx="290">
                  <c:v>9.64E-2</c:v>
                </c:pt>
                <c:pt idx="291">
                  <c:v>9.4500000000000001E-2</c:v>
                </c:pt>
                <c:pt idx="292">
                  <c:v>9.6500000000000002E-2</c:v>
                </c:pt>
                <c:pt idx="293">
                  <c:v>9.2899999999999996E-2</c:v>
                </c:pt>
                <c:pt idx="294">
                  <c:v>9.9000000000000005E-2</c:v>
                </c:pt>
                <c:pt idx="295">
                  <c:v>9.6599999999999991E-2</c:v>
                </c:pt>
                <c:pt idx="296">
                  <c:v>9.2499999999999999E-2</c:v>
                </c:pt>
                <c:pt idx="297">
                  <c:v>9.6200000000000008E-2</c:v>
                </c:pt>
                <c:pt idx="298">
                  <c:v>9.2800000000000007E-2</c:v>
                </c:pt>
                <c:pt idx="299">
                  <c:v>8.8499999999999995E-2</c:v>
                </c:pt>
                <c:pt idx="300">
                  <c:v>9.1600000000000001E-2</c:v>
                </c:pt>
                <c:pt idx="301">
                  <c:v>9.3700000000000006E-2</c:v>
                </c:pt>
                <c:pt idx="302">
                  <c:v>9.01E-2</c:v>
                </c:pt>
                <c:pt idx="303">
                  <c:v>9.0999999999999998E-2</c:v>
                </c:pt>
                <c:pt idx="304">
                  <c:v>8.829999999999999E-2</c:v>
                </c:pt>
                <c:pt idx="305">
                  <c:v>8.7099999999999997E-2</c:v>
                </c:pt>
                <c:pt idx="306">
                  <c:v>8.6300000000000002E-2</c:v>
                </c:pt>
                <c:pt idx="307">
                  <c:v>8.5199999999999998E-2</c:v>
                </c:pt>
                <c:pt idx="308">
                  <c:v>8.72E-2</c:v>
                </c:pt>
                <c:pt idx="309">
                  <c:v>7.9699999999999993E-2</c:v>
                </c:pt>
                <c:pt idx="310">
                  <c:v>8.6499999999999994E-2</c:v>
                </c:pt>
                <c:pt idx="311">
                  <c:v>8.8899999999999993E-2</c:v>
                </c:pt>
                <c:pt idx="312">
                  <c:v>8.77E-2</c:v>
                </c:pt>
                <c:pt idx="313">
                  <c:v>9.0499999999999997E-2</c:v>
                </c:pt>
                <c:pt idx="314">
                  <c:v>8.8400000000000006E-2</c:v>
                </c:pt>
                <c:pt idx="315">
                  <c:v>9.2699999999999991E-2</c:v>
                </c:pt>
                <c:pt idx="316">
                  <c:v>8.8800000000000004E-2</c:v>
                </c:pt>
                <c:pt idx="317">
                  <c:v>9.0999999999999998E-2</c:v>
                </c:pt>
                <c:pt idx="318">
                  <c:v>8.8099999999999998E-2</c:v>
                </c:pt>
                <c:pt idx="319">
                  <c:v>8.9700000000000002E-2</c:v>
                </c:pt>
                <c:pt idx="320">
                  <c:v>8.8700000000000001E-2</c:v>
                </c:pt>
                <c:pt idx="321">
                  <c:v>9.2499999999999999E-2</c:v>
                </c:pt>
                <c:pt idx="322">
                  <c:v>9.4600000000000004E-2</c:v>
                </c:pt>
                <c:pt idx="323">
                  <c:v>9.2899999999999996E-2</c:v>
                </c:pt>
                <c:pt idx="324">
                  <c:v>9.5699999999999993E-2</c:v>
                </c:pt>
                <c:pt idx="325">
                  <c:v>9.7500000000000003E-2</c:v>
                </c:pt>
                <c:pt idx="326">
                  <c:v>9.4299999999999995E-2</c:v>
                </c:pt>
                <c:pt idx="327">
                  <c:v>9.4600000000000004E-2</c:v>
                </c:pt>
                <c:pt idx="328">
                  <c:v>9.9000000000000005E-2</c:v>
                </c:pt>
                <c:pt idx="329">
                  <c:v>9.5400000000000013E-2</c:v>
                </c:pt>
                <c:pt idx="330">
                  <c:v>9.3399999999999997E-2</c:v>
                </c:pt>
                <c:pt idx="331">
                  <c:v>9.7799999999999998E-2</c:v>
                </c:pt>
                <c:pt idx="332">
                  <c:v>9.4600000000000004E-2</c:v>
                </c:pt>
                <c:pt idx="333">
                  <c:v>9.9300000000000013E-2</c:v>
                </c:pt>
                <c:pt idx="334">
                  <c:v>9.7799999999999998E-2</c:v>
                </c:pt>
                <c:pt idx="335">
                  <c:v>9.5000000000000001E-2</c:v>
                </c:pt>
                <c:pt idx="336">
                  <c:v>8.8899999999999993E-2</c:v>
                </c:pt>
                <c:pt idx="337">
                  <c:v>8.5300000000000001E-2</c:v>
                </c:pt>
                <c:pt idx="338">
                  <c:v>8.4900000000000003E-2</c:v>
                </c:pt>
                <c:pt idx="339">
                  <c:v>8.8700000000000001E-2</c:v>
                </c:pt>
                <c:pt idx="340">
                  <c:v>8.7499999999999994E-2</c:v>
                </c:pt>
                <c:pt idx="341">
                  <c:v>8.3799999999999999E-2</c:v>
                </c:pt>
                <c:pt idx="342">
                  <c:v>8.6499999999999994E-2</c:v>
                </c:pt>
                <c:pt idx="343">
                  <c:v>8.929999999999999E-2</c:v>
                </c:pt>
                <c:pt idx="344">
                  <c:v>8.8899999999999993E-2</c:v>
                </c:pt>
                <c:pt idx="345">
                  <c:v>9.4600000000000004E-2</c:v>
                </c:pt>
                <c:pt idx="346">
                  <c:v>9.1299999999999992E-2</c:v>
                </c:pt>
                <c:pt idx="347">
                  <c:v>8.9499999999999996E-2</c:v>
                </c:pt>
                <c:pt idx="348">
                  <c:v>9.3200000000000005E-2</c:v>
                </c:pt>
                <c:pt idx="349">
                  <c:v>9.1499999999999998E-2</c:v>
                </c:pt>
                <c:pt idx="350">
                  <c:v>9.69E-2</c:v>
                </c:pt>
                <c:pt idx="351">
                  <c:v>9.5699999999999993E-2</c:v>
                </c:pt>
                <c:pt idx="352">
                  <c:v>9.6800000000000011E-2</c:v>
                </c:pt>
                <c:pt idx="353">
                  <c:v>9.4700000000000006E-2</c:v>
                </c:pt>
                <c:pt idx="354">
                  <c:v>0.10300000000000001</c:v>
                </c:pt>
                <c:pt idx="355">
                  <c:v>0.10100000000000001</c:v>
                </c:pt>
                <c:pt idx="356">
                  <c:v>9.820000000000001E-2</c:v>
                </c:pt>
                <c:pt idx="357">
                  <c:v>9.7500000000000003E-2</c:v>
                </c:pt>
                <c:pt idx="358">
                  <c:v>9.9900000000000003E-2</c:v>
                </c:pt>
                <c:pt idx="359">
                  <c:v>9.9900000000000003E-2</c:v>
                </c:pt>
                <c:pt idx="360">
                  <c:v>0.10199999999999999</c:v>
                </c:pt>
                <c:pt idx="361">
                  <c:v>9.5199999999999993E-2</c:v>
                </c:pt>
                <c:pt idx="362">
                  <c:v>9.7500000000000003E-2</c:v>
                </c:pt>
                <c:pt idx="363">
                  <c:v>9.69E-2</c:v>
                </c:pt>
                <c:pt idx="364">
                  <c:v>0.10199999999999999</c:v>
                </c:pt>
                <c:pt idx="365">
                  <c:v>0.104</c:v>
                </c:pt>
                <c:pt idx="366">
                  <c:v>0.106</c:v>
                </c:pt>
                <c:pt idx="367">
                  <c:v>0.105</c:v>
                </c:pt>
                <c:pt idx="368">
                  <c:v>9.9600000000000008E-2</c:v>
                </c:pt>
                <c:pt idx="369">
                  <c:v>9.799999999999999E-2</c:v>
                </c:pt>
                <c:pt idx="370">
                  <c:v>0.10300000000000001</c:v>
                </c:pt>
                <c:pt idx="371">
                  <c:v>0.10300000000000001</c:v>
                </c:pt>
                <c:pt idx="372">
                  <c:v>0.107</c:v>
                </c:pt>
                <c:pt idx="373">
                  <c:v>0.10300000000000001</c:v>
                </c:pt>
                <c:pt idx="374">
                  <c:v>0.108</c:v>
                </c:pt>
                <c:pt idx="375">
                  <c:v>0.107</c:v>
                </c:pt>
                <c:pt idx="376">
                  <c:v>0.10199999999999999</c:v>
                </c:pt>
                <c:pt idx="377">
                  <c:v>0.105</c:v>
                </c:pt>
                <c:pt idx="378">
                  <c:v>9.6800000000000011E-2</c:v>
                </c:pt>
                <c:pt idx="379">
                  <c:v>9.7100000000000006E-2</c:v>
                </c:pt>
                <c:pt idx="380">
                  <c:v>8.3900000000000002E-2</c:v>
                </c:pt>
                <c:pt idx="381">
                  <c:v>8.3799999999999999E-2</c:v>
                </c:pt>
                <c:pt idx="382">
                  <c:v>6.8199999999999997E-2</c:v>
                </c:pt>
                <c:pt idx="383">
                  <c:v>6.59E-2</c:v>
                </c:pt>
                <c:pt idx="384">
                  <c:v>7.6700000000000004E-2</c:v>
                </c:pt>
                <c:pt idx="385">
                  <c:v>9.2999999999999999E-2</c:v>
                </c:pt>
                <c:pt idx="386">
                  <c:v>9.5299999999999996E-2</c:v>
                </c:pt>
                <c:pt idx="387">
                  <c:v>8.7899999999999992E-2</c:v>
                </c:pt>
                <c:pt idx="388">
                  <c:v>8.7400000000000005E-2</c:v>
                </c:pt>
                <c:pt idx="389">
                  <c:v>9.7100000000000006E-2</c:v>
                </c:pt>
                <c:pt idx="390">
                  <c:v>9.69E-2</c:v>
                </c:pt>
                <c:pt idx="391">
                  <c:v>0.107</c:v>
                </c:pt>
                <c:pt idx="392">
                  <c:v>9.2399999999999996E-2</c:v>
                </c:pt>
                <c:pt idx="393">
                  <c:v>9.2800000000000007E-2</c:v>
                </c:pt>
                <c:pt idx="394">
                  <c:v>0.108</c:v>
                </c:pt>
                <c:pt idx="395">
                  <c:v>0.11</c:v>
                </c:pt>
                <c:pt idx="396">
                  <c:v>0.112</c:v>
                </c:pt>
                <c:pt idx="397">
                  <c:v>9.4500000000000001E-2</c:v>
                </c:pt>
                <c:pt idx="398">
                  <c:v>8.8999999999999996E-2</c:v>
                </c:pt>
                <c:pt idx="399">
                  <c:v>9.9500000000000005E-2</c:v>
                </c:pt>
                <c:pt idx="400">
                  <c:v>0.12100000000000001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4E-4AC1-9052-1DF6BE41693C}"/>
            </c:ext>
          </c:extLst>
        </c:ser>
        <c:ser>
          <c:idx val="2"/>
          <c:order val="2"/>
          <c:spPr>
            <a:ln w="22225" cap="rnd">
              <a:solidFill>
                <a:srgbClr val="FFFF00"/>
              </a:solidFill>
            </a:ln>
            <a:effectLst>
              <a:glow rad="139700">
                <a:srgbClr val="FFFF00">
                  <a:alpha val="14000"/>
                </a:srgbClr>
              </a:glow>
            </a:effectLst>
          </c:spPr>
          <c:marker>
            <c:symbol val="none"/>
          </c:marker>
          <c:xVal>
            <c:numRef>
              <c:f>'Anomaloscope Calculations'!$AE$7:$AE$407</c:f>
              <c:numCache>
                <c:formatCode>General</c:formatCode>
                <c:ptCount val="40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'Anomaloscope Calculations'!$AN$8:$AN$408</c:f>
              <c:numCache>
                <c:formatCode>0.000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0.1285</c:v>
                </c:pt>
                <c:pt idx="181">
                  <c:v>0.12100000000000001</c:v>
                </c:pt>
                <c:pt idx="182">
                  <c:v>0.14550000000000002</c:v>
                </c:pt>
                <c:pt idx="183">
                  <c:v>0.155</c:v>
                </c:pt>
                <c:pt idx="184">
                  <c:v>0.157</c:v>
                </c:pt>
                <c:pt idx="185">
                  <c:v>0.16049999999999998</c:v>
                </c:pt>
                <c:pt idx="186">
                  <c:v>0.19450000000000001</c:v>
                </c:pt>
                <c:pt idx="187">
                  <c:v>0.22950000000000001</c:v>
                </c:pt>
                <c:pt idx="188">
                  <c:v>0.25850000000000001</c:v>
                </c:pt>
                <c:pt idx="189">
                  <c:v>0.30149999999999999</c:v>
                </c:pt>
                <c:pt idx="190">
                  <c:v>0.3715</c:v>
                </c:pt>
                <c:pt idx="191">
                  <c:v>0.47400000000000003</c:v>
                </c:pt>
                <c:pt idx="192">
                  <c:v>0.62650000000000006</c:v>
                </c:pt>
                <c:pt idx="193">
                  <c:v>0.87949999999999995</c:v>
                </c:pt>
                <c:pt idx="194">
                  <c:v>1.2550000000000001</c:v>
                </c:pt>
                <c:pt idx="195">
                  <c:v>1.7949999999999999</c:v>
                </c:pt>
                <c:pt idx="196">
                  <c:v>2.68</c:v>
                </c:pt>
                <c:pt idx="197">
                  <c:v>4.7850000000000001</c:v>
                </c:pt>
                <c:pt idx="198">
                  <c:v>9.14</c:v>
                </c:pt>
                <c:pt idx="199">
                  <c:v>15.3</c:v>
                </c:pt>
                <c:pt idx="200">
                  <c:v>23.45</c:v>
                </c:pt>
                <c:pt idx="201">
                  <c:v>32.85</c:v>
                </c:pt>
                <c:pt idx="202">
                  <c:v>42.3</c:v>
                </c:pt>
                <c:pt idx="203">
                  <c:v>51.449999999999996</c:v>
                </c:pt>
                <c:pt idx="204">
                  <c:v>58.75</c:v>
                </c:pt>
                <c:pt idx="205">
                  <c:v>64.600000000000009</c:v>
                </c:pt>
                <c:pt idx="206">
                  <c:v>68.45</c:v>
                </c:pt>
                <c:pt idx="207">
                  <c:v>68.95</c:v>
                </c:pt>
                <c:pt idx="208">
                  <c:v>66.399999999999991</c:v>
                </c:pt>
                <c:pt idx="209">
                  <c:v>60.6</c:v>
                </c:pt>
                <c:pt idx="210">
                  <c:v>52.399999999999991</c:v>
                </c:pt>
                <c:pt idx="211">
                  <c:v>42.449999999999996</c:v>
                </c:pt>
                <c:pt idx="212">
                  <c:v>31.849999999999998</c:v>
                </c:pt>
                <c:pt idx="213">
                  <c:v>21.7</c:v>
                </c:pt>
                <c:pt idx="214">
                  <c:v>13.200000000000001</c:v>
                </c:pt>
                <c:pt idx="215">
                  <c:v>7.2799999999999994</c:v>
                </c:pt>
                <c:pt idx="216">
                  <c:v>3.8699999999999997</c:v>
                </c:pt>
                <c:pt idx="217">
                  <c:v>2.46</c:v>
                </c:pt>
                <c:pt idx="218">
                  <c:v>1.7450000000000001</c:v>
                </c:pt>
                <c:pt idx="219">
                  <c:v>1.2249999999999999</c:v>
                </c:pt>
                <c:pt idx="220">
                  <c:v>0.84450000000000014</c:v>
                </c:pt>
                <c:pt idx="221">
                  <c:v>0.61249999999999993</c:v>
                </c:pt>
                <c:pt idx="222">
                  <c:v>0.442</c:v>
                </c:pt>
                <c:pt idx="223">
                  <c:v>0.33450000000000002</c:v>
                </c:pt>
                <c:pt idx="224">
                  <c:v>0.27</c:v>
                </c:pt>
                <c:pt idx="225">
                  <c:v>0.23249999999999998</c:v>
                </c:pt>
                <c:pt idx="226">
                  <c:v>0.21050000000000002</c:v>
                </c:pt>
                <c:pt idx="227">
                  <c:v>0.20050000000000004</c:v>
                </c:pt>
                <c:pt idx="228">
                  <c:v>0.20049999999999998</c:v>
                </c:pt>
                <c:pt idx="229">
                  <c:v>0.19199999999999998</c:v>
                </c:pt>
                <c:pt idx="230">
                  <c:v>0.17799999999999999</c:v>
                </c:pt>
                <c:pt idx="231">
                  <c:v>0.17749999999999999</c:v>
                </c:pt>
                <c:pt idx="232">
                  <c:v>0.17549999999999999</c:v>
                </c:pt>
                <c:pt idx="233">
                  <c:v>0.17150000000000001</c:v>
                </c:pt>
                <c:pt idx="234">
                  <c:v>0.161</c:v>
                </c:pt>
                <c:pt idx="235">
                  <c:v>0.16</c:v>
                </c:pt>
                <c:pt idx="236">
                  <c:v>0.16549999999999998</c:v>
                </c:pt>
                <c:pt idx="237">
                  <c:v>0.1515</c:v>
                </c:pt>
                <c:pt idx="238">
                  <c:v>0.1555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44E-4AC1-9052-1DF6BE416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599872"/>
        <c:axId val="1276646464"/>
      </c:scatterChart>
      <c:valAx>
        <c:axId val="1276599872"/>
        <c:scaling>
          <c:orientation val="minMax"/>
          <c:max val="7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646464"/>
        <c:crosses val="autoZero"/>
        <c:crossBetween val="midCat"/>
      </c:valAx>
      <c:valAx>
        <c:axId val="127664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59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5</xdr:row>
      <xdr:rowOff>114300</xdr:rowOff>
    </xdr:from>
    <xdr:to>
      <xdr:col>13</xdr:col>
      <xdr:colOff>247650</xdr:colOff>
      <xdr:row>33</xdr:row>
      <xdr:rowOff>95250</xdr:rowOff>
    </xdr:to>
    <xdr:graphicFrame macro="">
      <xdr:nvGraphicFramePr>
        <xdr:cNvPr id="1043" name="Chart 1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5</xdr:row>
      <xdr:rowOff>114300</xdr:rowOff>
    </xdr:from>
    <xdr:to>
      <xdr:col>13</xdr:col>
      <xdr:colOff>247650</xdr:colOff>
      <xdr:row>33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BFEBB7-1C40-4A59-9C47-40415CBBA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647700</xdr:colOff>
      <xdr:row>64</xdr:row>
      <xdr:rowOff>152400</xdr:rowOff>
    </xdr:from>
    <xdr:to>
      <xdr:col>31</xdr:col>
      <xdr:colOff>301625</xdr:colOff>
      <xdr:row>98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AC9127-2AAB-4137-B29A-D65DD9A26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0.29561</cdr:x>
      <cdr:y>0.07297</cdr:y>
    </cdr:from>
    <cdr:to>
      <cdr:x>0.69257</cdr:x>
      <cdr:y>0.19459</cdr:y>
    </cdr:to>
    <cdr:grpSp>
      <cdr:nvGrpSpPr>
        <cdr:cNvPr id="5" name="Group 4">
          <a:extLst xmlns:a="http://schemas.openxmlformats.org/drawingml/2006/main">
            <a:ext uri="{FF2B5EF4-FFF2-40B4-BE49-F238E27FC236}">
              <a16:creationId xmlns:a16="http://schemas.microsoft.com/office/drawing/2014/main" id="{2D4279BD-A4D7-4CE5-82F1-D16FDFA01F73}"/>
            </a:ext>
          </a:extLst>
        </cdr:cNvPr>
        <cdr:cNvGrpSpPr/>
      </cdr:nvGrpSpPr>
      <cdr:grpSpPr>
        <a:xfrm xmlns:a="http://schemas.openxmlformats.org/drawingml/2006/main">
          <a:off x="2783774" y="400343"/>
          <a:ext cx="3738192" cy="667256"/>
          <a:chOff x="1857374" y="257175"/>
          <a:chExt cx="2238375" cy="428625"/>
        </a:xfrm>
      </cdr:grpSpPr>
      <cdr:sp macro="" textlink="">
        <cdr:nvSpPr>
          <cdr:cNvPr id="2" name="TextBox 1">
            <a:extLst xmlns:a="http://schemas.openxmlformats.org/drawingml/2006/main">
              <a:ext uri="{FF2B5EF4-FFF2-40B4-BE49-F238E27FC236}">
                <a16:creationId xmlns:a16="http://schemas.microsoft.com/office/drawing/2014/main" id="{73014235-41E3-4777-A34B-AD04312BEF3B}"/>
              </a:ext>
            </a:extLst>
          </cdr:cNvPr>
          <cdr:cNvSpPr txBox="1"/>
        </cdr:nvSpPr>
        <cdr:spPr>
          <a:xfrm xmlns:a="http://schemas.openxmlformats.org/drawingml/2006/main">
            <a:off x="1857374" y="295275"/>
            <a:ext cx="333375" cy="390525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none" rtlCol="0"/>
          <a:lstStyle xmlns:a="http://schemas.openxmlformats.org/drawingml/2006/main"/>
          <a:p xmlns:a="http://schemas.openxmlformats.org/drawingml/2006/main"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S</a:t>
            </a:r>
          </a:p>
        </cdr:txBody>
      </cdr:sp>
      <cdr:sp macro="" textlink="">
        <cdr:nvSpPr>
          <cdr:cNvPr id="3" name="TextBox 2">
            <a:extLst xmlns:a="http://schemas.openxmlformats.org/drawingml/2006/main">
              <a:ext uri="{FF2B5EF4-FFF2-40B4-BE49-F238E27FC236}">
                <a16:creationId xmlns:a16="http://schemas.microsoft.com/office/drawing/2014/main" id="{77E897CC-AF64-4685-BF97-DF2A88024B52}"/>
              </a:ext>
            </a:extLst>
          </cdr:cNvPr>
          <cdr:cNvSpPr txBox="1"/>
        </cdr:nvSpPr>
        <cdr:spPr>
          <a:xfrm xmlns:a="http://schemas.openxmlformats.org/drawingml/2006/main">
            <a:off x="3295649" y="257175"/>
            <a:ext cx="333375" cy="390525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none" rtlCol="0"/>
          <a:lstStyle xmlns:a="http://schemas.openxmlformats.org/drawingml/2006/main"/>
          <a:p xmlns:a="http://schemas.openxmlformats.org/drawingml/2006/main"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M</a:t>
            </a:r>
          </a:p>
        </cdr:txBody>
      </cdr:sp>
      <cdr:sp macro="" textlink="">
        <cdr:nvSpPr>
          <cdr:cNvPr id="4" name="TextBox 3">
            <a:extLst xmlns:a="http://schemas.openxmlformats.org/drawingml/2006/main">
              <a:ext uri="{FF2B5EF4-FFF2-40B4-BE49-F238E27FC236}">
                <a16:creationId xmlns:a16="http://schemas.microsoft.com/office/drawing/2014/main" id="{C8B536BF-E176-46E4-BE96-F0E4228177E3}"/>
              </a:ext>
            </a:extLst>
          </cdr:cNvPr>
          <cdr:cNvSpPr txBox="1"/>
        </cdr:nvSpPr>
        <cdr:spPr>
          <a:xfrm xmlns:a="http://schemas.openxmlformats.org/drawingml/2006/main">
            <a:off x="3762374" y="257175"/>
            <a:ext cx="333375" cy="390525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none" rtlCol="0"/>
          <a:lstStyle xmlns:a="http://schemas.openxmlformats.org/drawingml/2006/main"/>
          <a:p xmlns:a="http://schemas.openxmlformats.org/drawingml/2006/main"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L</a:t>
            </a:r>
          </a:p>
        </cdr:txBody>
      </cdr:sp>
    </cdr:grp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5</xdr:row>
      <xdr:rowOff>114300</xdr:rowOff>
    </xdr:from>
    <xdr:to>
      <xdr:col>13</xdr:col>
      <xdr:colOff>247650</xdr:colOff>
      <xdr:row>33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9B1612-263B-4E02-B635-02715A8F30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171449</xdr:colOff>
      <xdr:row>54</xdr:row>
      <xdr:rowOff>9524</xdr:rowOff>
    </xdr:from>
    <xdr:to>
      <xdr:col>29</xdr:col>
      <xdr:colOff>485775</xdr:colOff>
      <xdr:row>84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0577BD-ABB5-43AE-939B-04DA47D19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371475</xdr:colOff>
      <xdr:row>85</xdr:row>
      <xdr:rowOff>47624</xdr:rowOff>
    </xdr:from>
    <xdr:to>
      <xdr:col>28</xdr:col>
      <xdr:colOff>95249</xdr:colOff>
      <xdr:row>118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B2AFAFA-887A-4318-97B2-86C6E8D0E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7"/>
  <sheetViews>
    <sheetView tabSelected="1" workbookViewId="0"/>
  </sheetViews>
  <sheetFormatPr defaultColWidth="8.85546875" defaultRowHeight="12.75" x14ac:dyDescent="0.2"/>
  <cols>
    <col min="8" max="8" width="12" bestFit="1" customWidth="1"/>
    <col min="16" max="16" width="11" bestFit="1" customWidth="1"/>
    <col min="26" max="26" width="10.85546875" customWidth="1"/>
  </cols>
  <sheetData>
    <row r="1" spans="1:26" ht="13.5" thickBot="1" x14ac:dyDescent="0.25">
      <c r="A1" s="2">
        <v>0.41705060098110464</v>
      </c>
      <c r="B1" s="2">
        <v>2.0721460990316665E-3</v>
      </c>
      <c r="C1" s="2">
        <v>1.6388783331520477E-4</v>
      </c>
      <c r="D1" s="2">
        <v>-1.9228806045773328</v>
      </c>
      <c r="E1" s="2">
        <v>-16.057744606865523</v>
      </c>
      <c r="F1" s="2">
        <v>1.5754256851422067E-3</v>
      </c>
      <c r="G1" s="2">
        <v>5.1137552096468452E-5</v>
      </c>
      <c r="H1" s="3">
        <v>1.5798096396203625E-3</v>
      </c>
      <c r="I1" s="4">
        <v>6.5842752420143603E-5</v>
      </c>
      <c r="J1" s="4">
        <v>6.6840152205918825E-5</v>
      </c>
      <c r="K1" s="2">
        <v>2.3104418072484299E-3</v>
      </c>
      <c r="L1" s="2">
        <v>7.3131317663816653E-5</v>
      </c>
      <c r="M1" s="2">
        <v>1.8626854036511488E-5</v>
      </c>
      <c r="N1" s="2">
        <v>2.0081240805057562E-3</v>
      </c>
      <c r="O1" s="2">
        <v>5.4071744507486197E-5</v>
      </c>
      <c r="P1" s="2">
        <v>5.1473555596155434E-6</v>
      </c>
      <c r="Q1" s="3">
        <v>1.4554128815698264E-3</v>
      </c>
      <c r="R1" s="4">
        <v>4.2176351524087702E-5</v>
      </c>
      <c r="S1" s="5">
        <v>4.8030478125563116E-6</v>
      </c>
      <c r="T1" s="3">
        <v>1.8090223920757987E-3</v>
      </c>
      <c r="U1" s="4">
        <v>3.8667667342666039E-5</v>
      </c>
      <c r="V1" s="5">
        <v>2.9896355316585602E-5</v>
      </c>
      <c r="W1" s="2">
        <v>1.7573149216448542E-3</v>
      </c>
      <c r="X1" s="2">
        <v>1.473437750551438E-5</v>
      </c>
      <c r="Y1" s="6">
        <v>1.5112654900020038E-5</v>
      </c>
      <c r="Z1">
        <f>$H$3+0.00000001</f>
        <v>0.35000000999999997</v>
      </c>
    </row>
    <row r="2" spans="1:26" ht="14.25" thickTop="1" thickBot="1" x14ac:dyDescent="0.25">
      <c r="A2" s="2">
        <f>(LOG(1/$H$2)-LOG(1/558.5))</f>
        <v>-3.8863043479508974E-4</v>
      </c>
      <c r="B2" s="8"/>
      <c r="C2" s="8"/>
      <c r="D2" s="7" t="s">
        <v>0</v>
      </c>
      <c r="E2" s="7"/>
      <c r="F2" s="7"/>
      <c r="G2" s="7"/>
      <c r="H2" s="19">
        <v>559</v>
      </c>
      <c r="I2" s="8"/>
      <c r="J2" s="8"/>
      <c r="K2" s="8"/>
      <c r="L2" s="8"/>
      <c r="M2" s="8"/>
      <c r="N2" s="8"/>
      <c r="O2" s="8"/>
    </row>
    <row r="3" spans="1:26" ht="14.25" thickTop="1" thickBot="1" x14ac:dyDescent="0.25">
      <c r="A3" s="8"/>
      <c r="B3" s="8"/>
      <c r="C3" s="8"/>
      <c r="D3" s="7" t="s">
        <v>2</v>
      </c>
      <c r="E3" s="7"/>
      <c r="F3" s="7"/>
      <c r="G3" s="7"/>
      <c r="H3" s="20">
        <v>0.35</v>
      </c>
      <c r="I3" s="8"/>
      <c r="J3" s="8"/>
      <c r="K3" s="8"/>
      <c r="L3" s="8"/>
      <c r="M3" s="8"/>
      <c r="N3" s="8"/>
      <c r="O3" s="8"/>
    </row>
    <row r="4" spans="1:26" ht="13.5" thickTop="1" x14ac:dyDescent="0.2">
      <c r="A4" s="8"/>
      <c r="B4" s="8"/>
      <c r="C4" s="8"/>
      <c r="D4" s="7" t="s">
        <v>1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1:26" x14ac:dyDescent="0.2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26" x14ac:dyDescent="0.2">
      <c r="A6" s="8"/>
      <c r="B6" s="8"/>
      <c r="C6" s="8"/>
      <c r="D6" s="9"/>
      <c r="E6" s="22" t="s">
        <v>3</v>
      </c>
      <c r="F6" s="21" t="s">
        <v>4</v>
      </c>
      <c r="G6" s="8"/>
      <c r="H6" s="10"/>
      <c r="I6" s="11"/>
      <c r="J6" s="11"/>
      <c r="K6" s="11"/>
      <c r="L6" s="11"/>
      <c r="M6" s="11"/>
      <c r="N6" s="12"/>
      <c r="O6" s="8"/>
    </row>
    <row r="7" spans="1:26" x14ac:dyDescent="0.2">
      <c r="A7" s="8"/>
      <c r="B7" s="8"/>
      <c r="C7" s="8"/>
      <c r="D7" s="9">
        <v>360</v>
      </c>
      <c r="E7" s="8">
        <f t="shared" ref="E7:E50" si="0">LOG(-$E$1+$E$1*TANH(-(((10^(LOG(1/($D7))-($A$2))))-$F$1)/$G$1))+$D$1+$A$1*TANH(-(((10^(LOG(1/($D7))-($A$2))))-$B$1)/$C$1)-($J$1/$I$1*((1/(SQRT(2*PI())))*EXP(1)^((-1/2)*(((10^(LOG(1/$D7)-($A$2)))-$H$1)/$I$1)^2)))-($M$1/$L$1*((1/(SQRT(2*PI())))*EXP(1)^((-1/2)*(((10^(LOG(1/$D7)-($A$2)))-$K$1)/$L$1)^2)))-($P$1/$O$1*((1/(SQRT(2*PI())))*EXP(1)^((-1/2)*(((10^(LOG(1/$D7)-($A$2)))-$N$1)/$O$1)^2)))+($S$1/$R$1*((1/(SQRT(2*PI())))*EXP(1)^((-1/2)*(((10^(LOG(1/$D7)-($A$2)))-$Q$1)/$R$1)^2)))+(($V$1/$U$1*((1/(SQRT(2*PI())))*EXP(1)^((-1/2)*(((10^(LOG(1/$D7)-($A$2)))-$T$1)/$U$1)^2)))/10)+(($Y$1/$X$1*((1/(SQRT(2*PI())))*EXP(1)^((-1/2)*(((10^(LOG(1/$D7)-($A$2)))-$W$1)/$X$1)^2)))/100)</f>
        <v>-0.83306936952217625</v>
      </c>
      <c r="F7" s="8">
        <f>LOG((1-10^-((10^(E7))*Z$1))/(1-10^-Z$1))</f>
        <v>-0.69520780150911821</v>
      </c>
      <c r="G7" s="8"/>
      <c r="H7" s="13"/>
      <c r="I7" s="8"/>
      <c r="J7" s="8"/>
      <c r="K7" s="8"/>
      <c r="L7" s="8"/>
      <c r="M7" s="8"/>
      <c r="N7" s="14"/>
      <c r="O7" s="8"/>
    </row>
    <row r="8" spans="1:26" x14ac:dyDescent="0.2">
      <c r="A8" s="8"/>
      <c r="B8" s="8"/>
      <c r="C8" s="8"/>
      <c r="D8" s="9">
        <v>370</v>
      </c>
      <c r="E8" s="8">
        <f t="shared" si="0"/>
        <v>-0.8328483139953905</v>
      </c>
      <c r="F8" s="8">
        <f t="shared" ref="F8:F50" si="1">LOG((1-10^-((10^(E8))*Z$1))/(1-10^-Z$1))</f>
        <v>-0.69499957351431085</v>
      </c>
      <c r="G8" s="8"/>
      <c r="H8" s="13"/>
      <c r="I8" s="8"/>
      <c r="J8" s="8"/>
      <c r="K8" s="8"/>
      <c r="L8" s="8"/>
      <c r="M8" s="8"/>
      <c r="N8" s="14"/>
      <c r="O8" s="8"/>
    </row>
    <row r="9" spans="1:26" x14ac:dyDescent="0.2">
      <c r="A9" s="8"/>
      <c r="B9" s="8"/>
      <c r="C9" s="8"/>
      <c r="D9" s="9">
        <v>380</v>
      </c>
      <c r="E9" s="8">
        <f t="shared" si="0"/>
        <v>-0.83234470896255963</v>
      </c>
      <c r="F9" s="8">
        <f t="shared" si="1"/>
        <v>-0.69452521585337401</v>
      </c>
      <c r="G9" s="8"/>
      <c r="H9" s="13"/>
      <c r="I9" s="8"/>
      <c r="J9" s="8"/>
      <c r="K9" s="8"/>
      <c r="L9" s="8"/>
      <c r="M9" s="8"/>
      <c r="N9" s="14"/>
      <c r="O9" s="8"/>
    </row>
    <row r="10" spans="1:26" x14ac:dyDescent="0.2">
      <c r="A10" s="8"/>
      <c r="B10" s="8"/>
      <c r="C10" s="8"/>
      <c r="D10" s="9">
        <v>390</v>
      </c>
      <c r="E10" s="8">
        <f t="shared" si="0"/>
        <v>-0.83144053394247786</v>
      </c>
      <c r="F10" s="8">
        <f t="shared" si="1"/>
        <v>-0.69367363517801206</v>
      </c>
      <c r="G10" s="8"/>
      <c r="H10" s="13"/>
      <c r="I10" s="8"/>
      <c r="J10" s="8"/>
      <c r="K10" s="8"/>
      <c r="L10" s="8"/>
      <c r="M10" s="8"/>
      <c r="N10" s="14"/>
      <c r="O10" s="8"/>
    </row>
    <row r="11" spans="1:26" x14ac:dyDescent="0.2">
      <c r="A11" s="8"/>
      <c r="B11" s="8"/>
      <c r="C11" s="8"/>
      <c r="D11" s="9">
        <v>400</v>
      </c>
      <c r="E11" s="8">
        <f t="shared" si="0"/>
        <v>-0.83211767108485535</v>
      </c>
      <c r="F11" s="8">
        <f t="shared" si="1"/>
        <v>-0.69431137430209056</v>
      </c>
      <c r="G11" s="8"/>
      <c r="H11" s="13"/>
      <c r="I11" s="8"/>
      <c r="J11" s="8"/>
      <c r="K11" s="8"/>
      <c r="L11" s="8"/>
      <c r="M11" s="8"/>
      <c r="N11" s="14"/>
      <c r="O11" s="8"/>
    </row>
    <row r="12" spans="1:26" x14ac:dyDescent="0.2">
      <c r="A12" s="8"/>
      <c r="B12" s="8"/>
      <c r="C12" s="8"/>
      <c r="D12" s="9">
        <v>410</v>
      </c>
      <c r="E12" s="8">
        <f t="shared" si="0"/>
        <v>-0.84462998147395063</v>
      </c>
      <c r="F12" s="8">
        <f t="shared" si="1"/>
        <v>-0.70610640818072157</v>
      </c>
      <c r="G12" s="8"/>
      <c r="H12" s="13"/>
      <c r="I12" s="8"/>
      <c r="J12" s="8"/>
      <c r="K12" s="8"/>
      <c r="L12" s="8"/>
      <c r="M12" s="8"/>
      <c r="N12" s="14"/>
      <c r="O12" s="8"/>
    </row>
    <row r="13" spans="1:26" x14ac:dyDescent="0.2">
      <c r="A13" s="8"/>
      <c r="B13" s="8"/>
      <c r="C13" s="8"/>
      <c r="D13" s="9">
        <v>420</v>
      </c>
      <c r="E13" s="8">
        <f t="shared" si="0"/>
        <v>-0.87691059822102202</v>
      </c>
      <c r="F13" s="8">
        <f t="shared" si="1"/>
        <v>-0.73662744905502986</v>
      </c>
      <c r="G13" s="8"/>
      <c r="H13" s="13"/>
      <c r="I13" s="8"/>
      <c r="J13" s="8"/>
      <c r="K13" s="8"/>
      <c r="L13" s="8"/>
      <c r="M13" s="8"/>
      <c r="N13" s="14"/>
      <c r="O13" s="8"/>
    </row>
    <row r="14" spans="1:26" x14ac:dyDescent="0.2">
      <c r="A14" s="8"/>
      <c r="B14" s="8"/>
      <c r="C14" s="8"/>
      <c r="D14" s="9">
        <v>430</v>
      </c>
      <c r="E14" s="8">
        <f t="shared" si="0"/>
        <v>-0.89671529356660651</v>
      </c>
      <c r="F14" s="8">
        <f t="shared" si="1"/>
        <v>-0.75541446939097312</v>
      </c>
      <c r="G14" s="8"/>
      <c r="H14" s="13"/>
      <c r="I14" s="8"/>
      <c r="J14" s="8"/>
      <c r="K14" s="8"/>
      <c r="L14" s="8"/>
      <c r="M14" s="8"/>
      <c r="N14" s="14"/>
      <c r="O14" s="8"/>
    </row>
    <row r="15" spans="1:26" x14ac:dyDescent="0.2">
      <c r="A15" s="8"/>
      <c r="B15" s="8"/>
      <c r="C15" s="8"/>
      <c r="D15" s="9">
        <v>440</v>
      </c>
      <c r="E15" s="8">
        <f t="shared" si="0"/>
        <v>-0.85853413553201863</v>
      </c>
      <c r="F15" s="8">
        <f t="shared" si="1"/>
        <v>-0.71923690765883264</v>
      </c>
      <c r="G15" s="8"/>
      <c r="H15" s="13"/>
      <c r="I15" s="8"/>
      <c r="J15" s="8"/>
      <c r="K15" s="8"/>
      <c r="L15" s="8"/>
      <c r="M15" s="8"/>
      <c r="N15" s="14"/>
      <c r="O15" s="8"/>
    </row>
    <row r="16" spans="1:26" x14ac:dyDescent="0.2">
      <c r="A16" s="8"/>
      <c r="B16" s="8"/>
      <c r="C16" s="8"/>
      <c r="D16" s="9">
        <v>450</v>
      </c>
      <c r="E16" s="8">
        <f t="shared" si="0"/>
        <v>-0.77116184876458893</v>
      </c>
      <c r="F16" s="8">
        <f t="shared" si="1"/>
        <v>-0.63715443181277842</v>
      </c>
      <c r="G16" s="8"/>
      <c r="H16" s="13"/>
      <c r="I16" s="8"/>
      <c r="J16" s="8"/>
      <c r="K16" s="8"/>
      <c r="L16" s="8"/>
      <c r="M16" s="8"/>
      <c r="N16" s="14"/>
      <c r="O16" s="8"/>
    </row>
    <row r="17" spans="1:15" x14ac:dyDescent="0.2">
      <c r="A17" s="8"/>
      <c r="B17" s="8"/>
      <c r="C17" s="8"/>
      <c r="D17" s="9">
        <v>460</v>
      </c>
      <c r="E17" s="8">
        <f t="shared" si="0"/>
        <v>-0.66870966940124332</v>
      </c>
      <c r="F17" s="8">
        <f t="shared" si="1"/>
        <v>-0.54238487246713785</v>
      </c>
      <c r="G17" s="8"/>
      <c r="H17" s="13"/>
      <c r="I17" s="8"/>
      <c r="J17" s="8"/>
      <c r="K17" s="8"/>
      <c r="L17" s="8"/>
      <c r="M17" s="8"/>
      <c r="N17" s="14"/>
      <c r="O17" s="8"/>
    </row>
    <row r="18" spans="1:15" x14ac:dyDescent="0.2">
      <c r="A18" s="8"/>
      <c r="B18" s="8"/>
      <c r="C18" s="8"/>
      <c r="D18" s="9">
        <v>470</v>
      </c>
      <c r="E18" s="8">
        <f t="shared" si="0"/>
        <v>-0.56440159495301911</v>
      </c>
      <c r="F18" s="8">
        <f t="shared" si="1"/>
        <v>-0.44793107949781269</v>
      </c>
      <c r="G18" s="8"/>
      <c r="H18" s="13"/>
      <c r="I18" s="8"/>
      <c r="J18" s="8"/>
      <c r="K18" s="8"/>
      <c r="L18" s="8"/>
      <c r="M18" s="8"/>
      <c r="N18" s="14"/>
      <c r="O18" s="8"/>
    </row>
    <row r="19" spans="1:15" x14ac:dyDescent="0.2">
      <c r="A19" s="8"/>
      <c r="B19" s="8"/>
      <c r="C19" s="8"/>
      <c r="D19" s="9">
        <v>480</v>
      </c>
      <c r="E19" s="8">
        <f t="shared" si="0"/>
        <v>-0.46394663786172352</v>
      </c>
      <c r="F19" s="8">
        <f t="shared" si="1"/>
        <v>-0.35937981955512027</v>
      </c>
      <c r="G19" s="8"/>
      <c r="H19" s="13"/>
      <c r="I19" s="8"/>
      <c r="J19" s="8"/>
      <c r="K19" s="8"/>
      <c r="L19" s="8"/>
      <c r="M19" s="8"/>
      <c r="N19" s="14"/>
      <c r="O19" s="8"/>
    </row>
    <row r="20" spans="1:15" x14ac:dyDescent="0.2">
      <c r="A20" s="8"/>
      <c r="B20" s="8"/>
      <c r="C20" s="8"/>
      <c r="D20" s="9">
        <v>490</v>
      </c>
      <c r="E20" s="8">
        <f t="shared" si="0"/>
        <v>-0.37299062934125166</v>
      </c>
      <c r="F20" s="8">
        <f t="shared" si="1"/>
        <v>-0.28171220518895046</v>
      </c>
      <c r="G20" s="8"/>
      <c r="H20" s="13"/>
      <c r="I20" s="8"/>
      <c r="J20" s="8"/>
      <c r="K20" s="8"/>
      <c r="L20" s="8"/>
      <c r="M20" s="8"/>
      <c r="N20" s="14"/>
      <c r="O20" s="8"/>
    </row>
    <row r="21" spans="1:15" x14ac:dyDescent="0.2">
      <c r="A21" s="8"/>
      <c r="B21" s="8"/>
      <c r="C21" s="8"/>
      <c r="D21" s="9">
        <v>500</v>
      </c>
      <c r="E21" s="8">
        <f t="shared" si="0"/>
        <v>-0.28510503233829659</v>
      </c>
      <c r="F21" s="8">
        <f t="shared" si="1"/>
        <v>-0.20940571800131305</v>
      </c>
      <c r="G21" s="8"/>
      <c r="H21" s="13"/>
      <c r="I21" s="8"/>
      <c r="J21" s="8"/>
      <c r="K21" s="8"/>
      <c r="L21" s="8"/>
      <c r="M21" s="8"/>
      <c r="N21" s="14"/>
      <c r="O21" s="8"/>
    </row>
    <row r="22" spans="1:15" x14ac:dyDescent="0.2">
      <c r="A22" s="8"/>
      <c r="B22" s="8"/>
      <c r="C22" s="8"/>
      <c r="D22" s="9">
        <v>510</v>
      </c>
      <c r="E22" s="8">
        <f t="shared" si="0"/>
        <v>-0.19914125857262246</v>
      </c>
      <c r="F22" s="8">
        <f t="shared" si="1"/>
        <v>-0.14177987034461578</v>
      </c>
      <c r="G22" s="8"/>
      <c r="H22" s="13"/>
      <c r="I22" s="8"/>
      <c r="J22" s="8"/>
      <c r="K22" s="8"/>
      <c r="L22" s="8"/>
      <c r="M22" s="8"/>
      <c r="N22" s="14"/>
      <c r="O22" s="8"/>
    </row>
    <row r="23" spans="1:15" x14ac:dyDescent="0.2">
      <c r="A23" s="8"/>
      <c r="B23" s="8"/>
      <c r="C23" s="8"/>
      <c r="D23" s="9">
        <v>520</v>
      </c>
      <c r="E23" s="8">
        <f t="shared" si="0"/>
        <v>-0.12885773072961546</v>
      </c>
      <c r="F23" s="8">
        <f t="shared" si="1"/>
        <v>-8.9145104469591785E-2</v>
      </c>
      <c r="G23" s="8"/>
      <c r="H23" s="13"/>
      <c r="I23" s="8"/>
      <c r="J23" s="8"/>
      <c r="K23" s="8"/>
      <c r="L23" s="8"/>
      <c r="M23" s="8"/>
      <c r="N23" s="14"/>
      <c r="O23" s="8"/>
    </row>
    <row r="24" spans="1:15" x14ac:dyDescent="0.2">
      <c r="A24" s="8"/>
      <c r="B24" s="8"/>
      <c r="C24" s="8"/>
      <c r="D24" s="9">
        <v>530</v>
      </c>
      <c r="E24" s="8">
        <f t="shared" si="0"/>
        <v>-7.8829997368052032E-2</v>
      </c>
      <c r="F24" s="8">
        <f t="shared" si="1"/>
        <v>-5.3326833327919244E-2</v>
      </c>
      <c r="G24" s="8"/>
      <c r="H24" s="13"/>
      <c r="I24" s="8"/>
      <c r="J24" s="8"/>
      <c r="K24" s="8"/>
      <c r="L24" s="8"/>
      <c r="M24" s="8"/>
      <c r="N24" s="14"/>
      <c r="O24" s="8"/>
    </row>
    <row r="25" spans="1:15" x14ac:dyDescent="0.2">
      <c r="A25" s="8"/>
      <c r="B25" s="8"/>
      <c r="C25" s="8"/>
      <c r="D25" s="9">
        <v>540</v>
      </c>
      <c r="E25" s="8">
        <f t="shared" si="0"/>
        <v>-3.8036408755440558E-2</v>
      </c>
      <c r="F25" s="8">
        <f t="shared" si="1"/>
        <v>-2.5231462651899142E-2</v>
      </c>
      <c r="G25" s="8"/>
      <c r="H25" s="13"/>
      <c r="I25" s="8"/>
      <c r="J25" s="8"/>
      <c r="K25" s="8"/>
      <c r="L25" s="8"/>
      <c r="M25" s="8"/>
      <c r="N25" s="14"/>
      <c r="O25" s="8"/>
    </row>
    <row r="26" spans="1:15" x14ac:dyDescent="0.2">
      <c r="A26" s="8"/>
      <c r="B26" s="8"/>
      <c r="C26" s="8"/>
      <c r="D26" s="9">
        <v>550</v>
      </c>
      <c r="E26" s="8">
        <f t="shared" si="0"/>
        <v>-6.7659823537117815E-3</v>
      </c>
      <c r="F26" s="8">
        <f t="shared" si="1"/>
        <v>-4.4175082771908221E-3</v>
      </c>
      <c r="G26" s="8"/>
      <c r="H26" s="13"/>
      <c r="I26" s="8"/>
      <c r="J26" s="8"/>
      <c r="K26" s="8"/>
      <c r="L26" s="8"/>
      <c r="M26" s="8"/>
      <c r="N26" s="14"/>
      <c r="O26" s="8"/>
    </row>
    <row r="27" spans="1:15" x14ac:dyDescent="0.2">
      <c r="A27" s="8"/>
      <c r="B27" s="8"/>
      <c r="C27" s="8"/>
      <c r="D27" s="9">
        <v>560</v>
      </c>
      <c r="E27" s="8">
        <f t="shared" si="0"/>
        <v>-2.2152627481602616E-4</v>
      </c>
      <c r="F27" s="8">
        <f t="shared" si="1"/>
        <v>-1.4414048455652152E-4</v>
      </c>
      <c r="G27" s="8"/>
      <c r="H27" s="13"/>
      <c r="I27" s="8"/>
      <c r="J27" s="8"/>
      <c r="K27" s="8"/>
      <c r="L27" s="8"/>
      <c r="M27" s="8"/>
      <c r="N27" s="14"/>
      <c r="O27" s="8"/>
    </row>
    <row r="28" spans="1:15" x14ac:dyDescent="0.2">
      <c r="A28" s="8"/>
      <c r="B28" s="8"/>
      <c r="C28" s="8"/>
      <c r="D28" s="9">
        <v>570</v>
      </c>
      <c r="E28" s="8">
        <f t="shared" si="0"/>
        <v>-1.1925324742322566E-2</v>
      </c>
      <c r="F28" s="8">
        <f t="shared" si="1"/>
        <v>-7.8068808766307198E-3</v>
      </c>
      <c r="G28" s="8"/>
      <c r="H28" s="13"/>
      <c r="I28" s="8"/>
      <c r="J28" s="8"/>
      <c r="K28" s="8"/>
      <c r="L28" s="8"/>
      <c r="M28" s="8"/>
      <c r="N28" s="14"/>
      <c r="O28" s="8"/>
    </row>
    <row r="29" spans="1:15" x14ac:dyDescent="0.2">
      <c r="A29" s="8"/>
      <c r="B29" s="8"/>
      <c r="C29" s="8"/>
      <c r="D29" s="9">
        <v>580</v>
      </c>
      <c r="E29" s="8">
        <f t="shared" si="0"/>
        <v>-4.3690919931973236E-2</v>
      </c>
      <c r="F29" s="8">
        <f t="shared" si="1"/>
        <v>-2.9063378161555329E-2</v>
      </c>
      <c r="G29" s="8"/>
      <c r="H29" s="13"/>
      <c r="I29" s="8"/>
      <c r="J29" s="8"/>
      <c r="K29" s="8"/>
      <c r="L29" s="8"/>
      <c r="M29" s="8"/>
      <c r="N29" s="14"/>
      <c r="O29" s="8"/>
    </row>
    <row r="30" spans="1:15" x14ac:dyDescent="0.2">
      <c r="A30" s="8"/>
      <c r="B30" s="8"/>
      <c r="C30" s="8"/>
      <c r="D30" s="9">
        <v>590</v>
      </c>
      <c r="E30" s="8">
        <f t="shared" si="0"/>
        <v>-9.5271576266731536E-2</v>
      </c>
      <c r="F30" s="8">
        <f t="shared" si="1"/>
        <v>-6.4938088322995136E-2</v>
      </c>
      <c r="G30" s="8"/>
      <c r="H30" s="13"/>
      <c r="I30" s="8"/>
      <c r="J30" s="8"/>
      <c r="K30" s="8"/>
      <c r="L30" s="8"/>
      <c r="M30" s="8"/>
      <c r="N30" s="14"/>
      <c r="O30" s="8"/>
    </row>
    <row r="31" spans="1:15" x14ac:dyDescent="0.2">
      <c r="A31" s="8"/>
      <c r="B31" s="8"/>
      <c r="C31" s="8"/>
      <c r="D31" s="9">
        <v>600</v>
      </c>
      <c r="E31" s="8">
        <f t="shared" si="0"/>
        <v>-0.18107584771026461</v>
      </c>
      <c r="F31" s="8">
        <f t="shared" si="1"/>
        <v>-0.12800797811987738</v>
      </c>
      <c r="G31" s="8"/>
      <c r="H31" s="13"/>
      <c r="I31" s="8"/>
      <c r="J31" s="8"/>
      <c r="K31" s="8"/>
      <c r="L31" s="8"/>
      <c r="M31" s="8"/>
      <c r="N31" s="14"/>
      <c r="O31" s="8"/>
    </row>
    <row r="32" spans="1:15" x14ac:dyDescent="0.2">
      <c r="A32" s="8"/>
      <c r="B32" s="8"/>
      <c r="C32" s="8"/>
      <c r="D32" s="9">
        <v>610</v>
      </c>
      <c r="E32" s="8">
        <f t="shared" si="0"/>
        <v>-0.29949009504983798</v>
      </c>
      <c r="F32" s="8">
        <f t="shared" si="1"/>
        <v>-0.22103563003042667</v>
      </c>
      <c r="G32" s="8"/>
      <c r="H32" s="13"/>
      <c r="I32" s="8"/>
      <c r="J32" s="8"/>
      <c r="K32" s="8"/>
      <c r="L32" s="8"/>
      <c r="M32" s="8"/>
      <c r="N32" s="14"/>
      <c r="O32" s="8"/>
    </row>
    <row r="33" spans="1:15" x14ac:dyDescent="0.2">
      <c r="A33" s="8"/>
      <c r="B33" s="8"/>
      <c r="C33" s="8"/>
      <c r="D33" s="9">
        <v>620</v>
      </c>
      <c r="E33" s="8">
        <f t="shared" si="0"/>
        <v>-0.44085199440690759</v>
      </c>
      <c r="F33" s="8">
        <f t="shared" si="1"/>
        <v>-0.33941378422290486</v>
      </c>
      <c r="G33" s="8"/>
      <c r="H33" s="13"/>
      <c r="I33" s="8"/>
      <c r="J33" s="8"/>
      <c r="K33" s="8"/>
      <c r="L33" s="8"/>
      <c r="M33" s="8"/>
      <c r="N33" s="14"/>
      <c r="O33" s="8"/>
    </row>
    <row r="34" spans="1:15" x14ac:dyDescent="0.2">
      <c r="A34" s="8"/>
      <c r="B34" s="8"/>
      <c r="C34" s="8"/>
      <c r="D34" s="9">
        <v>630</v>
      </c>
      <c r="E34" s="8">
        <f t="shared" si="0"/>
        <v>-0.60500245705617695</v>
      </c>
      <c r="F34" s="8">
        <f t="shared" si="1"/>
        <v>-0.48442243264297608</v>
      </c>
      <c r="G34" s="8"/>
      <c r="H34" s="15"/>
      <c r="I34" s="16"/>
      <c r="J34" s="16"/>
      <c r="K34" s="16"/>
      <c r="L34" s="16"/>
      <c r="M34" s="16"/>
      <c r="N34" s="17"/>
      <c r="O34" s="8"/>
    </row>
    <row r="35" spans="1:15" x14ac:dyDescent="0.2">
      <c r="A35" s="8"/>
      <c r="B35" s="8"/>
      <c r="C35" s="8"/>
      <c r="D35" s="9">
        <v>640</v>
      </c>
      <c r="E35" s="8">
        <f t="shared" si="0"/>
        <v>-0.8023353839317604</v>
      </c>
      <c r="F35" s="8">
        <f t="shared" si="1"/>
        <v>-0.66632006198321492</v>
      </c>
      <c r="G35" s="8"/>
      <c r="H35" s="8"/>
      <c r="I35" s="8"/>
      <c r="J35" s="8"/>
      <c r="K35" s="8"/>
      <c r="L35" s="8"/>
      <c r="M35" s="8"/>
      <c r="N35" s="8"/>
      <c r="O35" s="8"/>
    </row>
    <row r="36" spans="1:15" x14ac:dyDescent="0.2">
      <c r="A36" s="8"/>
      <c r="B36" s="8"/>
      <c r="C36" s="8"/>
      <c r="D36" s="9">
        <v>650</v>
      </c>
      <c r="E36" s="8">
        <f t="shared" si="0"/>
        <v>-1.0319653931811432</v>
      </c>
      <c r="F36" s="8">
        <f t="shared" si="1"/>
        <v>-0.8848119769487478</v>
      </c>
      <c r="G36" s="8"/>
      <c r="H36" s="8"/>
      <c r="I36" s="8"/>
      <c r="J36" s="8"/>
      <c r="K36" s="8"/>
      <c r="L36" s="8"/>
      <c r="M36" s="8"/>
      <c r="N36" s="8"/>
      <c r="O36" s="8"/>
    </row>
    <row r="37" spans="1:15" x14ac:dyDescent="0.2">
      <c r="A37" s="8"/>
      <c r="B37" s="8"/>
      <c r="C37" s="8"/>
      <c r="D37" s="9">
        <v>660</v>
      </c>
      <c r="E37" s="8">
        <f t="shared" si="0"/>
        <v>-1.2813247581720064</v>
      </c>
      <c r="F37" s="8">
        <f t="shared" si="1"/>
        <v>-1.1271385556403239</v>
      </c>
      <c r="G37" s="8"/>
      <c r="H37" s="8"/>
      <c r="I37" s="8"/>
      <c r="J37" s="8"/>
      <c r="K37" s="8"/>
      <c r="L37" s="8"/>
      <c r="M37" s="8"/>
      <c r="N37" s="8"/>
      <c r="O37" s="8"/>
    </row>
    <row r="38" spans="1:15" x14ac:dyDescent="0.2">
      <c r="A38" s="8"/>
      <c r="B38" s="8"/>
      <c r="C38" s="8"/>
      <c r="D38" s="9">
        <v>670</v>
      </c>
      <c r="E38" s="8">
        <f t="shared" si="0"/>
        <v>-1.5453752876036151</v>
      </c>
      <c r="F38" s="8">
        <f t="shared" si="1"/>
        <v>-1.387040535135297</v>
      </c>
      <c r="G38" s="8"/>
      <c r="H38" s="8"/>
      <c r="I38" s="8"/>
      <c r="J38" s="8"/>
      <c r="K38" s="8"/>
      <c r="L38" s="8"/>
      <c r="M38" s="8"/>
      <c r="N38" s="8"/>
      <c r="O38" s="8"/>
    </row>
    <row r="39" spans="1:15" x14ac:dyDescent="0.2">
      <c r="A39" s="8"/>
      <c r="B39" s="8"/>
      <c r="C39" s="8"/>
      <c r="D39" s="9">
        <v>680</v>
      </c>
      <c r="E39" s="8">
        <f t="shared" si="0"/>
        <v>-1.829164909806148</v>
      </c>
      <c r="F39" s="8">
        <f t="shared" si="1"/>
        <v>-1.6684455618738059</v>
      </c>
      <c r="G39" s="8"/>
      <c r="H39" s="8"/>
      <c r="I39" s="8"/>
      <c r="J39" s="8"/>
      <c r="K39" s="8"/>
      <c r="L39" s="8"/>
      <c r="M39" s="8"/>
      <c r="N39" s="8"/>
      <c r="O39" s="8"/>
    </row>
    <row r="40" spans="1:15" x14ac:dyDescent="0.2">
      <c r="A40" s="8"/>
      <c r="B40" s="8"/>
      <c r="C40" s="8"/>
      <c r="D40" s="9">
        <v>690</v>
      </c>
      <c r="E40" s="8">
        <f t="shared" si="0"/>
        <v>-2.1373513134436828</v>
      </c>
      <c r="F40" s="8">
        <f t="shared" si="1"/>
        <v>-1.9753160189724754</v>
      </c>
      <c r="G40" s="8"/>
      <c r="H40" s="8"/>
      <c r="I40" s="8"/>
      <c r="J40" s="8"/>
      <c r="K40" s="8"/>
      <c r="L40" s="8"/>
      <c r="M40" s="8"/>
      <c r="N40" s="8"/>
      <c r="O40" s="8"/>
    </row>
    <row r="41" spans="1:15" x14ac:dyDescent="0.2">
      <c r="A41" s="8"/>
      <c r="B41" s="8"/>
      <c r="C41" s="8"/>
      <c r="D41" s="9">
        <v>700</v>
      </c>
      <c r="E41" s="8">
        <f t="shared" si="0"/>
        <v>-2.4660161329677264</v>
      </c>
      <c r="F41" s="8">
        <f t="shared" si="1"/>
        <v>-2.3033042487744484</v>
      </c>
      <c r="G41" s="8"/>
      <c r="H41" s="8"/>
      <c r="I41" s="8"/>
      <c r="J41" s="8"/>
      <c r="K41" s="8"/>
      <c r="L41" s="8"/>
      <c r="M41" s="8"/>
      <c r="N41" s="8"/>
      <c r="O41" s="8"/>
    </row>
    <row r="42" spans="1:15" x14ac:dyDescent="0.2">
      <c r="A42" s="8"/>
      <c r="B42" s="8"/>
      <c r="C42" s="8"/>
      <c r="D42" s="9">
        <v>710</v>
      </c>
      <c r="E42" s="8">
        <f t="shared" si="0"/>
        <v>-2.8038850277394047</v>
      </c>
      <c r="F42" s="8">
        <f t="shared" si="1"/>
        <v>-2.6408496964364945</v>
      </c>
      <c r="G42" s="8"/>
      <c r="H42" s="8"/>
      <c r="I42" s="8"/>
      <c r="J42" s="8"/>
      <c r="K42" s="8"/>
      <c r="L42" s="8"/>
      <c r="M42" s="8"/>
      <c r="N42" s="8"/>
      <c r="O42" s="8"/>
    </row>
    <row r="43" spans="1:15" x14ac:dyDescent="0.2">
      <c r="A43" s="8"/>
      <c r="B43" s="8"/>
      <c r="C43" s="8"/>
      <c r="D43" s="9">
        <v>720</v>
      </c>
      <c r="E43" s="8">
        <f t="shared" si="0"/>
        <v>-3.1395743124099926</v>
      </c>
      <c r="F43" s="8">
        <f t="shared" si="1"/>
        <v>-2.9763910182861286</v>
      </c>
      <c r="G43" s="8"/>
      <c r="H43" s="8"/>
      <c r="I43" s="8"/>
      <c r="J43" s="8"/>
      <c r="K43" s="8"/>
      <c r="L43" s="8"/>
      <c r="M43" s="8"/>
      <c r="N43" s="8"/>
      <c r="O43" s="8"/>
    </row>
    <row r="44" spans="1:15" x14ac:dyDescent="0.2">
      <c r="A44" s="8"/>
      <c r="B44" s="8"/>
      <c r="C44" s="8"/>
      <c r="D44" s="9">
        <v>730</v>
      </c>
      <c r="E44" s="8">
        <f t="shared" si="0"/>
        <v>-3.4666513592864927</v>
      </c>
      <c r="F44" s="8">
        <f t="shared" si="1"/>
        <v>-3.3034009260638717</v>
      </c>
      <c r="G44" s="8"/>
      <c r="H44" s="8"/>
      <c r="I44" s="8"/>
      <c r="J44" s="8"/>
      <c r="K44" s="8"/>
      <c r="L44" s="8"/>
      <c r="M44" s="8"/>
      <c r="N44" s="8"/>
      <c r="O44" s="8"/>
    </row>
    <row r="45" spans="1:15" x14ac:dyDescent="0.2">
      <c r="A45" s="8"/>
      <c r="B45" s="8"/>
      <c r="C45" s="8"/>
      <c r="D45" s="9">
        <v>750</v>
      </c>
      <c r="E45" s="8">
        <f t="shared" si="0"/>
        <v>-4.0906458705577897</v>
      </c>
      <c r="F45" s="8">
        <f t="shared" si="1"/>
        <v>-3.9273498853103477</v>
      </c>
      <c r="G45" s="8"/>
      <c r="H45" s="8"/>
      <c r="I45" s="8"/>
      <c r="J45" s="8"/>
      <c r="K45" s="8"/>
      <c r="L45" s="8"/>
      <c r="M45" s="8"/>
      <c r="N45" s="8"/>
      <c r="O45" s="8"/>
    </row>
    <row r="46" spans="1:15" x14ac:dyDescent="0.2">
      <c r="A46" s="8"/>
      <c r="B46" s="8"/>
      <c r="C46" s="8"/>
      <c r="D46" s="9">
        <v>760</v>
      </c>
      <c r="E46" s="8">
        <f t="shared" si="0"/>
        <v>-4.3891510583615263</v>
      </c>
      <c r="F46" s="8">
        <f t="shared" si="1"/>
        <v>-4.2258480128808316</v>
      </c>
      <c r="G46" s="8"/>
      <c r="H46" s="8"/>
      <c r="I46" s="8"/>
      <c r="J46" s="8"/>
      <c r="K46" s="8"/>
      <c r="L46" s="8"/>
      <c r="M46" s="8"/>
      <c r="N46" s="8"/>
      <c r="O46" s="8"/>
    </row>
    <row r="47" spans="1:15" x14ac:dyDescent="0.2">
      <c r="A47" s="8"/>
      <c r="B47" s="8"/>
      <c r="C47" s="8"/>
      <c r="D47" s="9">
        <v>770</v>
      </c>
      <c r="E47" s="8">
        <f t="shared" si="0"/>
        <v>-4.6797002126548941</v>
      </c>
      <c r="F47" s="8">
        <f t="shared" si="1"/>
        <v>-4.5163936828782916</v>
      </c>
      <c r="G47" s="8"/>
      <c r="H47" s="8"/>
      <c r="I47" s="8"/>
      <c r="J47" s="8"/>
      <c r="K47" s="8"/>
      <c r="L47" s="8"/>
      <c r="M47" s="8"/>
      <c r="N47" s="8"/>
      <c r="O47" s="8"/>
    </row>
    <row r="48" spans="1:15" x14ac:dyDescent="0.2">
      <c r="A48" s="8"/>
      <c r="B48" s="8"/>
      <c r="C48" s="8"/>
      <c r="D48" s="9">
        <v>780</v>
      </c>
      <c r="E48" s="8">
        <f t="shared" si="0"/>
        <v>-4.9627504014101946</v>
      </c>
      <c r="F48" s="8">
        <f t="shared" si="1"/>
        <v>-4.7994421195648211</v>
      </c>
      <c r="G48" s="8"/>
      <c r="H48" s="8"/>
      <c r="I48" s="8"/>
      <c r="J48" s="8"/>
      <c r="K48" s="8"/>
      <c r="L48" s="8"/>
      <c r="M48" s="8"/>
      <c r="N48" s="8"/>
      <c r="O48" s="8"/>
    </row>
    <row r="49" spans="1:15" x14ac:dyDescent="0.2">
      <c r="A49" s="8"/>
      <c r="B49" s="8"/>
      <c r="C49" s="8"/>
      <c r="D49" s="9">
        <v>790</v>
      </c>
      <c r="E49" s="8">
        <f t="shared" si="0"/>
        <v>-5.2386296845182754</v>
      </c>
      <c r="F49" s="8">
        <f t="shared" si="1"/>
        <v>-5.0753205061553848</v>
      </c>
      <c r="G49" s="8"/>
      <c r="H49" s="8"/>
      <c r="I49" s="8"/>
      <c r="J49" s="8"/>
      <c r="K49" s="8"/>
      <c r="L49" s="8"/>
      <c r="M49" s="8"/>
      <c r="N49" s="8"/>
      <c r="O49" s="8"/>
    </row>
    <row r="50" spans="1:15" x14ac:dyDescent="0.2">
      <c r="A50" s="8"/>
      <c r="B50" s="8"/>
      <c r="C50" s="8"/>
      <c r="D50" s="9">
        <v>800</v>
      </c>
      <c r="E50" s="8">
        <f t="shared" si="0"/>
        <v>-5.5076149090529096</v>
      </c>
      <c r="F50" s="8">
        <f t="shared" si="1"/>
        <v>-5.3443052642441478</v>
      </c>
      <c r="G50" s="8"/>
      <c r="H50" s="8"/>
      <c r="I50" s="8"/>
      <c r="J50" s="8"/>
      <c r="K50" s="8"/>
      <c r="L50" s="8"/>
      <c r="M50" s="8"/>
      <c r="N50" s="8"/>
      <c r="O50" s="8"/>
    </row>
    <row r="51" spans="1:15" x14ac:dyDescent="0.2">
      <c r="A51" s="9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</row>
    <row r="52" spans="1:15" x14ac:dyDescent="0.2">
      <c r="A52" s="1"/>
      <c r="L52" s="18"/>
      <c r="M52" s="18"/>
      <c r="N52" s="18"/>
      <c r="O52" s="18"/>
    </row>
    <row r="53" spans="1:15" x14ac:dyDescent="0.2">
      <c r="A53" s="1"/>
      <c r="L53" s="18"/>
      <c r="M53" s="18"/>
      <c r="N53" s="18"/>
      <c r="O53" s="18"/>
    </row>
    <row r="54" spans="1:15" x14ac:dyDescent="0.2">
      <c r="A54" s="1"/>
      <c r="L54" s="18"/>
      <c r="M54" s="18"/>
      <c r="N54" s="18"/>
      <c r="O54" s="18"/>
    </row>
    <row r="55" spans="1:15" x14ac:dyDescent="0.2">
      <c r="A55" s="1"/>
      <c r="L55" s="18"/>
      <c r="M55" s="18"/>
      <c r="N55" s="18"/>
      <c r="O55" s="18"/>
    </row>
    <row r="56" spans="1:15" x14ac:dyDescent="0.2">
      <c r="A56" s="1"/>
      <c r="L56" s="18"/>
      <c r="M56" s="18"/>
      <c r="N56" s="18"/>
      <c r="O56" s="18"/>
    </row>
    <row r="57" spans="1:15" x14ac:dyDescent="0.2">
      <c r="A57" s="1"/>
      <c r="L57" s="18"/>
      <c r="M57" s="18"/>
      <c r="N57" s="18"/>
      <c r="O57" s="18"/>
    </row>
    <row r="58" spans="1:15" x14ac:dyDescent="0.2">
      <c r="A58" s="1"/>
      <c r="L58" s="18"/>
      <c r="M58" s="18"/>
      <c r="N58" s="18"/>
      <c r="O58" s="18"/>
    </row>
    <row r="59" spans="1:15" x14ac:dyDescent="0.2">
      <c r="A59" s="1"/>
      <c r="L59" s="18"/>
      <c r="M59" s="18"/>
      <c r="N59" s="18"/>
      <c r="O59" s="18"/>
    </row>
    <row r="60" spans="1:15" x14ac:dyDescent="0.2">
      <c r="A60" s="1"/>
      <c r="L60" s="18"/>
      <c r="M60" s="18"/>
      <c r="N60" s="18"/>
      <c r="O60" s="18"/>
    </row>
    <row r="61" spans="1:15" x14ac:dyDescent="0.2">
      <c r="A61" s="1"/>
      <c r="L61" s="18"/>
      <c r="M61" s="18"/>
      <c r="N61" s="18"/>
      <c r="O61" s="18"/>
    </row>
    <row r="62" spans="1:15" x14ac:dyDescent="0.2">
      <c r="A62" s="1"/>
      <c r="L62" s="18"/>
      <c r="M62" s="18"/>
      <c r="N62" s="18"/>
      <c r="O62" s="18"/>
    </row>
    <row r="63" spans="1:15" x14ac:dyDescent="0.2">
      <c r="A63" s="1"/>
      <c r="L63" s="18"/>
      <c r="M63" s="18"/>
      <c r="N63" s="18"/>
      <c r="O63" s="18"/>
    </row>
    <row r="64" spans="1:15" x14ac:dyDescent="0.2">
      <c r="A64" s="1"/>
      <c r="L64" s="18"/>
      <c r="M64" s="18"/>
      <c r="N64" s="18"/>
      <c r="O64" s="18"/>
    </row>
    <row r="65" spans="1:15" x14ac:dyDescent="0.2">
      <c r="A65" s="1"/>
      <c r="L65" s="18"/>
      <c r="M65" s="18"/>
      <c r="N65" s="18"/>
      <c r="O65" s="18"/>
    </row>
    <row r="66" spans="1:15" x14ac:dyDescent="0.2">
      <c r="A66" s="1"/>
      <c r="L66" s="18"/>
      <c r="M66" s="18"/>
      <c r="N66" s="18"/>
      <c r="O66" s="18"/>
    </row>
    <row r="67" spans="1:15" x14ac:dyDescent="0.2">
      <c r="A67" s="1"/>
      <c r="L67" s="18"/>
      <c r="M67" s="18"/>
      <c r="N67" s="18"/>
      <c r="O67" s="18"/>
    </row>
    <row r="68" spans="1:15" x14ac:dyDescent="0.2">
      <c r="A68" s="1"/>
      <c r="L68" s="18"/>
      <c r="M68" s="18"/>
      <c r="N68" s="18"/>
      <c r="O68" s="18"/>
    </row>
    <row r="69" spans="1:15" x14ac:dyDescent="0.2">
      <c r="A69" s="1"/>
      <c r="L69" s="18"/>
      <c r="M69" s="18"/>
      <c r="N69" s="18"/>
      <c r="O69" s="18"/>
    </row>
    <row r="70" spans="1:15" x14ac:dyDescent="0.2">
      <c r="A70" s="1"/>
      <c r="L70" s="18"/>
      <c r="M70" s="18"/>
      <c r="N70" s="18"/>
      <c r="O70" s="18"/>
    </row>
    <row r="71" spans="1:15" x14ac:dyDescent="0.2">
      <c r="A71" s="1"/>
      <c r="L71" s="18"/>
      <c r="M71" s="18"/>
      <c r="N71" s="18"/>
      <c r="O71" s="18"/>
    </row>
    <row r="72" spans="1:15" x14ac:dyDescent="0.2">
      <c r="A72" s="1"/>
      <c r="L72" s="18"/>
      <c r="M72" s="18"/>
      <c r="N72" s="18"/>
      <c r="O72" s="18"/>
    </row>
    <row r="73" spans="1:15" x14ac:dyDescent="0.2">
      <c r="A73" s="1"/>
      <c r="L73" s="18"/>
      <c r="M73" s="18"/>
      <c r="N73" s="18"/>
      <c r="O73" s="18"/>
    </row>
    <row r="74" spans="1:15" x14ac:dyDescent="0.2">
      <c r="A74" s="1"/>
      <c r="L74" s="18"/>
      <c r="M74" s="18"/>
      <c r="N74" s="18"/>
      <c r="O74" s="18"/>
    </row>
    <row r="75" spans="1:15" x14ac:dyDescent="0.2">
      <c r="A75" s="1"/>
      <c r="L75" s="18"/>
      <c r="M75" s="18"/>
      <c r="N75" s="18"/>
      <c r="O75" s="18"/>
    </row>
    <row r="76" spans="1:15" x14ac:dyDescent="0.2">
      <c r="A76" s="1"/>
      <c r="L76" s="18"/>
      <c r="M76" s="18"/>
      <c r="N76" s="18"/>
      <c r="O76" s="18"/>
    </row>
    <row r="77" spans="1:15" x14ac:dyDescent="0.2">
      <c r="A77" s="1"/>
      <c r="L77" s="18"/>
      <c r="M77" s="18"/>
      <c r="N77" s="18"/>
      <c r="O77" s="18"/>
    </row>
    <row r="78" spans="1:15" x14ac:dyDescent="0.2">
      <c r="A78" s="1"/>
      <c r="L78" s="18"/>
      <c r="M78" s="18"/>
      <c r="N78" s="18"/>
      <c r="O78" s="18"/>
    </row>
    <row r="79" spans="1:15" x14ac:dyDescent="0.2">
      <c r="A79" s="1"/>
      <c r="L79" s="18"/>
      <c r="M79" s="18"/>
      <c r="N79" s="18"/>
      <c r="O79" s="18"/>
    </row>
    <row r="80" spans="1:15" x14ac:dyDescent="0.2">
      <c r="A80" s="1"/>
      <c r="L80" s="18"/>
      <c r="M80" s="18"/>
      <c r="N80" s="18"/>
      <c r="O80" s="18"/>
    </row>
    <row r="81" spans="1:15" x14ac:dyDescent="0.2">
      <c r="A81" s="1"/>
      <c r="L81" s="18"/>
      <c r="M81" s="18"/>
      <c r="N81" s="18"/>
      <c r="O81" s="18"/>
    </row>
    <row r="82" spans="1:15" x14ac:dyDescent="0.2">
      <c r="A82" s="1"/>
      <c r="L82" s="18"/>
      <c r="M82" s="18"/>
      <c r="N82" s="18"/>
      <c r="O82" s="18"/>
    </row>
    <row r="83" spans="1:15" x14ac:dyDescent="0.2">
      <c r="A83" s="1"/>
      <c r="L83" s="18"/>
      <c r="M83" s="18"/>
      <c r="N83" s="18"/>
      <c r="O83" s="18"/>
    </row>
    <row r="84" spans="1:15" x14ac:dyDescent="0.2">
      <c r="A84" s="1"/>
      <c r="L84" s="18"/>
      <c r="M84" s="18"/>
      <c r="N84" s="18"/>
      <c r="O84" s="18"/>
    </row>
    <row r="85" spans="1:15" x14ac:dyDescent="0.2">
      <c r="A85" s="1"/>
      <c r="L85" s="18"/>
      <c r="M85" s="18"/>
      <c r="N85" s="18"/>
      <c r="O85" s="18"/>
    </row>
    <row r="86" spans="1:15" x14ac:dyDescent="0.2">
      <c r="A86" s="1"/>
      <c r="L86" s="18"/>
      <c r="M86" s="18"/>
      <c r="N86" s="18"/>
      <c r="O86" s="18"/>
    </row>
    <row r="87" spans="1:15" x14ac:dyDescent="0.2">
      <c r="A87" s="1"/>
      <c r="L87" s="18"/>
      <c r="M87" s="18"/>
      <c r="N87" s="18"/>
      <c r="O87" s="18"/>
    </row>
    <row r="88" spans="1:15" x14ac:dyDescent="0.2">
      <c r="A88" s="1"/>
      <c r="L88" s="18"/>
      <c r="M88" s="18"/>
      <c r="N88" s="18"/>
      <c r="O88" s="18"/>
    </row>
    <row r="89" spans="1:15" x14ac:dyDescent="0.2">
      <c r="A89" s="1"/>
      <c r="L89" s="18"/>
      <c r="M89" s="18"/>
      <c r="N89" s="18"/>
      <c r="O89" s="18"/>
    </row>
    <row r="90" spans="1:15" x14ac:dyDescent="0.2">
      <c r="A90" s="1"/>
      <c r="L90" s="18"/>
      <c r="M90" s="18"/>
      <c r="N90" s="18"/>
      <c r="O90" s="18"/>
    </row>
    <row r="91" spans="1:15" x14ac:dyDescent="0.2">
      <c r="A91" s="1"/>
      <c r="L91" s="18"/>
      <c r="M91" s="18"/>
      <c r="N91" s="18"/>
      <c r="O91" s="18"/>
    </row>
    <row r="92" spans="1:15" x14ac:dyDescent="0.2">
      <c r="A92" s="1"/>
      <c r="L92" s="18"/>
      <c r="M92" s="18"/>
      <c r="N92" s="18"/>
      <c r="O92" s="18"/>
    </row>
    <row r="93" spans="1:15" x14ac:dyDescent="0.2">
      <c r="A93" s="1"/>
    </row>
    <row r="94" spans="1:15" x14ac:dyDescent="0.2">
      <c r="A94" s="1"/>
    </row>
    <row r="95" spans="1:15" x14ac:dyDescent="0.2">
      <c r="A95" s="1"/>
    </row>
    <row r="96" spans="1:15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6C694-BFE9-4D2C-99C7-502A621D8D71}">
  <dimension ref="A1:AI127"/>
  <sheetViews>
    <sheetView topLeftCell="A4" workbookViewId="0">
      <selection activeCell="E99" sqref="E99"/>
    </sheetView>
  </sheetViews>
  <sheetFormatPr defaultColWidth="8.85546875" defaultRowHeight="12.75" x14ac:dyDescent="0.2"/>
  <cols>
    <col min="8" max="8" width="12" bestFit="1" customWidth="1"/>
    <col min="16" max="16" width="11" bestFit="1" customWidth="1"/>
    <col min="26" max="26" width="11.42578125" customWidth="1"/>
  </cols>
  <sheetData>
    <row r="1" spans="1:35" ht="13.5" thickBot="1" x14ac:dyDescent="0.25">
      <c r="A1" s="2">
        <v>0.41705060098110464</v>
      </c>
      <c r="B1" s="2">
        <v>2.0721460990316665E-3</v>
      </c>
      <c r="C1" s="2">
        <v>1.6388783331520477E-4</v>
      </c>
      <c r="D1" s="2">
        <v>-1.9228806045773328</v>
      </c>
      <c r="E1" s="2">
        <v>-16.057744606865523</v>
      </c>
      <c r="F1" s="2">
        <v>1.5754256851422067E-3</v>
      </c>
      <c r="G1" s="2">
        <v>5.1137552096468452E-5</v>
      </c>
      <c r="H1" s="3">
        <v>1.5798096396203625E-3</v>
      </c>
      <c r="I1" s="4">
        <v>6.5842752420143603E-5</v>
      </c>
      <c r="J1" s="4">
        <v>6.6840152205918825E-5</v>
      </c>
      <c r="K1" s="2">
        <v>2.3104418072484299E-3</v>
      </c>
      <c r="L1" s="2">
        <v>7.3131317663816653E-5</v>
      </c>
      <c r="M1" s="2">
        <v>1.8626854036511488E-5</v>
      </c>
      <c r="N1" s="2">
        <v>2.0081240805057562E-3</v>
      </c>
      <c r="O1" s="2">
        <v>5.4071744507486197E-5</v>
      </c>
      <c r="P1" s="2">
        <v>5.1473555596155434E-6</v>
      </c>
      <c r="Q1" s="3">
        <v>1.4554128815698264E-3</v>
      </c>
      <c r="R1" s="4">
        <v>4.2176351524087702E-5</v>
      </c>
      <c r="S1" s="5">
        <v>4.8030478125563116E-6</v>
      </c>
      <c r="T1" s="3">
        <v>1.8090223920757987E-3</v>
      </c>
      <c r="U1" s="4">
        <v>3.8667667342666039E-5</v>
      </c>
      <c r="V1" s="5">
        <v>2.9896355316585602E-5</v>
      </c>
      <c r="W1" s="2">
        <v>1.7573149216448542E-3</v>
      </c>
      <c r="X1" s="2">
        <v>1.473437750551438E-5</v>
      </c>
      <c r="Y1" s="6">
        <v>1.5112654900020038E-5</v>
      </c>
      <c r="Z1">
        <f>$H$3+0.00000001</f>
        <v>0.35000000999999997</v>
      </c>
    </row>
    <row r="2" spans="1:35" ht="14.25" thickTop="1" thickBot="1" x14ac:dyDescent="0.25">
      <c r="A2" s="2">
        <f>(LOG(1/$H$2)-LOG(1/558.5))</f>
        <v>7.7830573142989579E-4</v>
      </c>
      <c r="B2" s="8"/>
      <c r="C2" s="8"/>
      <c r="D2" s="7" t="s">
        <v>0</v>
      </c>
      <c r="E2" s="7"/>
      <c r="F2" s="7"/>
      <c r="G2" s="7"/>
      <c r="H2" s="19">
        <v>557.5</v>
      </c>
      <c r="I2" s="8"/>
      <c r="J2" s="8"/>
      <c r="K2" s="8"/>
      <c r="L2" s="8"/>
      <c r="M2" s="8"/>
      <c r="N2" s="8"/>
      <c r="O2" s="8"/>
    </row>
    <row r="3" spans="1:35" ht="14.25" thickTop="1" thickBot="1" x14ac:dyDescent="0.25">
      <c r="A3" s="8"/>
      <c r="B3" s="8"/>
      <c r="C3" s="8"/>
      <c r="D3" s="7" t="s">
        <v>2</v>
      </c>
      <c r="E3" s="7"/>
      <c r="F3" s="7"/>
      <c r="G3" s="7"/>
      <c r="H3" s="20">
        <v>0.35</v>
      </c>
      <c r="I3" s="8"/>
      <c r="J3" s="8"/>
      <c r="K3" s="8"/>
      <c r="L3" s="8"/>
      <c r="M3" s="8"/>
      <c r="N3" s="8"/>
      <c r="O3" s="8"/>
    </row>
    <row r="4" spans="1:35" ht="13.5" thickTop="1" x14ac:dyDescent="0.2">
      <c r="A4" s="8"/>
      <c r="B4" s="8"/>
      <c r="C4" s="8"/>
      <c r="D4" s="7" t="s">
        <v>1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1:35" x14ac:dyDescent="0.2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W5">
        <v>430</v>
      </c>
      <c r="X5">
        <v>543.75</v>
      </c>
      <c r="Y5">
        <v>530</v>
      </c>
      <c r="Z5">
        <v>557.25</v>
      </c>
    </row>
    <row r="6" spans="1:35" x14ac:dyDescent="0.2">
      <c r="A6" s="8"/>
      <c r="B6" s="8"/>
      <c r="C6" s="8"/>
      <c r="D6" s="9"/>
      <c r="E6" s="22" t="s">
        <v>3</v>
      </c>
      <c r="F6" s="21" t="s">
        <v>4</v>
      </c>
      <c r="G6" s="8"/>
      <c r="H6" s="10"/>
      <c r="I6" s="11"/>
      <c r="J6" s="11"/>
      <c r="K6" s="11"/>
      <c r="L6" s="11"/>
      <c r="M6" s="11"/>
      <c r="N6" s="12"/>
      <c r="O6" s="8"/>
    </row>
    <row r="7" spans="1:35" x14ac:dyDescent="0.2">
      <c r="A7" s="8"/>
      <c r="B7" s="8"/>
      <c r="C7" s="8"/>
      <c r="D7" s="9">
        <v>360</v>
      </c>
      <c r="E7" s="8">
        <f t="shared" ref="E7:E50" si="0">LOG(-$E$1+$E$1*TANH(-(((10^(LOG(1/($D7))-($A$2))))-$F$1)/$G$1))+$D$1+$A$1*TANH(-(((10^(LOG(1/($D7))-($A$2))))-$B$1)/$C$1)-($J$1/$I$1*((1/(SQRT(2*PI())))*EXP(1)^((-1/2)*(((10^(LOG(1/$D7)-($A$2)))-$H$1)/$I$1)^2)))-($M$1/$L$1*((1/(SQRT(2*PI())))*EXP(1)^((-1/2)*(((10^(LOG(1/$D7)-($A$2)))-$K$1)/$L$1)^2)))-($P$1/$O$1*((1/(SQRT(2*PI())))*EXP(1)^((-1/2)*(((10^(LOG(1/$D7)-($A$2)))-$N$1)/$O$1)^2)))+($S$1/$R$1*((1/(SQRT(2*PI())))*EXP(1)^((-1/2)*(((10^(LOG(1/$D7)-($A$2)))-$Q$1)/$R$1)^2)))+(($V$1/$U$1*((1/(SQRT(2*PI())))*EXP(1)^((-1/2)*(((10^(LOG(1/$D7)-($A$2)))-$T$1)/$U$1)^2)))/10)+(($Y$1/$X$1*((1/(SQRT(2*PI())))*EXP(1)^((-1/2)*(((10^(LOG(1/$D7)-($A$2)))-$W$1)/$X$1)^2)))/100)</f>
        <v>-0.83305533275610255</v>
      </c>
      <c r="F7" s="8">
        <f>LOG((1-10^-((10^(E7))*Z$1))/(1-10^-Z$1))</f>
        <v>-0.69519457908602833</v>
      </c>
      <c r="G7" s="8"/>
      <c r="H7" s="13"/>
      <c r="I7" s="8"/>
      <c r="J7" s="8"/>
      <c r="K7" s="8"/>
      <c r="L7" s="8"/>
      <c r="M7" s="8"/>
      <c r="N7" s="14"/>
      <c r="O7" s="8"/>
      <c r="Q7">
        <f>D7</f>
        <v>360</v>
      </c>
      <c r="R7">
        <f>10^(F7+2)</f>
        <v>20.174622676522102</v>
      </c>
      <c r="V7">
        <f>Q7</f>
        <v>360</v>
      </c>
      <c r="W7">
        <f>AC7*0.99</f>
        <v>33.809657682667662</v>
      </c>
      <c r="X7">
        <v>19.98198454808805</v>
      </c>
      <c r="Y7">
        <f t="shared" ref="Y7:Z22" si="1">AE7*0.99</f>
        <v>20.002753587121244</v>
      </c>
      <c r="Z7">
        <f t="shared" si="1"/>
        <v>19.972876449756882</v>
      </c>
      <c r="AC7">
        <v>34.15116937643198</v>
      </c>
      <c r="AD7">
        <v>19.837990770548753</v>
      </c>
      <c r="AE7">
        <v>20.204801603152774</v>
      </c>
      <c r="AF7">
        <v>20.174622676522102</v>
      </c>
      <c r="AH7">
        <v>20.183822775846515</v>
      </c>
      <c r="AI7">
        <f>AH7*0.99</f>
        <v>19.98198454808805</v>
      </c>
    </row>
    <row r="8" spans="1:35" x14ac:dyDescent="0.2">
      <c r="A8" s="8"/>
      <c r="B8" s="8"/>
      <c r="C8" s="8"/>
      <c r="D8" s="9">
        <v>370</v>
      </c>
      <c r="E8" s="8">
        <f t="shared" si="0"/>
        <v>-0.83281424139956894</v>
      </c>
      <c r="F8" s="8">
        <f t="shared" ref="F8:F50" si="2">LOG((1-10^-((10^(E8))*Z$1))/(1-10^-Z$1))</f>
        <v>-0.69496747867099484</v>
      </c>
      <c r="G8" s="8"/>
      <c r="H8" s="13"/>
      <c r="I8" s="8"/>
      <c r="J8" s="8"/>
      <c r="K8" s="8"/>
      <c r="L8" s="8"/>
      <c r="M8" s="8"/>
      <c r="N8" s="14"/>
      <c r="O8" s="8"/>
      <c r="Q8">
        <f t="shared" ref="Q8:Q50" si="3">D8</f>
        <v>370</v>
      </c>
      <c r="R8">
        <f t="shared" ref="R8:R50" si="4">10^(F8+2)</f>
        <v>20.185175109261738</v>
      </c>
      <c r="V8">
        <f t="shared" ref="V8:V50" si="5">Q8</f>
        <v>370</v>
      </c>
      <c r="W8">
        <f t="shared" ref="W8:W50" si="6">AC8*0.99</f>
        <v>44.106404420201798</v>
      </c>
      <c r="X8">
        <v>20.004872683709408</v>
      </c>
      <c r="Y8">
        <f t="shared" si="1"/>
        <v>20.043895767831181</v>
      </c>
      <c r="Z8">
        <f t="shared" si="1"/>
        <v>19.98332335816912</v>
      </c>
      <c r="AC8">
        <v>44.551923656769496</v>
      </c>
      <c r="AD8">
        <v>18.405448275369881</v>
      </c>
      <c r="AE8">
        <v>20.246359361445638</v>
      </c>
      <c r="AF8">
        <v>20.185175109261738</v>
      </c>
      <c r="AH8">
        <v>20.20694210475698</v>
      </c>
      <c r="AI8">
        <f t="shared" ref="AI8:AI50" si="7">AH8*0.99</f>
        <v>20.004872683709408</v>
      </c>
    </row>
    <row r="9" spans="1:35" x14ac:dyDescent="0.2">
      <c r="A9" s="8"/>
      <c r="B9" s="8"/>
      <c r="C9" s="8"/>
      <c r="D9" s="9">
        <v>380</v>
      </c>
      <c r="E9" s="8">
        <f t="shared" si="0"/>
        <v>-0.8322687521369776</v>
      </c>
      <c r="F9" s="8">
        <f t="shared" si="2"/>
        <v>-0.69445367318213824</v>
      </c>
      <c r="G9" s="8"/>
      <c r="H9" s="13"/>
      <c r="I9" s="8"/>
      <c r="J9" s="8"/>
      <c r="K9" s="8"/>
      <c r="L9" s="8"/>
      <c r="M9" s="8"/>
      <c r="N9" s="14"/>
      <c r="O9" s="8"/>
      <c r="Q9">
        <f t="shared" si="3"/>
        <v>380</v>
      </c>
      <c r="R9">
        <f t="shared" si="4"/>
        <v>20.209069935544644</v>
      </c>
      <c r="V9">
        <f t="shared" si="5"/>
        <v>380</v>
      </c>
      <c r="W9">
        <f t="shared" si="6"/>
        <v>55.345266345369339</v>
      </c>
      <c r="X9">
        <v>20.045437456386644</v>
      </c>
      <c r="Y9">
        <f t="shared" si="1"/>
        <v>19.998160701773912</v>
      </c>
      <c r="Z9">
        <f t="shared" si="1"/>
        <v>20.006979236189196</v>
      </c>
      <c r="AC9">
        <v>55.904309439767012</v>
      </c>
      <c r="AD9">
        <v>17.589172417570808</v>
      </c>
      <c r="AE9">
        <v>20.200162325024152</v>
      </c>
      <c r="AF9">
        <v>20.209069935544644</v>
      </c>
      <c r="AH9">
        <v>20.24791662261277</v>
      </c>
      <c r="AI9">
        <f t="shared" si="7"/>
        <v>20.045437456386644</v>
      </c>
    </row>
    <row r="10" spans="1:35" x14ac:dyDescent="0.2">
      <c r="A10" s="8"/>
      <c r="B10" s="8"/>
      <c r="C10" s="8"/>
      <c r="D10" s="9">
        <v>390</v>
      </c>
      <c r="E10" s="8">
        <f t="shared" si="0"/>
        <v>-0.83135120178041744</v>
      </c>
      <c r="F10" s="8">
        <f t="shared" si="2"/>
        <v>-0.69358950514410445</v>
      </c>
      <c r="G10" s="8"/>
      <c r="H10" s="13"/>
      <c r="I10" s="8"/>
      <c r="J10" s="8"/>
      <c r="K10" s="8"/>
      <c r="L10" s="8"/>
      <c r="M10" s="8"/>
      <c r="N10" s="14"/>
      <c r="O10" s="8"/>
      <c r="Q10">
        <f t="shared" si="3"/>
        <v>390</v>
      </c>
      <c r="R10">
        <f t="shared" si="4"/>
        <v>20.249322390318039</v>
      </c>
      <c r="V10">
        <f t="shared" si="5"/>
        <v>390</v>
      </c>
      <c r="W10">
        <f t="shared" si="6"/>
        <v>68.338011087759384</v>
      </c>
      <c r="X10">
        <v>19.994974539110849</v>
      </c>
      <c r="Y10">
        <f t="shared" si="1"/>
        <v>19.336373671225388</v>
      </c>
      <c r="Z10">
        <f t="shared" si="1"/>
        <v>20.046829166414859</v>
      </c>
      <c r="AC10">
        <v>69.028294028039781</v>
      </c>
      <c r="AD10">
        <v>19.781175908356197</v>
      </c>
      <c r="AE10">
        <v>19.531690576995342</v>
      </c>
      <c r="AF10">
        <v>20.249322390318039</v>
      </c>
      <c r="AH10">
        <v>20.196943978899849</v>
      </c>
      <c r="AI10">
        <f t="shared" si="7"/>
        <v>19.994974539110849</v>
      </c>
    </row>
    <row r="11" spans="1:35" x14ac:dyDescent="0.2">
      <c r="A11" s="8"/>
      <c r="B11" s="8"/>
      <c r="C11" s="8"/>
      <c r="D11" s="9">
        <v>400</v>
      </c>
      <c r="E11" s="8">
        <f t="shared" si="0"/>
        <v>-0.83261788382073854</v>
      </c>
      <c r="F11" s="8">
        <f t="shared" si="2"/>
        <v>-0.69478252168118759</v>
      </c>
      <c r="G11" s="8"/>
      <c r="H11" s="13"/>
      <c r="I11" s="8"/>
      <c r="J11" s="8"/>
      <c r="K11" s="8"/>
      <c r="L11" s="8"/>
      <c r="M11" s="8"/>
      <c r="N11" s="14"/>
      <c r="O11" s="8"/>
      <c r="Q11">
        <f t="shared" si="3"/>
        <v>400</v>
      </c>
      <c r="R11">
        <f t="shared" si="4"/>
        <v>20.193773386425821</v>
      </c>
      <c r="V11">
        <f t="shared" si="5"/>
        <v>400</v>
      </c>
      <c r="W11">
        <f t="shared" si="6"/>
        <v>80.62878030087856</v>
      </c>
      <c r="X11">
        <v>19.34982173001919</v>
      </c>
      <c r="Y11">
        <f t="shared" si="1"/>
        <v>17.902810511719693</v>
      </c>
      <c r="Z11">
        <f t="shared" si="1"/>
        <v>19.991835652561562</v>
      </c>
      <c r="AC11">
        <v>81.443212425129857</v>
      </c>
      <c r="AD11">
        <v>24.898420687006734</v>
      </c>
      <c r="AE11">
        <v>18.083646981535043</v>
      </c>
      <c r="AF11">
        <v>20.193773386425821</v>
      </c>
      <c r="AH11">
        <v>19.54527447476686</v>
      </c>
      <c r="AI11">
        <f t="shared" si="7"/>
        <v>19.34982173001919</v>
      </c>
    </row>
    <row r="12" spans="1:35" x14ac:dyDescent="0.2">
      <c r="A12" s="8"/>
      <c r="B12" s="8"/>
      <c r="C12" s="8"/>
      <c r="D12" s="9">
        <v>410</v>
      </c>
      <c r="E12" s="8">
        <f t="shared" si="0"/>
        <v>-0.84735109372879547</v>
      </c>
      <c r="F12" s="8">
        <f t="shared" si="2"/>
        <v>-0.70867419460566683</v>
      </c>
      <c r="G12" s="8"/>
      <c r="H12" s="13"/>
      <c r="I12" s="8"/>
      <c r="J12" s="8"/>
      <c r="K12" s="8"/>
      <c r="L12" s="8"/>
      <c r="M12" s="8"/>
      <c r="N12" s="14"/>
      <c r="O12" s="8"/>
      <c r="Q12">
        <f t="shared" si="3"/>
        <v>410</v>
      </c>
      <c r="R12">
        <f t="shared" si="4"/>
        <v>19.558061408489401</v>
      </c>
      <c r="V12">
        <f t="shared" si="5"/>
        <v>410</v>
      </c>
      <c r="W12">
        <f t="shared" si="6"/>
        <v>89.364763740318466</v>
      </c>
      <c r="X12">
        <v>17.952490101870996</v>
      </c>
      <c r="Y12">
        <f t="shared" si="1"/>
        <v>17.509156620177972</v>
      </c>
      <c r="Z12">
        <f t="shared" si="1"/>
        <v>19.362480794404508</v>
      </c>
      <c r="AC12">
        <v>90.2674381215338</v>
      </c>
      <c r="AD12">
        <v>31.920852884699347</v>
      </c>
      <c r="AE12">
        <v>17.686016788058559</v>
      </c>
      <c r="AF12">
        <v>19.558061408489401</v>
      </c>
      <c r="AH12">
        <v>18.133828385728279</v>
      </c>
      <c r="AI12">
        <f t="shared" si="7"/>
        <v>17.952490101870996</v>
      </c>
    </row>
    <row r="13" spans="1:35" x14ac:dyDescent="0.2">
      <c r="A13" s="8"/>
      <c r="B13" s="8"/>
      <c r="C13" s="8"/>
      <c r="D13" s="9">
        <v>420</v>
      </c>
      <c r="E13" s="8">
        <f t="shared" si="0"/>
        <v>-0.88082824389838077</v>
      </c>
      <c r="F13" s="8">
        <f t="shared" si="2"/>
        <v>-0.7403401516669581</v>
      </c>
      <c r="G13" s="8"/>
      <c r="H13" s="13"/>
      <c r="I13" s="8"/>
      <c r="J13" s="8"/>
      <c r="K13" s="8"/>
      <c r="L13" s="8"/>
      <c r="M13" s="8"/>
      <c r="N13" s="14"/>
      <c r="O13" s="8"/>
      <c r="Q13">
        <f t="shared" si="3"/>
        <v>420</v>
      </c>
      <c r="R13">
        <f t="shared" si="4"/>
        <v>18.182761756576721</v>
      </c>
      <c r="V13">
        <f t="shared" si="5"/>
        <v>420</v>
      </c>
      <c r="W13">
        <f t="shared" si="6"/>
        <v>96.487461022366617</v>
      </c>
      <c r="X13">
        <v>17.461245429642531</v>
      </c>
      <c r="Y13">
        <f t="shared" si="1"/>
        <v>19.849471925121399</v>
      </c>
      <c r="Z13">
        <f t="shared" si="1"/>
        <v>18.000934139010955</v>
      </c>
      <c r="AC13">
        <v>97.46208184077436</v>
      </c>
      <c r="AD13">
        <v>40.589469615967815</v>
      </c>
      <c r="AE13">
        <v>20.049971641536768</v>
      </c>
      <c r="AF13">
        <v>18.182761756576721</v>
      </c>
      <c r="AH13">
        <v>17.637621646103568</v>
      </c>
      <c r="AI13">
        <f t="shared" si="7"/>
        <v>17.461245429642531</v>
      </c>
    </row>
    <row r="14" spans="1:35" x14ac:dyDescent="0.2">
      <c r="A14" s="8"/>
      <c r="B14" s="8"/>
      <c r="C14" s="8"/>
      <c r="D14" s="9">
        <v>430</v>
      </c>
      <c r="E14" s="8">
        <f t="shared" si="0"/>
        <v>-0.89568498808029373</v>
      </c>
      <c r="F14" s="8">
        <f t="shared" si="2"/>
        <v>-0.75443599004326323</v>
      </c>
      <c r="G14" s="8"/>
      <c r="H14" s="13"/>
      <c r="I14" s="8"/>
      <c r="J14" s="8"/>
      <c r="K14" s="8"/>
      <c r="L14" s="8"/>
      <c r="M14" s="8"/>
      <c r="N14" s="14"/>
      <c r="O14" s="8"/>
      <c r="Q14">
        <f t="shared" si="3"/>
        <v>430</v>
      </c>
      <c r="R14">
        <f t="shared" si="4"/>
        <v>17.602080788870715</v>
      </c>
      <c r="V14">
        <f t="shared" si="5"/>
        <v>430</v>
      </c>
      <c r="W14">
        <f t="shared" si="6"/>
        <v>99.028729772419226</v>
      </c>
      <c r="X14">
        <v>19.532727372586574</v>
      </c>
      <c r="Y14">
        <f t="shared" si="1"/>
        <v>24.6379275825037</v>
      </c>
      <c r="Z14">
        <f t="shared" si="1"/>
        <v>17.426059980982007</v>
      </c>
      <c r="AC14">
        <v>100.02901997214063</v>
      </c>
      <c r="AD14">
        <v>50.142430124613441</v>
      </c>
      <c r="AE14">
        <v>24.886795537882524</v>
      </c>
      <c r="AF14">
        <v>17.602080788870715</v>
      </c>
      <c r="AH14">
        <v>19.730027649077346</v>
      </c>
      <c r="AI14">
        <f t="shared" si="7"/>
        <v>19.532727372586574</v>
      </c>
    </row>
    <row r="15" spans="1:35" x14ac:dyDescent="0.2">
      <c r="A15" s="8"/>
      <c r="B15" s="8"/>
      <c r="C15" s="8"/>
      <c r="D15" s="9">
        <v>440</v>
      </c>
      <c r="E15" s="8">
        <f t="shared" si="0"/>
        <v>-0.85003293884155873</v>
      </c>
      <c r="F15" s="8">
        <f t="shared" si="2"/>
        <v>-0.71120584536739906</v>
      </c>
      <c r="G15" s="8"/>
      <c r="H15" s="13"/>
      <c r="I15" s="8"/>
      <c r="J15" s="8"/>
      <c r="K15" s="8"/>
      <c r="L15" s="8"/>
      <c r="M15" s="8"/>
      <c r="N15" s="14"/>
      <c r="O15" s="8"/>
      <c r="Q15">
        <f t="shared" si="3"/>
        <v>440</v>
      </c>
      <c r="R15">
        <f t="shared" si="4"/>
        <v>19.444382451913178</v>
      </c>
      <c r="V15">
        <f t="shared" si="5"/>
        <v>440</v>
      </c>
      <c r="W15">
        <f t="shared" si="6"/>
        <v>96.503222700005509</v>
      </c>
      <c r="X15">
        <v>24.00871327532187</v>
      </c>
      <c r="Y15">
        <f t="shared" si="1"/>
        <v>31.046078539045446</v>
      </c>
      <c r="Z15">
        <f t="shared" si="1"/>
        <v>19.249938627394044</v>
      </c>
      <c r="AC15">
        <v>97.478002727278295</v>
      </c>
      <c r="AD15">
        <v>60.64127876126561</v>
      </c>
      <c r="AE15">
        <v>31.359675291965097</v>
      </c>
      <c r="AF15">
        <v>19.444382451913178</v>
      </c>
      <c r="AH15">
        <v>24.251225530628151</v>
      </c>
      <c r="AI15">
        <f t="shared" si="7"/>
        <v>24.00871327532187</v>
      </c>
    </row>
    <row r="16" spans="1:35" x14ac:dyDescent="0.2">
      <c r="A16" s="8"/>
      <c r="B16" s="8"/>
      <c r="C16" s="8"/>
      <c r="D16" s="9">
        <v>450</v>
      </c>
      <c r="E16" s="8">
        <f t="shared" si="0"/>
        <v>-0.759070168503028</v>
      </c>
      <c r="F16" s="8">
        <f t="shared" si="2"/>
        <v>-0.62588028378436533</v>
      </c>
      <c r="G16" s="8"/>
      <c r="H16" s="13"/>
      <c r="I16" s="8"/>
      <c r="J16" s="8"/>
      <c r="K16" s="8"/>
      <c r="L16" s="8"/>
      <c r="M16" s="8"/>
      <c r="N16" s="14"/>
      <c r="O16" s="8"/>
      <c r="Q16">
        <f t="shared" si="3"/>
        <v>450</v>
      </c>
      <c r="R16">
        <f t="shared" si="4"/>
        <v>23.665719691733759</v>
      </c>
      <c r="V16">
        <f t="shared" si="5"/>
        <v>450</v>
      </c>
      <c r="W16">
        <f t="shared" si="6"/>
        <v>89.411396109074929</v>
      </c>
      <c r="X16">
        <v>30.074261106631702</v>
      </c>
      <c r="Y16">
        <f t="shared" si="1"/>
        <v>38.892047998211915</v>
      </c>
      <c r="Z16">
        <f t="shared" si="1"/>
        <v>23.429062494816421</v>
      </c>
      <c r="AC16">
        <v>90.314541524318116</v>
      </c>
      <c r="AD16">
        <v>72.396620787956152</v>
      </c>
      <c r="AE16">
        <v>39.284896967890823</v>
      </c>
      <c r="AF16">
        <v>23.665719691733759</v>
      </c>
      <c r="AH16">
        <v>30.378041521850204</v>
      </c>
      <c r="AI16">
        <f t="shared" si="7"/>
        <v>30.074261106631702</v>
      </c>
    </row>
    <row r="17" spans="1:35" x14ac:dyDescent="0.2">
      <c r="A17" s="8"/>
      <c r="B17" s="8"/>
      <c r="C17" s="8"/>
      <c r="D17" s="9">
        <v>460</v>
      </c>
      <c r="E17" s="8">
        <f t="shared" si="0"/>
        <v>-0.6558238495808052</v>
      </c>
      <c r="F17" s="8">
        <f t="shared" si="2"/>
        <v>-0.53059612551574631</v>
      </c>
      <c r="G17" s="8"/>
      <c r="H17" s="13"/>
      <c r="I17" s="8"/>
      <c r="J17" s="8"/>
      <c r="K17" s="8"/>
      <c r="L17" s="8"/>
      <c r="M17" s="8"/>
      <c r="N17" s="14"/>
      <c r="O17" s="8"/>
      <c r="Q17">
        <f t="shared" si="3"/>
        <v>460</v>
      </c>
      <c r="R17">
        <f t="shared" si="4"/>
        <v>29.471610880871619</v>
      </c>
      <c r="V17">
        <f t="shared" si="5"/>
        <v>460</v>
      </c>
      <c r="W17">
        <f t="shared" si="6"/>
        <v>76.332697443499612</v>
      </c>
      <c r="X17">
        <v>37.528318366033979</v>
      </c>
      <c r="Y17">
        <f t="shared" si="1"/>
        <v>47.600864625959936</v>
      </c>
      <c r="Z17">
        <f t="shared" si="1"/>
        <v>29.176894772062901</v>
      </c>
      <c r="AC17">
        <v>77.103734791413757</v>
      </c>
      <c r="AD17">
        <v>82.692685452768515</v>
      </c>
      <c r="AE17">
        <v>48.081681440363575</v>
      </c>
      <c r="AF17">
        <v>29.471610880871619</v>
      </c>
      <c r="AH17">
        <v>37.907392288923212</v>
      </c>
      <c r="AI17">
        <f t="shared" si="7"/>
        <v>37.528318366033979</v>
      </c>
    </row>
    <row r="18" spans="1:35" x14ac:dyDescent="0.2">
      <c r="A18" s="8"/>
      <c r="B18" s="8"/>
      <c r="C18" s="8"/>
      <c r="D18" s="9">
        <v>470</v>
      </c>
      <c r="E18" s="8">
        <f t="shared" si="0"/>
        <v>-0.5513055747915544</v>
      </c>
      <c r="F18" s="8">
        <f t="shared" si="2"/>
        <v>-0.43624147672065544</v>
      </c>
      <c r="G18" s="8"/>
      <c r="H18" s="13"/>
      <c r="I18" s="8"/>
      <c r="J18" s="8"/>
      <c r="K18" s="8"/>
      <c r="L18" s="8"/>
      <c r="M18" s="8"/>
      <c r="N18" s="14"/>
      <c r="O18" s="8"/>
      <c r="Q18">
        <f t="shared" si="3"/>
        <v>470</v>
      </c>
      <c r="R18">
        <f t="shared" si="4"/>
        <v>36.623388440530874</v>
      </c>
      <c r="V18">
        <f t="shared" si="5"/>
        <v>470</v>
      </c>
      <c r="W18">
        <f t="shared" si="6"/>
        <v>58.053224246451748</v>
      </c>
      <c r="X18">
        <v>45.927380127570451</v>
      </c>
      <c r="Y18">
        <f t="shared" si="1"/>
        <v>56.949047672840159</v>
      </c>
      <c r="Z18">
        <f t="shared" si="1"/>
        <v>36.257154556125563</v>
      </c>
      <c r="AC18">
        <v>58.63962045096136</v>
      </c>
      <c r="AD18">
        <v>90.22008986300898</v>
      </c>
      <c r="AE18">
        <v>57.52429057862642</v>
      </c>
      <c r="AF18">
        <v>36.623388440530874</v>
      </c>
      <c r="AH18">
        <v>46.391293058151973</v>
      </c>
      <c r="AI18">
        <f t="shared" si="7"/>
        <v>45.927380127570451</v>
      </c>
    </row>
    <row r="19" spans="1:35" x14ac:dyDescent="0.2">
      <c r="A19" s="8"/>
      <c r="B19" s="8"/>
      <c r="C19" s="8"/>
      <c r="D19" s="9">
        <v>480</v>
      </c>
      <c r="E19" s="8">
        <f t="shared" si="0"/>
        <v>-0.45167744650626274</v>
      </c>
      <c r="F19" s="8">
        <f t="shared" si="2"/>
        <v>-0.34875302590424079</v>
      </c>
      <c r="G19" s="8"/>
      <c r="H19" s="13"/>
      <c r="I19" s="8"/>
      <c r="J19" s="8"/>
      <c r="K19" s="8"/>
      <c r="L19" s="8"/>
      <c r="M19" s="8"/>
      <c r="N19" s="14"/>
      <c r="O19" s="8"/>
      <c r="Q19">
        <f t="shared" si="3"/>
        <v>480</v>
      </c>
      <c r="R19">
        <f t="shared" si="4"/>
        <v>44.796798168082006</v>
      </c>
      <c r="V19">
        <f t="shared" si="5"/>
        <v>480</v>
      </c>
      <c r="W19">
        <f t="shared" si="6"/>
        <v>39.98925863520288</v>
      </c>
      <c r="X19">
        <v>54.850920499616421</v>
      </c>
      <c r="Y19">
        <f t="shared" si="1"/>
        <v>67.572793925522745</v>
      </c>
      <c r="Z19">
        <f t="shared" si="1"/>
        <v>44.348830186401187</v>
      </c>
      <c r="AC19">
        <v>40.39319054060897</v>
      </c>
      <c r="AD19">
        <v>96.636769963867437</v>
      </c>
      <c r="AE19">
        <v>68.25534739951793</v>
      </c>
      <c r="AF19">
        <v>44.796798168082006</v>
      </c>
      <c r="AH19">
        <v>55.40497020163275</v>
      </c>
      <c r="AI19">
        <f t="shared" si="7"/>
        <v>54.850920499616421</v>
      </c>
    </row>
    <row r="20" spans="1:35" x14ac:dyDescent="0.2">
      <c r="A20" s="8"/>
      <c r="B20" s="8"/>
      <c r="C20" s="8"/>
      <c r="D20" s="9">
        <v>490</v>
      </c>
      <c r="E20" s="8">
        <f t="shared" si="0"/>
        <v>-0.36144126617184591</v>
      </c>
      <c r="F20" s="8">
        <f t="shared" si="2"/>
        <v>-0.27204590239253523</v>
      </c>
      <c r="G20" s="8"/>
      <c r="H20" s="13"/>
      <c r="I20" s="8"/>
      <c r="J20" s="8"/>
      <c r="K20" s="8"/>
      <c r="L20" s="8"/>
      <c r="M20" s="8"/>
      <c r="N20" s="14"/>
      <c r="O20" s="8"/>
      <c r="Q20">
        <f t="shared" si="3"/>
        <v>490</v>
      </c>
      <c r="R20">
        <f t="shared" si="4"/>
        <v>53.450786204925443</v>
      </c>
      <c r="V20">
        <f t="shared" si="5"/>
        <v>490</v>
      </c>
      <c r="W20">
        <f t="shared" si="6"/>
        <v>24.441512746796771</v>
      </c>
      <c r="X20">
        <v>64.950839814696636</v>
      </c>
      <c r="Y20">
        <f t="shared" si="1"/>
        <v>77.941991874398724</v>
      </c>
      <c r="Z20">
        <f t="shared" si="1"/>
        <v>52.91627834287619</v>
      </c>
      <c r="AC20">
        <v>24.688396713936132</v>
      </c>
      <c r="AD20">
        <v>100.01853780606596</v>
      </c>
      <c r="AE20">
        <v>78.729284721614874</v>
      </c>
      <c r="AF20">
        <v>53.450786204925443</v>
      </c>
      <c r="AH20">
        <v>65.606908903733981</v>
      </c>
      <c r="AI20">
        <f t="shared" si="7"/>
        <v>64.950839814696636</v>
      </c>
    </row>
    <row r="21" spans="1:35" x14ac:dyDescent="0.2">
      <c r="A21" s="8"/>
      <c r="B21" s="8"/>
      <c r="C21" s="8"/>
      <c r="D21" s="9">
        <v>500</v>
      </c>
      <c r="E21" s="8">
        <f t="shared" si="0"/>
        <v>-0.27320496241177761</v>
      </c>
      <c r="F21" s="8">
        <f t="shared" si="2"/>
        <v>-0.19984958915629028</v>
      </c>
      <c r="G21" s="8"/>
      <c r="H21" s="13"/>
      <c r="I21" s="8"/>
      <c r="J21" s="8"/>
      <c r="K21" s="8"/>
      <c r="L21" s="8"/>
      <c r="M21" s="8"/>
      <c r="N21" s="14"/>
      <c r="O21" s="8"/>
      <c r="Q21">
        <f t="shared" si="3"/>
        <v>500</v>
      </c>
      <c r="R21">
        <f t="shared" si="4"/>
        <v>63.11759041589535</v>
      </c>
      <c r="V21">
        <f t="shared" si="5"/>
        <v>500</v>
      </c>
      <c r="W21">
        <f t="shared" si="6"/>
        <v>12.906937814956862</v>
      </c>
      <c r="X21">
        <v>75.387286993903828</v>
      </c>
      <c r="Y21">
        <f t="shared" si="1"/>
        <v>85.902514170516611</v>
      </c>
      <c r="Z21">
        <f t="shared" si="1"/>
        <v>62.486414511736399</v>
      </c>
      <c r="AC21">
        <v>13.037310924198851</v>
      </c>
      <c r="AD21">
        <v>99.038783102934914</v>
      </c>
      <c r="AE21">
        <v>86.77021633385516</v>
      </c>
      <c r="AF21">
        <v>63.11759041589535</v>
      </c>
      <c r="AH21">
        <v>76.148774741316998</v>
      </c>
      <c r="AI21">
        <f t="shared" si="7"/>
        <v>75.387286993903828</v>
      </c>
    </row>
    <row r="22" spans="1:35" x14ac:dyDescent="0.2">
      <c r="A22" s="8"/>
      <c r="B22" s="8"/>
      <c r="C22" s="8"/>
      <c r="D22" s="9">
        <v>510</v>
      </c>
      <c r="E22" s="8">
        <f t="shared" si="0"/>
        <v>-0.18825634906942995</v>
      </c>
      <c r="F22" s="8">
        <f t="shared" si="2"/>
        <v>-0.13346251942642026</v>
      </c>
      <c r="G22" s="8"/>
      <c r="H22" s="13"/>
      <c r="I22" s="8"/>
      <c r="J22" s="8"/>
      <c r="K22" s="8"/>
      <c r="L22" s="8"/>
      <c r="M22" s="8"/>
      <c r="N22" s="14"/>
      <c r="O22" s="8"/>
      <c r="Q22">
        <f t="shared" si="3"/>
        <v>510</v>
      </c>
      <c r="R22">
        <f t="shared" si="4"/>
        <v>73.54234614067424</v>
      </c>
      <c r="V22">
        <f t="shared" si="5"/>
        <v>510</v>
      </c>
      <c r="W22">
        <f t="shared" si="6"/>
        <v>6.2004339117749661</v>
      </c>
      <c r="X22">
        <v>83.852880408010364</v>
      </c>
      <c r="Y22">
        <f t="shared" si="1"/>
        <v>92.225068560268696</v>
      </c>
      <c r="Z22">
        <f t="shared" si="1"/>
        <v>72.806922679267501</v>
      </c>
      <c r="AC22">
        <v>6.2630645573484509</v>
      </c>
      <c r="AD22">
        <v>94.472868921831335</v>
      </c>
      <c r="AE22">
        <v>93.156634909362324</v>
      </c>
      <c r="AF22">
        <v>73.54234614067424</v>
      </c>
      <c r="AH22">
        <v>84.699879200010471</v>
      </c>
      <c r="AI22">
        <f t="shared" si="7"/>
        <v>83.852880408010364</v>
      </c>
    </row>
    <row r="23" spans="1:35" x14ac:dyDescent="0.2">
      <c r="A23" s="8"/>
      <c r="B23" s="8"/>
      <c r="C23" s="8"/>
      <c r="D23" s="9">
        <v>520</v>
      </c>
      <c r="E23" s="8">
        <f t="shared" si="0"/>
        <v>-0.12079528605435243</v>
      </c>
      <c r="F23" s="8">
        <f t="shared" si="2"/>
        <v>-8.3275796104818375E-2</v>
      </c>
      <c r="G23" s="8"/>
      <c r="H23" s="13"/>
      <c r="I23" s="8"/>
      <c r="J23" s="8"/>
      <c r="K23" s="8"/>
      <c r="L23" s="8"/>
      <c r="M23" s="8"/>
      <c r="N23" s="14"/>
      <c r="O23" s="8"/>
      <c r="Q23">
        <f t="shared" si="3"/>
        <v>520</v>
      </c>
      <c r="R23">
        <f t="shared" si="4"/>
        <v>82.551354566121205</v>
      </c>
      <c r="V23">
        <f t="shared" si="5"/>
        <v>520</v>
      </c>
      <c r="W23">
        <f t="shared" si="6"/>
        <v>2.7715296638362759</v>
      </c>
      <c r="X23">
        <v>90.297764571762031</v>
      </c>
      <c r="Y23">
        <f t="shared" ref="Y23:Z50" si="8">AE23*0.99</f>
        <v>97.483017264257995</v>
      </c>
      <c r="Z23">
        <f t="shared" si="8"/>
        <v>81.725841020459995</v>
      </c>
      <c r="AC23">
        <v>2.7995249129659352</v>
      </c>
      <c r="AD23">
        <v>86.475402370666671</v>
      </c>
      <c r="AE23">
        <v>98.467694206321212</v>
      </c>
      <c r="AF23">
        <v>82.551354566121205</v>
      </c>
      <c r="AH23">
        <v>91.209863203800026</v>
      </c>
      <c r="AI23">
        <f t="shared" si="7"/>
        <v>90.297764571762031</v>
      </c>
    </row>
    <row r="24" spans="1:35" x14ac:dyDescent="0.2">
      <c r="A24" s="8"/>
      <c r="B24" s="8"/>
      <c r="C24" s="8"/>
      <c r="D24" s="9">
        <v>530</v>
      </c>
      <c r="E24" s="8">
        <f t="shared" si="0"/>
        <v>-7.272432785168402E-2</v>
      </c>
      <c r="F24" s="8">
        <f t="shared" si="2"/>
        <v>-4.9056200426743593E-2</v>
      </c>
      <c r="G24" s="8"/>
      <c r="H24" s="13"/>
      <c r="I24" s="8"/>
      <c r="J24" s="8"/>
      <c r="K24" s="8"/>
      <c r="L24" s="8"/>
      <c r="M24" s="8"/>
      <c r="N24" s="14"/>
      <c r="O24" s="8"/>
      <c r="Q24">
        <f t="shared" si="3"/>
        <v>530</v>
      </c>
      <c r="R24">
        <f t="shared" si="4"/>
        <v>89.318989188660098</v>
      </c>
      <c r="V24">
        <f t="shared" si="5"/>
        <v>530</v>
      </c>
      <c r="W24">
        <f t="shared" si="6"/>
        <v>1.1274675703054784</v>
      </c>
      <c r="X24">
        <v>95.96326160735633</v>
      </c>
      <c r="Y24">
        <f t="shared" si="8"/>
        <v>99.028729772419226</v>
      </c>
      <c r="Z24">
        <f t="shared" si="8"/>
        <v>88.425799296773491</v>
      </c>
      <c r="AC24">
        <v>1.1388561316216954</v>
      </c>
      <c r="AD24">
        <v>73.175930892482185</v>
      </c>
      <c r="AE24">
        <v>100.02901997214063</v>
      </c>
      <c r="AF24">
        <v>89.318989188660098</v>
      </c>
      <c r="AH24">
        <v>96.932587482178107</v>
      </c>
      <c r="AI24">
        <f t="shared" si="7"/>
        <v>95.96326160735633</v>
      </c>
    </row>
    <row r="25" spans="1:35" x14ac:dyDescent="0.2">
      <c r="A25" s="8"/>
      <c r="B25" s="8"/>
      <c r="C25" s="8"/>
      <c r="D25" s="9">
        <v>540</v>
      </c>
      <c r="E25" s="8">
        <f t="shared" si="0"/>
        <v>-3.2537303179596529E-2</v>
      </c>
      <c r="F25" s="8">
        <f t="shared" si="2"/>
        <v>-2.1524626821737988E-2</v>
      </c>
      <c r="G25" s="8"/>
      <c r="H25" s="13"/>
      <c r="I25" s="8"/>
      <c r="J25" s="8"/>
      <c r="K25" s="8"/>
      <c r="L25" s="8"/>
      <c r="M25" s="8"/>
      <c r="N25" s="14"/>
      <c r="O25" s="8"/>
      <c r="Q25">
        <f t="shared" si="3"/>
        <v>540</v>
      </c>
      <c r="R25">
        <f t="shared" si="4"/>
        <v>95.164588316753225</v>
      </c>
      <c r="V25">
        <f t="shared" si="5"/>
        <v>540</v>
      </c>
      <c r="W25">
        <f t="shared" si="6"/>
        <v>0.42186023098797393</v>
      </c>
      <c r="X25">
        <v>98.985349889914687</v>
      </c>
      <c r="Y25">
        <f t="shared" si="8"/>
        <v>97.380213992769669</v>
      </c>
      <c r="Z25">
        <f t="shared" si="8"/>
        <v>94.212942433585695</v>
      </c>
      <c r="AC25">
        <v>0.42612144544239788</v>
      </c>
      <c r="AD25">
        <v>56.74309174793391</v>
      </c>
      <c r="AE25">
        <v>98.363852517949155</v>
      </c>
      <c r="AF25">
        <v>95.164588316753225</v>
      </c>
      <c r="AH25">
        <v>99.985201909004729</v>
      </c>
      <c r="AI25">
        <f t="shared" si="7"/>
        <v>98.985349889914687</v>
      </c>
    </row>
    <row r="26" spans="1:35" x14ac:dyDescent="0.2">
      <c r="A26" s="8"/>
      <c r="B26" s="8"/>
      <c r="C26" s="8"/>
      <c r="D26" s="9">
        <v>550</v>
      </c>
      <c r="E26" s="8">
        <f t="shared" si="0"/>
        <v>-4.0556322068138776E-3</v>
      </c>
      <c r="F26" s="8">
        <f t="shared" si="2"/>
        <v>-2.6441833114847074E-3</v>
      </c>
      <c r="G26" s="8"/>
      <c r="H26" s="13"/>
      <c r="I26" s="8"/>
      <c r="J26" s="8"/>
      <c r="K26" s="8"/>
      <c r="L26" s="8"/>
      <c r="M26" s="8"/>
      <c r="N26" s="14"/>
      <c r="O26" s="8"/>
      <c r="Q26">
        <f t="shared" si="3"/>
        <v>550</v>
      </c>
      <c r="R26">
        <f t="shared" si="4"/>
        <v>99.393004001998577</v>
      </c>
      <c r="V26">
        <f t="shared" si="5"/>
        <v>550</v>
      </c>
      <c r="W26">
        <f t="shared" si="6"/>
        <v>0.15353906770951548</v>
      </c>
      <c r="X26">
        <v>98.327951671474963</v>
      </c>
      <c r="Y26">
        <f t="shared" si="8"/>
        <v>92.538585553051675</v>
      </c>
      <c r="Z26">
        <f t="shared" si="8"/>
        <v>98.399073961978587</v>
      </c>
      <c r="AC26">
        <v>0.15508996738334896</v>
      </c>
      <c r="AD26">
        <v>40.879591222039018</v>
      </c>
      <c r="AE26">
        <v>93.473318740456236</v>
      </c>
      <c r="AF26">
        <v>99.393004001998577</v>
      </c>
      <c r="AH26">
        <v>99.321163304520169</v>
      </c>
      <c r="AI26">
        <f t="shared" si="7"/>
        <v>98.327951671474963</v>
      </c>
    </row>
    <row r="27" spans="1:35" x14ac:dyDescent="0.2">
      <c r="A27" s="8"/>
      <c r="B27" s="8"/>
      <c r="C27" s="8"/>
      <c r="D27" s="9">
        <v>560</v>
      </c>
      <c r="E27" s="8">
        <f t="shared" si="0"/>
        <v>-1.1060003408923979E-3</v>
      </c>
      <c r="F27" s="8">
        <f t="shared" si="2"/>
        <v>-7.1997541873370719E-4</v>
      </c>
      <c r="G27" s="8"/>
      <c r="H27" s="13"/>
      <c r="I27" s="8"/>
      <c r="J27" s="8"/>
      <c r="K27" s="8"/>
      <c r="L27" s="8"/>
      <c r="M27" s="8"/>
      <c r="N27" s="14"/>
      <c r="O27" s="8"/>
      <c r="Q27">
        <f t="shared" si="3"/>
        <v>560</v>
      </c>
      <c r="R27">
        <f t="shared" si="4"/>
        <v>99.834356873261072</v>
      </c>
      <c r="V27">
        <f t="shared" si="5"/>
        <v>560</v>
      </c>
      <c r="W27">
        <f t="shared" si="6"/>
        <v>5.7124588170286511E-2</v>
      </c>
      <c r="X27">
        <v>94.830951155392825</v>
      </c>
      <c r="Y27">
        <f t="shared" si="8"/>
        <v>84.636280531784593</v>
      </c>
      <c r="Z27">
        <f t="shared" si="8"/>
        <v>98.836013304528464</v>
      </c>
      <c r="AC27">
        <v>5.770160421241062E-2</v>
      </c>
      <c r="AD27">
        <v>26.930530735768485</v>
      </c>
      <c r="AE27">
        <v>85.491192456348074</v>
      </c>
      <c r="AF27">
        <v>99.834356873261072</v>
      </c>
      <c r="AH27">
        <v>95.788839550901841</v>
      </c>
      <c r="AI27">
        <f t="shared" si="7"/>
        <v>94.830951155392825</v>
      </c>
    </row>
    <row r="28" spans="1:35" x14ac:dyDescent="0.2">
      <c r="A28" s="8"/>
      <c r="B28" s="8"/>
      <c r="C28" s="8"/>
      <c r="D28" s="9">
        <v>570</v>
      </c>
      <c r="E28" s="8">
        <f t="shared" si="0"/>
        <v>-1.5649966312905172E-2</v>
      </c>
      <c r="F28" s="8">
        <f t="shared" si="2"/>
        <v>-1.0264860830611167E-2</v>
      </c>
      <c r="G28" s="8"/>
      <c r="H28" s="13"/>
      <c r="I28" s="8"/>
      <c r="J28" s="8"/>
      <c r="K28" s="8"/>
      <c r="L28" s="8"/>
      <c r="M28" s="8"/>
      <c r="N28" s="14"/>
      <c r="O28" s="8"/>
      <c r="Q28">
        <f t="shared" si="3"/>
        <v>570</v>
      </c>
      <c r="R28">
        <f t="shared" si="4"/>
        <v>97.664142026601283</v>
      </c>
      <c r="V28">
        <f t="shared" si="5"/>
        <v>570</v>
      </c>
      <c r="W28">
        <f t="shared" si="6"/>
        <v>2.2095932218131997E-2</v>
      </c>
      <c r="X28">
        <v>88.67635235040261</v>
      </c>
      <c r="Y28">
        <f t="shared" si="8"/>
        <v>72.123849778699693</v>
      </c>
      <c r="Z28">
        <f t="shared" si="8"/>
        <v>96.687500606335263</v>
      </c>
      <c r="AC28">
        <v>2.2319123452658584E-2</v>
      </c>
      <c r="AD28">
        <v>15.824747509179227</v>
      </c>
      <c r="AE28">
        <v>72.852373513838074</v>
      </c>
      <c r="AF28">
        <v>97.664142026601283</v>
      </c>
      <c r="AH28">
        <v>89.572073081214754</v>
      </c>
      <c r="AI28">
        <f t="shared" si="7"/>
        <v>88.67635235040261</v>
      </c>
    </row>
    <row r="29" spans="1:35" x14ac:dyDescent="0.2">
      <c r="A29" s="8"/>
      <c r="B29" s="8"/>
      <c r="C29" s="8"/>
      <c r="D29" s="9">
        <v>580</v>
      </c>
      <c r="E29" s="8">
        <f t="shared" si="0"/>
        <v>-4.9964742470490424E-2</v>
      </c>
      <c r="F29" s="8">
        <f t="shared" si="2"/>
        <v>-3.3338877923373936E-2</v>
      </c>
      <c r="G29" s="8"/>
      <c r="H29" s="13"/>
      <c r="I29" s="8"/>
      <c r="J29" s="8"/>
      <c r="K29" s="8"/>
      <c r="L29" s="8"/>
      <c r="M29" s="8"/>
      <c r="N29" s="14"/>
      <c r="O29" s="8"/>
      <c r="Q29">
        <f t="shared" si="3"/>
        <v>580</v>
      </c>
      <c r="R29">
        <f t="shared" si="4"/>
        <v>92.610690454799339</v>
      </c>
      <c r="V29">
        <f t="shared" si="5"/>
        <v>580</v>
      </c>
      <c r="W29">
        <f t="shared" si="6"/>
        <v>8.8693855356625044E-3</v>
      </c>
      <c r="X29">
        <v>78.483059778500262</v>
      </c>
      <c r="Y29">
        <f t="shared" si="8"/>
        <v>56.982806150854834</v>
      </c>
      <c r="Z29">
        <f t="shared" si="8"/>
        <v>91.684583550251347</v>
      </c>
      <c r="AC29">
        <v>8.9589752885479851E-3</v>
      </c>
      <c r="AD29">
        <v>8.5404050459471073</v>
      </c>
      <c r="AE29">
        <v>57.558390051368519</v>
      </c>
      <c r="AF29">
        <v>92.610690454799339</v>
      </c>
      <c r="AH29">
        <v>79.275817958081078</v>
      </c>
      <c r="AI29">
        <f t="shared" si="7"/>
        <v>78.483059778500262</v>
      </c>
    </row>
    <row r="30" spans="1:35" x14ac:dyDescent="0.2">
      <c r="A30" s="8"/>
      <c r="B30" s="8"/>
      <c r="C30" s="8"/>
      <c r="D30" s="9">
        <v>590</v>
      </c>
      <c r="E30" s="8">
        <f t="shared" si="0"/>
        <v>-0.10645376585833188</v>
      </c>
      <c r="F30" s="8">
        <f t="shared" si="2"/>
        <v>-7.2925958052166132E-2</v>
      </c>
      <c r="G30" s="8"/>
      <c r="H30" s="13"/>
      <c r="I30" s="8"/>
      <c r="J30" s="8"/>
      <c r="K30" s="8"/>
      <c r="L30" s="8"/>
      <c r="M30" s="8"/>
      <c r="N30" s="14"/>
      <c r="O30" s="8"/>
      <c r="Q30">
        <f t="shared" si="3"/>
        <v>590</v>
      </c>
      <c r="R30">
        <f t="shared" si="4"/>
        <v>84.542296724830891</v>
      </c>
      <c r="V30">
        <f t="shared" si="5"/>
        <v>590</v>
      </c>
      <c r="W30">
        <f t="shared" si="6"/>
        <v>3.6779072351927474E-3</v>
      </c>
      <c r="X30">
        <v>64.543698283429521</v>
      </c>
      <c r="Y30">
        <f t="shared" si="8"/>
        <v>42.245824512366688</v>
      </c>
      <c r="Z30">
        <f t="shared" si="8"/>
        <v>83.69687375758258</v>
      </c>
      <c r="AC30">
        <v>3.7150578133260076E-3</v>
      </c>
      <c r="AD30">
        <v>4.3670922423275096</v>
      </c>
      <c r="AE30">
        <v>42.672550012491605</v>
      </c>
      <c r="AF30">
        <v>84.542296724830891</v>
      </c>
      <c r="AH30">
        <v>65.195654831746992</v>
      </c>
      <c r="AI30">
        <f t="shared" si="7"/>
        <v>64.543698283429521</v>
      </c>
    </row>
    <row r="31" spans="1:35" x14ac:dyDescent="0.2">
      <c r="A31" s="8"/>
      <c r="B31" s="8"/>
      <c r="C31" s="8"/>
      <c r="D31" s="9">
        <v>600</v>
      </c>
      <c r="E31" s="8">
        <f t="shared" si="0"/>
        <v>-0.19822827422515887</v>
      </c>
      <c r="F31" s="8">
        <f t="shared" si="2"/>
        <v>-0.14108000619413799</v>
      </c>
      <c r="G31" s="8"/>
      <c r="H31" s="13"/>
      <c r="I31" s="8"/>
      <c r="J31" s="8"/>
      <c r="K31" s="8"/>
      <c r="L31" s="8"/>
      <c r="M31" s="8"/>
      <c r="N31" s="14"/>
      <c r="O31" s="8"/>
      <c r="Q31">
        <f t="shared" si="3"/>
        <v>600</v>
      </c>
      <c r="R31">
        <f t="shared" si="4"/>
        <v>72.263666643932112</v>
      </c>
      <c r="V31">
        <f t="shared" si="5"/>
        <v>600</v>
      </c>
      <c r="W31">
        <f t="shared" si="6"/>
        <v>1.5710610983922118E-3</v>
      </c>
      <c r="X31">
        <v>49.696864200532389</v>
      </c>
      <c r="Y31">
        <f t="shared" si="8"/>
        <v>29.095947354408302</v>
      </c>
      <c r="Z31">
        <f t="shared" si="8"/>
        <v>71.541029977492784</v>
      </c>
      <c r="AC31">
        <v>1.5869304024163757E-3</v>
      </c>
      <c r="AD31">
        <v>2.0989298841902397</v>
      </c>
      <c r="AE31">
        <v>29.38984581253364</v>
      </c>
      <c r="AF31">
        <v>72.263666643932112</v>
      </c>
      <c r="AH31">
        <v>50.198852727810497</v>
      </c>
      <c r="AI31">
        <f t="shared" si="7"/>
        <v>49.696864200532389</v>
      </c>
    </row>
    <row r="32" spans="1:35" x14ac:dyDescent="0.2">
      <c r="A32" s="8"/>
      <c r="B32" s="8"/>
      <c r="C32" s="8"/>
      <c r="D32" s="9">
        <v>610</v>
      </c>
      <c r="E32" s="8">
        <f t="shared" si="0"/>
        <v>-0.3213224231234611</v>
      </c>
      <c r="F32" s="8">
        <f t="shared" si="2"/>
        <v>-0.23884507268932659</v>
      </c>
      <c r="G32" s="8"/>
      <c r="H32" s="13"/>
      <c r="I32" s="8"/>
      <c r="J32" s="8"/>
      <c r="K32" s="8"/>
      <c r="L32" s="8"/>
      <c r="M32" s="8"/>
      <c r="N32" s="14"/>
      <c r="O32" s="8"/>
      <c r="Q32">
        <f t="shared" si="3"/>
        <v>610</v>
      </c>
      <c r="R32">
        <f t="shared" si="4"/>
        <v>57.697225190895352</v>
      </c>
      <c r="V32">
        <f t="shared" si="5"/>
        <v>610</v>
      </c>
      <c r="W32">
        <f t="shared" si="6"/>
        <v>6.900925357632827E-4</v>
      </c>
      <c r="X32">
        <v>36.015157846622735</v>
      </c>
      <c r="Y32">
        <f t="shared" si="8"/>
        <v>18.157088742439122</v>
      </c>
      <c r="Z32">
        <f t="shared" si="8"/>
        <v>57.120252938986397</v>
      </c>
      <c r="AC32">
        <v>6.9706316743765927E-4</v>
      </c>
      <c r="AD32">
        <v>0.93613566658535952</v>
      </c>
      <c r="AE32">
        <v>18.340493679231436</v>
      </c>
      <c r="AF32">
        <v>57.697225190895352</v>
      </c>
      <c r="AH32">
        <v>36.378947319820945</v>
      </c>
      <c r="AI32">
        <f t="shared" si="7"/>
        <v>36.015157846622735</v>
      </c>
    </row>
    <row r="33" spans="1:35" x14ac:dyDescent="0.2">
      <c r="A33" s="8"/>
      <c r="B33" s="8"/>
      <c r="C33" s="8"/>
      <c r="D33" s="9">
        <v>620</v>
      </c>
      <c r="E33" s="8">
        <f t="shared" si="0"/>
        <v>-0.4664078785395383</v>
      </c>
      <c r="F33" s="8">
        <f t="shared" si="2"/>
        <v>-0.36151687255653697</v>
      </c>
      <c r="G33" s="8"/>
      <c r="H33" s="13"/>
      <c r="I33" s="8"/>
      <c r="J33" s="8"/>
      <c r="K33" s="8"/>
      <c r="L33" s="8"/>
      <c r="M33" s="8"/>
      <c r="N33" s="14"/>
      <c r="O33" s="8"/>
      <c r="Q33">
        <f t="shared" si="3"/>
        <v>620</v>
      </c>
      <c r="R33">
        <f t="shared" si="4"/>
        <v>43.499386057466545</v>
      </c>
      <c r="V33">
        <f t="shared" si="5"/>
        <v>620</v>
      </c>
      <c r="W33">
        <f t="shared" si="6"/>
        <v>3.1127292233972068E-4</v>
      </c>
      <c r="X33">
        <v>24.027757958775307</v>
      </c>
      <c r="Y33">
        <f t="shared" si="8"/>
        <v>10.421416412477162</v>
      </c>
      <c r="Z33">
        <f t="shared" si="8"/>
        <v>43.06439219689188</v>
      </c>
      <c r="AC33">
        <v>3.1441709327244516E-4</v>
      </c>
      <c r="AD33">
        <v>0.39425259098835019</v>
      </c>
      <c r="AE33">
        <v>10.526683244926426</v>
      </c>
      <c r="AF33">
        <v>43.499386057466545</v>
      </c>
      <c r="AH33">
        <v>24.270462584621523</v>
      </c>
      <c r="AI33">
        <f t="shared" si="7"/>
        <v>24.027757958775307</v>
      </c>
    </row>
    <row r="34" spans="1:35" x14ac:dyDescent="0.2">
      <c r="A34" s="8"/>
      <c r="B34" s="8"/>
      <c r="C34" s="8"/>
      <c r="D34" s="9">
        <v>630</v>
      </c>
      <c r="E34" s="8">
        <f t="shared" si="0"/>
        <v>-0.63588631531809781</v>
      </c>
      <c r="F34" s="8">
        <f t="shared" si="2"/>
        <v>-0.51241944577332166</v>
      </c>
      <c r="G34" s="8"/>
      <c r="H34" s="15"/>
      <c r="I34" s="16"/>
      <c r="J34" s="16"/>
      <c r="K34" s="16"/>
      <c r="L34" s="16"/>
      <c r="M34" s="16"/>
      <c r="N34" s="17"/>
      <c r="O34" s="8"/>
      <c r="Q34">
        <f t="shared" si="3"/>
        <v>630</v>
      </c>
      <c r="R34">
        <f t="shared" si="4"/>
        <v>30.731273251643099</v>
      </c>
      <c r="V34">
        <f t="shared" si="5"/>
        <v>630</v>
      </c>
      <c r="W34">
        <f t="shared" si="6"/>
        <v>1.4399523507741948E-4</v>
      </c>
      <c r="X34">
        <v>14.600509888848958</v>
      </c>
      <c r="Y34">
        <f t="shared" si="8"/>
        <v>5.6824826581946306</v>
      </c>
      <c r="Z34">
        <f t="shared" si="8"/>
        <v>30.423960519126666</v>
      </c>
      <c r="AC34">
        <v>1.4544973240143382E-4</v>
      </c>
      <c r="AD34">
        <v>0.16320559640108109</v>
      </c>
      <c r="AE34">
        <v>5.7398814729238694</v>
      </c>
      <c r="AF34">
        <v>30.731273251643099</v>
      </c>
      <c r="AH34">
        <v>14.747989786716118</v>
      </c>
      <c r="AI34">
        <f t="shared" si="7"/>
        <v>14.600509888848958</v>
      </c>
    </row>
    <row r="35" spans="1:35" x14ac:dyDescent="0.2">
      <c r="A35" s="8"/>
      <c r="B35" s="8"/>
      <c r="C35" s="8"/>
      <c r="D35" s="9">
        <v>640</v>
      </c>
      <c r="E35" s="8">
        <f t="shared" si="0"/>
        <v>-0.83989186575157215</v>
      </c>
      <c r="F35" s="8">
        <f t="shared" si="2"/>
        <v>-0.70163752801753831</v>
      </c>
      <c r="G35" s="8"/>
      <c r="H35" s="8"/>
      <c r="I35" s="8"/>
      <c r="J35" s="8"/>
      <c r="K35" s="8"/>
      <c r="L35" s="8"/>
      <c r="M35" s="8"/>
      <c r="N35" s="8"/>
      <c r="O35" s="8"/>
      <c r="Q35">
        <f t="shared" si="3"/>
        <v>640</v>
      </c>
      <c r="R35">
        <f t="shared" si="4"/>
        <v>19.877532489725052</v>
      </c>
      <c r="V35">
        <f t="shared" si="5"/>
        <v>640</v>
      </c>
      <c r="W35">
        <f t="shared" si="6"/>
        <v>6.8236227762163461E-5</v>
      </c>
      <c r="X35">
        <v>8.3106037117238429</v>
      </c>
      <c r="Y35">
        <f t="shared" si="8"/>
        <v>2.9541515890712131</v>
      </c>
      <c r="Z35">
        <f t="shared" si="8"/>
        <v>19.6787571648278</v>
      </c>
      <c r="AC35">
        <v>6.8925482588043903E-5</v>
      </c>
      <c r="AD35">
        <v>6.8650853032167294E-2</v>
      </c>
      <c r="AE35">
        <v>2.9839915041123364</v>
      </c>
      <c r="AF35">
        <v>19.877532489725052</v>
      </c>
      <c r="AH35">
        <v>8.3945492037614571</v>
      </c>
      <c r="AI35">
        <f t="shared" si="7"/>
        <v>8.3106037117238429</v>
      </c>
    </row>
    <row r="36" spans="1:35" x14ac:dyDescent="0.2">
      <c r="A36" s="8"/>
      <c r="B36" s="8"/>
      <c r="C36" s="8"/>
      <c r="D36" s="9">
        <v>650</v>
      </c>
      <c r="E36" s="8">
        <f t="shared" si="0"/>
        <v>-1.0744662983835878</v>
      </c>
      <c r="F36" s="8">
        <f t="shared" si="2"/>
        <v>-0.92581522623166035</v>
      </c>
      <c r="G36" s="8"/>
      <c r="H36" s="8"/>
      <c r="I36" s="8"/>
      <c r="J36" s="8"/>
      <c r="K36" s="8"/>
      <c r="L36" s="8"/>
      <c r="M36" s="8"/>
      <c r="N36" s="8"/>
      <c r="O36" s="8"/>
      <c r="Q36">
        <f t="shared" si="3"/>
        <v>650</v>
      </c>
      <c r="R36">
        <f t="shared" si="4"/>
        <v>11.862733495018521</v>
      </c>
      <c r="V36">
        <f t="shared" si="5"/>
        <v>650</v>
      </c>
      <c r="W36">
        <f t="shared" si="6"/>
        <v>3.3087202678261229E-5</v>
      </c>
      <c r="X36">
        <v>4.5288237304582024</v>
      </c>
      <c r="Y36">
        <f t="shared" si="8"/>
        <v>1.4436968754250699</v>
      </c>
      <c r="Z36">
        <f t="shared" si="8"/>
        <v>11.744106160068336</v>
      </c>
      <c r="AC36">
        <v>3.3421416846728512E-5</v>
      </c>
      <c r="AD36">
        <v>2.9731404903188857E-2</v>
      </c>
      <c r="AE36">
        <v>1.4582796721465352</v>
      </c>
      <c r="AF36">
        <v>11.862733495018521</v>
      </c>
      <c r="AH36">
        <v>4.5745694247052553</v>
      </c>
      <c r="AI36">
        <f t="shared" si="7"/>
        <v>4.5288237304582024</v>
      </c>
    </row>
    <row r="37" spans="1:35" x14ac:dyDescent="0.2">
      <c r="A37" s="8"/>
      <c r="B37" s="8"/>
      <c r="C37" s="8"/>
      <c r="D37" s="9">
        <v>660</v>
      </c>
      <c r="E37" s="8">
        <f t="shared" si="0"/>
        <v>-1.3270817079392705</v>
      </c>
      <c r="F37" s="8">
        <f t="shared" si="2"/>
        <v>-1.1719860124509571</v>
      </c>
      <c r="G37" s="8"/>
      <c r="H37" s="8"/>
      <c r="I37" s="8"/>
      <c r="J37" s="8"/>
      <c r="K37" s="8"/>
      <c r="L37" s="8"/>
      <c r="M37" s="8"/>
      <c r="N37" s="8"/>
      <c r="O37" s="8"/>
      <c r="Q37">
        <f t="shared" si="3"/>
        <v>660</v>
      </c>
      <c r="R37">
        <f t="shared" si="4"/>
        <v>6.7299833154377389</v>
      </c>
      <c r="V37">
        <f t="shared" si="5"/>
        <v>660</v>
      </c>
      <c r="W37">
        <f t="shared" si="6"/>
        <v>1.6399480923332326E-5</v>
      </c>
      <c r="X37">
        <v>2.3480073766318519</v>
      </c>
      <c r="Y37">
        <f t="shared" si="8"/>
        <v>0.66323543939530671</v>
      </c>
      <c r="Z37">
        <f t="shared" si="8"/>
        <v>6.6626834822833612</v>
      </c>
      <c r="AC37">
        <v>1.6565132245790228E-5</v>
      </c>
      <c r="AD37">
        <v>1.3258619014718448E-2</v>
      </c>
      <c r="AE37">
        <v>0.66993478726798661</v>
      </c>
      <c r="AF37">
        <v>6.7299833154377389</v>
      </c>
      <c r="AH37">
        <v>2.3717246228604565</v>
      </c>
      <c r="AI37">
        <f t="shared" si="7"/>
        <v>2.3480073766318519</v>
      </c>
    </row>
    <row r="38" spans="1:35" x14ac:dyDescent="0.2">
      <c r="A38" s="8"/>
      <c r="B38" s="8"/>
      <c r="C38" s="8"/>
      <c r="D38" s="9">
        <v>670</v>
      </c>
      <c r="E38" s="8">
        <f t="shared" si="0"/>
        <v>-1.5948668570350324</v>
      </c>
      <c r="F38" s="8">
        <f t="shared" si="2"/>
        <v>-1.4359971414205561</v>
      </c>
      <c r="G38" s="8"/>
      <c r="H38" s="8"/>
      <c r="I38" s="8"/>
      <c r="J38" s="8"/>
      <c r="K38" s="8"/>
      <c r="L38" s="8"/>
      <c r="M38" s="8"/>
      <c r="N38" s="8"/>
      <c r="O38" s="8"/>
      <c r="Q38">
        <f t="shared" si="3"/>
        <v>670</v>
      </c>
      <c r="R38">
        <f t="shared" si="4"/>
        <v>3.6643998659274484</v>
      </c>
      <c r="V38">
        <f t="shared" si="5"/>
        <v>670</v>
      </c>
      <c r="W38">
        <f t="shared" si="6"/>
        <v>8.3003977501945803E-6</v>
      </c>
      <c r="X38">
        <v>1.1447875272328083</v>
      </c>
      <c r="Y38">
        <f t="shared" si="8"/>
        <v>0.29361789506612851</v>
      </c>
      <c r="Z38">
        <f t="shared" si="8"/>
        <v>3.6277558672681738</v>
      </c>
      <c r="AC38">
        <v>8.384240151711698E-6</v>
      </c>
      <c r="AD38">
        <v>6.0689555477049049E-3</v>
      </c>
      <c r="AE38">
        <v>0.29658373239002878</v>
      </c>
      <c r="AF38">
        <v>3.6643998659274484</v>
      </c>
      <c r="AH38">
        <v>1.1563510376088972</v>
      </c>
      <c r="AI38">
        <f t="shared" si="7"/>
        <v>1.1447875272328083</v>
      </c>
    </row>
    <row r="39" spans="1:35" x14ac:dyDescent="0.2">
      <c r="A39" s="8"/>
      <c r="B39" s="8"/>
      <c r="C39" s="8"/>
      <c r="D39" s="9">
        <v>680</v>
      </c>
      <c r="E39" s="8">
        <f t="shared" si="0"/>
        <v>-1.8837069561477413</v>
      </c>
      <c r="F39" s="8">
        <f t="shared" si="2"/>
        <v>-1.7226821017578622</v>
      </c>
      <c r="G39" s="8"/>
      <c r="H39" s="8"/>
      <c r="I39" s="8"/>
      <c r="J39" s="8"/>
      <c r="K39" s="8"/>
      <c r="L39" s="8"/>
      <c r="M39" s="8"/>
      <c r="N39" s="8"/>
      <c r="O39" s="8"/>
      <c r="Q39">
        <f t="shared" si="3"/>
        <v>680</v>
      </c>
      <c r="R39">
        <f t="shared" si="4"/>
        <v>1.8937292980874354</v>
      </c>
      <c r="V39">
        <f t="shared" si="5"/>
        <v>680</v>
      </c>
      <c r="W39">
        <f t="shared" si="6"/>
        <v>4.2861286803745065E-6</v>
      </c>
      <c r="X39">
        <v>0.5289273991977308</v>
      </c>
      <c r="Y39">
        <f t="shared" si="8"/>
        <v>0.12949607345950115</v>
      </c>
      <c r="Z39">
        <f t="shared" si="8"/>
        <v>1.874792005106561</v>
      </c>
      <c r="AC39">
        <v>4.3294229094691982E-6</v>
      </c>
      <c r="AD39">
        <v>2.8443564507273878E-3</v>
      </c>
      <c r="AE39">
        <v>0.13080411460555671</v>
      </c>
      <c r="AF39">
        <v>1.8937292980874354</v>
      </c>
      <c r="AH39">
        <v>0.53427010019972809</v>
      </c>
      <c r="AI39">
        <f t="shared" si="7"/>
        <v>0.5289273991977308</v>
      </c>
    </row>
    <row r="40" spans="1:35" x14ac:dyDescent="0.2">
      <c r="A40" s="8"/>
      <c r="B40" s="8"/>
      <c r="C40" s="8"/>
      <c r="D40" s="9">
        <v>690</v>
      </c>
      <c r="E40" s="8">
        <f t="shared" si="0"/>
        <v>-2.1970941310556844</v>
      </c>
      <c r="F40" s="8">
        <f t="shared" si="2"/>
        <v>-2.0348950565060924</v>
      </c>
      <c r="G40" s="8"/>
      <c r="H40" s="8"/>
      <c r="I40" s="8"/>
      <c r="J40" s="8"/>
      <c r="K40" s="8"/>
      <c r="L40" s="8"/>
      <c r="M40" s="8"/>
      <c r="N40" s="8"/>
      <c r="O40" s="8"/>
      <c r="Q40">
        <f t="shared" si="3"/>
        <v>690</v>
      </c>
      <c r="R40">
        <f t="shared" si="4"/>
        <v>0.92279438547341808</v>
      </c>
      <c r="V40">
        <f t="shared" si="5"/>
        <v>690</v>
      </c>
      <c r="W40">
        <f t="shared" si="6"/>
        <v>2.2560616000496742E-6</v>
      </c>
      <c r="X40">
        <v>0.23807293489883882</v>
      </c>
      <c r="Y40">
        <f t="shared" si="8"/>
        <v>5.8179898064353704E-2</v>
      </c>
      <c r="Z40">
        <f t="shared" si="8"/>
        <v>0.91356644161868383</v>
      </c>
      <c r="AC40">
        <v>2.278850101060277E-6</v>
      </c>
      <c r="AD40">
        <v>1.3628487439345935E-3</v>
      </c>
      <c r="AE40">
        <v>5.876757380237748E-2</v>
      </c>
      <c r="AF40">
        <v>0.92279438547341808</v>
      </c>
      <c r="AH40">
        <v>0.24047771201902912</v>
      </c>
      <c r="AI40">
        <f t="shared" si="7"/>
        <v>0.23807293489883882</v>
      </c>
    </row>
    <row r="41" spans="1:35" x14ac:dyDescent="0.2">
      <c r="A41" s="8"/>
      <c r="B41" s="8"/>
      <c r="C41" s="8"/>
      <c r="D41" s="9">
        <v>700</v>
      </c>
      <c r="E41" s="8">
        <f t="shared" si="0"/>
        <v>-2.5293358129979953</v>
      </c>
      <c r="F41" s="8">
        <f t="shared" si="2"/>
        <v>-2.3665427738395461</v>
      </c>
      <c r="G41" s="8"/>
      <c r="H41" s="8"/>
      <c r="I41" s="8"/>
      <c r="J41" s="8"/>
      <c r="K41" s="8"/>
      <c r="L41" s="8"/>
      <c r="M41" s="8"/>
      <c r="N41" s="8"/>
      <c r="O41" s="8"/>
      <c r="Q41">
        <f t="shared" si="3"/>
        <v>700</v>
      </c>
      <c r="R41">
        <f t="shared" si="4"/>
        <v>0.42998888176570887</v>
      </c>
      <c r="V41">
        <f t="shared" si="5"/>
        <v>700</v>
      </c>
      <c r="W41">
        <f t="shared" si="6"/>
        <v>1.2094827988672903E-6</v>
      </c>
      <c r="X41">
        <v>0.10751212865501819</v>
      </c>
      <c r="Y41">
        <f t="shared" si="8"/>
        <v>2.6824573001428178E-2</v>
      </c>
      <c r="Z41">
        <f t="shared" si="8"/>
        <v>0.42568899294805179</v>
      </c>
      <c r="AC41">
        <v>1.2216997968356467E-6</v>
      </c>
      <c r="AD41">
        <v>6.6687223929731817E-4</v>
      </c>
      <c r="AE41">
        <v>2.7095528284270885E-2</v>
      </c>
      <c r="AF41">
        <v>0.42998888176570887</v>
      </c>
      <c r="AH41">
        <v>0.10859810975254362</v>
      </c>
      <c r="AI41">
        <f t="shared" si="7"/>
        <v>0.10751212865501819</v>
      </c>
    </row>
    <row r="42" spans="1:35" x14ac:dyDescent="0.2">
      <c r="A42" s="8"/>
      <c r="B42" s="8"/>
      <c r="C42" s="8"/>
      <c r="D42" s="9">
        <v>710</v>
      </c>
      <c r="E42" s="8">
        <f t="shared" si="0"/>
        <v>-2.8684588803797886</v>
      </c>
      <c r="F42" s="8">
        <f t="shared" si="2"/>
        <v>-2.7053855779780092</v>
      </c>
      <c r="G42" s="8"/>
      <c r="H42" s="8"/>
      <c r="I42" s="8"/>
      <c r="J42" s="8"/>
      <c r="K42" s="8"/>
      <c r="L42" s="8"/>
      <c r="M42" s="8"/>
      <c r="N42" s="8"/>
      <c r="O42" s="8"/>
      <c r="Q42">
        <f t="shared" si="3"/>
        <v>710</v>
      </c>
      <c r="R42">
        <f t="shared" si="4"/>
        <v>0.19706723448574179</v>
      </c>
      <c r="V42">
        <f t="shared" si="5"/>
        <v>710</v>
      </c>
      <c r="W42">
        <f t="shared" si="6"/>
        <v>6.5989524541412122E-7</v>
      </c>
      <c r="X42">
        <v>4.9550347322493339E-2</v>
      </c>
      <c r="Y42">
        <f t="shared" si="8"/>
        <v>1.2681770699158825E-2</v>
      </c>
      <c r="Z42">
        <f t="shared" si="8"/>
        <v>0.19509656214088436</v>
      </c>
      <c r="AC42">
        <v>6.6656085395365775E-7</v>
      </c>
      <c r="AD42">
        <v>3.3294845221204278E-4</v>
      </c>
      <c r="AE42">
        <v>1.2809869393089722E-2</v>
      </c>
      <c r="AF42">
        <v>0.19706723448574179</v>
      </c>
      <c r="AH42">
        <v>5.0050855881306401E-2</v>
      </c>
      <c r="AI42">
        <f>AH42*0.99</f>
        <v>4.9550347322493339E-2</v>
      </c>
    </row>
    <row r="43" spans="1:35" x14ac:dyDescent="0.2">
      <c r="A43" s="8"/>
      <c r="B43" s="8"/>
      <c r="C43" s="8"/>
      <c r="D43" s="9">
        <v>720</v>
      </c>
      <c r="E43" s="8">
        <f t="shared" si="0"/>
        <v>-3.2037130195305297</v>
      </c>
      <c r="F43" s="8">
        <f t="shared" si="2"/>
        <v>-3.0405123039086539</v>
      </c>
      <c r="G43" s="8"/>
      <c r="H43" s="8"/>
      <c r="I43" s="8"/>
      <c r="J43" s="8"/>
      <c r="K43" s="8"/>
      <c r="L43" s="8"/>
      <c r="M43" s="8"/>
      <c r="N43" s="8"/>
      <c r="O43" s="8"/>
      <c r="Q43">
        <f t="shared" si="3"/>
        <v>720</v>
      </c>
      <c r="R43">
        <f t="shared" si="4"/>
        <v>9.1093564436783223E-2</v>
      </c>
      <c r="V43">
        <f t="shared" si="5"/>
        <v>720</v>
      </c>
      <c r="W43">
        <f t="shared" si="6"/>
        <v>3.6615011346319347E-7</v>
      </c>
      <c r="X43">
        <v>2.3411300547091167E-2</v>
      </c>
      <c r="Y43">
        <f t="shared" si="8"/>
        <v>6.1316664529993889E-3</v>
      </c>
      <c r="Z43">
        <f t="shared" si="8"/>
        <v>9.0182628792415384E-2</v>
      </c>
      <c r="AC43">
        <v>3.6984859945777117E-7</v>
      </c>
      <c r="AD43">
        <v>1.6946805567493077E-4</v>
      </c>
      <c r="AE43">
        <v>6.1936024777771602E-3</v>
      </c>
      <c r="AF43">
        <v>9.1093564436783223E-2</v>
      </c>
      <c r="AH43">
        <v>2.3647778330395119E-2</v>
      </c>
      <c r="AI43">
        <f t="shared" si="7"/>
        <v>2.3411300547091167E-2</v>
      </c>
    </row>
    <row r="44" spans="1:35" x14ac:dyDescent="0.2">
      <c r="A44" s="8"/>
      <c r="B44" s="8"/>
      <c r="C44" s="8"/>
      <c r="D44" s="9">
        <v>730</v>
      </c>
      <c r="E44" s="8">
        <f t="shared" si="0"/>
        <v>-3.5296851884581621</v>
      </c>
      <c r="F44" s="8">
        <f t="shared" si="2"/>
        <v>-3.366426682481658</v>
      </c>
      <c r="G44" s="8"/>
      <c r="H44" s="8"/>
      <c r="I44" s="8"/>
      <c r="J44" s="8"/>
      <c r="K44" s="8"/>
      <c r="L44" s="8"/>
      <c r="M44" s="8"/>
      <c r="N44" s="8"/>
      <c r="O44" s="8"/>
      <c r="Q44">
        <f t="shared" si="3"/>
        <v>730</v>
      </c>
      <c r="R44">
        <f t="shared" si="4"/>
        <v>4.3010383755637836E-2</v>
      </c>
      <c r="V44">
        <f t="shared" si="5"/>
        <v>730</v>
      </c>
      <c r="W44">
        <f t="shared" si="6"/>
        <v>2.0646755853228416E-7</v>
      </c>
      <c r="X44">
        <v>1.1322986441149211E-2</v>
      </c>
      <c r="Y44">
        <f t="shared" si="8"/>
        <v>3.0259703119358411E-3</v>
      </c>
      <c r="Z44">
        <f t="shared" si="8"/>
        <v>4.2580279918081457E-2</v>
      </c>
      <c r="AC44">
        <v>2.0855308942654965E-7</v>
      </c>
      <c r="AD44">
        <v>8.7868288506031653E-5</v>
      </c>
      <c r="AE44">
        <v>3.0565356686220618E-3</v>
      </c>
      <c r="AF44">
        <v>4.3010383755637836E-2</v>
      </c>
      <c r="AH44">
        <v>1.143736004156486E-2</v>
      </c>
      <c r="AI44">
        <f t="shared" si="7"/>
        <v>1.1322986441149211E-2</v>
      </c>
    </row>
    <row r="45" spans="1:35" x14ac:dyDescent="0.2">
      <c r="A45" s="8"/>
      <c r="B45" s="8"/>
      <c r="C45" s="8"/>
      <c r="D45" s="9">
        <v>750</v>
      </c>
      <c r="E45" s="8">
        <f t="shared" si="0"/>
        <v>-4.1515527995950636</v>
      </c>
      <c r="F45" s="8">
        <f t="shared" si="2"/>
        <v>-3.9882549558050444</v>
      </c>
      <c r="G45" s="8"/>
      <c r="H45" s="8"/>
      <c r="I45" s="8"/>
      <c r="J45" s="8"/>
      <c r="K45" s="8"/>
      <c r="L45" s="8"/>
      <c r="M45" s="8"/>
      <c r="N45" s="8"/>
      <c r="O45" s="8"/>
      <c r="Q45">
        <f t="shared" si="3"/>
        <v>750</v>
      </c>
      <c r="R45">
        <f t="shared" si="4"/>
        <v>1.0274129706255348E-2</v>
      </c>
      <c r="V45">
        <f t="shared" si="5"/>
        <v>750</v>
      </c>
      <c r="W45">
        <f t="shared" si="6"/>
        <v>6.8729223815416074E-8</v>
      </c>
      <c r="X45">
        <v>2.8159128862201141E-3</v>
      </c>
      <c r="Y45">
        <f t="shared" si="8"/>
        <v>7.7998292602553981E-4</v>
      </c>
      <c r="Z45">
        <f t="shared" si="8"/>
        <v>1.0171388409192794E-2</v>
      </c>
      <c r="AC45">
        <v>6.9423458399410173E-8</v>
      </c>
      <c r="AD45">
        <v>2.4896491754501093E-5</v>
      </c>
      <c r="AE45">
        <v>7.8786154143993916E-4</v>
      </c>
      <c r="AF45">
        <v>1.0274129706255348E-2</v>
      </c>
      <c r="AH45">
        <v>2.8443564507273878E-3</v>
      </c>
      <c r="AI45">
        <f t="shared" si="7"/>
        <v>2.8159128862201141E-3</v>
      </c>
    </row>
    <row r="46" spans="1:35" x14ac:dyDescent="0.2">
      <c r="A46" s="8"/>
      <c r="B46" s="8"/>
      <c r="C46" s="8"/>
      <c r="D46" s="9">
        <v>760</v>
      </c>
      <c r="E46" s="8">
        <f t="shared" si="0"/>
        <v>-4.449193111154309</v>
      </c>
      <c r="F46" s="8">
        <f t="shared" si="2"/>
        <v>-4.2858891433570578</v>
      </c>
      <c r="G46" s="8"/>
      <c r="H46" s="8"/>
      <c r="I46" s="8"/>
      <c r="J46" s="8"/>
      <c r="K46" s="8"/>
      <c r="L46" s="8"/>
      <c r="M46" s="8"/>
      <c r="N46" s="8"/>
      <c r="O46" s="8"/>
      <c r="Q46">
        <f t="shared" si="3"/>
        <v>760</v>
      </c>
      <c r="R46">
        <f t="shared" si="4"/>
        <v>5.1773897150588629E-3</v>
      </c>
      <c r="V46">
        <f t="shared" si="5"/>
        <v>760</v>
      </c>
      <c r="W46">
        <f t="shared" si="6"/>
        <v>4.0524233409541698E-8</v>
      </c>
      <c r="X46">
        <v>1.4438214774927286E-3</v>
      </c>
      <c r="Y46">
        <f t="shared" si="8"/>
        <v>4.0673749327287139E-4</v>
      </c>
      <c r="Z46">
        <f t="shared" si="8"/>
        <v>5.1256158179082741E-3</v>
      </c>
      <c r="AC46">
        <v>4.0933569100547171E-8</v>
      </c>
      <c r="AD46">
        <v>1.358625948351689E-5</v>
      </c>
      <c r="AE46">
        <v>4.108459528008802E-4</v>
      </c>
      <c r="AF46">
        <v>5.1773897150588629E-3</v>
      </c>
      <c r="AH46">
        <v>1.4584055328209381E-3</v>
      </c>
      <c r="AI46">
        <f t="shared" si="7"/>
        <v>1.4438214774927286E-3</v>
      </c>
    </row>
    <row r="47" spans="1:35" x14ac:dyDescent="0.2">
      <c r="A47" s="8"/>
      <c r="B47" s="8"/>
      <c r="C47" s="8"/>
      <c r="D47" s="9">
        <v>770</v>
      </c>
      <c r="E47" s="8">
        <f t="shared" si="0"/>
        <v>-4.7389449207507184</v>
      </c>
      <c r="F47" s="8">
        <f t="shared" si="2"/>
        <v>-4.5756379244056538</v>
      </c>
      <c r="G47" s="8"/>
      <c r="H47" s="8"/>
      <c r="I47" s="8"/>
      <c r="J47" s="8"/>
      <c r="K47" s="8"/>
      <c r="L47" s="8"/>
      <c r="M47" s="8"/>
      <c r="N47" s="8"/>
      <c r="O47" s="8"/>
      <c r="Q47">
        <f t="shared" si="3"/>
        <v>770</v>
      </c>
      <c r="R47">
        <f t="shared" si="4"/>
        <v>2.6568196556507281E-3</v>
      </c>
      <c r="V47">
        <f t="shared" si="5"/>
        <v>770</v>
      </c>
      <c r="W47">
        <f t="shared" si="6"/>
        <v>2.4224078314723543E-8</v>
      </c>
      <c r="X47">
        <v>7.5326088887958155E-4</v>
      </c>
      <c r="Y47">
        <f t="shared" si="8"/>
        <v>2.1571725564888182E-4</v>
      </c>
      <c r="Z47">
        <f t="shared" si="8"/>
        <v>2.6302514590942207E-3</v>
      </c>
      <c r="AC47">
        <v>2.4468765974468224E-8</v>
      </c>
      <c r="AD47">
        <v>7.5317061262355885E-6</v>
      </c>
      <c r="AE47">
        <v>2.1789621782715334E-4</v>
      </c>
      <c r="AF47">
        <v>2.6568196556507281E-3</v>
      </c>
      <c r="AH47">
        <v>7.6086958472685001E-4</v>
      </c>
      <c r="AI47">
        <f t="shared" si="7"/>
        <v>7.5326088887958155E-4</v>
      </c>
    </row>
    <row r="48" spans="1:35" x14ac:dyDescent="0.2">
      <c r="A48" s="8"/>
      <c r="B48" s="8"/>
      <c r="C48" s="8"/>
      <c r="D48" s="9">
        <v>780</v>
      </c>
      <c r="E48" s="8">
        <f t="shared" si="0"/>
        <v>-5.0212327613292533</v>
      </c>
      <c r="F48" s="8">
        <f t="shared" si="2"/>
        <v>-4.8579242392632098</v>
      </c>
      <c r="G48" s="8"/>
      <c r="H48" s="8"/>
      <c r="I48" s="8"/>
      <c r="J48" s="8"/>
      <c r="K48" s="8"/>
      <c r="L48" s="8"/>
      <c r="M48" s="8"/>
      <c r="N48" s="8"/>
      <c r="O48" s="8"/>
      <c r="Q48">
        <f t="shared" si="3"/>
        <v>780</v>
      </c>
      <c r="R48">
        <f t="shared" si="4"/>
        <v>1.3869977633472774E-3</v>
      </c>
      <c r="V48">
        <f t="shared" si="5"/>
        <v>780</v>
      </c>
      <c r="W48">
        <f t="shared" si="6"/>
        <v>1.4672678234704497E-8</v>
      </c>
      <c r="X48">
        <v>3.9959404963367973E-4</v>
      </c>
      <c r="Y48">
        <f t="shared" si="8"/>
        <v>1.1628291791109751E-4</v>
      </c>
      <c r="Z48">
        <f t="shared" si="8"/>
        <v>1.3731277857138046E-3</v>
      </c>
      <c r="AC48">
        <v>1.4820887105762118E-8</v>
      </c>
      <c r="AD48">
        <v>4.2389264260869752E-6</v>
      </c>
      <c r="AE48">
        <v>1.1745749283949244E-4</v>
      </c>
      <c r="AF48">
        <v>1.3869977633472774E-3</v>
      </c>
      <c r="AH48">
        <v>4.0363035316533306E-4</v>
      </c>
      <c r="AI48">
        <f t="shared" si="7"/>
        <v>3.9959404963367973E-4</v>
      </c>
    </row>
    <row r="49" spans="1:35" x14ac:dyDescent="0.2">
      <c r="A49" s="8"/>
      <c r="B49" s="8"/>
      <c r="C49" s="8"/>
      <c r="D49" s="9">
        <v>790</v>
      </c>
      <c r="E49" s="8">
        <f t="shared" si="0"/>
        <v>-5.2963722031235543</v>
      </c>
      <c r="F49" s="8">
        <f t="shared" si="2"/>
        <v>-5.1330628989822085</v>
      </c>
      <c r="G49" s="8"/>
      <c r="H49" s="8"/>
      <c r="I49" s="8"/>
      <c r="J49" s="8"/>
      <c r="K49" s="8"/>
      <c r="L49" s="8"/>
      <c r="M49" s="8"/>
      <c r="N49" s="8"/>
      <c r="O49" s="8"/>
      <c r="Q49">
        <f t="shared" si="3"/>
        <v>790</v>
      </c>
      <c r="R49">
        <f t="shared" si="4"/>
        <v>7.3610048015117203E-4</v>
      </c>
      <c r="V49">
        <f t="shared" si="5"/>
        <v>790</v>
      </c>
      <c r="W49">
        <f t="shared" si="6"/>
        <v>9.0008826419475577E-9</v>
      </c>
      <c r="X49">
        <v>2.1540707067652773E-4</v>
      </c>
      <c r="Y49">
        <f t="shared" si="8"/>
        <v>6.3670738398007688E-5</v>
      </c>
      <c r="Z49">
        <f t="shared" si="8"/>
        <v>7.287394753496603E-4</v>
      </c>
      <c r="AC49">
        <v>9.0918006484318771E-9</v>
      </c>
      <c r="AD49">
        <v>2.4206837361719535E-6</v>
      </c>
      <c r="AE49">
        <v>6.431387716970473E-5</v>
      </c>
      <c r="AF49">
        <v>7.3610048015117203E-4</v>
      </c>
      <c r="AH49">
        <v>2.1758289967326033E-4</v>
      </c>
      <c r="AI49">
        <f t="shared" si="7"/>
        <v>2.1540707067652773E-4</v>
      </c>
    </row>
    <row r="50" spans="1:35" x14ac:dyDescent="0.2">
      <c r="A50" s="8"/>
      <c r="B50" s="8"/>
      <c r="C50" s="8"/>
      <c r="D50" s="9">
        <v>800</v>
      </c>
      <c r="E50" s="8">
        <f t="shared" si="0"/>
        <v>-5.5646363314393295</v>
      </c>
      <c r="F50" s="8">
        <f t="shared" si="2"/>
        <v>-5.4013266197564409</v>
      </c>
      <c r="G50" s="8"/>
      <c r="H50" s="8"/>
      <c r="I50" s="8"/>
      <c r="J50" s="8"/>
      <c r="K50" s="8"/>
      <c r="L50" s="8"/>
      <c r="M50" s="8"/>
      <c r="N50" s="8"/>
      <c r="O50" s="8"/>
      <c r="Q50">
        <f t="shared" si="3"/>
        <v>800</v>
      </c>
      <c r="R50">
        <f t="shared" si="4"/>
        <v>3.9689294600671088E-4</v>
      </c>
      <c r="V50">
        <f t="shared" si="5"/>
        <v>800</v>
      </c>
      <c r="W50">
        <f t="shared" si="6"/>
        <v>5.5893987415942942E-9</v>
      </c>
      <c r="X50">
        <v>1.1792558491279522E-4</v>
      </c>
      <c r="Y50">
        <f t="shared" si="8"/>
        <v>3.5391780986418975E-5</v>
      </c>
      <c r="Z50">
        <f t="shared" si="8"/>
        <v>3.9292401654664378E-4</v>
      </c>
      <c r="AC50">
        <v>5.6458573147417115E-9</v>
      </c>
      <c r="AD50">
        <v>1.4018545129033903E-6</v>
      </c>
      <c r="AE50">
        <v>3.574927372365553E-5</v>
      </c>
      <c r="AF50">
        <v>3.9689294600671088E-4</v>
      </c>
      <c r="AH50">
        <v>1.191167524371669E-4</v>
      </c>
      <c r="AI50">
        <f t="shared" si="7"/>
        <v>1.1792558491279522E-4</v>
      </c>
    </row>
    <row r="51" spans="1:35" x14ac:dyDescent="0.2">
      <c r="A51" s="9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</row>
    <row r="52" spans="1:35" x14ac:dyDescent="0.2">
      <c r="A52" s="1"/>
      <c r="L52" s="18"/>
      <c r="M52" s="18"/>
      <c r="N52" s="18"/>
      <c r="O52" s="18"/>
    </row>
    <row r="53" spans="1:35" x14ac:dyDescent="0.2">
      <c r="A53" s="1"/>
      <c r="L53" s="18"/>
      <c r="M53" s="18"/>
      <c r="N53" s="18"/>
      <c r="O53" s="18"/>
    </row>
    <row r="54" spans="1:35" x14ac:dyDescent="0.2">
      <c r="A54" s="1"/>
      <c r="L54" s="18"/>
      <c r="M54" s="18"/>
      <c r="N54" s="18"/>
      <c r="O54" s="18"/>
    </row>
    <row r="55" spans="1:35" x14ac:dyDescent="0.2">
      <c r="A55" s="1"/>
      <c r="L55" s="18"/>
      <c r="M55" s="18"/>
      <c r="N55" s="18"/>
      <c r="O55" s="18"/>
    </row>
    <row r="56" spans="1:35" x14ac:dyDescent="0.2">
      <c r="A56" s="1"/>
      <c r="L56" s="18"/>
      <c r="M56" s="18"/>
      <c r="N56" s="18"/>
      <c r="O56" s="18"/>
    </row>
    <row r="57" spans="1:35" x14ac:dyDescent="0.2">
      <c r="A57" s="1"/>
      <c r="L57" s="18"/>
      <c r="M57" s="18"/>
      <c r="N57" s="18"/>
      <c r="O57" s="18"/>
    </row>
    <row r="58" spans="1:35" x14ac:dyDescent="0.2">
      <c r="A58" s="1"/>
      <c r="L58" s="18"/>
      <c r="M58" s="18"/>
      <c r="N58" s="18"/>
      <c r="O58" s="18"/>
    </row>
    <row r="59" spans="1:35" x14ac:dyDescent="0.2">
      <c r="A59" s="1"/>
      <c r="L59" s="18"/>
      <c r="M59" s="18"/>
      <c r="N59" s="18"/>
      <c r="O59" s="18"/>
    </row>
    <row r="60" spans="1:35" x14ac:dyDescent="0.2">
      <c r="A60" s="1"/>
      <c r="L60" s="18"/>
      <c r="M60" s="18"/>
      <c r="N60" s="18"/>
      <c r="O60" s="18"/>
    </row>
    <row r="61" spans="1:35" x14ac:dyDescent="0.2">
      <c r="A61" s="1"/>
      <c r="L61" s="18"/>
      <c r="M61" s="18"/>
      <c r="N61" s="18"/>
      <c r="O61" s="18"/>
    </row>
    <row r="62" spans="1:35" x14ac:dyDescent="0.2">
      <c r="A62" s="1"/>
      <c r="L62" s="18"/>
      <c r="M62" s="18"/>
      <c r="N62" s="18"/>
      <c r="O62" s="18"/>
    </row>
    <row r="63" spans="1:35" x14ac:dyDescent="0.2">
      <c r="A63" s="1"/>
      <c r="L63" s="18"/>
      <c r="M63" s="18"/>
      <c r="N63" s="18"/>
      <c r="O63" s="18"/>
    </row>
    <row r="64" spans="1:35" x14ac:dyDescent="0.2">
      <c r="A64" s="1"/>
      <c r="L64" s="18"/>
      <c r="M64" s="18"/>
      <c r="N64" s="18"/>
      <c r="O64" s="18"/>
    </row>
    <row r="65" spans="1:15" x14ac:dyDescent="0.2">
      <c r="A65" s="1"/>
      <c r="L65" s="18"/>
      <c r="M65" s="18"/>
      <c r="N65" s="18"/>
      <c r="O65" s="18"/>
    </row>
    <row r="66" spans="1:15" x14ac:dyDescent="0.2">
      <c r="A66" s="1"/>
      <c r="L66" s="18"/>
      <c r="M66" s="18"/>
      <c r="N66" s="18"/>
      <c r="O66" s="18"/>
    </row>
    <row r="67" spans="1:15" x14ac:dyDescent="0.2">
      <c r="A67" s="1"/>
      <c r="L67" s="18"/>
      <c r="M67" s="18"/>
      <c r="N67" s="18"/>
      <c r="O67" s="18"/>
    </row>
    <row r="68" spans="1:15" x14ac:dyDescent="0.2">
      <c r="A68" s="1"/>
      <c r="L68" s="18"/>
      <c r="M68" s="18"/>
      <c r="N68" s="18"/>
      <c r="O68" s="18"/>
    </row>
    <row r="69" spans="1:15" x14ac:dyDescent="0.2">
      <c r="A69" s="1"/>
      <c r="L69" s="18"/>
      <c r="M69" s="18"/>
      <c r="N69" s="18"/>
      <c r="O69" s="18"/>
    </row>
    <row r="70" spans="1:15" x14ac:dyDescent="0.2">
      <c r="A70" s="1"/>
      <c r="L70" s="18"/>
      <c r="M70" s="18"/>
      <c r="N70" s="18"/>
      <c r="O70" s="18"/>
    </row>
    <row r="71" spans="1:15" x14ac:dyDescent="0.2">
      <c r="A71" s="1"/>
      <c r="L71" s="18"/>
      <c r="M71" s="18"/>
      <c r="N71" s="18"/>
      <c r="O71" s="18"/>
    </row>
    <row r="72" spans="1:15" x14ac:dyDescent="0.2">
      <c r="A72" s="1"/>
      <c r="L72" s="18"/>
      <c r="M72" s="18"/>
      <c r="N72" s="18"/>
      <c r="O72" s="18"/>
    </row>
    <row r="73" spans="1:15" x14ac:dyDescent="0.2">
      <c r="A73" s="1"/>
      <c r="L73" s="18"/>
      <c r="M73" s="18"/>
      <c r="N73" s="18"/>
      <c r="O73" s="18"/>
    </row>
    <row r="74" spans="1:15" x14ac:dyDescent="0.2">
      <c r="A74" s="1"/>
      <c r="L74" s="18"/>
      <c r="M74" s="18"/>
      <c r="N74" s="18"/>
      <c r="O74" s="18"/>
    </row>
    <row r="75" spans="1:15" x14ac:dyDescent="0.2">
      <c r="A75" s="1"/>
      <c r="L75" s="18"/>
      <c r="M75" s="18"/>
      <c r="N75" s="18"/>
      <c r="O75" s="18"/>
    </row>
    <row r="76" spans="1:15" x14ac:dyDescent="0.2">
      <c r="A76" s="1"/>
      <c r="L76" s="18"/>
      <c r="M76" s="18"/>
      <c r="N76" s="18"/>
      <c r="O76" s="18"/>
    </row>
    <row r="77" spans="1:15" x14ac:dyDescent="0.2">
      <c r="A77" s="1"/>
      <c r="L77" s="18"/>
      <c r="M77" s="18"/>
      <c r="N77" s="18"/>
      <c r="O77" s="18"/>
    </row>
    <row r="78" spans="1:15" x14ac:dyDescent="0.2">
      <c r="A78" s="1"/>
      <c r="L78" s="18"/>
      <c r="M78" s="18"/>
      <c r="N78" s="18"/>
      <c r="O78" s="18"/>
    </row>
    <row r="79" spans="1:15" x14ac:dyDescent="0.2">
      <c r="A79" s="1"/>
      <c r="L79" s="18"/>
      <c r="M79" s="18"/>
      <c r="N79" s="18"/>
      <c r="O79" s="18"/>
    </row>
    <row r="80" spans="1:15" x14ac:dyDescent="0.2">
      <c r="A80" s="1"/>
      <c r="L80" s="18"/>
      <c r="M80" s="18"/>
      <c r="N80" s="18"/>
      <c r="O80" s="18"/>
    </row>
    <row r="81" spans="1:15" x14ac:dyDescent="0.2">
      <c r="A81" s="1"/>
      <c r="L81" s="18"/>
      <c r="M81" s="18"/>
      <c r="N81" s="18"/>
      <c r="O81" s="18"/>
    </row>
    <row r="82" spans="1:15" x14ac:dyDescent="0.2">
      <c r="A82" s="1"/>
      <c r="L82" s="18"/>
      <c r="M82" s="18"/>
      <c r="N82" s="18"/>
      <c r="O82" s="18"/>
    </row>
    <row r="83" spans="1:15" x14ac:dyDescent="0.2">
      <c r="A83" s="1"/>
      <c r="L83" s="18"/>
      <c r="M83" s="18"/>
      <c r="N83" s="18"/>
      <c r="O83" s="18"/>
    </row>
    <row r="84" spans="1:15" x14ac:dyDescent="0.2">
      <c r="A84" s="1"/>
      <c r="L84" s="18"/>
      <c r="M84" s="18"/>
      <c r="N84" s="18"/>
      <c r="O84" s="18"/>
    </row>
    <row r="85" spans="1:15" x14ac:dyDescent="0.2">
      <c r="A85" s="1"/>
      <c r="L85" s="18"/>
      <c r="M85" s="18"/>
      <c r="N85" s="18"/>
      <c r="O85" s="18"/>
    </row>
    <row r="86" spans="1:15" x14ac:dyDescent="0.2">
      <c r="A86" s="1"/>
      <c r="L86" s="18"/>
      <c r="M86" s="18"/>
      <c r="N86" s="18"/>
      <c r="O86" s="18"/>
    </row>
    <row r="87" spans="1:15" x14ac:dyDescent="0.2">
      <c r="A87" s="1"/>
      <c r="L87" s="18"/>
      <c r="M87" s="18"/>
      <c r="N87" s="18"/>
      <c r="O87" s="18"/>
    </row>
    <row r="88" spans="1:15" x14ac:dyDescent="0.2">
      <c r="A88" s="1"/>
      <c r="L88" s="18"/>
      <c r="M88" s="18"/>
      <c r="N88" s="18"/>
      <c r="O88" s="18"/>
    </row>
    <row r="89" spans="1:15" x14ac:dyDescent="0.2">
      <c r="A89" s="1"/>
      <c r="L89" s="18"/>
      <c r="M89" s="18"/>
      <c r="N89" s="18"/>
      <c r="O89" s="18"/>
    </row>
    <row r="90" spans="1:15" x14ac:dyDescent="0.2">
      <c r="A90" s="1"/>
      <c r="L90" s="18"/>
      <c r="M90" s="18"/>
      <c r="N90" s="18"/>
      <c r="O90" s="18"/>
    </row>
    <row r="91" spans="1:15" x14ac:dyDescent="0.2">
      <c r="A91" s="1"/>
      <c r="L91" s="18"/>
      <c r="M91" s="18"/>
      <c r="N91" s="18"/>
      <c r="O91" s="18"/>
    </row>
    <row r="92" spans="1:15" x14ac:dyDescent="0.2">
      <c r="A92" s="1"/>
      <c r="L92" s="18"/>
      <c r="M92" s="18"/>
      <c r="N92" s="18"/>
      <c r="O92" s="18"/>
    </row>
    <row r="93" spans="1:15" x14ac:dyDescent="0.2">
      <c r="A93" s="1"/>
    </row>
    <row r="94" spans="1:15" x14ac:dyDescent="0.2">
      <c r="A94" s="1"/>
    </row>
    <row r="95" spans="1:15" x14ac:dyDescent="0.2">
      <c r="A95" s="1"/>
    </row>
    <row r="96" spans="1:15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</sheetData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3A164-7F87-4669-BE11-96E10F45CA44}">
  <dimension ref="A1:AO413"/>
  <sheetViews>
    <sheetView topLeftCell="J29" workbookViewId="0">
      <selection activeCell="AH413" sqref="AH413"/>
    </sheetView>
  </sheetViews>
  <sheetFormatPr defaultColWidth="8.85546875" defaultRowHeight="12.75" x14ac:dyDescent="0.2"/>
  <cols>
    <col min="8" max="8" width="12" bestFit="1" customWidth="1"/>
    <col min="16" max="16" width="11" bestFit="1" customWidth="1"/>
    <col min="26" max="26" width="11.42578125" customWidth="1"/>
    <col min="30" max="30" width="13.42578125" customWidth="1"/>
    <col min="38" max="38" width="13" customWidth="1"/>
    <col min="39" max="39" width="12.7109375" customWidth="1"/>
    <col min="40" max="40" width="14.28515625" customWidth="1"/>
  </cols>
  <sheetData>
    <row r="1" spans="1:41" ht="13.5" thickBot="1" x14ac:dyDescent="0.25">
      <c r="A1" s="2">
        <v>0.41705060098110464</v>
      </c>
      <c r="B1" s="2">
        <v>2.0721460990316665E-3</v>
      </c>
      <c r="C1" s="2">
        <v>1.6388783331520477E-4</v>
      </c>
      <c r="D1" s="2">
        <v>-1.9228806045773328</v>
      </c>
      <c r="E1" s="2">
        <v>-16.057744606865523</v>
      </c>
      <c r="F1" s="2">
        <v>1.5754256851422067E-3</v>
      </c>
      <c r="G1" s="2">
        <v>5.1137552096468452E-5</v>
      </c>
      <c r="H1" s="3">
        <v>1.5798096396203625E-3</v>
      </c>
      <c r="I1" s="4">
        <v>6.5842752420143603E-5</v>
      </c>
      <c r="J1" s="4">
        <v>6.6840152205918825E-5</v>
      </c>
      <c r="K1" s="2">
        <v>2.3104418072484299E-3</v>
      </c>
      <c r="L1" s="2">
        <v>7.3131317663816653E-5</v>
      </c>
      <c r="M1" s="2">
        <v>1.8626854036511488E-5</v>
      </c>
      <c r="N1" s="2">
        <v>2.0081240805057562E-3</v>
      </c>
      <c r="O1" s="2">
        <v>5.4071744507486197E-5</v>
      </c>
      <c r="P1" s="2">
        <v>5.1473555596155434E-6</v>
      </c>
      <c r="Q1" s="3">
        <v>1.4554128815698264E-3</v>
      </c>
      <c r="R1" s="4">
        <v>4.2176351524087702E-5</v>
      </c>
      <c r="S1" s="5">
        <v>4.8030478125563116E-6</v>
      </c>
      <c r="T1" s="3">
        <v>1.8090223920757987E-3</v>
      </c>
      <c r="U1" s="4">
        <v>3.8667667342666039E-5</v>
      </c>
      <c r="V1" s="5">
        <v>2.9896355316585602E-5</v>
      </c>
      <c r="W1" s="2">
        <v>1.7573149216448542E-3</v>
      </c>
      <c r="X1" s="2">
        <v>1.473437750551438E-5</v>
      </c>
      <c r="Y1" s="6">
        <v>1.5112654900020038E-5</v>
      </c>
      <c r="Z1">
        <f>$H$3+0.00000001</f>
        <v>0.50000001000000005</v>
      </c>
    </row>
    <row r="2" spans="1:41" ht="14.25" thickTop="1" thickBot="1" x14ac:dyDescent="0.25">
      <c r="A2" s="2">
        <f>(LOG(1/$H$2)-LOG(1/558.5))</f>
        <v>2.2747307850838894E-2</v>
      </c>
      <c r="B2" s="8"/>
      <c r="C2" s="8"/>
      <c r="D2" s="7" t="s">
        <v>0</v>
      </c>
      <c r="E2" s="7"/>
      <c r="F2" s="7"/>
      <c r="G2" s="7"/>
      <c r="H2" s="19">
        <v>530</v>
      </c>
      <c r="I2" s="8"/>
      <c r="J2" s="8"/>
      <c r="K2" s="8"/>
      <c r="L2" s="8"/>
      <c r="M2" s="8"/>
      <c r="N2" s="8"/>
      <c r="O2" s="8"/>
    </row>
    <row r="3" spans="1:41" ht="14.25" thickTop="1" thickBot="1" x14ac:dyDescent="0.25">
      <c r="A3" s="8"/>
      <c r="B3" s="8"/>
      <c r="C3" s="8"/>
      <c r="D3" s="7" t="s">
        <v>2</v>
      </c>
      <c r="E3" s="7"/>
      <c r="F3" s="7"/>
      <c r="G3" s="7"/>
      <c r="H3" s="20">
        <v>0.5</v>
      </c>
      <c r="I3" s="8"/>
      <c r="J3" s="8"/>
      <c r="K3" s="8"/>
      <c r="L3" s="8"/>
      <c r="M3" s="8"/>
      <c r="N3" s="8"/>
      <c r="O3" s="8"/>
    </row>
    <row r="4" spans="1:41" ht="13.5" thickTop="1" x14ac:dyDescent="0.2">
      <c r="A4" s="8"/>
      <c r="B4" s="8"/>
      <c r="C4" s="8"/>
      <c r="D4" s="7" t="s">
        <v>1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AB4" s="32" t="s">
        <v>12</v>
      </c>
      <c r="AC4" s="32"/>
      <c r="AD4" s="32"/>
    </row>
    <row r="5" spans="1:41" x14ac:dyDescent="0.2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T5" t="s">
        <v>5</v>
      </c>
      <c r="U5">
        <v>559</v>
      </c>
      <c r="W5">
        <v>530</v>
      </c>
      <c r="AB5" t="s">
        <v>7</v>
      </c>
      <c r="AC5" t="s">
        <v>6</v>
      </c>
      <c r="AD5" t="s">
        <v>8</v>
      </c>
      <c r="AF5" t="s">
        <v>16</v>
      </c>
      <c r="AG5" t="s">
        <v>17</v>
      </c>
      <c r="AH5" t="s">
        <v>18</v>
      </c>
      <c r="AI5" t="s">
        <v>19</v>
      </c>
      <c r="AJ5" t="s">
        <v>20</v>
      </c>
      <c r="AL5" t="s">
        <v>21</v>
      </c>
      <c r="AM5" t="s">
        <v>22</v>
      </c>
      <c r="AN5" t="s">
        <v>23</v>
      </c>
      <c r="AO5" t="s">
        <v>24</v>
      </c>
    </row>
    <row r="6" spans="1:41" x14ac:dyDescent="0.2">
      <c r="A6" s="8"/>
      <c r="B6" s="8"/>
      <c r="C6" s="8"/>
      <c r="D6" s="9"/>
      <c r="E6" s="22" t="s">
        <v>3</v>
      </c>
      <c r="F6" s="21" t="s">
        <v>4</v>
      </c>
      <c r="G6" s="8"/>
      <c r="H6" s="10"/>
      <c r="I6" s="11"/>
      <c r="J6" s="11"/>
      <c r="K6" s="11"/>
      <c r="L6" s="11"/>
      <c r="M6" s="11"/>
      <c r="N6" s="12"/>
      <c r="O6" s="8"/>
    </row>
    <row r="7" spans="1:41" x14ac:dyDescent="0.2">
      <c r="A7" s="8"/>
      <c r="B7" s="8"/>
      <c r="C7" s="8"/>
      <c r="D7" s="9">
        <v>360</v>
      </c>
      <c r="E7" s="8">
        <f t="shared" ref="E7:E50" si="0">LOG(-$E$1+$E$1*TANH(-(((10^(LOG(1/($D7))-($A$2))))-$F$1)/$G$1))+$D$1+$A$1*TANH(-(((10^(LOG(1/($D7))-($A$2))))-$B$1)/$C$1)-($J$1/$I$1*((1/(SQRT(2*PI())))*EXP(1)^((-1/2)*(((10^(LOG(1/$D7)-($A$2)))-$H$1)/$I$1)^2)))-($M$1/$L$1*((1/(SQRT(2*PI())))*EXP(1)^((-1/2)*(((10^(LOG(1/$D7)-($A$2)))-$K$1)/$L$1)^2)))-($P$1/$O$1*((1/(SQRT(2*PI())))*EXP(1)^((-1/2)*(((10^(LOG(1/$D7)-($A$2)))-$N$1)/$O$1)^2)))+($S$1/$R$1*((1/(SQRT(2*PI())))*EXP(1)^((-1/2)*(((10^(LOG(1/$D7)-($A$2)))-$Q$1)/$R$1)^2)))+(($V$1/$U$1*((1/(SQRT(2*PI())))*EXP(1)^((-1/2)*(((10^(LOG(1/$D7)-($A$2)))-$T$1)/$U$1)^2)))/10)+(($Y$1/$X$1*((1/(SQRT(2*PI())))*EXP(1)^((-1/2)*(((10^(LOG(1/$D7)-($A$2)))-$W$1)/$X$1)^2)))/100)</f>
        <v>-0.83236614857871372</v>
      </c>
      <c r="F7" s="8">
        <f>LOG((1-10^-((10^(E7))*Z$1))/(1-10^-Z$1))</f>
        <v>-0.64234977744714272</v>
      </c>
      <c r="G7" s="8"/>
      <c r="H7" s="13"/>
      <c r="I7" s="8"/>
      <c r="J7" s="8"/>
      <c r="K7" s="8"/>
      <c r="L7" s="8"/>
      <c r="M7" s="8"/>
      <c r="N7" s="14"/>
      <c r="O7" s="8"/>
      <c r="Q7">
        <f>D7</f>
        <v>360</v>
      </c>
      <c r="R7">
        <f>10^(F7+2)</f>
        <v>22.785062413541567</v>
      </c>
      <c r="T7">
        <v>360</v>
      </c>
      <c r="U7">
        <v>22.751227121904638</v>
      </c>
      <c r="V7">
        <f>U7*0.99</f>
        <v>22.52371485068559</v>
      </c>
      <c r="W7">
        <v>22.785062413541567</v>
      </c>
      <c r="X7">
        <f>W7*0.99</f>
        <v>22.55721178940615</v>
      </c>
      <c r="AB7">
        <v>1</v>
      </c>
      <c r="AC7">
        <f>(V30*(15/45))/V38</f>
        <v>6.232848373618336</v>
      </c>
      <c r="AD7">
        <f>(V30*(15/45))/95</f>
        <v>0.30647508358074482</v>
      </c>
      <c r="AE7">
        <v>380</v>
      </c>
      <c r="AF7" s="23">
        <v>0</v>
      </c>
      <c r="AG7" s="23">
        <v>1.23E-7</v>
      </c>
      <c r="AH7" s="23">
        <v>3.6100000000000002E-7</v>
      </c>
      <c r="AI7" s="23">
        <v>3.2600000000000001E-8</v>
      </c>
      <c r="AJ7" s="23">
        <f>AVERAGE(AH7:AI7)</f>
        <v>1.9680000000000002E-7</v>
      </c>
      <c r="AL7" s="31">
        <f>AF7*100000</f>
        <v>0</v>
      </c>
      <c r="AM7" s="31">
        <f>AG7*100000</f>
        <v>1.23E-2</v>
      </c>
      <c r="AN7" s="31">
        <v>0</v>
      </c>
      <c r="AO7" s="23">
        <f>AN7*(15/45)</f>
        <v>0</v>
      </c>
    </row>
    <row r="8" spans="1:41" x14ac:dyDescent="0.2">
      <c r="A8" s="8"/>
      <c r="B8" s="8"/>
      <c r="C8" s="8"/>
      <c r="D8" s="9">
        <v>370</v>
      </c>
      <c r="E8" s="8">
        <f t="shared" si="0"/>
        <v>-0.83141868548558251</v>
      </c>
      <c r="F8" s="8">
        <f t="shared" ref="F8:F50" si="1">LOG((1-10^-((10^(E8))*Z$1))/(1-10^-Z$1))</f>
        <v>-0.64148036610890746</v>
      </c>
      <c r="G8" s="8"/>
      <c r="H8" s="13"/>
      <c r="I8" s="8"/>
      <c r="J8" s="8"/>
      <c r="K8" s="8"/>
      <c r="L8" s="8"/>
      <c r="M8" s="8"/>
      <c r="N8" s="14"/>
      <c r="O8" s="8"/>
      <c r="Q8">
        <f t="shared" ref="Q8:Q50" si="2">D8</f>
        <v>370</v>
      </c>
      <c r="R8">
        <f t="shared" ref="R8:R50" si="3">10^(F8+2)</f>
        <v>22.8307213708073</v>
      </c>
      <c r="T8">
        <v>370</v>
      </c>
      <c r="U8">
        <v>22.761858245970323</v>
      </c>
      <c r="V8">
        <f t="shared" ref="V8:V50" si="4">U8*0.99</f>
        <v>22.534239663510618</v>
      </c>
      <c r="W8">
        <v>22.8307213708073</v>
      </c>
      <c r="X8">
        <f t="shared" ref="X8:X50" si="5">W8*0.99</f>
        <v>22.602414157099226</v>
      </c>
      <c r="AE8">
        <v>381</v>
      </c>
      <c r="AF8" s="23">
        <v>0</v>
      </c>
      <c r="AG8" s="23">
        <v>9.7199999999999997E-8</v>
      </c>
      <c r="AH8" s="23">
        <v>0</v>
      </c>
      <c r="AI8" s="23">
        <v>0</v>
      </c>
      <c r="AJ8" s="23">
        <f t="shared" ref="AJ8:AJ71" si="6">AVERAGE(AH8:AI8)</f>
        <v>0</v>
      </c>
      <c r="AL8" s="31">
        <f t="shared" ref="AL8:AL71" si="7">AF8*100000</f>
        <v>0</v>
      </c>
      <c r="AM8" s="31">
        <f t="shared" ref="AM8:AM71" si="8">AG8*100000</f>
        <v>9.7199999999999995E-3</v>
      </c>
      <c r="AN8" s="31">
        <v>0</v>
      </c>
      <c r="AO8" s="23">
        <f t="shared" ref="AO8:AO71" si="9">AN8*(15/45)</f>
        <v>0</v>
      </c>
    </row>
    <row r="9" spans="1:41" x14ac:dyDescent="0.2">
      <c r="A9" s="8"/>
      <c r="B9" s="8"/>
      <c r="C9" s="8"/>
      <c r="D9" s="9">
        <v>380</v>
      </c>
      <c r="E9" s="8">
        <f t="shared" si="0"/>
        <v>-0.83247203124226643</v>
      </c>
      <c r="F9" s="8">
        <f t="shared" si="1"/>
        <v>-0.64244694779184197</v>
      </c>
      <c r="G9" s="8"/>
      <c r="H9" s="13"/>
      <c r="I9" s="8"/>
      <c r="J9" s="8"/>
      <c r="K9" s="8"/>
      <c r="L9" s="8"/>
      <c r="M9" s="8"/>
      <c r="N9" s="14"/>
      <c r="O9" s="8"/>
      <c r="Q9">
        <f t="shared" si="2"/>
        <v>380</v>
      </c>
      <c r="R9">
        <f t="shared" si="3"/>
        <v>22.779964985892061</v>
      </c>
      <c r="T9">
        <v>380</v>
      </c>
      <c r="U9">
        <v>22.786094690176679</v>
      </c>
      <c r="V9">
        <f t="shared" si="4"/>
        <v>22.558233743274911</v>
      </c>
      <c r="W9">
        <v>22.779964985892061</v>
      </c>
      <c r="X9">
        <f t="shared" si="5"/>
        <v>22.552165336033141</v>
      </c>
      <c r="AB9" t="s">
        <v>9</v>
      </c>
      <c r="AC9" t="s">
        <v>10</v>
      </c>
      <c r="AD9" t="s">
        <v>11</v>
      </c>
      <c r="AE9">
        <v>382</v>
      </c>
      <c r="AF9" s="23">
        <v>2.5800000000000001E-7</v>
      </c>
      <c r="AG9" s="23">
        <v>3.2100000000000003E-8</v>
      </c>
      <c r="AH9" s="23">
        <v>1.48E-7</v>
      </c>
      <c r="AI9" s="23">
        <v>3.0800000000000001E-7</v>
      </c>
      <c r="AJ9" s="23">
        <f t="shared" si="6"/>
        <v>2.28E-7</v>
      </c>
      <c r="AL9" s="31">
        <f t="shared" si="7"/>
        <v>2.58E-2</v>
      </c>
      <c r="AM9" s="31">
        <f t="shared" si="8"/>
        <v>3.2100000000000002E-3</v>
      </c>
      <c r="AN9" s="31">
        <v>0</v>
      </c>
      <c r="AO9" s="23">
        <f t="shared" si="9"/>
        <v>0</v>
      </c>
    </row>
    <row r="10" spans="1:41" x14ac:dyDescent="0.2">
      <c r="A10" s="8"/>
      <c r="B10" s="8"/>
      <c r="C10" s="8"/>
      <c r="D10" s="9">
        <v>390</v>
      </c>
      <c r="E10" s="8">
        <f t="shared" si="0"/>
        <v>-0.84797191296633445</v>
      </c>
      <c r="F10" s="8">
        <f t="shared" si="1"/>
        <v>-0.65669345832171788</v>
      </c>
      <c r="G10" s="8"/>
      <c r="H10" s="13"/>
      <c r="I10" s="8"/>
      <c r="J10" s="8"/>
      <c r="K10" s="8"/>
      <c r="L10" s="8"/>
      <c r="M10" s="8"/>
      <c r="N10" s="14"/>
      <c r="O10" s="8"/>
      <c r="Q10">
        <f t="shared" si="2"/>
        <v>390</v>
      </c>
      <c r="R10">
        <f t="shared" si="3"/>
        <v>22.044819218071076</v>
      </c>
      <c r="T10">
        <v>390</v>
      </c>
      <c r="U10">
        <v>22.829667545293038</v>
      </c>
      <c r="V10">
        <f t="shared" si="4"/>
        <v>22.601370869840107</v>
      </c>
      <c r="W10">
        <v>22.044819218071076</v>
      </c>
      <c r="X10">
        <f t="shared" si="5"/>
        <v>21.824371025890365</v>
      </c>
      <c r="AB10">
        <f>V30*AB7</f>
        <v>87.345398820512273</v>
      </c>
      <c r="AC10">
        <f>V38*AC7</f>
        <v>29.115132940170756</v>
      </c>
      <c r="AD10">
        <f>95*AD7</f>
        <v>29.11513294017076</v>
      </c>
      <c r="AE10">
        <v>383</v>
      </c>
      <c r="AF10" s="23">
        <v>0</v>
      </c>
      <c r="AG10" s="23">
        <v>2.14E-8</v>
      </c>
      <c r="AH10" s="23">
        <v>0</v>
      </c>
      <c r="AI10" s="23">
        <v>0</v>
      </c>
      <c r="AJ10" s="23">
        <f t="shared" si="6"/>
        <v>0</v>
      </c>
      <c r="AL10" s="31">
        <f t="shared" si="7"/>
        <v>0</v>
      </c>
      <c r="AM10" s="31">
        <f t="shared" si="8"/>
        <v>2.14E-3</v>
      </c>
      <c r="AN10" s="31">
        <v>0</v>
      </c>
      <c r="AO10" s="23">
        <f t="shared" si="9"/>
        <v>0</v>
      </c>
    </row>
    <row r="11" spans="1:41" x14ac:dyDescent="0.2">
      <c r="A11" s="8"/>
      <c r="B11" s="8"/>
      <c r="C11" s="8"/>
      <c r="D11" s="9">
        <v>400</v>
      </c>
      <c r="E11" s="8">
        <f t="shared" si="0"/>
        <v>-0.88333210827227648</v>
      </c>
      <c r="F11" s="8">
        <f t="shared" si="1"/>
        <v>-0.68935201097564991</v>
      </c>
      <c r="G11" s="8"/>
      <c r="H11" s="13"/>
      <c r="I11" s="8"/>
      <c r="J11" s="8"/>
      <c r="K11" s="8"/>
      <c r="L11" s="8"/>
      <c r="M11" s="8"/>
      <c r="N11" s="14"/>
      <c r="O11" s="8"/>
      <c r="Q11">
        <f t="shared" si="2"/>
        <v>400</v>
      </c>
      <c r="R11">
        <f t="shared" si="3"/>
        <v>20.447865933024616</v>
      </c>
      <c r="T11">
        <v>400</v>
      </c>
      <c r="U11">
        <v>22.797028728872945</v>
      </c>
      <c r="V11">
        <f t="shared" si="4"/>
        <v>22.569058441584215</v>
      </c>
      <c r="W11">
        <v>20.447865933024616</v>
      </c>
      <c r="X11">
        <f t="shared" si="5"/>
        <v>20.243387273694371</v>
      </c>
      <c r="AE11">
        <v>384</v>
      </c>
      <c r="AF11" s="23">
        <v>2.35E-7</v>
      </c>
      <c r="AG11" s="23">
        <v>6.9899999999999997E-8</v>
      </c>
      <c r="AH11" s="23">
        <v>0</v>
      </c>
      <c r="AI11" s="23">
        <v>1.3899999999999999E-7</v>
      </c>
      <c r="AJ11" s="23">
        <f t="shared" si="6"/>
        <v>6.9499999999999994E-8</v>
      </c>
      <c r="AL11" s="31">
        <f t="shared" si="7"/>
        <v>2.35E-2</v>
      </c>
      <c r="AM11" s="31">
        <f t="shared" si="8"/>
        <v>6.9899999999999997E-3</v>
      </c>
      <c r="AN11" s="31">
        <v>0</v>
      </c>
      <c r="AO11" s="23">
        <f t="shared" si="9"/>
        <v>0</v>
      </c>
    </row>
    <row r="12" spans="1:41" x14ac:dyDescent="0.2">
      <c r="A12" s="8"/>
      <c r="B12" s="8"/>
      <c r="C12" s="8"/>
      <c r="D12" s="9">
        <v>410</v>
      </c>
      <c r="E12" s="8">
        <f t="shared" si="0"/>
        <v>-0.89350911727657212</v>
      </c>
      <c r="F12" s="8">
        <f t="shared" si="1"/>
        <v>-0.69879033702486915</v>
      </c>
      <c r="G12" s="8"/>
      <c r="H12" s="13"/>
      <c r="I12" s="8"/>
      <c r="J12" s="8"/>
      <c r="K12" s="8"/>
      <c r="L12" s="8"/>
      <c r="M12" s="8"/>
      <c r="N12" s="14"/>
      <c r="O12" s="8"/>
      <c r="Q12">
        <f t="shared" si="2"/>
        <v>410</v>
      </c>
      <c r="R12">
        <f t="shared" si="3"/>
        <v>20.008275697153952</v>
      </c>
      <c r="T12">
        <v>410</v>
      </c>
      <c r="U12">
        <v>22.201478484710044</v>
      </c>
      <c r="V12">
        <f t="shared" si="4"/>
        <v>21.979463699862944</v>
      </c>
      <c r="W12">
        <v>20.008275697153952</v>
      </c>
      <c r="X12">
        <f t="shared" si="5"/>
        <v>19.808192940182412</v>
      </c>
      <c r="AB12" t="s">
        <v>15</v>
      </c>
      <c r="AD12" t="s">
        <v>14</v>
      </c>
      <c r="AE12">
        <v>385</v>
      </c>
      <c r="AF12" s="23">
        <v>0</v>
      </c>
      <c r="AG12" s="23">
        <v>0</v>
      </c>
      <c r="AH12" s="23">
        <v>5.2700000000000002E-8</v>
      </c>
      <c r="AI12" s="23">
        <v>9.8099999999999998E-8</v>
      </c>
      <c r="AJ12" s="23">
        <f t="shared" si="6"/>
        <v>7.54E-8</v>
      </c>
      <c r="AL12" s="31">
        <f t="shared" si="7"/>
        <v>0</v>
      </c>
      <c r="AM12" s="31">
        <f t="shared" si="8"/>
        <v>0</v>
      </c>
      <c r="AN12" s="31">
        <v>0</v>
      </c>
      <c r="AO12" s="23">
        <f t="shared" si="9"/>
        <v>0</v>
      </c>
    </row>
    <row r="13" spans="1:41" x14ac:dyDescent="0.2">
      <c r="A13" s="8"/>
      <c r="B13" s="8"/>
      <c r="C13" s="8"/>
      <c r="D13" s="9">
        <v>420</v>
      </c>
      <c r="E13" s="8">
        <f t="shared" si="0"/>
        <v>-0.8359122017946321</v>
      </c>
      <c r="F13" s="8">
        <f t="shared" si="1"/>
        <v>-0.6456051708753735</v>
      </c>
      <c r="G13" s="8"/>
      <c r="H13" s="13"/>
      <c r="I13" s="8"/>
      <c r="J13" s="8"/>
      <c r="K13" s="8"/>
      <c r="L13" s="8"/>
      <c r="M13" s="8"/>
      <c r="N13" s="14"/>
      <c r="O13" s="8"/>
      <c r="Q13">
        <f t="shared" si="2"/>
        <v>420</v>
      </c>
      <c r="R13">
        <f t="shared" si="3"/>
        <v>22.614908197777485</v>
      </c>
      <c r="T13">
        <v>420</v>
      </c>
      <c r="U13">
        <v>20.729777932129444</v>
      </c>
      <c r="V13">
        <f t="shared" si="4"/>
        <v>20.52248015280815</v>
      </c>
      <c r="W13">
        <v>22.614908197777485</v>
      </c>
      <c r="X13">
        <f t="shared" si="5"/>
        <v>22.388759115799711</v>
      </c>
      <c r="AB13">
        <f>(AC10*45)/AB10</f>
        <v>14.999999999999998</v>
      </c>
      <c r="AD13">
        <f>(AD10*45)/AB10</f>
        <v>15.000000000000002</v>
      </c>
      <c r="AE13">
        <v>386</v>
      </c>
      <c r="AF13" s="23">
        <v>5.3900000000000005E-7</v>
      </c>
      <c r="AG13" s="23">
        <v>6.9199999999999998E-8</v>
      </c>
      <c r="AH13" s="23">
        <v>1.43E-7</v>
      </c>
      <c r="AI13" s="23">
        <v>1.35E-7</v>
      </c>
      <c r="AJ13" s="23">
        <f t="shared" si="6"/>
        <v>1.3900000000000001E-7</v>
      </c>
      <c r="AL13" s="31">
        <f t="shared" si="7"/>
        <v>5.3900000000000003E-2</v>
      </c>
      <c r="AM13" s="31">
        <f t="shared" si="8"/>
        <v>6.9199999999999999E-3</v>
      </c>
      <c r="AN13" s="31">
        <v>0</v>
      </c>
      <c r="AO13" s="23">
        <f t="shared" si="9"/>
        <v>0</v>
      </c>
    </row>
    <row r="14" spans="1:41" x14ac:dyDescent="0.2">
      <c r="A14" s="8"/>
      <c r="B14" s="8"/>
      <c r="C14" s="8"/>
      <c r="D14" s="9">
        <v>430</v>
      </c>
      <c r="E14" s="8">
        <f t="shared" si="0"/>
        <v>-0.73556684066022204</v>
      </c>
      <c r="F14" s="8">
        <f t="shared" si="1"/>
        <v>-0.5544415752949543</v>
      </c>
      <c r="G14" s="8"/>
      <c r="H14" s="13"/>
      <c r="I14" s="8"/>
      <c r="J14" s="8"/>
      <c r="K14" s="8"/>
      <c r="L14" s="8"/>
      <c r="M14" s="8"/>
      <c r="N14" s="14"/>
      <c r="O14" s="8"/>
      <c r="Q14">
        <f t="shared" si="2"/>
        <v>430</v>
      </c>
      <c r="R14">
        <f t="shared" si="3"/>
        <v>27.897059242512178</v>
      </c>
      <c r="T14">
        <v>430</v>
      </c>
      <c r="U14">
        <v>19.871595063129124</v>
      </c>
      <c r="V14">
        <f t="shared" si="4"/>
        <v>19.672879112497831</v>
      </c>
      <c r="W14">
        <v>27.897059242512178</v>
      </c>
      <c r="X14">
        <f t="shared" si="5"/>
        <v>27.618088650087056</v>
      </c>
      <c r="AE14">
        <v>387</v>
      </c>
      <c r="AF14" s="23">
        <v>1.8399999999999999E-8</v>
      </c>
      <c r="AG14" s="23">
        <v>3.7599999999999999E-8</v>
      </c>
      <c r="AH14" s="23">
        <v>0</v>
      </c>
      <c r="AI14" s="23">
        <v>9.8299999999999993E-9</v>
      </c>
      <c r="AJ14" s="23">
        <f t="shared" si="6"/>
        <v>4.9149999999999997E-9</v>
      </c>
      <c r="AL14" s="31">
        <f t="shared" si="7"/>
        <v>1.8399999999999998E-3</v>
      </c>
      <c r="AM14" s="31">
        <f t="shared" si="8"/>
        <v>3.7599999999999999E-3</v>
      </c>
      <c r="AN14" s="31">
        <v>0</v>
      </c>
      <c r="AO14" s="23">
        <f t="shared" si="9"/>
        <v>0</v>
      </c>
    </row>
    <row r="15" spans="1:41" x14ac:dyDescent="0.2">
      <c r="A15" s="8"/>
      <c r="B15" s="8"/>
      <c r="C15" s="8"/>
      <c r="D15" s="9">
        <v>440</v>
      </c>
      <c r="E15" s="8">
        <f t="shared" si="0"/>
        <v>-0.62621229917421373</v>
      </c>
      <c r="F15" s="8">
        <f t="shared" si="1"/>
        <v>-0.45771669661201003</v>
      </c>
      <c r="G15" s="8"/>
      <c r="H15" s="13"/>
      <c r="I15" s="8"/>
      <c r="J15" s="8"/>
      <c r="K15" s="8"/>
      <c r="L15" s="8"/>
      <c r="M15" s="8"/>
      <c r="N15" s="14"/>
      <c r="O15" s="8"/>
      <c r="Q15">
        <f t="shared" si="2"/>
        <v>440</v>
      </c>
      <c r="R15">
        <f t="shared" si="3"/>
        <v>34.856462010267428</v>
      </c>
      <c r="T15">
        <v>440</v>
      </c>
      <c r="U15">
        <v>21.556281409379018</v>
      </c>
      <c r="V15">
        <f t="shared" si="4"/>
        <v>21.340718595285228</v>
      </c>
      <c r="W15">
        <v>34.856462010267428</v>
      </c>
      <c r="X15">
        <f t="shared" si="5"/>
        <v>34.507897390164757</v>
      </c>
      <c r="AB15" s="32" t="s">
        <v>13</v>
      </c>
      <c r="AC15" s="32"/>
      <c r="AD15" s="32"/>
      <c r="AE15">
        <v>388</v>
      </c>
      <c r="AF15" s="23">
        <v>0</v>
      </c>
      <c r="AG15" s="23">
        <v>0</v>
      </c>
      <c r="AH15" s="23">
        <v>0</v>
      </c>
      <c r="AI15" s="23">
        <v>1.5900000000000001E-7</v>
      </c>
      <c r="AJ15" s="23">
        <f t="shared" si="6"/>
        <v>7.9500000000000004E-8</v>
      </c>
      <c r="AL15" s="31">
        <f t="shared" si="7"/>
        <v>0</v>
      </c>
      <c r="AM15" s="31">
        <f t="shared" si="8"/>
        <v>0</v>
      </c>
      <c r="AN15" s="31">
        <v>0</v>
      </c>
      <c r="AO15" s="23">
        <f t="shared" si="9"/>
        <v>0</v>
      </c>
    </row>
    <row r="16" spans="1:41" x14ac:dyDescent="0.2">
      <c r="A16" s="8"/>
      <c r="B16" s="8"/>
      <c r="C16" s="8"/>
      <c r="D16" s="9">
        <v>450</v>
      </c>
      <c r="E16" s="8">
        <f t="shared" si="0"/>
        <v>-0.51694936263169222</v>
      </c>
      <c r="F16" s="8">
        <f t="shared" si="1"/>
        <v>-0.36448995043819937</v>
      </c>
      <c r="G16" s="8"/>
      <c r="H16" s="13"/>
      <c r="I16" s="8"/>
      <c r="J16" s="8"/>
      <c r="K16" s="8"/>
      <c r="L16" s="8"/>
      <c r="M16" s="8"/>
      <c r="N16" s="14"/>
      <c r="O16" s="8"/>
      <c r="Q16">
        <f t="shared" si="2"/>
        <v>450</v>
      </c>
      <c r="R16">
        <f t="shared" si="3"/>
        <v>43.202616457548061</v>
      </c>
      <c r="T16">
        <v>450</v>
      </c>
      <c r="U16">
        <v>25.909412013717752</v>
      </c>
      <c r="V16">
        <f t="shared" si="4"/>
        <v>25.650317893580574</v>
      </c>
      <c r="W16">
        <v>43.202616457548061</v>
      </c>
      <c r="X16">
        <f t="shared" si="5"/>
        <v>42.770590292972578</v>
      </c>
      <c r="AB16" t="s">
        <v>9</v>
      </c>
      <c r="AC16" t="s">
        <v>10</v>
      </c>
      <c r="AD16" t="s">
        <v>11</v>
      </c>
      <c r="AE16">
        <v>389</v>
      </c>
      <c r="AF16" s="23">
        <v>2.6300000000000001E-7</v>
      </c>
      <c r="AG16" s="23">
        <v>1.11E-7</v>
      </c>
      <c r="AH16" s="23">
        <v>2.1299999999999999E-7</v>
      </c>
      <c r="AI16" s="23">
        <v>0</v>
      </c>
      <c r="AJ16" s="23">
        <f t="shared" si="6"/>
        <v>1.0649999999999999E-7</v>
      </c>
      <c r="AL16" s="31">
        <f t="shared" si="7"/>
        <v>2.63E-2</v>
      </c>
      <c r="AM16" s="31">
        <f t="shared" si="8"/>
        <v>1.11E-2</v>
      </c>
      <c r="AN16" s="31">
        <v>0</v>
      </c>
      <c r="AO16" s="23">
        <f t="shared" si="9"/>
        <v>0</v>
      </c>
    </row>
    <row r="17" spans="1:41" x14ac:dyDescent="0.2">
      <c r="A17" s="8"/>
      <c r="B17" s="8"/>
      <c r="C17" s="8"/>
      <c r="D17" s="9">
        <v>460</v>
      </c>
      <c r="E17" s="8">
        <f t="shared" si="0"/>
        <v>-0.41589543409175617</v>
      </c>
      <c r="F17" s="8">
        <f t="shared" si="1"/>
        <v>-0.28204376056371155</v>
      </c>
      <c r="G17" s="8"/>
      <c r="H17" s="13"/>
      <c r="I17" s="8"/>
      <c r="J17" s="8"/>
      <c r="K17" s="8"/>
      <c r="L17" s="8"/>
      <c r="M17" s="8"/>
      <c r="N17" s="14"/>
      <c r="O17" s="8"/>
      <c r="Q17">
        <f t="shared" si="2"/>
        <v>460</v>
      </c>
      <c r="R17">
        <f t="shared" si="3"/>
        <v>52.234355374592106</v>
      </c>
      <c r="T17">
        <v>460</v>
      </c>
      <c r="U17">
        <v>31.993281485502695</v>
      </c>
      <c r="V17">
        <f t="shared" si="4"/>
        <v>31.67334867064767</v>
      </c>
      <c r="W17">
        <v>52.234355374592106</v>
      </c>
      <c r="X17">
        <f t="shared" si="5"/>
        <v>51.712011820846186</v>
      </c>
      <c r="AB17">
        <f>X30</f>
        <v>46.243029092590106</v>
      </c>
      <c r="AC17">
        <f>X38*AC7</f>
        <v>2.1148537247663115</v>
      </c>
      <c r="AD17">
        <f>95*AD7</f>
        <v>29.11513294017076</v>
      </c>
      <c r="AE17">
        <v>390</v>
      </c>
      <c r="AF17" s="23">
        <v>0</v>
      </c>
      <c r="AG17" s="23">
        <v>2.6700000000000001E-8</v>
      </c>
      <c r="AH17" s="23">
        <v>0</v>
      </c>
      <c r="AI17" s="23">
        <v>9.09E-8</v>
      </c>
      <c r="AJ17" s="23">
        <f t="shared" si="6"/>
        <v>4.545E-8</v>
      </c>
      <c r="AL17" s="31">
        <f t="shared" si="7"/>
        <v>0</v>
      </c>
      <c r="AM17" s="31">
        <f t="shared" si="8"/>
        <v>2.6700000000000001E-3</v>
      </c>
      <c r="AN17" s="31">
        <v>0</v>
      </c>
      <c r="AO17" s="23">
        <f t="shared" si="9"/>
        <v>0</v>
      </c>
    </row>
    <row r="18" spans="1:41" x14ac:dyDescent="0.2">
      <c r="A18" s="8"/>
      <c r="B18" s="8"/>
      <c r="C18" s="8"/>
      <c r="D18" s="9">
        <v>470</v>
      </c>
      <c r="E18" s="8">
        <f t="shared" si="0"/>
        <v>-0.32291162473262186</v>
      </c>
      <c r="F18" s="8">
        <f t="shared" si="1"/>
        <v>-0.21008733194036727</v>
      </c>
      <c r="G18" s="8"/>
      <c r="H18" s="13"/>
      <c r="I18" s="8"/>
      <c r="J18" s="8"/>
      <c r="K18" s="8"/>
      <c r="L18" s="8"/>
      <c r="M18" s="8"/>
      <c r="N18" s="14"/>
      <c r="O18" s="8"/>
      <c r="Q18">
        <f t="shared" si="2"/>
        <v>470</v>
      </c>
      <c r="R18">
        <f t="shared" si="3"/>
        <v>61.64710237167683</v>
      </c>
      <c r="T18">
        <v>470</v>
      </c>
      <c r="U18">
        <v>39.399685057622349</v>
      </c>
      <c r="V18">
        <f t="shared" si="4"/>
        <v>39.005688207046127</v>
      </c>
      <c r="W18">
        <v>61.64710237167683</v>
      </c>
      <c r="X18">
        <f t="shared" si="5"/>
        <v>61.03063134796006</v>
      </c>
      <c r="AE18">
        <v>391</v>
      </c>
      <c r="AF18" s="23">
        <v>8.1299999999999993E-8</v>
      </c>
      <c r="AG18" s="23">
        <v>7.0000000000000005E-8</v>
      </c>
      <c r="AH18" s="23">
        <v>1.9500000000000001E-7</v>
      </c>
      <c r="AI18" s="23">
        <v>2.6300000000000001E-7</v>
      </c>
      <c r="AJ18" s="23">
        <f t="shared" si="6"/>
        <v>2.29E-7</v>
      </c>
      <c r="AL18" s="31">
        <f t="shared" si="7"/>
        <v>8.1300000000000001E-3</v>
      </c>
      <c r="AM18" s="31">
        <f t="shared" si="8"/>
        <v>7.0000000000000001E-3</v>
      </c>
      <c r="AN18" s="31">
        <v>0</v>
      </c>
      <c r="AO18" s="23">
        <f t="shared" si="9"/>
        <v>0</v>
      </c>
    </row>
    <row r="19" spans="1:41" x14ac:dyDescent="0.2">
      <c r="A19" s="8"/>
      <c r="B19" s="8"/>
      <c r="C19" s="8"/>
      <c r="D19" s="9">
        <v>480</v>
      </c>
      <c r="E19" s="8">
        <f t="shared" si="0"/>
        <v>-0.23024743587414132</v>
      </c>
      <c r="F19" s="8">
        <f t="shared" si="1"/>
        <v>-0.14282471518986661</v>
      </c>
      <c r="G19" s="8"/>
      <c r="H19" s="13"/>
      <c r="I19" s="8"/>
      <c r="J19" s="8"/>
      <c r="K19" s="8"/>
      <c r="L19" s="8"/>
      <c r="M19" s="8"/>
      <c r="N19" s="14"/>
      <c r="O19" s="8"/>
      <c r="Q19">
        <f t="shared" si="2"/>
        <v>480</v>
      </c>
      <c r="R19">
        <f t="shared" si="3"/>
        <v>71.973941211096417</v>
      </c>
      <c r="T19">
        <v>480</v>
      </c>
      <c r="U19">
        <v>47.781039896825277</v>
      </c>
      <c r="V19">
        <f t="shared" si="4"/>
        <v>47.303229497857025</v>
      </c>
      <c r="W19">
        <v>71.973941211096417</v>
      </c>
      <c r="X19">
        <f t="shared" si="5"/>
        <v>71.254201798985449</v>
      </c>
      <c r="AB19" t="s">
        <v>15</v>
      </c>
      <c r="AD19" t="s">
        <v>14</v>
      </c>
      <c r="AE19">
        <v>392</v>
      </c>
      <c r="AF19" s="23">
        <v>4.7600000000000003E-8</v>
      </c>
      <c r="AG19" s="23">
        <v>9.5900000000000005E-8</v>
      </c>
      <c r="AH19" s="23">
        <v>0</v>
      </c>
      <c r="AI19" s="23">
        <v>2.4299999999999999E-7</v>
      </c>
      <c r="AJ19" s="23">
        <f t="shared" si="6"/>
        <v>1.215E-7</v>
      </c>
      <c r="AL19" s="31">
        <f t="shared" si="7"/>
        <v>4.7600000000000003E-3</v>
      </c>
      <c r="AM19" s="31">
        <f t="shared" si="8"/>
        <v>9.5900000000000013E-3</v>
      </c>
      <c r="AN19" s="31">
        <v>0</v>
      </c>
      <c r="AO19" s="23">
        <f t="shared" si="9"/>
        <v>0</v>
      </c>
    </row>
    <row r="20" spans="1:41" x14ac:dyDescent="0.2">
      <c r="A20" s="8"/>
      <c r="B20" s="8"/>
      <c r="C20" s="8"/>
      <c r="D20" s="9">
        <v>490</v>
      </c>
      <c r="E20" s="8">
        <f t="shared" si="0"/>
        <v>-0.14886407224331721</v>
      </c>
      <c r="F20" s="8">
        <f t="shared" si="1"/>
        <v>-8.8022200263825498E-2</v>
      </c>
      <c r="G20" s="8"/>
      <c r="H20" s="13"/>
      <c r="I20" s="8"/>
      <c r="J20" s="8"/>
      <c r="K20" s="8"/>
      <c r="L20" s="8"/>
      <c r="M20" s="8"/>
      <c r="N20" s="14"/>
      <c r="O20" s="8"/>
      <c r="Q20">
        <f t="shared" si="2"/>
        <v>490</v>
      </c>
      <c r="R20">
        <f t="shared" si="3"/>
        <v>81.654063037062159</v>
      </c>
      <c r="T20">
        <v>490</v>
      </c>
      <c r="U20">
        <v>56.450393897413917</v>
      </c>
      <c r="V20">
        <f t="shared" si="4"/>
        <v>55.885889958439776</v>
      </c>
      <c r="W20">
        <v>81.654063037062159</v>
      </c>
      <c r="X20">
        <f t="shared" si="5"/>
        <v>80.837522406691534</v>
      </c>
      <c r="AB20">
        <f>(AC17*45)/AB17</f>
        <v>2.0580057033879213</v>
      </c>
      <c r="AD20">
        <f>(AD17*45)/AB17</f>
        <v>28.332507796675134</v>
      </c>
      <c r="AE20">
        <v>393</v>
      </c>
      <c r="AF20" s="23">
        <v>0</v>
      </c>
      <c r="AG20" s="23">
        <v>3.7800000000000001E-8</v>
      </c>
      <c r="AH20" s="23">
        <v>3.0600000000000001E-7</v>
      </c>
      <c r="AI20" s="23">
        <v>0</v>
      </c>
      <c r="AJ20" s="23">
        <f t="shared" si="6"/>
        <v>1.5300000000000001E-7</v>
      </c>
      <c r="AL20" s="31">
        <f t="shared" si="7"/>
        <v>0</v>
      </c>
      <c r="AM20" s="31">
        <f t="shared" si="8"/>
        <v>3.7799999999999999E-3</v>
      </c>
      <c r="AN20" s="31">
        <v>0</v>
      </c>
      <c r="AO20" s="23">
        <f t="shared" si="9"/>
        <v>0</v>
      </c>
    </row>
    <row r="21" spans="1:41" x14ac:dyDescent="0.2">
      <c r="A21" s="8"/>
      <c r="B21" s="8"/>
      <c r="C21" s="8"/>
      <c r="D21" s="9">
        <v>500</v>
      </c>
      <c r="E21" s="8">
        <f t="shared" si="0"/>
        <v>-9.060942748152892E-2</v>
      </c>
      <c r="F21" s="8">
        <f t="shared" si="1"/>
        <v>-5.1568809889137777E-2</v>
      </c>
      <c r="G21" s="8"/>
      <c r="H21" s="13"/>
      <c r="I21" s="8"/>
      <c r="J21" s="8"/>
      <c r="K21" s="8"/>
      <c r="L21" s="8"/>
      <c r="M21" s="8"/>
      <c r="N21" s="14"/>
      <c r="O21" s="8"/>
      <c r="Q21">
        <f t="shared" si="2"/>
        <v>500</v>
      </c>
      <c r="R21">
        <f t="shared" si="3"/>
        <v>88.803726399315593</v>
      </c>
      <c r="T21">
        <v>500</v>
      </c>
      <c r="U21">
        <v>65.755802659554632</v>
      </c>
      <c r="V21">
        <f t="shared" si="4"/>
        <v>65.09824463295908</v>
      </c>
      <c r="W21">
        <v>88.803726399315593</v>
      </c>
      <c r="X21">
        <f t="shared" si="5"/>
        <v>87.915689135322438</v>
      </c>
      <c r="AE21">
        <v>394</v>
      </c>
      <c r="AF21" s="23">
        <v>0</v>
      </c>
      <c r="AG21" s="23">
        <v>1.2599999999999999E-7</v>
      </c>
      <c r="AH21" s="23">
        <v>0</v>
      </c>
      <c r="AI21" s="23">
        <v>0</v>
      </c>
      <c r="AJ21" s="23">
        <f t="shared" si="6"/>
        <v>0</v>
      </c>
      <c r="AL21" s="31">
        <f t="shared" si="7"/>
        <v>0</v>
      </c>
      <c r="AM21" s="31">
        <f t="shared" si="8"/>
        <v>1.2599999999999998E-2</v>
      </c>
      <c r="AN21" s="31">
        <v>0</v>
      </c>
      <c r="AO21" s="23">
        <f t="shared" si="9"/>
        <v>0</v>
      </c>
    </row>
    <row r="22" spans="1:41" x14ac:dyDescent="0.2">
      <c r="A22" s="8"/>
      <c r="B22" s="8"/>
      <c r="C22" s="8"/>
      <c r="D22" s="9">
        <v>510</v>
      </c>
      <c r="E22" s="8">
        <f t="shared" si="0"/>
        <v>-4.622340122112728E-2</v>
      </c>
      <c r="F22" s="8">
        <f t="shared" si="1"/>
        <v>-2.5491689583049992E-2</v>
      </c>
      <c r="G22" s="8"/>
      <c r="H22" s="13"/>
      <c r="I22" s="8"/>
      <c r="J22" s="8"/>
      <c r="K22" s="8"/>
      <c r="L22" s="8"/>
      <c r="M22" s="8"/>
      <c r="N22" s="14"/>
      <c r="O22" s="8"/>
      <c r="Q22">
        <f t="shared" si="2"/>
        <v>510</v>
      </c>
      <c r="R22">
        <f t="shared" si="3"/>
        <v>94.299265586870391</v>
      </c>
      <c r="T22">
        <v>510</v>
      </c>
      <c r="U22">
        <v>75.618141424420131</v>
      </c>
      <c r="V22">
        <f t="shared" si="4"/>
        <v>74.861960010175935</v>
      </c>
      <c r="W22">
        <v>94.299265586870391</v>
      </c>
      <c r="X22">
        <f t="shared" si="5"/>
        <v>93.356272931001683</v>
      </c>
      <c r="AE22">
        <v>395</v>
      </c>
      <c r="AF22" s="23">
        <v>2.3099999999999999E-7</v>
      </c>
      <c r="AG22" s="23">
        <v>1.18E-7</v>
      </c>
      <c r="AH22" s="23">
        <v>3.1600000000000002E-7</v>
      </c>
      <c r="AI22" s="23">
        <v>2.8700000000000002E-7</v>
      </c>
      <c r="AJ22" s="23">
        <f t="shared" si="6"/>
        <v>3.0149999999999999E-7</v>
      </c>
      <c r="AL22" s="31">
        <f t="shared" si="7"/>
        <v>2.3099999999999999E-2</v>
      </c>
      <c r="AM22" s="31">
        <f t="shared" si="8"/>
        <v>1.18E-2</v>
      </c>
      <c r="AN22" s="31">
        <v>0</v>
      </c>
      <c r="AO22" s="23">
        <f t="shared" si="9"/>
        <v>0</v>
      </c>
    </row>
    <row r="23" spans="1:41" x14ac:dyDescent="0.2">
      <c r="A23" s="8"/>
      <c r="B23" s="8"/>
      <c r="C23" s="8"/>
      <c r="D23" s="9">
        <v>520</v>
      </c>
      <c r="E23" s="8">
        <f t="shared" si="0"/>
        <v>-1.0252894725086711E-2</v>
      </c>
      <c r="F23" s="8">
        <f t="shared" si="1"/>
        <v>-5.5029925794683543E-3</v>
      </c>
      <c r="G23" s="8"/>
      <c r="H23" s="13"/>
      <c r="I23" s="8"/>
      <c r="J23" s="8"/>
      <c r="K23" s="8"/>
      <c r="L23" s="8"/>
      <c r="M23" s="8"/>
      <c r="N23" s="14"/>
      <c r="O23" s="8"/>
      <c r="Q23">
        <f t="shared" si="2"/>
        <v>520</v>
      </c>
      <c r="R23">
        <f t="shared" si="3"/>
        <v>98.74088318161219</v>
      </c>
      <c r="T23">
        <v>520</v>
      </c>
      <c r="U23">
        <v>84.095223531912552</v>
      </c>
      <c r="V23">
        <f t="shared" si="4"/>
        <v>83.25427129659343</v>
      </c>
      <c r="W23">
        <v>98.74088318161219</v>
      </c>
      <c r="X23">
        <f t="shared" si="5"/>
        <v>97.753474349796065</v>
      </c>
      <c r="AE23">
        <v>396</v>
      </c>
      <c r="AF23" s="23">
        <v>3.1100000000000001E-8</v>
      </c>
      <c r="AG23" s="23">
        <v>9.9200000000000002E-8</v>
      </c>
      <c r="AH23" s="23">
        <v>0</v>
      </c>
      <c r="AI23" s="23">
        <v>2.05E-7</v>
      </c>
      <c r="AJ23" s="23">
        <f t="shared" si="6"/>
        <v>1.025E-7</v>
      </c>
      <c r="AL23" s="31">
        <f t="shared" si="7"/>
        <v>3.1099999999999999E-3</v>
      </c>
      <c r="AM23" s="31">
        <f t="shared" si="8"/>
        <v>9.92E-3</v>
      </c>
      <c r="AN23" s="31">
        <v>0</v>
      </c>
      <c r="AO23" s="23">
        <f t="shared" si="9"/>
        <v>0</v>
      </c>
    </row>
    <row r="24" spans="1:41" x14ac:dyDescent="0.2">
      <c r="A24" s="8"/>
      <c r="B24" s="8"/>
      <c r="C24" s="8"/>
      <c r="D24" s="9">
        <v>530</v>
      </c>
      <c r="E24" s="8">
        <f t="shared" si="0"/>
        <v>1.9371013164906891E-4</v>
      </c>
      <c r="F24" s="8">
        <f t="shared" si="1"/>
        <v>1.0312413742944267E-4</v>
      </c>
      <c r="G24" s="8"/>
      <c r="H24" s="13"/>
      <c r="I24" s="8"/>
      <c r="J24" s="8"/>
      <c r="K24" s="8"/>
      <c r="L24" s="8"/>
      <c r="M24" s="8"/>
      <c r="N24" s="14"/>
      <c r="O24" s="8"/>
      <c r="Q24">
        <f t="shared" si="2"/>
        <v>530</v>
      </c>
      <c r="R24">
        <f t="shared" si="3"/>
        <v>100.02374802955546</v>
      </c>
      <c r="T24">
        <v>530</v>
      </c>
      <c r="U24">
        <v>90.260845891979741</v>
      </c>
      <c r="V24">
        <f t="shared" si="4"/>
        <v>89.358237433059941</v>
      </c>
      <c r="W24">
        <v>100.02374802955546</v>
      </c>
      <c r="X24">
        <f t="shared" si="5"/>
        <v>99.02351054925991</v>
      </c>
      <c r="AE24">
        <v>397</v>
      </c>
      <c r="AF24" s="23">
        <v>2.7300000000000002E-7</v>
      </c>
      <c r="AG24" s="23">
        <v>1.9999999999999999E-7</v>
      </c>
      <c r="AH24" s="23">
        <v>2.35E-7</v>
      </c>
      <c r="AI24" s="23">
        <v>8.9700000000000003E-8</v>
      </c>
      <c r="AJ24" s="23">
        <f t="shared" si="6"/>
        <v>1.6234999999999999E-7</v>
      </c>
      <c r="AL24" s="31">
        <f t="shared" si="7"/>
        <v>2.7300000000000001E-2</v>
      </c>
      <c r="AM24" s="31">
        <f t="shared" si="8"/>
        <v>0.02</v>
      </c>
      <c r="AN24" s="31">
        <v>0</v>
      </c>
      <c r="AO24" s="23">
        <f t="shared" si="9"/>
        <v>0</v>
      </c>
    </row>
    <row r="25" spans="1:41" x14ac:dyDescent="0.2">
      <c r="A25" s="8"/>
      <c r="B25" s="8"/>
      <c r="C25" s="8"/>
      <c r="D25" s="9">
        <v>540</v>
      </c>
      <c r="E25" s="8">
        <f t="shared" si="0"/>
        <v>-1.0949532442532502E-2</v>
      </c>
      <c r="F25" s="8">
        <f t="shared" si="1"/>
        <v>-5.8800685005293294E-3</v>
      </c>
      <c r="G25" s="8"/>
      <c r="H25" s="13"/>
      <c r="I25" s="8"/>
      <c r="J25" s="8"/>
      <c r="K25" s="8"/>
      <c r="L25" s="8"/>
      <c r="M25" s="8"/>
      <c r="N25" s="14"/>
      <c r="O25" s="8"/>
      <c r="Q25">
        <f t="shared" si="2"/>
        <v>540</v>
      </c>
      <c r="R25">
        <f t="shared" si="3"/>
        <v>98.655188677035781</v>
      </c>
      <c r="T25">
        <v>540</v>
      </c>
      <c r="U25">
        <v>95.312484252883806</v>
      </c>
      <c r="V25">
        <f t="shared" si="4"/>
        <v>94.359359410354969</v>
      </c>
      <c r="W25">
        <v>98.655188677035781</v>
      </c>
      <c r="X25">
        <f t="shared" si="5"/>
        <v>97.668636790265424</v>
      </c>
      <c r="AE25">
        <v>398</v>
      </c>
      <c r="AF25" s="23">
        <v>4.5200000000000002E-7</v>
      </c>
      <c r="AG25" s="23">
        <v>2.36E-7</v>
      </c>
      <c r="AH25" s="23">
        <v>2.65E-7</v>
      </c>
      <c r="AI25" s="23">
        <v>2.8999999999999998E-7</v>
      </c>
      <c r="AJ25" s="23">
        <f t="shared" si="6"/>
        <v>2.7749999999999999E-7</v>
      </c>
      <c r="AL25" s="31">
        <f t="shared" si="7"/>
        <v>4.5200000000000004E-2</v>
      </c>
      <c r="AM25" s="31">
        <f t="shared" si="8"/>
        <v>2.3599999999999999E-2</v>
      </c>
      <c r="AN25" s="31">
        <v>0</v>
      </c>
      <c r="AO25" s="23">
        <f t="shared" si="9"/>
        <v>0</v>
      </c>
    </row>
    <row r="26" spans="1:41" x14ac:dyDescent="0.2">
      <c r="A26" s="8"/>
      <c r="B26" s="8"/>
      <c r="C26" s="8"/>
      <c r="D26" s="9">
        <v>550</v>
      </c>
      <c r="E26" s="8">
        <f t="shared" si="0"/>
        <v>-4.4057250868599018E-2</v>
      </c>
      <c r="F26" s="8">
        <f t="shared" si="1"/>
        <v>-2.4258422884929898E-2</v>
      </c>
      <c r="G26" s="8"/>
      <c r="H26" s="13"/>
      <c r="I26" s="8"/>
      <c r="J26" s="8"/>
      <c r="K26" s="8"/>
      <c r="L26" s="8"/>
      <c r="M26" s="8"/>
      <c r="N26" s="14"/>
      <c r="O26" s="8"/>
      <c r="Q26">
        <f t="shared" si="2"/>
        <v>550</v>
      </c>
      <c r="R26">
        <f t="shared" si="3"/>
        <v>94.567427924495007</v>
      </c>
      <c r="T26">
        <v>550</v>
      </c>
      <c r="U26">
        <v>99.16955181909799</v>
      </c>
      <c r="V26">
        <f t="shared" si="4"/>
        <v>98.17785630090701</v>
      </c>
      <c r="W26">
        <v>94.567427924495007</v>
      </c>
      <c r="X26">
        <f t="shared" si="5"/>
        <v>93.621753645250053</v>
      </c>
      <c r="AE26">
        <v>399</v>
      </c>
      <c r="AF26" s="23">
        <v>3.3200000000000001E-7</v>
      </c>
      <c r="AG26" s="23">
        <v>3.0400000000000002E-7</v>
      </c>
      <c r="AH26" s="23">
        <v>3.3999999999999997E-7</v>
      </c>
      <c r="AI26" s="23">
        <v>3.9499999999999998E-7</v>
      </c>
      <c r="AJ26" s="23">
        <f t="shared" si="6"/>
        <v>3.6749999999999998E-7</v>
      </c>
      <c r="AL26" s="31">
        <f t="shared" si="7"/>
        <v>3.32E-2</v>
      </c>
      <c r="AM26" s="31">
        <f t="shared" si="8"/>
        <v>3.0400000000000003E-2</v>
      </c>
      <c r="AN26" s="31">
        <v>0</v>
      </c>
      <c r="AO26" s="23">
        <f t="shared" si="9"/>
        <v>0</v>
      </c>
    </row>
    <row r="27" spans="1:41" x14ac:dyDescent="0.2">
      <c r="A27" s="8"/>
      <c r="B27" s="8"/>
      <c r="C27" s="8"/>
      <c r="D27" s="9">
        <v>560</v>
      </c>
      <c r="E27" s="8">
        <f t="shared" si="0"/>
        <v>-9.9680154541600466E-2</v>
      </c>
      <c r="F27" s="8">
        <f t="shared" si="1"/>
        <v>-5.7082698385688281E-2</v>
      </c>
      <c r="G27" s="8"/>
      <c r="H27" s="13"/>
      <c r="I27" s="8"/>
      <c r="J27" s="8"/>
      <c r="K27" s="8"/>
      <c r="L27" s="8"/>
      <c r="M27" s="8"/>
      <c r="N27" s="14"/>
      <c r="O27" s="8"/>
      <c r="Q27">
        <f t="shared" si="2"/>
        <v>560</v>
      </c>
      <c r="R27">
        <f t="shared" si="3"/>
        <v>87.683383848472417</v>
      </c>
      <c r="T27">
        <v>560</v>
      </c>
      <c r="U27">
        <v>99.972839866833937</v>
      </c>
      <c r="V27">
        <f t="shared" si="4"/>
        <v>98.973111468165598</v>
      </c>
      <c r="W27">
        <v>87.683383848472417</v>
      </c>
      <c r="X27">
        <f t="shared" si="5"/>
        <v>86.806550009987689</v>
      </c>
      <c r="AE27">
        <v>400</v>
      </c>
      <c r="AF27" s="23">
        <v>0</v>
      </c>
      <c r="AG27" s="23">
        <v>3.0699999999999998E-7</v>
      </c>
      <c r="AH27" s="23">
        <v>0</v>
      </c>
      <c r="AI27" s="23">
        <v>2.9099999999999999E-8</v>
      </c>
      <c r="AJ27" s="23">
        <f t="shared" si="6"/>
        <v>1.455E-8</v>
      </c>
      <c r="AL27" s="31">
        <f t="shared" si="7"/>
        <v>0</v>
      </c>
      <c r="AM27" s="31">
        <f t="shared" si="8"/>
        <v>3.0699999999999998E-2</v>
      </c>
      <c r="AN27" s="31">
        <v>0</v>
      </c>
      <c r="AO27" s="23">
        <f t="shared" si="9"/>
        <v>0</v>
      </c>
    </row>
    <row r="28" spans="1:41" x14ac:dyDescent="0.2">
      <c r="A28" s="8"/>
      <c r="B28" s="8"/>
      <c r="C28" s="8"/>
      <c r="D28" s="9">
        <v>570</v>
      </c>
      <c r="E28" s="8">
        <f t="shared" si="0"/>
        <v>-0.19362341739270786</v>
      </c>
      <c r="F28" s="8">
        <f t="shared" si="1"/>
        <v>-0.11763252052524426</v>
      </c>
      <c r="G28" s="8"/>
      <c r="H28" s="13"/>
      <c r="I28" s="8"/>
      <c r="J28" s="8"/>
      <c r="K28" s="8"/>
      <c r="L28" s="8"/>
      <c r="M28" s="8"/>
      <c r="N28" s="14"/>
      <c r="O28" s="8"/>
      <c r="Q28">
        <f t="shared" si="2"/>
        <v>570</v>
      </c>
      <c r="R28">
        <f t="shared" si="3"/>
        <v>76.27241181750361</v>
      </c>
      <c r="T28">
        <v>570</v>
      </c>
      <c r="U28">
        <v>98.535126636983293</v>
      </c>
      <c r="V28">
        <f t="shared" si="4"/>
        <v>97.54977537061346</v>
      </c>
      <c r="W28">
        <v>76.27241181750361</v>
      </c>
      <c r="X28">
        <f t="shared" si="5"/>
        <v>75.509687699328566</v>
      </c>
      <c r="AE28">
        <v>401</v>
      </c>
      <c r="AF28" s="23">
        <v>3.1800000000000002E-7</v>
      </c>
      <c r="AG28" s="23">
        <v>2.7399999999999999E-7</v>
      </c>
      <c r="AH28" s="23">
        <v>4.9599999999999999E-7</v>
      </c>
      <c r="AI28" s="23">
        <v>2.5100000000000001E-7</v>
      </c>
      <c r="AJ28" s="23">
        <f t="shared" si="6"/>
        <v>3.735E-7</v>
      </c>
      <c r="AL28" s="31">
        <f t="shared" si="7"/>
        <v>3.1800000000000002E-2</v>
      </c>
      <c r="AM28" s="31">
        <f t="shared" si="8"/>
        <v>2.7400000000000001E-2</v>
      </c>
      <c r="AN28" s="31">
        <v>0</v>
      </c>
      <c r="AO28" s="23">
        <f t="shared" si="9"/>
        <v>0</v>
      </c>
    </row>
    <row r="29" spans="1:41" x14ac:dyDescent="0.2">
      <c r="A29" s="8"/>
      <c r="B29" s="8"/>
      <c r="C29" s="8"/>
      <c r="D29" s="9">
        <v>580</v>
      </c>
      <c r="E29" s="8">
        <f t="shared" si="0"/>
        <v>-0.32259798008662099</v>
      </c>
      <c r="F29" s="8">
        <f t="shared" si="1"/>
        <v>-0.20985175921369692</v>
      </c>
      <c r="G29" s="8"/>
      <c r="H29" s="13"/>
      <c r="I29" s="8"/>
      <c r="J29" s="8"/>
      <c r="K29" s="8"/>
      <c r="L29" s="8"/>
      <c r="M29" s="8"/>
      <c r="N29" s="14"/>
      <c r="O29" s="8"/>
      <c r="Q29">
        <f t="shared" si="2"/>
        <v>580</v>
      </c>
      <c r="R29">
        <f t="shared" si="3"/>
        <v>61.680550448899879</v>
      </c>
      <c r="T29">
        <v>580</v>
      </c>
      <c r="U29">
        <v>94.612773368633867</v>
      </c>
      <c r="V29">
        <f t="shared" si="4"/>
        <v>93.666645634947528</v>
      </c>
      <c r="W29">
        <v>61.680550448899879</v>
      </c>
      <c r="X29">
        <f t="shared" si="5"/>
        <v>61.063744944410878</v>
      </c>
      <c r="AE29">
        <v>402</v>
      </c>
      <c r="AF29" s="23">
        <v>4.6699999999999999E-7</v>
      </c>
      <c r="AG29" s="23">
        <v>3.72E-7</v>
      </c>
      <c r="AH29" s="23">
        <v>2.0599999999999999E-7</v>
      </c>
      <c r="AI29" s="23">
        <v>0</v>
      </c>
      <c r="AJ29" s="23">
        <f t="shared" si="6"/>
        <v>1.03E-7</v>
      </c>
      <c r="AL29" s="31">
        <f t="shared" si="7"/>
        <v>4.6699999999999998E-2</v>
      </c>
      <c r="AM29" s="31">
        <f t="shared" si="8"/>
        <v>3.7199999999999997E-2</v>
      </c>
      <c r="AN29" s="31">
        <v>0</v>
      </c>
      <c r="AO29" s="23">
        <f t="shared" si="9"/>
        <v>0</v>
      </c>
    </row>
    <row r="30" spans="1:41" x14ac:dyDescent="0.2">
      <c r="A30" s="8"/>
      <c r="B30" s="8"/>
      <c r="C30" s="8"/>
      <c r="D30" s="9">
        <v>590</v>
      </c>
      <c r="E30" s="8">
        <f t="shared" si="0"/>
        <v>-0.47598771010351237</v>
      </c>
      <c r="F30" s="8">
        <f t="shared" si="1"/>
        <v>-0.33058892032888315</v>
      </c>
      <c r="G30" s="8"/>
      <c r="H30" s="13"/>
      <c r="I30" s="8"/>
      <c r="J30" s="8"/>
      <c r="K30" s="8"/>
      <c r="L30" s="8"/>
      <c r="M30" s="8"/>
      <c r="N30" s="14"/>
      <c r="O30" s="8"/>
      <c r="Q30">
        <f t="shared" si="2"/>
        <v>590</v>
      </c>
      <c r="R30">
        <f t="shared" si="3"/>
        <v>46.710130396555662</v>
      </c>
      <c r="T30">
        <v>590</v>
      </c>
      <c r="U30">
        <v>88.227675576275018</v>
      </c>
      <c r="V30">
        <f t="shared" si="4"/>
        <v>87.345398820512273</v>
      </c>
      <c r="W30">
        <v>46.710130396555662</v>
      </c>
      <c r="X30">
        <f t="shared" si="5"/>
        <v>46.243029092590106</v>
      </c>
      <c r="AE30">
        <v>403</v>
      </c>
      <c r="AF30" s="23">
        <v>2.4999999999999999E-7</v>
      </c>
      <c r="AG30" s="23">
        <v>3.6100000000000002E-7</v>
      </c>
      <c r="AH30" s="23">
        <v>6.8500000000000001E-7</v>
      </c>
      <c r="AI30" s="23">
        <v>4.0200000000000003E-7</v>
      </c>
      <c r="AJ30" s="23">
        <f t="shared" si="6"/>
        <v>5.4349999999999996E-7</v>
      </c>
      <c r="AL30" s="31">
        <f t="shared" si="7"/>
        <v>2.4999999999999998E-2</v>
      </c>
      <c r="AM30" s="31">
        <f t="shared" si="8"/>
        <v>3.61E-2</v>
      </c>
      <c r="AN30" s="31">
        <v>0</v>
      </c>
      <c r="AO30" s="23">
        <f t="shared" si="9"/>
        <v>0</v>
      </c>
    </row>
    <row r="31" spans="1:41" x14ac:dyDescent="0.2">
      <c r="A31" s="8"/>
      <c r="B31" s="8"/>
      <c r="C31" s="8"/>
      <c r="D31" s="9">
        <v>600</v>
      </c>
      <c r="E31" s="8">
        <f t="shared" si="0"/>
        <v>-0.65714429359796223</v>
      </c>
      <c r="F31" s="8">
        <f t="shared" si="1"/>
        <v>-0.48476234409535607</v>
      </c>
      <c r="G31" s="8"/>
      <c r="H31" s="13"/>
      <c r="I31" s="8"/>
      <c r="J31" s="8"/>
      <c r="K31" s="8"/>
      <c r="L31" s="8"/>
      <c r="M31" s="8"/>
      <c r="N31" s="14"/>
      <c r="O31" s="8"/>
      <c r="Q31">
        <f t="shared" si="2"/>
        <v>600</v>
      </c>
      <c r="R31">
        <f t="shared" si="3"/>
        <v>32.751987223785967</v>
      </c>
      <c r="T31">
        <v>600</v>
      </c>
      <c r="U31">
        <v>77.768255840372376</v>
      </c>
      <c r="V31">
        <f t="shared" si="4"/>
        <v>76.990573281968651</v>
      </c>
      <c r="W31">
        <v>32.751987223785967</v>
      </c>
      <c r="X31">
        <f t="shared" si="5"/>
        <v>32.42446735154811</v>
      </c>
      <c r="AE31">
        <v>404</v>
      </c>
      <c r="AF31" s="23">
        <v>3.8700000000000001E-7</v>
      </c>
      <c r="AG31" s="23">
        <v>3.9200000000000002E-7</v>
      </c>
      <c r="AH31" s="23">
        <v>4.01E-7</v>
      </c>
      <c r="AI31" s="23">
        <v>2.4499999999999998E-7</v>
      </c>
      <c r="AJ31" s="23">
        <f t="shared" si="6"/>
        <v>3.2300000000000002E-7</v>
      </c>
      <c r="AL31" s="31">
        <f t="shared" si="7"/>
        <v>3.8699999999999998E-2</v>
      </c>
      <c r="AM31" s="31">
        <f t="shared" si="8"/>
        <v>3.9199999999999999E-2</v>
      </c>
      <c r="AN31" s="31">
        <v>0</v>
      </c>
      <c r="AO31" s="23">
        <f t="shared" si="9"/>
        <v>0</v>
      </c>
    </row>
    <row r="32" spans="1:41" x14ac:dyDescent="0.2">
      <c r="A32" s="8"/>
      <c r="B32" s="8"/>
      <c r="C32" s="8"/>
      <c r="D32" s="9">
        <v>610</v>
      </c>
      <c r="E32" s="8">
        <f t="shared" si="0"/>
        <v>-0.87686999393321852</v>
      </c>
      <c r="F32" s="8">
        <f t="shared" si="1"/>
        <v>-0.6833677703387443</v>
      </c>
      <c r="G32" s="8"/>
      <c r="H32" s="13"/>
      <c r="I32" s="8"/>
      <c r="J32" s="8"/>
      <c r="K32" s="8"/>
      <c r="L32" s="8"/>
      <c r="M32" s="8"/>
      <c r="N32" s="14"/>
      <c r="O32" s="8"/>
      <c r="Q32">
        <f t="shared" si="2"/>
        <v>610</v>
      </c>
      <c r="R32">
        <f t="shared" si="3"/>
        <v>20.731571777624676</v>
      </c>
      <c r="T32">
        <v>610</v>
      </c>
      <c r="U32">
        <v>64.17448847919259</v>
      </c>
      <c r="V32">
        <f t="shared" si="4"/>
        <v>63.532743594400664</v>
      </c>
      <c r="W32">
        <v>20.731571777624676</v>
      </c>
      <c r="X32">
        <f t="shared" si="5"/>
        <v>20.52425605984843</v>
      </c>
      <c r="AE32">
        <v>405</v>
      </c>
      <c r="AF32" s="23">
        <v>0</v>
      </c>
      <c r="AG32" s="23">
        <v>4.5200000000000002E-7</v>
      </c>
      <c r="AH32" s="23">
        <v>4.39E-7</v>
      </c>
      <c r="AI32" s="23">
        <v>1.03E-7</v>
      </c>
      <c r="AJ32" s="23">
        <f t="shared" si="6"/>
        <v>2.7099999999999998E-7</v>
      </c>
      <c r="AL32" s="31">
        <f t="shared" si="7"/>
        <v>0</v>
      </c>
      <c r="AM32" s="31">
        <f t="shared" si="8"/>
        <v>4.5200000000000004E-2</v>
      </c>
      <c r="AN32" s="31">
        <v>0</v>
      </c>
      <c r="AO32" s="23">
        <f t="shared" si="9"/>
        <v>0</v>
      </c>
    </row>
    <row r="33" spans="1:41" x14ac:dyDescent="0.2">
      <c r="A33" s="8"/>
      <c r="B33" s="8"/>
      <c r="C33" s="8"/>
      <c r="D33" s="9">
        <v>620</v>
      </c>
      <c r="E33" s="8">
        <f t="shared" si="0"/>
        <v>-1.1280525673401216</v>
      </c>
      <c r="F33" s="8">
        <f t="shared" si="1"/>
        <v>-0.92026138981194738</v>
      </c>
      <c r="G33" s="8"/>
      <c r="H33" s="13"/>
      <c r="I33" s="8"/>
      <c r="J33" s="8"/>
      <c r="K33" s="8"/>
      <c r="L33" s="8"/>
      <c r="M33" s="8"/>
      <c r="N33" s="14"/>
      <c r="O33" s="8"/>
      <c r="Q33">
        <f t="shared" si="2"/>
        <v>620</v>
      </c>
      <c r="R33">
        <f t="shared" si="3"/>
        <v>12.015410426922491</v>
      </c>
      <c r="T33">
        <v>620</v>
      </c>
      <c r="U33">
        <v>49.885641152534127</v>
      </c>
      <c r="V33">
        <f t="shared" si="4"/>
        <v>49.386784741008789</v>
      </c>
      <c r="W33">
        <v>12.015410426922491</v>
      </c>
      <c r="X33">
        <f t="shared" si="5"/>
        <v>11.895256322653266</v>
      </c>
      <c r="AE33">
        <v>406</v>
      </c>
      <c r="AF33" s="23">
        <v>1.04E-7</v>
      </c>
      <c r="AG33" s="23">
        <v>4.1199999999999998E-7</v>
      </c>
      <c r="AH33" s="23">
        <v>4.6800000000000001E-7</v>
      </c>
      <c r="AI33" s="23">
        <v>6.1699999999999998E-7</v>
      </c>
      <c r="AJ33" s="23">
        <f t="shared" si="6"/>
        <v>5.4249999999999999E-7</v>
      </c>
      <c r="AL33" s="31">
        <f t="shared" si="7"/>
        <v>1.0400000000000001E-2</v>
      </c>
      <c r="AM33" s="31">
        <f t="shared" si="8"/>
        <v>4.1200000000000001E-2</v>
      </c>
      <c r="AN33" s="31">
        <v>0</v>
      </c>
      <c r="AO33" s="23">
        <f t="shared" si="9"/>
        <v>0</v>
      </c>
    </row>
    <row r="34" spans="1:41" x14ac:dyDescent="0.2">
      <c r="A34" s="8"/>
      <c r="B34" s="8"/>
      <c r="C34" s="8"/>
      <c r="D34" s="9">
        <v>630</v>
      </c>
      <c r="E34" s="8">
        <f t="shared" si="0"/>
        <v>-1.3974176896598365</v>
      </c>
      <c r="F34" s="8">
        <f t="shared" si="1"/>
        <v>-1.1811170200527501</v>
      </c>
      <c r="G34" s="8"/>
      <c r="H34" s="15"/>
      <c r="I34" s="16"/>
      <c r="J34" s="16"/>
      <c r="K34" s="16"/>
      <c r="L34" s="16"/>
      <c r="M34" s="16"/>
      <c r="N34" s="17"/>
      <c r="O34" s="8"/>
      <c r="Q34">
        <f t="shared" si="2"/>
        <v>630</v>
      </c>
      <c r="R34">
        <f t="shared" si="3"/>
        <v>6.589963056686547</v>
      </c>
      <c r="T34">
        <v>630</v>
      </c>
      <c r="U34">
        <v>36.364004065153594</v>
      </c>
      <c r="V34">
        <f t="shared" si="4"/>
        <v>36.000364024502055</v>
      </c>
      <c r="W34">
        <v>6.589963056686547</v>
      </c>
      <c r="X34">
        <f t="shared" si="5"/>
        <v>6.5240634261196817</v>
      </c>
      <c r="AE34">
        <v>407</v>
      </c>
      <c r="AF34" s="23">
        <v>2.7599999999999998E-7</v>
      </c>
      <c r="AG34" s="23">
        <v>5.0299999999999999E-7</v>
      </c>
      <c r="AH34" s="23">
        <v>3.2899999999999999E-7</v>
      </c>
      <c r="AI34" s="23">
        <v>0</v>
      </c>
      <c r="AJ34" s="23">
        <f t="shared" si="6"/>
        <v>1.645E-7</v>
      </c>
      <c r="AL34" s="31">
        <f t="shared" si="7"/>
        <v>2.76E-2</v>
      </c>
      <c r="AM34" s="31">
        <f t="shared" si="8"/>
        <v>5.0299999999999997E-2</v>
      </c>
      <c r="AN34" s="31">
        <v>0</v>
      </c>
      <c r="AO34" s="23">
        <f t="shared" si="9"/>
        <v>0</v>
      </c>
    </row>
    <row r="35" spans="1:41" x14ac:dyDescent="0.2">
      <c r="A35" s="8"/>
      <c r="B35" s="8"/>
      <c r="C35" s="8"/>
      <c r="D35" s="9">
        <v>640</v>
      </c>
      <c r="E35" s="8">
        <f t="shared" si="0"/>
        <v>-1.6849023942126247</v>
      </c>
      <c r="F35" s="8">
        <f t="shared" si="1"/>
        <v>-1.4637825334019119</v>
      </c>
      <c r="G35" s="8"/>
      <c r="H35" s="8"/>
      <c r="I35" s="8"/>
      <c r="J35" s="8"/>
      <c r="K35" s="8"/>
      <c r="L35" s="8"/>
      <c r="M35" s="8"/>
      <c r="N35" s="8"/>
      <c r="O35" s="8"/>
      <c r="Q35">
        <f t="shared" si="2"/>
        <v>640</v>
      </c>
      <c r="R35">
        <f t="shared" si="3"/>
        <v>3.4373002258646816</v>
      </c>
      <c r="T35">
        <v>640</v>
      </c>
      <c r="U35">
        <v>24.273080120378644</v>
      </c>
      <c r="V35">
        <f t="shared" si="4"/>
        <v>24.030349319174857</v>
      </c>
      <c r="W35">
        <v>3.4373002258646816</v>
      </c>
      <c r="X35">
        <f t="shared" si="5"/>
        <v>3.4029272236060346</v>
      </c>
      <c r="AE35">
        <v>408</v>
      </c>
      <c r="AF35" s="23">
        <v>6.1900000000000002E-7</v>
      </c>
      <c r="AG35" s="23">
        <v>4.6400000000000003E-7</v>
      </c>
      <c r="AH35" s="23">
        <v>4.0999999999999999E-7</v>
      </c>
      <c r="AI35" s="23">
        <v>4.7399999999999998E-7</v>
      </c>
      <c r="AJ35" s="23">
        <f t="shared" si="6"/>
        <v>4.4199999999999996E-7</v>
      </c>
      <c r="AL35" s="31">
        <f t="shared" si="7"/>
        <v>6.1900000000000004E-2</v>
      </c>
      <c r="AM35" s="31">
        <f t="shared" si="8"/>
        <v>4.6400000000000004E-2</v>
      </c>
      <c r="AN35" s="31">
        <v>0</v>
      </c>
      <c r="AO35" s="23">
        <f t="shared" si="9"/>
        <v>0</v>
      </c>
    </row>
    <row r="36" spans="1:41" x14ac:dyDescent="0.2">
      <c r="A36" s="8"/>
      <c r="B36" s="8"/>
      <c r="C36" s="8"/>
      <c r="D36" s="9">
        <v>650</v>
      </c>
      <c r="E36" s="8">
        <f t="shared" si="0"/>
        <v>-1.9977113076214548</v>
      </c>
      <c r="F36" s="8">
        <f t="shared" si="1"/>
        <v>-1.7739478575594483</v>
      </c>
      <c r="G36" s="8"/>
      <c r="H36" s="8"/>
      <c r="I36" s="8"/>
      <c r="J36" s="8"/>
      <c r="K36" s="8"/>
      <c r="L36" s="8"/>
      <c r="M36" s="8"/>
      <c r="N36" s="8"/>
      <c r="O36" s="8"/>
      <c r="Q36">
        <f t="shared" si="2"/>
        <v>650</v>
      </c>
      <c r="R36">
        <f t="shared" si="3"/>
        <v>1.6828760990956462</v>
      </c>
      <c r="T36">
        <v>650</v>
      </c>
      <c r="U36">
        <v>14.835077950256778</v>
      </c>
      <c r="V36">
        <f t="shared" si="4"/>
        <v>14.68672717075421</v>
      </c>
      <c r="W36">
        <v>1.6828760990956462</v>
      </c>
      <c r="X36">
        <f t="shared" si="5"/>
        <v>1.6660473381046896</v>
      </c>
      <c r="AE36">
        <v>409</v>
      </c>
      <c r="AF36" s="23">
        <v>1.04E-7</v>
      </c>
      <c r="AG36" s="23">
        <v>4.15E-7</v>
      </c>
      <c r="AH36" s="23">
        <v>6.9500000000000002E-7</v>
      </c>
      <c r="AI36" s="23">
        <v>2.79E-7</v>
      </c>
      <c r="AJ36" s="23">
        <f t="shared" si="6"/>
        <v>4.8699999999999995E-7</v>
      </c>
      <c r="AL36" s="31">
        <f t="shared" si="7"/>
        <v>1.0400000000000001E-2</v>
      </c>
      <c r="AM36" s="31">
        <f t="shared" si="8"/>
        <v>4.1500000000000002E-2</v>
      </c>
      <c r="AN36" s="31">
        <v>0</v>
      </c>
      <c r="AO36" s="23">
        <f t="shared" si="9"/>
        <v>0</v>
      </c>
    </row>
    <row r="37" spans="1:41" x14ac:dyDescent="0.2">
      <c r="A37" s="8"/>
      <c r="B37" s="8"/>
      <c r="C37" s="8"/>
      <c r="D37" s="9">
        <v>660</v>
      </c>
      <c r="E37" s="8">
        <f t="shared" si="0"/>
        <v>-2.3364714786073923</v>
      </c>
      <c r="F37" s="8">
        <f t="shared" si="1"/>
        <v>-2.1113487761517704</v>
      </c>
      <c r="G37" s="8"/>
      <c r="H37" s="8"/>
      <c r="I37" s="8"/>
      <c r="J37" s="8"/>
      <c r="K37" s="8"/>
      <c r="L37" s="8"/>
      <c r="M37" s="8"/>
      <c r="N37" s="8"/>
      <c r="O37" s="8"/>
      <c r="Q37">
        <f t="shared" si="2"/>
        <v>660</v>
      </c>
      <c r="R37">
        <f t="shared" si="3"/>
        <v>0.7738400874575817</v>
      </c>
      <c r="T37">
        <v>660</v>
      </c>
      <c r="U37">
        <v>8.5493856584638692</v>
      </c>
      <c r="V37">
        <f t="shared" si="4"/>
        <v>8.46389180187923</v>
      </c>
      <c r="W37">
        <v>0.7738400874575817</v>
      </c>
      <c r="X37">
        <f t="shared" si="5"/>
        <v>0.76610168658300593</v>
      </c>
      <c r="AE37">
        <v>410</v>
      </c>
      <c r="AF37" s="23">
        <v>5.6100000000000001E-7</v>
      </c>
      <c r="AG37" s="23">
        <v>4.8999999999999997E-7</v>
      </c>
      <c r="AH37" s="23">
        <v>5.8899999999999999E-7</v>
      </c>
      <c r="AI37" s="23">
        <v>4.1399999999999997E-7</v>
      </c>
      <c r="AJ37" s="23">
        <f t="shared" si="6"/>
        <v>5.0149999999999998E-7</v>
      </c>
      <c r="AL37" s="31">
        <f t="shared" si="7"/>
        <v>5.6100000000000004E-2</v>
      </c>
      <c r="AM37" s="31">
        <f t="shared" si="8"/>
        <v>4.8999999999999995E-2</v>
      </c>
      <c r="AN37" s="31">
        <v>0</v>
      </c>
      <c r="AO37" s="23">
        <f t="shared" si="9"/>
        <v>0</v>
      </c>
    </row>
    <row r="38" spans="1:41" x14ac:dyDescent="0.2">
      <c r="A38" s="8"/>
      <c r="B38" s="8"/>
      <c r="C38" s="8"/>
      <c r="D38" s="9">
        <v>670</v>
      </c>
      <c r="E38" s="8">
        <f t="shared" si="0"/>
        <v>-2.6908062696436255</v>
      </c>
      <c r="F38" s="8">
        <f t="shared" si="1"/>
        <v>-2.4650414220551542</v>
      </c>
      <c r="G38" s="8"/>
      <c r="H38" s="8"/>
      <c r="I38" s="8"/>
      <c r="J38" s="8"/>
      <c r="K38" s="8"/>
      <c r="L38" s="8"/>
      <c r="M38" s="8"/>
      <c r="N38" s="8"/>
      <c r="O38" s="8"/>
      <c r="Q38">
        <f t="shared" si="2"/>
        <v>670</v>
      </c>
      <c r="R38">
        <f t="shared" si="3"/>
        <v>0.34273509566577254</v>
      </c>
      <c r="T38">
        <v>670</v>
      </c>
      <c r="U38">
        <v>4.7184246157136709</v>
      </c>
      <c r="V38">
        <f t="shared" si="4"/>
        <v>4.6712403695565339</v>
      </c>
      <c r="W38">
        <v>0.34273509566577254</v>
      </c>
      <c r="X38">
        <f t="shared" si="5"/>
        <v>0.33930774470911479</v>
      </c>
      <c r="AE38">
        <v>411</v>
      </c>
      <c r="AF38" s="23">
        <v>6.4799999999999998E-7</v>
      </c>
      <c r="AG38" s="23">
        <v>5.8599999999999998E-7</v>
      </c>
      <c r="AH38" s="23">
        <v>8.0500000000000002E-7</v>
      </c>
      <c r="AI38" s="23">
        <v>6.2200000000000004E-7</v>
      </c>
      <c r="AJ38" s="23">
        <f t="shared" si="6"/>
        <v>7.1350000000000003E-7</v>
      </c>
      <c r="AL38" s="31">
        <f t="shared" si="7"/>
        <v>6.4799999999999996E-2</v>
      </c>
      <c r="AM38" s="31">
        <f t="shared" si="8"/>
        <v>5.8599999999999999E-2</v>
      </c>
      <c r="AN38" s="31">
        <v>0</v>
      </c>
      <c r="AO38" s="23">
        <f t="shared" si="9"/>
        <v>0</v>
      </c>
    </row>
    <row r="39" spans="1:41" x14ac:dyDescent="0.2">
      <c r="A39" s="8"/>
      <c r="B39" s="8"/>
      <c r="C39" s="8"/>
      <c r="D39" s="9">
        <v>680</v>
      </c>
      <c r="E39" s="8">
        <f t="shared" si="0"/>
        <v>-3.0465315730488172</v>
      </c>
      <c r="F39" s="8">
        <f t="shared" si="1"/>
        <v>-2.8204819172902562</v>
      </c>
      <c r="G39" s="8"/>
      <c r="H39" s="8"/>
      <c r="I39" s="8"/>
      <c r="J39" s="8"/>
      <c r="K39" s="8"/>
      <c r="L39" s="8"/>
      <c r="M39" s="8"/>
      <c r="N39" s="8"/>
      <c r="O39" s="8"/>
      <c r="Q39">
        <f t="shared" si="2"/>
        <v>680</v>
      </c>
      <c r="R39">
        <f t="shared" si="3"/>
        <v>0.1511882648274715</v>
      </c>
      <c r="T39">
        <v>680</v>
      </c>
      <c r="U39">
        <v>2.4740570237494754</v>
      </c>
      <c r="V39">
        <f t="shared" si="4"/>
        <v>2.4493164535119805</v>
      </c>
      <c r="W39">
        <v>0.1511882648274715</v>
      </c>
      <c r="X39">
        <f t="shared" si="5"/>
        <v>0.14967638217919679</v>
      </c>
      <c r="AE39">
        <v>412</v>
      </c>
      <c r="AF39" s="23">
        <v>4.8800000000000003E-7</v>
      </c>
      <c r="AG39" s="23">
        <v>5.5799999999999999E-7</v>
      </c>
      <c r="AH39" s="23">
        <v>5.2799999999999996E-7</v>
      </c>
      <c r="AI39" s="23">
        <v>6.4600000000000004E-7</v>
      </c>
      <c r="AJ39" s="23">
        <f t="shared" si="6"/>
        <v>5.8700000000000005E-7</v>
      </c>
      <c r="AL39" s="31">
        <f t="shared" si="7"/>
        <v>4.8800000000000003E-2</v>
      </c>
      <c r="AM39" s="31">
        <f t="shared" si="8"/>
        <v>5.5800000000000002E-2</v>
      </c>
      <c r="AN39" s="31">
        <v>0</v>
      </c>
      <c r="AO39" s="23">
        <f t="shared" si="9"/>
        <v>0</v>
      </c>
    </row>
    <row r="40" spans="1:41" x14ac:dyDescent="0.2">
      <c r="A40" s="8"/>
      <c r="B40" s="8"/>
      <c r="C40" s="8"/>
      <c r="D40" s="9">
        <v>690</v>
      </c>
      <c r="E40" s="8">
        <f t="shared" si="0"/>
        <v>-3.3941018076936351</v>
      </c>
      <c r="F40" s="8">
        <f t="shared" si="1"/>
        <v>-3.1679284557614866</v>
      </c>
      <c r="G40" s="8"/>
      <c r="H40" s="8"/>
      <c r="I40" s="8"/>
      <c r="J40" s="8"/>
      <c r="K40" s="8"/>
      <c r="L40" s="8"/>
      <c r="M40" s="8"/>
      <c r="N40" s="8"/>
      <c r="O40" s="8"/>
      <c r="Q40">
        <f t="shared" si="2"/>
        <v>690</v>
      </c>
      <c r="R40">
        <f t="shared" si="3"/>
        <v>6.7931553159695485E-2</v>
      </c>
      <c r="T40">
        <v>690</v>
      </c>
      <c r="U40">
        <v>1.2220867269976716</v>
      </c>
      <c r="V40">
        <f t="shared" si="4"/>
        <v>1.209865859727695</v>
      </c>
      <c r="W40">
        <v>6.7931553159695485E-2</v>
      </c>
      <c r="X40">
        <f t="shared" si="5"/>
        <v>6.7252237628098524E-2</v>
      </c>
      <c r="AE40">
        <v>413</v>
      </c>
      <c r="AF40" s="23">
        <v>4.3599999999999999E-7</v>
      </c>
      <c r="AG40" s="23">
        <v>5.6400000000000002E-7</v>
      </c>
      <c r="AH40" s="23">
        <v>4.6699999999999999E-7</v>
      </c>
      <c r="AI40" s="23">
        <v>4.46E-7</v>
      </c>
      <c r="AJ40" s="23">
        <f t="shared" si="6"/>
        <v>4.5649999999999999E-7</v>
      </c>
      <c r="AL40" s="31">
        <f t="shared" si="7"/>
        <v>4.36E-2</v>
      </c>
      <c r="AM40" s="31">
        <f t="shared" si="8"/>
        <v>5.6399999999999999E-2</v>
      </c>
      <c r="AN40" s="31">
        <v>0</v>
      </c>
      <c r="AO40" s="23">
        <f t="shared" si="9"/>
        <v>0</v>
      </c>
    </row>
    <row r="41" spans="1:41" x14ac:dyDescent="0.2">
      <c r="A41" s="8"/>
      <c r="B41" s="8"/>
      <c r="C41" s="8"/>
      <c r="D41" s="9">
        <v>700</v>
      </c>
      <c r="E41" s="8">
        <f t="shared" si="0"/>
        <v>-3.7303800080321845</v>
      </c>
      <c r="F41" s="8">
        <f t="shared" si="1"/>
        <v>-3.5041522829425555</v>
      </c>
      <c r="G41" s="8"/>
      <c r="H41" s="8"/>
      <c r="I41" s="8"/>
      <c r="J41" s="8"/>
      <c r="K41" s="8"/>
      <c r="L41" s="8"/>
      <c r="M41" s="8"/>
      <c r="N41" s="8"/>
      <c r="O41" s="8"/>
      <c r="Q41">
        <f t="shared" si="2"/>
        <v>700</v>
      </c>
      <c r="R41">
        <f t="shared" si="3"/>
        <v>3.1321872477165662E-2</v>
      </c>
      <c r="T41">
        <v>700</v>
      </c>
      <c r="U41">
        <v>0.57465007322320893</v>
      </c>
      <c r="V41">
        <f t="shared" si="4"/>
        <v>0.56890357249097689</v>
      </c>
      <c r="W41">
        <v>3.1321872477165662E-2</v>
      </c>
      <c r="X41">
        <f t="shared" si="5"/>
        <v>3.1008653752394005E-2</v>
      </c>
      <c r="AE41">
        <v>414</v>
      </c>
      <c r="AF41" s="23">
        <v>4.0999999999999999E-7</v>
      </c>
      <c r="AG41" s="23">
        <v>6.0200000000000002E-7</v>
      </c>
      <c r="AH41" s="23">
        <v>8.3799999999999996E-7</v>
      </c>
      <c r="AI41" s="23">
        <v>7.3399999999999998E-7</v>
      </c>
      <c r="AJ41" s="23">
        <f t="shared" si="6"/>
        <v>7.8599999999999997E-7</v>
      </c>
      <c r="AL41" s="31">
        <f t="shared" si="7"/>
        <v>4.1000000000000002E-2</v>
      </c>
      <c r="AM41" s="31">
        <f t="shared" si="8"/>
        <v>6.0200000000000004E-2</v>
      </c>
      <c r="AN41" s="31">
        <v>0</v>
      </c>
      <c r="AO41" s="23">
        <f t="shared" si="9"/>
        <v>0</v>
      </c>
    </row>
    <row r="42" spans="1:41" x14ac:dyDescent="0.2">
      <c r="A42" s="8"/>
      <c r="B42" s="8"/>
      <c r="C42" s="8"/>
      <c r="D42" s="9">
        <v>710</v>
      </c>
      <c r="E42" s="8">
        <f t="shared" si="0"/>
        <v>-4.0557500951220389</v>
      </c>
      <c r="F42" s="8">
        <f t="shared" si="1"/>
        <v>-3.8294978474249795</v>
      </c>
      <c r="G42" s="8"/>
      <c r="H42" s="8"/>
      <c r="I42" s="8"/>
      <c r="J42" s="8"/>
      <c r="K42" s="8"/>
      <c r="L42" s="8"/>
      <c r="M42" s="8"/>
      <c r="N42" s="8"/>
      <c r="O42" s="8"/>
      <c r="Q42">
        <f t="shared" si="2"/>
        <v>710</v>
      </c>
      <c r="R42">
        <f t="shared" si="3"/>
        <v>1.4808195949126189E-2</v>
      </c>
      <c r="T42">
        <v>710</v>
      </c>
      <c r="U42">
        <v>0.26423879032791764</v>
      </c>
      <c r="V42">
        <f>U42*0.99</f>
        <v>0.26159640242463844</v>
      </c>
      <c r="W42">
        <v>1.4808195949126189E-2</v>
      </c>
      <c r="X42">
        <f t="shared" si="5"/>
        <v>1.4660113989634927E-2</v>
      </c>
      <c r="AE42">
        <v>415</v>
      </c>
      <c r="AF42" s="23">
        <v>4.6199999999999998E-7</v>
      </c>
      <c r="AG42" s="23">
        <v>5.2699999999999999E-7</v>
      </c>
      <c r="AH42" s="23">
        <v>5.0900000000000002E-7</v>
      </c>
      <c r="AI42" s="23">
        <v>5.4700000000000001E-7</v>
      </c>
      <c r="AJ42" s="23">
        <f t="shared" si="6"/>
        <v>5.2800000000000007E-7</v>
      </c>
      <c r="AL42" s="31">
        <f t="shared" si="7"/>
        <v>4.6199999999999998E-2</v>
      </c>
      <c r="AM42" s="31">
        <f t="shared" si="8"/>
        <v>5.2699999999999997E-2</v>
      </c>
      <c r="AN42" s="31">
        <v>0</v>
      </c>
      <c r="AO42" s="23">
        <f t="shared" si="9"/>
        <v>0</v>
      </c>
    </row>
    <row r="43" spans="1:41" x14ac:dyDescent="0.2">
      <c r="A43" s="8"/>
      <c r="B43" s="8"/>
      <c r="C43" s="8"/>
      <c r="D43" s="9">
        <v>720</v>
      </c>
      <c r="E43" s="8">
        <f t="shared" si="0"/>
        <v>-4.3713594190599814</v>
      </c>
      <c r="F43" s="8">
        <f t="shared" si="1"/>
        <v>-4.1450958144525698</v>
      </c>
      <c r="G43" s="8"/>
      <c r="H43" s="8"/>
      <c r="I43" s="8"/>
      <c r="J43" s="8"/>
      <c r="K43" s="8"/>
      <c r="L43" s="8"/>
      <c r="M43" s="8"/>
      <c r="N43" s="8"/>
      <c r="O43" s="8"/>
      <c r="Q43">
        <f t="shared" si="2"/>
        <v>720</v>
      </c>
      <c r="R43">
        <f t="shared" si="3"/>
        <v>7.1598543141495356E-3</v>
      </c>
      <c r="T43">
        <v>720</v>
      </c>
      <c r="U43">
        <v>0.1220446227604272</v>
      </c>
      <c r="V43">
        <f t="shared" si="4"/>
        <v>0.12082417653282293</v>
      </c>
      <c r="W43">
        <v>7.1598543141495356E-3</v>
      </c>
      <c r="X43">
        <f t="shared" si="5"/>
        <v>7.0882557710080403E-3</v>
      </c>
      <c r="AE43">
        <v>416</v>
      </c>
      <c r="AF43" s="23">
        <v>3.6699999999999999E-7</v>
      </c>
      <c r="AG43" s="23">
        <v>6.2200000000000004E-7</v>
      </c>
      <c r="AH43" s="23">
        <v>5.0200000000000002E-7</v>
      </c>
      <c r="AI43" s="23">
        <v>8.1999999999999998E-7</v>
      </c>
      <c r="AJ43" s="23">
        <f t="shared" si="6"/>
        <v>6.61E-7</v>
      </c>
      <c r="AL43" s="31">
        <f t="shared" si="7"/>
        <v>3.6699999999999997E-2</v>
      </c>
      <c r="AM43" s="31">
        <f t="shared" si="8"/>
        <v>6.2200000000000005E-2</v>
      </c>
      <c r="AN43" s="31">
        <v>0</v>
      </c>
      <c r="AO43" s="23">
        <f t="shared" si="9"/>
        <v>0</v>
      </c>
    </row>
    <row r="44" spans="1:41" x14ac:dyDescent="0.2">
      <c r="A44" s="8"/>
      <c r="B44" s="8"/>
      <c r="C44" s="8"/>
      <c r="D44" s="9">
        <v>730</v>
      </c>
      <c r="E44" s="8">
        <f t="shared" si="0"/>
        <v>-4.6780770478663003</v>
      </c>
      <c r="F44" s="8">
        <f t="shared" si="1"/>
        <v>-4.451808058553822</v>
      </c>
      <c r="G44" s="8"/>
      <c r="H44" s="8"/>
      <c r="I44" s="8"/>
      <c r="J44" s="8"/>
      <c r="K44" s="8"/>
      <c r="L44" s="8"/>
      <c r="M44" s="8"/>
      <c r="N44" s="8"/>
      <c r="O44" s="8"/>
      <c r="Q44">
        <f t="shared" si="2"/>
        <v>730</v>
      </c>
      <c r="R44">
        <f t="shared" si="3"/>
        <v>3.5333929765864977E-3</v>
      </c>
      <c r="T44">
        <v>730</v>
      </c>
      <c r="U44">
        <v>5.7482746784095554E-2</v>
      </c>
      <c r="V44">
        <f t="shared" si="4"/>
        <v>5.69079193162546E-2</v>
      </c>
      <c r="W44">
        <v>3.5333929765864977E-3</v>
      </c>
      <c r="X44">
        <f t="shared" si="5"/>
        <v>3.4980590468206329E-3</v>
      </c>
      <c r="AE44">
        <v>417</v>
      </c>
      <c r="AF44" s="23">
        <v>8.23E-7</v>
      </c>
      <c r="AG44" s="23">
        <v>6.6599999999999996E-7</v>
      </c>
      <c r="AH44" s="23">
        <v>3.5699999999999998E-7</v>
      </c>
      <c r="AI44" s="23">
        <v>4.1600000000000002E-7</v>
      </c>
      <c r="AJ44" s="23">
        <f t="shared" si="6"/>
        <v>3.8650000000000003E-7</v>
      </c>
      <c r="AL44" s="31">
        <f t="shared" si="7"/>
        <v>8.2299999999999998E-2</v>
      </c>
      <c r="AM44" s="31">
        <f t="shared" si="8"/>
        <v>6.6599999999999993E-2</v>
      </c>
      <c r="AN44" s="31">
        <v>0</v>
      </c>
      <c r="AO44" s="23">
        <f t="shared" si="9"/>
        <v>0</v>
      </c>
    </row>
    <row r="45" spans="1:41" x14ac:dyDescent="0.2">
      <c r="A45" s="8"/>
      <c r="B45" s="8"/>
      <c r="C45" s="8"/>
      <c r="D45" s="9">
        <v>750</v>
      </c>
      <c r="E45" s="8">
        <f t="shared" si="0"/>
        <v>-5.2668593405289119</v>
      </c>
      <c r="F45" s="8">
        <f t="shared" si="1"/>
        <v>-5.0405864571288248</v>
      </c>
      <c r="G45" s="8"/>
      <c r="H45" s="8"/>
      <c r="I45" s="8"/>
      <c r="J45" s="8"/>
      <c r="K45" s="8"/>
      <c r="L45" s="8"/>
      <c r="M45" s="8"/>
      <c r="N45" s="8"/>
      <c r="O45" s="8"/>
      <c r="Q45">
        <f t="shared" si="2"/>
        <v>750</v>
      </c>
      <c r="R45">
        <f t="shared" si="3"/>
        <v>9.1078012075940381E-4</v>
      </c>
      <c r="T45">
        <v>750</v>
      </c>
      <c r="U45">
        <v>1.3664950874974368E-2</v>
      </c>
      <c r="V45">
        <f t="shared" si="4"/>
        <v>1.3528301366224623E-2</v>
      </c>
      <c r="W45">
        <v>9.1078012075940381E-4</v>
      </c>
      <c r="X45">
        <f t="shared" si="5"/>
        <v>9.0167231955180977E-4</v>
      </c>
      <c r="AE45">
        <v>418</v>
      </c>
      <c r="AF45" s="23">
        <v>7.5600000000000005E-7</v>
      </c>
      <c r="AG45" s="23">
        <v>6.1699999999999998E-7</v>
      </c>
      <c r="AH45" s="23">
        <v>7.6300000000000004E-7</v>
      </c>
      <c r="AI45" s="23">
        <v>5.5199999999999997E-7</v>
      </c>
      <c r="AJ45" s="23">
        <f t="shared" si="6"/>
        <v>6.5750000000000006E-7</v>
      </c>
      <c r="AL45" s="31">
        <f t="shared" si="7"/>
        <v>7.5600000000000001E-2</v>
      </c>
      <c r="AM45" s="31">
        <f t="shared" si="8"/>
        <v>6.1699999999999998E-2</v>
      </c>
      <c r="AN45" s="31">
        <v>0</v>
      </c>
      <c r="AO45" s="23">
        <f t="shared" si="9"/>
        <v>0</v>
      </c>
    </row>
    <row r="46" spans="1:41" x14ac:dyDescent="0.2">
      <c r="A46" s="8"/>
      <c r="B46" s="8"/>
      <c r="C46" s="8"/>
      <c r="D46" s="9">
        <v>760</v>
      </c>
      <c r="E46" s="8">
        <f t="shared" si="0"/>
        <v>-5.5496306818084822</v>
      </c>
      <c r="F46" s="8">
        <f t="shared" si="1"/>
        <v>-5.323357151277972</v>
      </c>
      <c r="G46" s="8"/>
      <c r="H46" s="8"/>
      <c r="I46" s="8"/>
      <c r="J46" s="8"/>
      <c r="K46" s="8"/>
      <c r="L46" s="8"/>
      <c r="M46" s="8"/>
      <c r="N46" s="8"/>
      <c r="O46" s="8"/>
      <c r="Q46">
        <f t="shared" si="2"/>
        <v>760</v>
      </c>
      <c r="R46">
        <f t="shared" si="3"/>
        <v>4.7494448462778049E-4</v>
      </c>
      <c r="T46">
        <v>760</v>
      </c>
      <c r="U46">
        <v>6.8724719028587129E-3</v>
      </c>
      <c r="V46">
        <f t="shared" si="4"/>
        <v>6.8037471838301253E-3</v>
      </c>
      <c r="W46">
        <v>4.7494448462778049E-4</v>
      </c>
      <c r="X46">
        <f t="shared" si="5"/>
        <v>4.7019503978150266E-4</v>
      </c>
      <c r="AE46">
        <v>419</v>
      </c>
      <c r="AF46" s="23">
        <v>4.7999999999999996E-7</v>
      </c>
      <c r="AG46" s="23">
        <v>6.7199999999999998E-7</v>
      </c>
      <c r="AH46" s="23">
        <v>6.99E-7</v>
      </c>
      <c r="AI46" s="23">
        <v>3.4200000000000002E-7</v>
      </c>
      <c r="AJ46" s="23">
        <f t="shared" si="6"/>
        <v>5.2050000000000004E-7</v>
      </c>
      <c r="AL46" s="31">
        <f t="shared" si="7"/>
        <v>4.7999999999999994E-2</v>
      </c>
      <c r="AM46" s="31">
        <f t="shared" si="8"/>
        <v>6.7199999999999996E-2</v>
      </c>
      <c r="AN46" s="31">
        <v>0</v>
      </c>
      <c r="AO46" s="23">
        <f t="shared" si="9"/>
        <v>0</v>
      </c>
    </row>
    <row r="47" spans="1:41" x14ac:dyDescent="0.2">
      <c r="A47" s="8"/>
      <c r="B47" s="8"/>
      <c r="C47" s="8"/>
      <c r="D47" s="9">
        <v>770</v>
      </c>
      <c r="E47" s="8">
        <f t="shared" si="0"/>
        <v>-5.8250602347627884</v>
      </c>
      <c r="F47" s="8">
        <f t="shared" si="1"/>
        <v>-5.5987863730647014</v>
      </c>
      <c r="G47" s="8"/>
      <c r="H47" s="8"/>
      <c r="I47" s="8"/>
      <c r="J47" s="8"/>
      <c r="K47" s="8"/>
      <c r="L47" s="8"/>
      <c r="M47" s="8"/>
      <c r="N47" s="8"/>
      <c r="O47" s="8"/>
      <c r="Q47">
        <f t="shared" si="2"/>
        <v>770</v>
      </c>
      <c r="R47">
        <f t="shared" si="3"/>
        <v>2.5189156630671107E-4</v>
      </c>
      <c r="T47">
        <v>770</v>
      </c>
      <c r="U47">
        <v>3.5202118149442341E-3</v>
      </c>
      <c r="V47">
        <f t="shared" si="4"/>
        <v>3.4850096967947919E-3</v>
      </c>
      <c r="W47">
        <v>2.5189156630671107E-4</v>
      </c>
      <c r="X47">
        <f t="shared" si="5"/>
        <v>2.4937265064364398E-4</v>
      </c>
      <c r="AE47">
        <v>420</v>
      </c>
      <c r="AF47" s="23">
        <v>4.4200000000000001E-7</v>
      </c>
      <c r="AG47" s="23">
        <v>6.5199999999999996E-7</v>
      </c>
      <c r="AH47" s="23">
        <v>6.2900000000000003E-7</v>
      </c>
      <c r="AI47" s="23">
        <v>5.3300000000000002E-7</v>
      </c>
      <c r="AJ47" s="23">
        <f t="shared" si="6"/>
        <v>5.8100000000000003E-7</v>
      </c>
      <c r="AL47" s="31">
        <f t="shared" si="7"/>
        <v>4.4200000000000003E-2</v>
      </c>
      <c r="AM47" s="31">
        <f t="shared" si="8"/>
        <v>6.5199999999999994E-2</v>
      </c>
      <c r="AN47" s="31">
        <v>0</v>
      </c>
      <c r="AO47" s="23">
        <f t="shared" si="9"/>
        <v>0</v>
      </c>
    </row>
    <row r="48" spans="1:41" x14ac:dyDescent="0.2">
      <c r="A48" s="8"/>
      <c r="B48" s="8"/>
      <c r="C48" s="8"/>
      <c r="D48" s="9">
        <v>780</v>
      </c>
      <c r="E48" s="8">
        <f t="shared" si="0"/>
        <v>-6.0934293208504036</v>
      </c>
      <c r="F48" s="8">
        <f t="shared" si="1"/>
        <v>-5.8671552867555583</v>
      </c>
      <c r="G48" s="8"/>
      <c r="H48" s="8"/>
      <c r="I48" s="8"/>
      <c r="J48" s="8"/>
      <c r="K48" s="8"/>
      <c r="L48" s="8"/>
      <c r="M48" s="8"/>
      <c r="N48" s="8"/>
      <c r="O48" s="8"/>
      <c r="Q48">
        <f t="shared" si="2"/>
        <v>780</v>
      </c>
      <c r="R48">
        <f t="shared" si="3"/>
        <v>1.3578278535354157E-4</v>
      </c>
      <c r="T48">
        <v>780</v>
      </c>
      <c r="U48">
        <v>1.8345143380567156E-3</v>
      </c>
      <c r="V48">
        <f t="shared" si="4"/>
        <v>1.8161691946761485E-3</v>
      </c>
      <c r="W48">
        <v>1.3578278535354157E-4</v>
      </c>
      <c r="X48">
        <f t="shared" si="5"/>
        <v>1.3442495750000616E-4</v>
      </c>
      <c r="AE48">
        <v>421</v>
      </c>
      <c r="AF48" s="23">
        <v>3.2399999999999999E-7</v>
      </c>
      <c r="AG48" s="23">
        <v>6.7100000000000001E-7</v>
      </c>
      <c r="AH48" s="23">
        <v>5.7000000000000005E-7</v>
      </c>
      <c r="AI48" s="23">
        <v>6.1099999999999995E-7</v>
      </c>
      <c r="AJ48" s="23">
        <f t="shared" si="6"/>
        <v>5.905E-7</v>
      </c>
      <c r="AL48" s="31">
        <f t="shared" si="7"/>
        <v>3.2399999999999998E-2</v>
      </c>
      <c r="AM48" s="31">
        <f t="shared" si="8"/>
        <v>6.7100000000000007E-2</v>
      </c>
      <c r="AN48" s="31">
        <v>0</v>
      </c>
      <c r="AO48" s="23">
        <f t="shared" si="9"/>
        <v>0</v>
      </c>
    </row>
    <row r="49" spans="1:41" x14ac:dyDescent="0.2">
      <c r="A49" s="8"/>
      <c r="B49" s="8"/>
      <c r="C49" s="8"/>
      <c r="D49" s="9">
        <v>790</v>
      </c>
      <c r="E49" s="8">
        <f t="shared" si="0"/>
        <v>-6.3550054193086218</v>
      </c>
      <c r="F49" s="8">
        <f t="shared" si="1"/>
        <v>-6.1287312939445373</v>
      </c>
      <c r="G49" s="8"/>
      <c r="H49" s="8"/>
      <c r="I49" s="8"/>
      <c r="J49" s="8"/>
      <c r="K49" s="8"/>
      <c r="L49" s="8"/>
      <c r="M49" s="8"/>
      <c r="N49" s="8"/>
      <c r="O49" s="8"/>
      <c r="Q49">
        <f t="shared" si="2"/>
        <v>790</v>
      </c>
      <c r="R49">
        <f t="shared" si="3"/>
        <v>7.434789998739472E-5</v>
      </c>
      <c r="T49">
        <v>790</v>
      </c>
      <c r="U49">
        <v>9.7194817371197106E-4</v>
      </c>
      <c r="V49">
        <f t="shared" si="4"/>
        <v>9.6222869197485131E-4</v>
      </c>
      <c r="W49">
        <v>7.434789998739472E-5</v>
      </c>
      <c r="X49">
        <f t="shared" si="5"/>
        <v>7.3604420987520772E-5</v>
      </c>
      <c r="AE49">
        <v>422</v>
      </c>
      <c r="AF49" s="23">
        <v>5.51E-7</v>
      </c>
      <c r="AG49" s="23">
        <v>6.8100000000000002E-7</v>
      </c>
      <c r="AH49" s="23">
        <v>5.5799999999999999E-7</v>
      </c>
      <c r="AI49" s="23">
        <v>4.03E-7</v>
      </c>
      <c r="AJ49" s="23">
        <f t="shared" si="6"/>
        <v>4.8049999999999999E-7</v>
      </c>
      <c r="AL49" s="31">
        <f t="shared" si="7"/>
        <v>5.5100000000000003E-2</v>
      </c>
      <c r="AM49" s="31">
        <f t="shared" si="8"/>
        <v>6.8100000000000008E-2</v>
      </c>
      <c r="AN49" s="31">
        <v>0</v>
      </c>
      <c r="AO49" s="23">
        <f t="shared" si="9"/>
        <v>0</v>
      </c>
    </row>
    <row r="50" spans="1:41" x14ac:dyDescent="0.2">
      <c r="A50" s="8"/>
      <c r="B50" s="8"/>
      <c r="C50" s="8"/>
      <c r="D50" s="9">
        <v>800</v>
      </c>
      <c r="E50" s="8">
        <f t="shared" si="0"/>
        <v>-6.6100429225737383</v>
      </c>
      <c r="F50" s="8">
        <f t="shared" si="1"/>
        <v>-6.3837687481537335</v>
      </c>
      <c r="G50" s="8"/>
      <c r="H50" s="8"/>
      <c r="I50" s="8"/>
      <c r="J50" s="8"/>
      <c r="K50" s="8"/>
      <c r="L50" s="8"/>
      <c r="M50" s="8"/>
      <c r="N50" s="8"/>
      <c r="O50" s="8"/>
      <c r="Q50">
        <f t="shared" si="2"/>
        <v>800</v>
      </c>
      <c r="R50">
        <f t="shared" si="3"/>
        <v>4.1326749887360619E-5</v>
      </c>
      <c r="T50">
        <v>800</v>
      </c>
      <c r="U50">
        <v>5.2318893426829918E-4</v>
      </c>
      <c r="V50">
        <f t="shared" si="4"/>
        <v>5.1795704492561617E-4</v>
      </c>
      <c r="W50">
        <v>4.1326749887360619E-5</v>
      </c>
      <c r="X50">
        <f t="shared" si="5"/>
        <v>4.0913482388487011E-5</v>
      </c>
      <c r="AE50">
        <v>423</v>
      </c>
      <c r="AF50" s="23">
        <v>5.7700000000000004E-7</v>
      </c>
      <c r="AG50" s="23">
        <v>6.7199999999999998E-7</v>
      </c>
      <c r="AH50" s="23">
        <v>6.8700000000000005E-7</v>
      </c>
      <c r="AI50" s="23">
        <v>7.6700000000000003E-7</v>
      </c>
      <c r="AJ50" s="23">
        <f t="shared" si="6"/>
        <v>7.2699999999999999E-7</v>
      </c>
      <c r="AL50" s="31">
        <f t="shared" si="7"/>
        <v>5.7700000000000001E-2</v>
      </c>
      <c r="AM50" s="31">
        <f t="shared" si="8"/>
        <v>6.7199999999999996E-2</v>
      </c>
      <c r="AN50" s="31">
        <v>0</v>
      </c>
      <c r="AO50" s="23">
        <f t="shared" si="9"/>
        <v>0</v>
      </c>
    </row>
    <row r="51" spans="1:41" x14ac:dyDescent="0.2">
      <c r="A51" s="9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AE51">
        <v>424</v>
      </c>
      <c r="AF51" s="23">
        <v>5.8500000000000001E-7</v>
      </c>
      <c r="AG51" s="23">
        <v>6.1799999999999995E-7</v>
      </c>
      <c r="AH51" s="23">
        <v>5.9100000000000004E-7</v>
      </c>
      <c r="AI51" s="23">
        <v>8.6300000000000004E-7</v>
      </c>
      <c r="AJ51" s="23">
        <f t="shared" si="6"/>
        <v>7.2699999999999999E-7</v>
      </c>
      <c r="AL51" s="31">
        <f t="shared" si="7"/>
        <v>5.8500000000000003E-2</v>
      </c>
      <c r="AM51" s="31">
        <f t="shared" si="8"/>
        <v>6.1799999999999994E-2</v>
      </c>
      <c r="AN51" s="31">
        <v>0</v>
      </c>
      <c r="AO51" s="23">
        <f t="shared" si="9"/>
        <v>0</v>
      </c>
    </row>
    <row r="52" spans="1:41" x14ac:dyDescent="0.2">
      <c r="A52" s="1"/>
      <c r="L52" s="18"/>
      <c r="M52" s="18"/>
      <c r="N52" s="18"/>
      <c r="O52" s="18"/>
      <c r="AE52">
        <v>425</v>
      </c>
      <c r="AF52" s="23">
        <v>1.0300000000000001E-6</v>
      </c>
      <c r="AG52" s="23">
        <v>6.13E-7</v>
      </c>
      <c r="AH52" s="23">
        <v>9.8200000000000008E-7</v>
      </c>
      <c r="AI52" s="23">
        <v>5.8599999999999998E-7</v>
      </c>
      <c r="AJ52" s="23">
        <f t="shared" si="6"/>
        <v>7.8400000000000003E-7</v>
      </c>
      <c r="AL52" s="31">
        <f t="shared" si="7"/>
        <v>0.10300000000000001</v>
      </c>
      <c r="AM52" s="31">
        <f t="shared" si="8"/>
        <v>6.13E-2</v>
      </c>
      <c r="AN52" s="31">
        <v>0</v>
      </c>
      <c r="AO52" s="23">
        <f t="shared" si="9"/>
        <v>0</v>
      </c>
    </row>
    <row r="53" spans="1:41" x14ac:dyDescent="0.2">
      <c r="A53" s="1"/>
      <c r="L53" s="18"/>
      <c r="M53" s="18"/>
      <c r="N53" s="18"/>
      <c r="O53" s="18"/>
      <c r="AE53">
        <v>426</v>
      </c>
      <c r="AF53" s="23">
        <v>7.9100000000000003E-7</v>
      </c>
      <c r="AG53" s="23">
        <v>6.44E-7</v>
      </c>
      <c r="AH53" s="23">
        <v>5.5199999999999997E-7</v>
      </c>
      <c r="AI53" s="23">
        <v>8.1699999999999997E-7</v>
      </c>
      <c r="AJ53" s="23">
        <f t="shared" si="6"/>
        <v>6.8449999999999997E-7</v>
      </c>
      <c r="AL53" s="31">
        <f t="shared" si="7"/>
        <v>7.9100000000000004E-2</v>
      </c>
      <c r="AM53" s="31">
        <f t="shared" si="8"/>
        <v>6.4399999999999999E-2</v>
      </c>
      <c r="AN53" s="31">
        <v>0</v>
      </c>
      <c r="AO53" s="23">
        <f t="shared" si="9"/>
        <v>0</v>
      </c>
    </row>
    <row r="54" spans="1:41" x14ac:dyDescent="0.2">
      <c r="A54" s="1"/>
      <c r="L54" s="18"/>
      <c r="M54" s="18"/>
      <c r="N54" s="18"/>
      <c r="O54" s="18"/>
      <c r="AE54">
        <v>427</v>
      </c>
      <c r="AF54" s="23">
        <v>5.7899999999999998E-7</v>
      </c>
      <c r="AG54" s="23">
        <v>5.8400000000000004E-7</v>
      </c>
      <c r="AH54" s="23">
        <v>6.5300000000000004E-7</v>
      </c>
      <c r="AI54" s="23">
        <v>6.4199999999999995E-7</v>
      </c>
      <c r="AJ54" s="23">
        <f t="shared" si="6"/>
        <v>6.4749999999999994E-7</v>
      </c>
      <c r="AL54" s="31">
        <f t="shared" si="7"/>
        <v>5.79E-2</v>
      </c>
      <c r="AM54" s="31">
        <f t="shared" si="8"/>
        <v>5.8400000000000007E-2</v>
      </c>
      <c r="AN54" s="31">
        <v>0</v>
      </c>
      <c r="AO54" s="23">
        <f t="shared" si="9"/>
        <v>0</v>
      </c>
    </row>
    <row r="55" spans="1:41" x14ac:dyDescent="0.2">
      <c r="A55" s="1"/>
      <c r="L55" s="18"/>
      <c r="M55" s="18"/>
      <c r="N55" s="18"/>
      <c r="O55" s="18"/>
      <c r="AE55">
        <v>428</v>
      </c>
      <c r="AF55" s="23">
        <v>7.1099999999999995E-7</v>
      </c>
      <c r="AG55" s="23">
        <v>6.06E-7</v>
      </c>
      <c r="AH55" s="23">
        <v>6.4199999999999995E-7</v>
      </c>
      <c r="AI55" s="23">
        <v>5.6100000000000001E-7</v>
      </c>
      <c r="AJ55" s="23">
        <f t="shared" si="6"/>
        <v>6.0149999999999998E-7</v>
      </c>
      <c r="AL55" s="31">
        <f t="shared" si="7"/>
        <v>7.1099999999999997E-2</v>
      </c>
      <c r="AM55" s="31">
        <f t="shared" si="8"/>
        <v>6.0600000000000001E-2</v>
      </c>
      <c r="AN55" s="31">
        <v>0</v>
      </c>
      <c r="AO55" s="23">
        <f t="shared" si="9"/>
        <v>0</v>
      </c>
    </row>
    <row r="56" spans="1:41" x14ac:dyDescent="0.2">
      <c r="A56" s="1"/>
      <c r="L56" s="18"/>
      <c r="M56" s="18"/>
      <c r="N56" s="18"/>
      <c r="O56" s="18"/>
      <c r="AE56">
        <v>429</v>
      </c>
      <c r="AF56" s="23">
        <v>7.6899999999999996E-7</v>
      </c>
      <c r="AG56" s="23">
        <v>6.5199999999999996E-7</v>
      </c>
      <c r="AH56" s="23">
        <v>4.0200000000000003E-7</v>
      </c>
      <c r="AI56" s="23">
        <v>5.9299999999999998E-7</v>
      </c>
      <c r="AJ56" s="23">
        <f t="shared" si="6"/>
        <v>4.975E-7</v>
      </c>
      <c r="AL56" s="31">
        <f t="shared" si="7"/>
        <v>7.6899999999999996E-2</v>
      </c>
      <c r="AM56" s="31">
        <f t="shared" si="8"/>
        <v>6.5199999999999994E-2</v>
      </c>
      <c r="AN56" s="31">
        <v>0</v>
      </c>
      <c r="AO56" s="23">
        <f t="shared" si="9"/>
        <v>0</v>
      </c>
    </row>
    <row r="57" spans="1:41" x14ac:dyDescent="0.2">
      <c r="A57" s="1"/>
      <c r="L57" s="18"/>
      <c r="M57" s="18"/>
      <c r="N57" s="18"/>
      <c r="O57" s="18"/>
      <c r="AE57">
        <v>430</v>
      </c>
      <c r="AF57" s="23">
        <v>6.0699999999999997E-7</v>
      </c>
      <c r="AG57" s="23">
        <v>5.9500000000000002E-7</v>
      </c>
      <c r="AH57" s="23">
        <v>7.4399999999999999E-7</v>
      </c>
      <c r="AI57" s="23">
        <v>5.2099999999999997E-7</v>
      </c>
      <c r="AJ57" s="23">
        <f t="shared" si="6"/>
        <v>6.3249999999999998E-7</v>
      </c>
      <c r="AL57" s="31">
        <f t="shared" si="7"/>
        <v>6.0699999999999997E-2</v>
      </c>
      <c r="AM57" s="31">
        <f t="shared" si="8"/>
        <v>5.9500000000000004E-2</v>
      </c>
      <c r="AN57" s="31">
        <v>0</v>
      </c>
      <c r="AO57" s="23">
        <f t="shared" si="9"/>
        <v>0</v>
      </c>
    </row>
    <row r="58" spans="1:41" x14ac:dyDescent="0.2">
      <c r="A58" s="1"/>
      <c r="L58" s="18"/>
      <c r="M58" s="18"/>
      <c r="N58" s="18"/>
      <c r="O58" s="18"/>
      <c r="AE58">
        <v>431</v>
      </c>
      <c r="AF58" s="23">
        <v>5.4099999999999999E-7</v>
      </c>
      <c r="AG58" s="23">
        <v>6.5600000000000005E-7</v>
      </c>
      <c r="AH58" s="23">
        <v>5.3099999999999998E-7</v>
      </c>
      <c r="AI58" s="23">
        <v>3.8299999999999998E-7</v>
      </c>
      <c r="AJ58" s="23">
        <f t="shared" si="6"/>
        <v>4.5699999999999998E-7</v>
      </c>
      <c r="AL58" s="31">
        <f t="shared" si="7"/>
        <v>5.4099999999999995E-2</v>
      </c>
      <c r="AM58" s="31">
        <f t="shared" si="8"/>
        <v>6.5600000000000006E-2</v>
      </c>
      <c r="AN58" s="31">
        <v>0</v>
      </c>
      <c r="AO58" s="23">
        <f t="shared" si="9"/>
        <v>0</v>
      </c>
    </row>
    <row r="59" spans="1:41" x14ac:dyDescent="0.2">
      <c r="A59" s="1"/>
      <c r="L59" s="18"/>
      <c r="M59" s="18"/>
      <c r="N59" s="18"/>
      <c r="O59" s="18"/>
      <c r="AE59">
        <v>432</v>
      </c>
      <c r="AF59" s="23">
        <v>7.3799999999999996E-7</v>
      </c>
      <c r="AG59" s="23">
        <v>6.7400000000000003E-7</v>
      </c>
      <c r="AH59" s="23">
        <v>6.5000000000000002E-7</v>
      </c>
      <c r="AI59" s="23">
        <v>8.5000000000000001E-7</v>
      </c>
      <c r="AJ59" s="23">
        <f t="shared" si="6"/>
        <v>7.5000000000000002E-7</v>
      </c>
      <c r="AL59" s="31">
        <f t="shared" si="7"/>
        <v>7.3799999999999991E-2</v>
      </c>
      <c r="AM59" s="31">
        <f t="shared" si="8"/>
        <v>6.7400000000000002E-2</v>
      </c>
      <c r="AN59" s="31">
        <v>0</v>
      </c>
      <c r="AO59" s="23">
        <f t="shared" si="9"/>
        <v>0</v>
      </c>
    </row>
    <row r="60" spans="1:41" x14ac:dyDescent="0.2">
      <c r="A60" s="1"/>
      <c r="L60" s="18"/>
      <c r="M60" s="18"/>
      <c r="N60" s="18"/>
      <c r="O60" s="18"/>
      <c r="AE60">
        <v>433</v>
      </c>
      <c r="AF60" s="23">
        <v>9.0100000000000003E-7</v>
      </c>
      <c r="AG60" s="23">
        <v>6.6499999999999999E-7</v>
      </c>
      <c r="AH60" s="23">
        <v>6.3900000000000004E-7</v>
      </c>
      <c r="AI60" s="23">
        <v>7.1299999999999999E-7</v>
      </c>
      <c r="AJ60" s="23">
        <f t="shared" si="6"/>
        <v>6.7599999999999997E-7</v>
      </c>
      <c r="AL60" s="31">
        <f t="shared" si="7"/>
        <v>9.01E-2</v>
      </c>
      <c r="AM60" s="31">
        <f t="shared" si="8"/>
        <v>6.6500000000000004E-2</v>
      </c>
      <c r="AN60" s="31">
        <v>0</v>
      </c>
      <c r="AO60" s="23">
        <f t="shared" si="9"/>
        <v>0</v>
      </c>
    </row>
    <row r="61" spans="1:41" x14ac:dyDescent="0.2">
      <c r="A61" s="1"/>
      <c r="L61" s="18"/>
      <c r="M61" s="18"/>
      <c r="N61" s="18"/>
      <c r="O61" s="18"/>
      <c r="AE61">
        <v>434</v>
      </c>
      <c r="AF61" s="23">
        <v>1.0699999999999999E-6</v>
      </c>
      <c r="AG61" s="23">
        <v>7.1299999999999999E-7</v>
      </c>
      <c r="AH61" s="23">
        <v>5.4000000000000002E-7</v>
      </c>
      <c r="AI61" s="23">
        <v>5.7800000000000001E-7</v>
      </c>
      <c r="AJ61" s="23">
        <f t="shared" si="6"/>
        <v>5.5900000000000007E-7</v>
      </c>
      <c r="AL61" s="31">
        <f t="shared" si="7"/>
        <v>0.107</v>
      </c>
      <c r="AM61" s="31">
        <f t="shared" si="8"/>
        <v>7.1300000000000002E-2</v>
      </c>
      <c r="AN61" s="31">
        <v>0</v>
      </c>
      <c r="AO61" s="23">
        <f t="shared" si="9"/>
        <v>0</v>
      </c>
    </row>
    <row r="62" spans="1:41" x14ac:dyDescent="0.2">
      <c r="A62" s="1"/>
      <c r="L62" s="18"/>
      <c r="M62" s="18"/>
      <c r="N62" s="18"/>
      <c r="O62" s="18"/>
      <c r="AE62">
        <v>435</v>
      </c>
      <c r="AF62" s="23">
        <v>8.4200000000000005E-7</v>
      </c>
      <c r="AG62" s="23">
        <v>7.7000000000000004E-7</v>
      </c>
      <c r="AH62" s="23">
        <v>1.0499999999999999E-6</v>
      </c>
      <c r="AI62" s="23">
        <v>7.7400000000000002E-7</v>
      </c>
      <c r="AJ62" s="23">
        <f t="shared" si="6"/>
        <v>9.1199999999999991E-7</v>
      </c>
      <c r="AL62" s="31">
        <f t="shared" si="7"/>
        <v>8.4200000000000011E-2</v>
      </c>
      <c r="AM62" s="31">
        <f t="shared" si="8"/>
        <v>7.6999999999999999E-2</v>
      </c>
      <c r="AN62" s="31">
        <v>0</v>
      </c>
      <c r="AO62" s="23">
        <f t="shared" si="9"/>
        <v>0</v>
      </c>
    </row>
    <row r="63" spans="1:41" x14ac:dyDescent="0.2">
      <c r="A63" s="1"/>
      <c r="L63" s="18"/>
      <c r="M63" s="18"/>
      <c r="N63" s="18"/>
      <c r="O63" s="18"/>
      <c r="AE63">
        <v>436</v>
      </c>
      <c r="AF63" s="23">
        <v>5.8400000000000004E-7</v>
      </c>
      <c r="AG63" s="23">
        <v>7.8100000000000002E-7</v>
      </c>
      <c r="AH63" s="23">
        <v>6.8299999999999996E-7</v>
      </c>
      <c r="AI63" s="23">
        <v>8.6899999999999996E-7</v>
      </c>
      <c r="AJ63" s="23">
        <f t="shared" si="6"/>
        <v>7.7599999999999996E-7</v>
      </c>
      <c r="AL63" s="31">
        <f t="shared" si="7"/>
        <v>5.8400000000000007E-2</v>
      </c>
      <c r="AM63" s="31">
        <f t="shared" si="8"/>
        <v>7.8100000000000003E-2</v>
      </c>
      <c r="AN63" s="31">
        <v>0</v>
      </c>
      <c r="AO63" s="23">
        <f t="shared" si="9"/>
        <v>0</v>
      </c>
    </row>
    <row r="64" spans="1:41" x14ac:dyDescent="0.2">
      <c r="A64" s="1"/>
      <c r="L64" s="18"/>
      <c r="M64" s="18"/>
      <c r="N64" s="18"/>
      <c r="O64" s="18"/>
      <c r="AE64">
        <v>437</v>
      </c>
      <c r="AF64" s="23">
        <v>5.9800000000000003E-7</v>
      </c>
      <c r="AG64" s="23">
        <v>8.4099999999999997E-7</v>
      </c>
      <c r="AH64" s="23">
        <v>5.3300000000000002E-7</v>
      </c>
      <c r="AI64" s="23">
        <v>4.4299999999999998E-7</v>
      </c>
      <c r="AJ64" s="23">
        <f t="shared" si="6"/>
        <v>4.8800000000000003E-7</v>
      </c>
      <c r="AL64" s="31">
        <f t="shared" si="7"/>
        <v>5.9800000000000006E-2</v>
      </c>
      <c r="AM64" s="31">
        <f t="shared" si="8"/>
        <v>8.4099999999999994E-2</v>
      </c>
      <c r="AN64" s="31">
        <v>0</v>
      </c>
      <c r="AO64" s="23">
        <f t="shared" si="9"/>
        <v>0</v>
      </c>
    </row>
    <row r="65" spans="1:41" x14ac:dyDescent="0.2">
      <c r="A65" s="1"/>
      <c r="L65" s="18"/>
      <c r="M65" s="18"/>
      <c r="N65" s="18"/>
      <c r="O65" s="18"/>
      <c r="AE65">
        <v>438</v>
      </c>
      <c r="AF65" s="23">
        <v>6.4099999999999998E-7</v>
      </c>
      <c r="AG65" s="23">
        <v>7.61E-7</v>
      </c>
      <c r="AH65" s="23">
        <v>9.1999999999999998E-7</v>
      </c>
      <c r="AI65" s="23">
        <v>8.6199999999999996E-7</v>
      </c>
      <c r="AJ65" s="23">
        <f t="shared" si="6"/>
        <v>8.9100000000000002E-7</v>
      </c>
      <c r="AL65" s="31">
        <f t="shared" si="7"/>
        <v>6.4100000000000004E-2</v>
      </c>
      <c r="AM65" s="31">
        <f t="shared" si="8"/>
        <v>7.6100000000000001E-2</v>
      </c>
      <c r="AN65" s="31">
        <v>0</v>
      </c>
      <c r="AO65" s="23">
        <f t="shared" si="9"/>
        <v>0</v>
      </c>
    </row>
    <row r="66" spans="1:41" x14ac:dyDescent="0.2">
      <c r="A66" s="1"/>
      <c r="L66" s="18"/>
      <c r="M66" s="18"/>
      <c r="N66" s="18"/>
      <c r="O66" s="18"/>
      <c r="AE66">
        <v>439</v>
      </c>
      <c r="AF66" s="23">
        <v>8.2500000000000004E-7</v>
      </c>
      <c r="AG66" s="23">
        <v>8.1699999999999997E-7</v>
      </c>
      <c r="AH66" s="23">
        <v>7.7499999999999999E-7</v>
      </c>
      <c r="AI66" s="23">
        <v>7.8899999999999998E-7</v>
      </c>
      <c r="AJ66" s="23">
        <f t="shared" si="6"/>
        <v>7.8199999999999999E-7</v>
      </c>
      <c r="AL66" s="31">
        <f t="shared" si="7"/>
        <v>8.2500000000000004E-2</v>
      </c>
      <c r="AM66" s="31">
        <f t="shared" si="8"/>
        <v>8.1699999999999995E-2</v>
      </c>
      <c r="AN66" s="31">
        <v>0</v>
      </c>
      <c r="AO66" s="23">
        <f t="shared" si="9"/>
        <v>0</v>
      </c>
    </row>
    <row r="67" spans="1:41" x14ac:dyDescent="0.2">
      <c r="A67" s="1"/>
      <c r="L67" s="18"/>
      <c r="M67" s="18"/>
      <c r="N67" s="18"/>
      <c r="O67" s="18"/>
      <c r="AE67">
        <v>440</v>
      </c>
      <c r="AF67" s="23">
        <v>7.92E-7</v>
      </c>
      <c r="AG67" s="23">
        <v>8.23E-7</v>
      </c>
      <c r="AH67" s="23">
        <v>9.1900000000000001E-7</v>
      </c>
      <c r="AI67" s="23">
        <v>6.9599999999999999E-7</v>
      </c>
      <c r="AJ67" s="23">
        <f t="shared" si="6"/>
        <v>8.075E-7</v>
      </c>
      <c r="AL67" s="31">
        <f t="shared" si="7"/>
        <v>7.9200000000000007E-2</v>
      </c>
      <c r="AM67" s="31">
        <f t="shared" si="8"/>
        <v>8.2299999999999998E-2</v>
      </c>
      <c r="AN67" s="31">
        <v>0</v>
      </c>
      <c r="AO67" s="23">
        <f t="shared" si="9"/>
        <v>0</v>
      </c>
    </row>
    <row r="68" spans="1:41" x14ac:dyDescent="0.2">
      <c r="A68" s="1"/>
      <c r="L68" s="18"/>
      <c r="M68" s="18"/>
      <c r="N68" s="18"/>
      <c r="O68" s="18"/>
      <c r="AE68">
        <v>441</v>
      </c>
      <c r="AF68" s="23">
        <v>6.75E-7</v>
      </c>
      <c r="AG68" s="23">
        <v>8.5199999999999995E-7</v>
      </c>
      <c r="AH68" s="23">
        <v>6.8299999999999996E-7</v>
      </c>
      <c r="AI68" s="23">
        <v>8.2900000000000002E-7</v>
      </c>
      <c r="AJ68" s="23">
        <f t="shared" si="6"/>
        <v>7.5600000000000005E-7</v>
      </c>
      <c r="AL68" s="31">
        <f t="shared" si="7"/>
        <v>6.7500000000000004E-2</v>
      </c>
      <c r="AM68" s="31">
        <f t="shared" si="8"/>
        <v>8.5199999999999998E-2</v>
      </c>
      <c r="AN68" s="31">
        <v>0</v>
      </c>
      <c r="AO68" s="23">
        <f t="shared" si="9"/>
        <v>0</v>
      </c>
    </row>
    <row r="69" spans="1:41" x14ac:dyDescent="0.2">
      <c r="A69" s="1"/>
      <c r="L69" s="18"/>
      <c r="M69" s="18"/>
      <c r="N69" s="18"/>
      <c r="O69" s="18"/>
      <c r="AE69">
        <v>442</v>
      </c>
      <c r="AF69" s="23">
        <v>7.8000000000000005E-7</v>
      </c>
      <c r="AG69" s="23">
        <v>9.4200000000000004E-7</v>
      </c>
      <c r="AH69" s="23">
        <v>8.3699999999999999E-7</v>
      </c>
      <c r="AI69" s="23">
        <v>7.7199999999999998E-7</v>
      </c>
      <c r="AJ69" s="23">
        <f t="shared" si="6"/>
        <v>8.0449999999999998E-7</v>
      </c>
      <c r="AL69" s="31">
        <f t="shared" si="7"/>
        <v>7.8E-2</v>
      </c>
      <c r="AM69" s="31">
        <f t="shared" si="8"/>
        <v>9.4200000000000006E-2</v>
      </c>
      <c r="AN69" s="31">
        <v>0</v>
      </c>
      <c r="AO69" s="23">
        <f t="shared" si="9"/>
        <v>0</v>
      </c>
    </row>
    <row r="70" spans="1:41" x14ac:dyDescent="0.2">
      <c r="A70" s="1"/>
      <c r="L70" s="18"/>
      <c r="M70" s="18"/>
      <c r="N70" s="18"/>
      <c r="O70" s="18"/>
      <c r="AE70">
        <v>443</v>
      </c>
      <c r="AF70" s="23">
        <v>8.9599999999999998E-7</v>
      </c>
      <c r="AG70" s="23">
        <v>9.569999999999999E-7</v>
      </c>
      <c r="AH70" s="23">
        <v>8.7499999999999999E-7</v>
      </c>
      <c r="AI70" s="23">
        <v>1.02E-6</v>
      </c>
      <c r="AJ70" s="23">
        <f t="shared" si="6"/>
        <v>9.4750000000000003E-7</v>
      </c>
      <c r="AL70" s="31">
        <f t="shared" si="7"/>
        <v>8.9599999999999999E-2</v>
      </c>
      <c r="AM70" s="31">
        <f t="shared" si="8"/>
        <v>9.5699999999999993E-2</v>
      </c>
      <c r="AN70" s="31">
        <v>0</v>
      </c>
      <c r="AO70" s="23">
        <f t="shared" si="9"/>
        <v>0</v>
      </c>
    </row>
    <row r="71" spans="1:41" x14ac:dyDescent="0.2">
      <c r="A71" s="1"/>
      <c r="L71" s="18"/>
      <c r="M71" s="18"/>
      <c r="N71" s="18"/>
      <c r="O71" s="18"/>
      <c r="AE71">
        <v>444</v>
      </c>
      <c r="AF71" s="23">
        <v>6.44E-7</v>
      </c>
      <c r="AG71" s="23">
        <v>9.0299999999999997E-7</v>
      </c>
      <c r="AH71" s="23">
        <v>7.0900000000000001E-7</v>
      </c>
      <c r="AI71" s="23">
        <v>1.04E-6</v>
      </c>
      <c r="AJ71" s="23">
        <f t="shared" si="6"/>
        <v>8.7450000000000006E-7</v>
      </c>
      <c r="AL71" s="31">
        <f t="shared" si="7"/>
        <v>6.4399999999999999E-2</v>
      </c>
      <c r="AM71" s="31">
        <f t="shared" si="8"/>
        <v>9.0299999999999991E-2</v>
      </c>
      <c r="AN71" s="31">
        <v>0</v>
      </c>
      <c r="AO71" s="23">
        <f t="shared" si="9"/>
        <v>0</v>
      </c>
    </row>
    <row r="72" spans="1:41" x14ac:dyDescent="0.2">
      <c r="A72" s="1"/>
      <c r="L72" s="18"/>
      <c r="M72" s="18"/>
      <c r="N72" s="18"/>
      <c r="O72" s="18"/>
      <c r="AE72">
        <v>445</v>
      </c>
      <c r="AF72" s="23">
        <v>8.2699999999999998E-7</v>
      </c>
      <c r="AG72" s="23">
        <v>9.0299999999999997E-7</v>
      </c>
      <c r="AH72" s="23">
        <v>9.7699999999999992E-7</v>
      </c>
      <c r="AI72" s="23">
        <v>7.7199999999999998E-7</v>
      </c>
      <c r="AJ72" s="23">
        <f t="shared" ref="AJ72:AJ135" si="10">AVERAGE(AH72:AI72)</f>
        <v>8.7449999999999995E-7</v>
      </c>
      <c r="AL72" s="31">
        <f t="shared" ref="AL72:AL135" si="11">AF72*100000</f>
        <v>8.2699999999999996E-2</v>
      </c>
      <c r="AM72" s="31">
        <f t="shared" ref="AM72:AM135" si="12">AG72*100000</f>
        <v>9.0299999999999991E-2</v>
      </c>
      <c r="AN72" s="31">
        <v>0</v>
      </c>
      <c r="AO72" s="23">
        <f t="shared" ref="AO72:AO135" si="13">AN72*(15/45)</f>
        <v>0</v>
      </c>
    </row>
    <row r="73" spans="1:41" x14ac:dyDescent="0.2">
      <c r="A73" s="1"/>
      <c r="L73" s="18"/>
      <c r="M73" s="18"/>
      <c r="N73" s="18"/>
      <c r="O73" s="18"/>
      <c r="AE73">
        <v>446</v>
      </c>
      <c r="AF73" s="23">
        <v>8.0200000000000001E-7</v>
      </c>
      <c r="AG73" s="23">
        <v>9.4300000000000001E-7</v>
      </c>
      <c r="AH73" s="23">
        <v>8.9400000000000004E-7</v>
      </c>
      <c r="AI73" s="23">
        <v>8.2699999999999998E-7</v>
      </c>
      <c r="AJ73" s="23">
        <f t="shared" si="10"/>
        <v>8.6050000000000006E-7</v>
      </c>
      <c r="AL73" s="31">
        <f t="shared" si="11"/>
        <v>8.0200000000000007E-2</v>
      </c>
      <c r="AM73" s="31">
        <f t="shared" si="12"/>
        <v>9.4299999999999995E-2</v>
      </c>
      <c r="AN73" s="31">
        <v>0</v>
      </c>
      <c r="AO73" s="23">
        <f t="shared" si="13"/>
        <v>0</v>
      </c>
    </row>
    <row r="74" spans="1:41" x14ac:dyDescent="0.2">
      <c r="A74" s="1"/>
      <c r="L74" s="18"/>
      <c r="M74" s="18"/>
      <c r="N74" s="18"/>
      <c r="O74" s="18"/>
      <c r="AE74">
        <v>447</v>
      </c>
      <c r="AF74" s="23">
        <v>7.2799999999999995E-7</v>
      </c>
      <c r="AG74" s="23">
        <v>1.0300000000000001E-6</v>
      </c>
      <c r="AH74" s="23">
        <v>6.5799999999999999E-7</v>
      </c>
      <c r="AI74" s="23">
        <v>9.9999999999999995E-7</v>
      </c>
      <c r="AJ74" s="23">
        <f t="shared" si="10"/>
        <v>8.2900000000000002E-7</v>
      </c>
      <c r="AL74" s="31">
        <f t="shared" si="11"/>
        <v>7.279999999999999E-2</v>
      </c>
      <c r="AM74" s="31">
        <f t="shared" si="12"/>
        <v>0.10300000000000001</v>
      </c>
      <c r="AN74" s="31">
        <v>0</v>
      </c>
      <c r="AO74" s="23">
        <f t="shared" si="13"/>
        <v>0</v>
      </c>
    </row>
    <row r="75" spans="1:41" x14ac:dyDescent="0.2">
      <c r="A75" s="1"/>
      <c r="L75" s="18"/>
      <c r="M75" s="18"/>
      <c r="N75" s="18"/>
      <c r="O75" s="18"/>
      <c r="AE75">
        <v>448</v>
      </c>
      <c r="AF75" s="23">
        <v>1.17E-6</v>
      </c>
      <c r="AG75" s="23">
        <v>1.0300000000000001E-6</v>
      </c>
      <c r="AH75" s="23">
        <v>1.0100000000000001E-6</v>
      </c>
      <c r="AI75" s="23">
        <v>9.64E-7</v>
      </c>
      <c r="AJ75" s="23">
        <f t="shared" si="10"/>
        <v>9.8700000000000004E-7</v>
      </c>
      <c r="AL75" s="31">
        <f t="shared" si="11"/>
        <v>0.11700000000000001</v>
      </c>
      <c r="AM75" s="31">
        <f t="shared" si="12"/>
        <v>0.10300000000000001</v>
      </c>
      <c r="AN75" s="31">
        <v>0</v>
      </c>
      <c r="AO75" s="23">
        <f t="shared" si="13"/>
        <v>0</v>
      </c>
    </row>
    <row r="76" spans="1:41" x14ac:dyDescent="0.2">
      <c r="A76" s="1"/>
      <c r="L76" s="18"/>
      <c r="M76" s="18"/>
      <c r="N76" s="18"/>
      <c r="O76" s="18"/>
      <c r="AE76">
        <v>449</v>
      </c>
      <c r="AF76" s="23">
        <v>1.2500000000000001E-6</v>
      </c>
      <c r="AG76" s="23">
        <v>1.0899999999999999E-6</v>
      </c>
      <c r="AH76" s="23">
        <v>1.0699999999999999E-6</v>
      </c>
      <c r="AI76" s="23">
        <v>8.2099999999999995E-7</v>
      </c>
      <c r="AJ76" s="23">
        <f t="shared" si="10"/>
        <v>9.4549999999999988E-7</v>
      </c>
      <c r="AL76" s="31">
        <f t="shared" si="11"/>
        <v>0.125</v>
      </c>
      <c r="AM76" s="31">
        <f t="shared" si="12"/>
        <v>0.109</v>
      </c>
      <c r="AN76" s="31">
        <v>0</v>
      </c>
      <c r="AO76" s="23">
        <f t="shared" si="13"/>
        <v>0</v>
      </c>
    </row>
    <row r="77" spans="1:41" x14ac:dyDescent="0.2">
      <c r="A77" s="1"/>
      <c r="L77" s="18"/>
      <c r="M77" s="18"/>
      <c r="N77" s="18"/>
      <c r="O77" s="18"/>
      <c r="AE77">
        <v>450</v>
      </c>
      <c r="AF77" s="23">
        <v>9.9900000000000009E-7</v>
      </c>
      <c r="AG77" s="23">
        <v>1.11E-6</v>
      </c>
      <c r="AH77" s="23">
        <v>1.06E-6</v>
      </c>
      <c r="AI77" s="23">
        <v>9.7499999999999998E-7</v>
      </c>
      <c r="AJ77" s="23">
        <f t="shared" si="10"/>
        <v>1.0175E-6</v>
      </c>
      <c r="AL77" s="31">
        <f t="shared" si="11"/>
        <v>9.9900000000000003E-2</v>
      </c>
      <c r="AM77" s="31">
        <f t="shared" si="12"/>
        <v>0.111</v>
      </c>
      <c r="AN77" s="31">
        <v>0</v>
      </c>
      <c r="AO77" s="23">
        <f t="shared" si="13"/>
        <v>0</v>
      </c>
    </row>
    <row r="78" spans="1:41" x14ac:dyDescent="0.2">
      <c r="A78" s="1"/>
      <c r="L78" s="18"/>
      <c r="M78" s="18"/>
      <c r="N78" s="18"/>
      <c r="O78" s="18"/>
      <c r="AE78">
        <v>451</v>
      </c>
      <c r="AF78" s="23">
        <v>8.3900000000000004E-7</v>
      </c>
      <c r="AG78" s="23">
        <v>1.11E-6</v>
      </c>
      <c r="AH78" s="23">
        <v>1.0100000000000001E-6</v>
      </c>
      <c r="AI78" s="23">
        <v>1.06E-6</v>
      </c>
      <c r="AJ78" s="23">
        <f t="shared" si="10"/>
        <v>1.035E-6</v>
      </c>
      <c r="AL78" s="31">
        <f t="shared" si="11"/>
        <v>8.3900000000000002E-2</v>
      </c>
      <c r="AM78" s="31">
        <f t="shared" si="12"/>
        <v>0.111</v>
      </c>
      <c r="AN78" s="31">
        <v>0</v>
      </c>
      <c r="AO78" s="23">
        <f t="shared" si="13"/>
        <v>0</v>
      </c>
    </row>
    <row r="79" spans="1:41" x14ac:dyDescent="0.2">
      <c r="A79" s="1"/>
      <c r="L79" s="18"/>
      <c r="M79" s="18"/>
      <c r="N79" s="18"/>
      <c r="O79" s="18"/>
      <c r="AE79">
        <v>452</v>
      </c>
      <c r="AF79" s="23">
        <v>8.2799999999999995E-7</v>
      </c>
      <c r="AG79" s="23">
        <v>1.1000000000000001E-6</v>
      </c>
      <c r="AH79" s="23">
        <v>1.1799999999999999E-6</v>
      </c>
      <c r="AI79" s="23">
        <v>1.15E-6</v>
      </c>
      <c r="AJ79" s="23">
        <f t="shared" si="10"/>
        <v>1.1649999999999999E-6</v>
      </c>
      <c r="AL79" s="31">
        <f t="shared" si="11"/>
        <v>8.2799999999999999E-2</v>
      </c>
      <c r="AM79" s="31">
        <f t="shared" si="12"/>
        <v>0.11</v>
      </c>
      <c r="AN79" s="31">
        <v>0</v>
      </c>
      <c r="AO79" s="23">
        <f t="shared" si="13"/>
        <v>0</v>
      </c>
    </row>
    <row r="80" spans="1:41" x14ac:dyDescent="0.2">
      <c r="A80" s="1"/>
      <c r="L80" s="18"/>
      <c r="M80" s="18"/>
      <c r="N80" s="18"/>
      <c r="O80" s="18"/>
      <c r="AE80">
        <v>453</v>
      </c>
      <c r="AF80" s="23">
        <v>1.02E-6</v>
      </c>
      <c r="AG80" s="23">
        <v>1.0300000000000001E-6</v>
      </c>
      <c r="AH80" s="23">
        <v>1.22E-6</v>
      </c>
      <c r="AI80" s="23">
        <v>1.08E-6</v>
      </c>
      <c r="AJ80" s="23">
        <f t="shared" si="10"/>
        <v>1.15E-6</v>
      </c>
      <c r="AL80" s="31">
        <f t="shared" si="11"/>
        <v>0.10199999999999999</v>
      </c>
      <c r="AM80" s="31">
        <f t="shared" si="12"/>
        <v>0.10300000000000001</v>
      </c>
      <c r="AN80" s="31">
        <v>0</v>
      </c>
      <c r="AO80" s="23">
        <f t="shared" si="13"/>
        <v>0</v>
      </c>
    </row>
    <row r="81" spans="1:41" x14ac:dyDescent="0.2">
      <c r="A81" s="1"/>
      <c r="L81" s="18"/>
      <c r="M81" s="18"/>
      <c r="N81" s="18"/>
      <c r="O81" s="18"/>
      <c r="AE81">
        <v>454</v>
      </c>
      <c r="AF81" s="23">
        <v>1.0300000000000001E-6</v>
      </c>
      <c r="AG81" s="23">
        <v>1.1000000000000001E-6</v>
      </c>
      <c r="AH81" s="23">
        <v>1.02E-6</v>
      </c>
      <c r="AI81" s="23">
        <v>1.2100000000000001E-6</v>
      </c>
      <c r="AJ81" s="23">
        <f t="shared" si="10"/>
        <v>1.1149999999999999E-6</v>
      </c>
      <c r="AL81" s="31">
        <f t="shared" si="11"/>
        <v>0.10300000000000001</v>
      </c>
      <c r="AM81" s="31">
        <f t="shared" si="12"/>
        <v>0.11</v>
      </c>
      <c r="AN81" s="31">
        <v>0</v>
      </c>
      <c r="AO81" s="23">
        <f t="shared" si="13"/>
        <v>0</v>
      </c>
    </row>
    <row r="82" spans="1:41" x14ac:dyDescent="0.2">
      <c r="A82" s="1"/>
      <c r="L82" s="18"/>
      <c r="M82" s="18"/>
      <c r="N82" s="18"/>
      <c r="O82" s="18"/>
      <c r="AE82">
        <v>455</v>
      </c>
      <c r="AF82" s="23">
        <v>8.8199999999999998E-7</v>
      </c>
      <c r="AG82" s="23">
        <v>1.11E-6</v>
      </c>
      <c r="AH82" s="23">
        <v>8.2099999999999995E-7</v>
      </c>
      <c r="AI82" s="23">
        <v>9.4099999999999997E-7</v>
      </c>
      <c r="AJ82" s="23">
        <f t="shared" si="10"/>
        <v>8.8099999999999991E-7</v>
      </c>
      <c r="AL82" s="31">
        <f t="shared" si="11"/>
        <v>8.8200000000000001E-2</v>
      </c>
      <c r="AM82" s="31">
        <f t="shared" si="12"/>
        <v>0.111</v>
      </c>
      <c r="AN82" s="31">
        <v>0</v>
      </c>
      <c r="AO82" s="23">
        <f t="shared" si="13"/>
        <v>0</v>
      </c>
    </row>
    <row r="83" spans="1:41" x14ac:dyDescent="0.2">
      <c r="A83" s="1"/>
      <c r="L83" s="18"/>
      <c r="M83" s="18"/>
      <c r="N83" s="18"/>
      <c r="O83" s="18"/>
      <c r="AE83">
        <v>456</v>
      </c>
      <c r="AF83" s="23">
        <v>9.9999999999999995E-7</v>
      </c>
      <c r="AG83" s="23">
        <v>1.06E-6</v>
      </c>
      <c r="AH83" s="23">
        <v>1.06E-6</v>
      </c>
      <c r="AI83" s="23">
        <v>7.3499999999999995E-7</v>
      </c>
      <c r="AJ83" s="23">
        <f t="shared" si="10"/>
        <v>8.9749999999999998E-7</v>
      </c>
      <c r="AL83" s="31">
        <f t="shared" si="11"/>
        <v>9.9999999999999992E-2</v>
      </c>
      <c r="AM83" s="31">
        <f t="shared" si="12"/>
        <v>0.106</v>
      </c>
      <c r="AN83" s="31">
        <v>0</v>
      </c>
      <c r="AO83" s="23">
        <f t="shared" si="13"/>
        <v>0</v>
      </c>
    </row>
    <row r="84" spans="1:41" x14ac:dyDescent="0.2">
      <c r="A84" s="1"/>
      <c r="L84" s="18"/>
      <c r="M84" s="18"/>
      <c r="N84" s="18"/>
      <c r="O84" s="18"/>
      <c r="AE84">
        <v>457</v>
      </c>
      <c r="AF84" s="23">
        <v>8.8299999999999995E-7</v>
      </c>
      <c r="AG84" s="23">
        <v>1.1599999999999999E-6</v>
      </c>
      <c r="AH84" s="23">
        <v>1.11E-6</v>
      </c>
      <c r="AI84" s="23">
        <v>9.9099999999999991E-7</v>
      </c>
      <c r="AJ84" s="23">
        <f t="shared" si="10"/>
        <v>1.0504999999999999E-6</v>
      </c>
      <c r="AL84" s="31">
        <f t="shared" si="11"/>
        <v>8.829999999999999E-2</v>
      </c>
      <c r="AM84" s="31">
        <f t="shared" si="12"/>
        <v>0.11599999999999999</v>
      </c>
      <c r="AN84" s="31">
        <v>0</v>
      </c>
      <c r="AO84" s="23">
        <f t="shared" si="13"/>
        <v>0</v>
      </c>
    </row>
    <row r="85" spans="1:41" x14ac:dyDescent="0.2">
      <c r="A85" s="1"/>
      <c r="L85" s="18"/>
      <c r="M85" s="18"/>
      <c r="N85" s="18"/>
      <c r="O85" s="18"/>
      <c r="AE85">
        <v>458</v>
      </c>
      <c r="AF85" s="23">
        <v>9.9800000000000002E-7</v>
      </c>
      <c r="AG85" s="23">
        <v>1.0899999999999999E-6</v>
      </c>
      <c r="AH85" s="23">
        <v>9.4200000000000004E-7</v>
      </c>
      <c r="AI85" s="23">
        <v>1.02E-6</v>
      </c>
      <c r="AJ85" s="23">
        <f t="shared" si="10"/>
        <v>9.8100000000000001E-7</v>
      </c>
      <c r="AL85" s="31">
        <f t="shared" si="11"/>
        <v>9.98E-2</v>
      </c>
      <c r="AM85" s="31">
        <f t="shared" si="12"/>
        <v>0.109</v>
      </c>
      <c r="AN85" s="31">
        <v>0</v>
      </c>
      <c r="AO85" s="23">
        <f t="shared" si="13"/>
        <v>0</v>
      </c>
    </row>
    <row r="86" spans="1:41" x14ac:dyDescent="0.2">
      <c r="A86" s="1"/>
      <c r="L86" s="18"/>
      <c r="M86" s="18"/>
      <c r="N86" s="18"/>
      <c r="O86" s="18"/>
      <c r="AE86">
        <v>459</v>
      </c>
      <c r="AF86" s="23">
        <v>1.06E-6</v>
      </c>
      <c r="AG86" s="23">
        <v>1.0699999999999999E-6</v>
      </c>
      <c r="AH86" s="23">
        <v>1.1799999999999999E-6</v>
      </c>
      <c r="AI86" s="23">
        <v>8.8700000000000004E-7</v>
      </c>
      <c r="AJ86" s="23">
        <f t="shared" si="10"/>
        <v>1.0334999999999999E-6</v>
      </c>
      <c r="AL86" s="31">
        <f t="shared" si="11"/>
        <v>0.106</v>
      </c>
      <c r="AM86" s="31">
        <f t="shared" si="12"/>
        <v>0.107</v>
      </c>
      <c r="AN86" s="31">
        <v>0</v>
      </c>
      <c r="AO86" s="23">
        <f t="shared" si="13"/>
        <v>0</v>
      </c>
    </row>
    <row r="87" spans="1:41" x14ac:dyDescent="0.2">
      <c r="A87" s="1"/>
      <c r="L87" s="18"/>
      <c r="M87" s="18"/>
      <c r="N87" s="18"/>
      <c r="O87" s="18"/>
      <c r="AE87">
        <v>460</v>
      </c>
      <c r="AF87" s="23">
        <v>1.0899999999999999E-6</v>
      </c>
      <c r="AG87" s="23">
        <v>1.0499999999999999E-6</v>
      </c>
      <c r="AH87" s="23">
        <v>9.0599999999999999E-7</v>
      </c>
      <c r="AI87" s="23">
        <v>1.1400000000000001E-6</v>
      </c>
      <c r="AJ87" s="23">
        <f t="shared" si="10"/>
        <v>1.023E-6</v>
      </c>
      <c r="AL87" s="31">
        <f t="shared" si="11"/>
        <v>0.109</v>
      </c>
      <c r="AM87" s="31">
        <f t="shared" si="12"/>
        <v>0.105</v>
      </c>
      <c r="AN87" s="31">
        <v>0</v>
      </c>
      <c r="AO87" s="23">
        <f t="shared" si="13"/>
        <v>0</v>
      </c>
    </row>
    <row r="88" spans="1:41" x14ac:dyDescent="0.2">
      <c r="A88" s="1"/>
      <c r="L88" s="18"/>
      <c r="M88" s="18"/>
      <c r="N88" s="18"/>
      <c r="O88" s="18"/>
      <c r="AE88">
        <v>461</v>
      </c>
      <c r="AF88" s="23">
        <v>7.8199999999999999E-7</v>
      </c>
      <c r="AG88" s="23">
        <v>1.11E-6</v>
      </c>
      <c r="AH88" s="23">
        <v>8.1699999999999997E-7</v>
      </c>
      <c r="AI88" s="23">
        <v>1.06E-6</v>
      </c>
      <c r="AJ88" s="23">
        <f t="shared" si="10"/>
        <v>9.3849999999999999E-7</v>
      </c>
      <c r="AL88" s="31">
        <f t="shared" si="11"/>
        <v>7.8200000000000006E-2</v>
      </c>
      <c r="AM88" s="31">
        <f t="shared" si="12"/>
        <v>0.111</v>
      </c>
      <c r="AN88" s="31">
        <v>0</v>
      </c>
      <c r="AO88" s="23">
        <f t="shared" si="13"/>
        <v>0</v>
      </c>
    </row>
    <row r="89" spans="1:41" x14ac:dyDescent="0.2">
      <c r="A89" s="1"/>
      <c r="L89" s="18"/>
      <c r="M89" s="18"/>
      <c r="N89" s="18"/>
      <c r="O89" s="18"/>
      <c r="AE89">
        <v>462</v>
      </c>
      <c r="AF89" s="23">
        <v>1.17E-6</v>
      </c>
      <c r="AG89" s="23">
        <v>1.06E-6</v>
      </c>
      <c r="AH89" s="23">
        <v>9.3699999999999999E-7</v>
      </c>
      <c r="AI89" s="23">
        <v>1.11E-6</v>
      </c>
      <c r="AJ89" s="23">
        <f t="shared" si="10"/>
        <v>1.0235E-6</v>
      </c>
      <c r="AL89" s="31">
        <f t="shared" si="11"/>
        <v>0.11700000000000001</v>
      </c>
      <c r="AM89" s="31">
        <f t="shared" si="12"/>
        <v>0.106</v>
      </c>
      <c r="AN89" s="31">
        <v>0</v>
      </c>
      <c r="AO89" s="23">
        <f t="shared" si="13"/>
        <v>0</v>
      </c>
    </row>
    <row r="90" spans="1:41" x14ac:dyDescent="0.2">
      <c r="A90" s="1"/>
      <c r="L90" s="18"/>
      <c r="M90" s="18"/>
      <c r="N90" s="18"/>
      <c r="O90" s="18"/>
      <c r="AE90">
        <v>463</v>
      </c>
      <c r="AF90" s="23">
        <v>1.0100000000000001E-6</v>
      </c>
      <c r="AG90" s="23">
        <v>1.04E-6</v>
      </c>
      <c r="AH90" s="23">
        <v>8.7300000000000005E-7</v>
      </c>
      <c r="AI90" s="23">
        <v>9.02E-7</v>
      </c>
      <c r="AJ90" s="23">
        <f t="shared" si="10"/>
        <v>8.8749999999999997E-7</v>
      </c>
      <c r="AL90" s="31">
        <f t="shared" si="11"/>
        <v>0.10100000000000001</v>
      </c>
      <c r="AM90" s="31">
        <f t="shared" si="12"/>
        <v>0.104</v>
      </c>
      <c r="AN90" s="31">
        <v>0</v>
      </c>
      <c r="AO90" s="23">
        <f t="shared" si="13"/>
        <v>0</v>
      </c>
    </row>
    <row r="91" spans="1:41" x14ac:dyDescent="0.2">
      <c r="A91" s="1"/>
      <c r="L91" s="18"/>
      <c r="M91" s="18"/>
      <c r="N91" s="18"/>
      <c r="O91" s="18"/>
      <c r="AE91">
        <v>464</v>
      </c>
      <c r="AF91" s="23">
        <v>8.8100000000000001E-7</v>
      </c>
      <c r="AG91" s="23">
        <v>1.0699999999999999E-6</v>
      </c>
      <c r="AH91" s="23">
        <v>9.9300000000000006E-7</v>
      </c>
      <c r="AI91" s="23">
        <v>1.0300000000000001E-6</v>
      </c>
      <c r="AJ91" s="23">
        <f t="shared" si="10"/>
        <v>1.0115E-6</v>
      </c>
      <c r="AL91" s="31">
        <f t="shared" si="11"/>
        <v>8.8099999999999998E-2</v>
      </c>
      <c r="AM91" s="31">
        <f t="shared" si="12"/>
        <v>0.107</v>
      </c>
      <c r="AN91" s="31">
        <v>0</v>
      </c>
      <c r="AO91" s="23">
        <f t="shared" si="13"/>
        <v>0</v>
      </c>
    </row>
    <row r="92" spans="1:41" x14ac:dyDescent="0.2">
      <c r="A92" s="1"/>
      <c r="L92" s="18"/>
      <c r="M92" s="18"/>
      <c r="N92" s="18"/>
      <c r="O92" s="18"/>
      <c r="AE92">
        <v>465</v>
      </c>
      <c r="AF92" s="23">
        <v>1.1200000000000001E-6</v>
      </c>
      <c r="AG92" s="23">
        <v>9.8200000000000008E-7</v>
      </c>
      <c r="AH92" s="23">
        <v>1.11E-6</v>
      </c>
      <c r="AI92" s="23">
        <v>8.7300000000000005E-7</v>
      </c>
      <c r="AJ92" s="23">
        <f t="shared" si="10"/>
        <v>9.9149999999999995E-7</v>
      </c>
      <c r="AL92" s="31">
        <f t="shared" si="11"/>
        <v>0.112</v>
      </c>
      <c r="AM92" s="31">
        <f t="shared" si="12"/>
        <v>9.820000000000001E-2</v>
      </c>
      <c r="AN92" s="31">
        <v>0</v>
      </c>
      <c r="AO92" s="23">
        <f t="shared" si="13"/>
        <v>0</v>
      </c>
    </row>
    <row r="93" spans="1:41" x14ac:dyDescent="0.2">
      <c r="A93" s="1"/>
      <c r="AE93">
        <v>466</v>
      </c>
      <c r="AF93" s="23">
        <v>9.7900000000000007E-7</v>
      </c>
      <c r="AG93" s="23">
        <v>1.0300000000000001E-6</v>
      </c>
      <c r="AH93" s="23">
        <v>8.8199999999999998E-7</v>
      </c>
      <c r="AI93" s="23">
        <v>1.04E-6</v>
      </c>
      <c r="AJ93" s="23">
        <f t="shared" si="10"/>
        <v>9.6099999999999999E-7</v>
      </c>
      <c r="AL93" s="31">
        <f t="shared" si="11"/>
        <v>9.7900000000000001E-2</v>
      </c>
      <c r="AM93" s="31">
        <f t="shared" si="12"/>
        <v>0.10300000000000001</v>
      </c>
      <c r="AN93" s="31">
        <v>0</v>
      </c>
      <c r="AO93" s="23">
        <f t="shared" si="13"/>
        <v>0</v>
      </c>
    </row>
    <row r="94" spans="1:41" x14ac:dyDescent="0.2">
      <c r="A94" s="1"/>
      <c r="AE94">
        <v>467</v>
      </c>
      <c r="AF94" s="23">
        <v>8.54E-7</v>
      </c>
      <c r="AG94" s="23">
        <v>1.02E-6</v>
      </c>
      <c r="AH94" s="23">
        <v>8.8000000000000004E-7</v>
      </c>
      <c r="AI94" s="23">
        <v>8.9700000000000005E-7</v>
      </c>
      <c r="AJ94" s="23">
        <f t="shared" si="10"/>
        <v>8.8850000000000005E-7</v>
      </c>
      <c r="AL94" s="31">
        <f t="shared" si="11"/>
        <v>8.5400000000000004E-2</v>
      </c>
      <c r="AM94" s="31">
        <f t="shared" si="12"/>
        <v>0.10199999999999999</v>
      </c>
      <c r="AN94" s="31">
        <v>0</v>
      </c>
      <c r="AO94" s="23">
        <f t="shared" si="13"/>
        <v>0</v>
      </c>
    </row>
    <row r="95" spans="1:41" x14ac:dyDescent="0.2">
      <c r="A95" s="1"/>
      <c r="AE95">
        <v>468</v>
      </c>
      <c r="AF95" s="23">
        <v>8.3600000000000002E-7</v>
      </c>
      <c r="AG95" s="23">
        <v>9.9199999999999999E-7</v>
      </c>
      <c r="AH95" s="23">
        <v>8.7499999999999999E-7</v>
      </c>
      <c r="AI95" s="23">
        <v>1.0899999999999999E-6</v>
      </c>
      <c r="AJ95" s="23">
        <f t="shared" si="10"/>
        <v>9.8249999999999991E-7</v>
      </c>
      <c r="AL95" s="31">
        <f t="shared" si="11"/>
        <v>8.3600000000000008E-2</v>
      </c>
      <c r="AM95" s="31">
        <f t="shared" si="12"/>
        <v>9.9199999999999997E-2</v>
      </c>
      <c r="AN95" s="31">
        <v>0</v>
      </c>
      <c r="AO95" s="23">
        <f t="shared" si="13"/>
        <v>0</v>
      </c>
    </row>
    <row r="96" spans="1:41" x14ac:dyDescent="0.2">
      <c r="A96" s="1"/>
      <c r="AE96">
        <v>469</v>
      </c>
      <c r="AF96" s="23">
        <v>1.0499999999999999E-6</v>
      </c>
      <c r="AG96" s="23">
        <v>1.04E-6</v>
      </c>
      <c r="AH96" s="23">
        <v>8.78E-7</v>
      </c>
      <c r="AI96" s="23">
        <v>1.06E-6</v>
      </c>
      <c r="AJ96" s="23">
        <f t="shared" si="10"/>
        <v>9.6899999999999996E-7</v>
      </c>
      <c r="AL96" s="31">
        <f t="shared" si="11"/>
        <v>0.105</v>
      </c>
      <c r="AM96" s="31">
        <f t="shared" si="12"/>
        <v>0.104</v>
      </c>
      <c r="AN96" s="31">
        <v>0</v>
      </c>
      <c r="AO96" s="23">
        <f t="shared" si="13"/>
        <v>0</v>
      </c>
    </row>
    <row r="97" spans="1:41" x14ac:dyDescent="0.2">
      <c r="A97" s="1"/>
      <c r="AE97">
        <v>470</v>
      </c>
      <c r="AF97" s="23">
        <v>8.9400000000000004E-7</v>
      </c>
      <c r="AG97" s="23">
        <v>9.8599999999999996E-7</v>
      </c>
      <c r="AH97" s="23">
        <v>1.04E-6</v>
      </c>
      <c r="AI97" s="23">
        <v>9.4E-7</v>
      </c>
      <c r="AJ97" s="23">
        <f t="shared" si="10"/>
        <v>9.9000000000000005E-7</v>
      </c>
      <c r="AL97" s="31">
        <f t="shared" si="11"/>
        <v>8.9400000000000007E-2</v>
      </c>
      <c r="AM97" s="31">
        <f t="shared" si="12"/>
        <v>9.8599999999999993E-2</v>
      </c>
      <c r="AN97" s="31">
        <v>0</v>
      </c>
      <c r="AO97" s="23">
        <f t="shared" si="13"/>
        <v>0</v>
      </c>
    </row>
    <row r="98" spans="1:41" x14ac:dyDescent="0.2">
      <c r="A98" s="1"/>
      <c r="AE98">
        <v>471</v>
      </c>
      <c r="AF98" s="23">
        <v>1.02E-6</v>
      </c>
      <c r="AG98" s="23">
        <v>1.0300000000000001E-6</v>
      </c>
      <c r="AH98" s="23">
        <v>8.8299999999999995E-7</v>
      </c>
      <c r="AI98" s="23">
        <v>9.5799999999999998E-7</v>
      </c>
      <c r="AJ98" s="23">
        <f t="shared" si="10"/>
        <v>9.2049999999999991E-7</v>
      </c>
      <c r="AL98" s="31">
        <f t="shared" si="11"/>
        <v>0.10199999999999999</v>
      </c>
      <c r="AM98" s="31">
        <f t="shared" si="12"/>
        <v>0.10300000000000001</v>
      </c>
      <c r="AN98" s="31">
        <v>0</v>
      </c>
      <c r="AO98" s="23">
        <f t="shared" si="13"/>
        <v>0</v>
      </c>
    </row>
    <row r="99" spans="1:41" x14ac:dyDescent="0.2">
      <c r="A99" s="1"/>
      <c r="AE99">
        <v>472</v>
      </c>
      <c r="AF99" s="23">
        <v>8.9800000000000002E-7</v>
      </c>
      <c r="AG99" s="23">
        <v>9.9999999999999995E-7</v>
      </c>
      <c r="AH99" s="23">
        <v>9.1800000000000004E-7</v>
      </c>
      <c r="AI99" s="23">
        <v>1.0499999999999999E-6</v>
      </c>
      <c r="AJ99" s="23">
        <f t="shared" si="10"/>
        <v>9.8400000000000002E-7</v>
      </c>
      <c r="AL99" s="31">
        <f t="shared" si="11"/>
        <v>8.9800000000000005E-2</v>
      </c>
      <c r="AM99" s="31">
        <f t="shared" si="12"/>
        <v>9.9999999999999992E-2</v>
      </c>
      <c r="AN99" s="31">
        <v>0</v>
      </c>
      <c r="AO99" s="23">
        <f t="shared" si="13"/>
        <v>0</v>
      </c>
    </row>
    <row r="100" spans="1:41" x14ac:dyDescent="0.2">
      <c r="A100" s="1"/>
      <c r="AE100">
        <v>473</v>
      </c>
      <c r="AF100" s="23">
        <v>7.8199999999999999E-7</v>
      </c>
      <c r="AG100" s="23">
        <v>1.0100000000000001E-6</v>
      </c>
      <c r="AH100" s="23">
        <v>1.2899999999999999E-6</v>
      </c>
      <c r="AI100" s="23">
        <v>1.24E-6</v>
      </c>
      <c r="AJ100" s="23">
        <f t="shared" si="10"/>
        <v>1.265E-6</v>
      </c>
      <c r="AL100" s="31">
        <f t="shared" si="11"/>
        <v>7.8200000000000006E-2</v>
      </c>
      <c r="AM100" s="31">
        <f t="shared" si="12"/>
        <v>0.10100000000000001</v>
      </c>
      <c r="AN100" s="31">
        <v>0</v>
      </c>
      <c r="AO100" s="23">
        <f t="shared" si="13"/>
        <v>0</v>
      </c>
    </row>
    <row r="101" spans="1:41" x14ac:dyDescent="0.2">
      <c r="A101" s="1"/>
      <c r="AE101">
        <v>474</v>
      </c>
      <c r="AF101" s="23">
        <v>9.5300000000000002E-7</v>
      </c>
      <c r="AG101" s="23">
        <v>9.9800000000000002E-7</v>
      </c>
      <c r="AH101" s="23">
        <v>1.19E-6</v>
      </c>
      <c r="AI101" s="23">
        <v>9.33E-7</v>
      </c>
      <c r="AJ101" s="23">
        <f t="shared" si="10"/>
        <v>1.0614999999999999E-6</v>
      </c>
      <c r="AL101" s="31">
        <f t="shared" si="11"/>
        <v>9.5299999999999996E-2</v>
      </c>
      <c r="AM101" s="31">
        <f t="shared" si="12"/>
        <v>9.98E-2</v>
      </c>
      <c r="AN101" s="31">
        <v>0</v>
      </c>
      <c r="AO101" s="23">
        <f t="shared" si="13"/>
        <v>0</v>
      </c>
    </row>
    <row r="102" spans="1:41" x14ac:dyDescent="0.2">
      <c r="A102" s="1"/>
      <c r="AE102">
        <v>475</v>
      </c>
      <c r="AF102" s="23">
        <v>9.2500000000000004E-7</v>
      </c>
      <c r="AG102" s="23">
        <v>1.0300000000000001E-6</v>
      </c>
      <c r="AH102" s="23">
        <v>1.1200000000000001E-6</v>
      </c>
      <c r="AI102" s="23">
        <v>9.4600000000000003E-7</v>
      </c>
      <c r="AJ102" s="23">
        <f t="shared" si="10"/>
        <v>1.0330000000000001E-6</v>
      </c>
      <c r="AL102" s="31">
        <f t="shared" si="11"/>
        <v>9.2499999999999999E-2</v>
      </c>
      <c r="AM102" s="31">
        <f t="shared" si="12"/>
        <v>0.10300000000000001</v>
      </c>
      <c r="AN102" s="31">
        <v>0</v>
      </c>
      <c r="AO102" s="23">
        <f t="shared" si="13"/>
        <v>0</v>
      </c>
    </row>
    <row r="103" spans="1:41" x14ac:dyDescent="0.2">
      <c r="A103" s="1"/>
      <c r="AE103">
        <v>476</v>
      </c>
      <c r="AF103" s="23">
        <v>1.11E-6</v>
      </c>
      <c r="AG103" s="23">
        <v>1.0499999999999999E-6</v>
      </c>
      <c r="AH103" s="23">
        <v>9.9800000000000002E-7</v>
      </c>
      <c r="AI103" s="23">
        <v>8.3500000000000005E-7</v>
      </c>
      <c r="AJ103" s="23">
        <f t="shared" si="10"/>
        <v>9.1650000000000003E-7</v>
      </c>
      <c r="AL103" s="31">
        <f t="shared" si="11"/>
        <v>0.111</v>
      </c>
      <c r="AM103" s="31">
        <f t="shared" si="12"/>
        <v>0.105</v>
      </c>
      <c r="AN103" s="31">
        <v>0</v>
      </c>
      <c r="AO103" s="23">
        <f t="shared" si="13"/>
        <v>0</v>
      </c>
    </row>
    <row r="104" spans="1:41" x14ac:dyDescent="0.2">
      <c r="A104" s="1"/>
      <c r="AE104">
        <v>477</v>
      </c>
      <c r="AF104" s="23">
        <v>1.0300000000000001E-6</v>
      </c>
      <c r="AG104" s="23">
        <v>1.0300000000000001E-6</v>
      </c>
      <c r="AH104" s="23">
        <v>1.11E-6</v>
      </c>
      <c r="AI104" s="23">
        <v>9.9999999999999995E-7</v>
      </c>
      <c r="AJ104" s="23">
        <f t="shared" si="10"/>
        <v>1.0550000000000001E-6</v>
      </c>
      <c r="AL104" s="31">
        <f t="shared" si="11"/>
        <v>0.10300000000000001</v>
      </c>
      <c r="AM104" s="31">
        <f t="shared" si="12"/>
        <v>0.10300000000000001</v>
      </c>
      <c r="AN104" s="31">
        <v>0</v>
      </c>
      <c r="AO104" s="23">
        <f t="shared" si="13"/>
        <v>0</v>
      </c>
    </row>
    <row r="105" spans="1:41" x14ac:dyDescent="0.2">
      <c r="A105" s="1"/>
      <c r="AE105">
        <v>478</v>
      </c>
      <c r="AF105" s="23">
        <v>1.0699999999999999E-6</v>
      </c>
      <c r="AG105" s="23">
        <v>1.0499999999999999E-6</v>
      </c>
      <c r="AH105" s="23">
        <v>9.5000000000000001E-7</v>
      </c>
      <c r="AI105" s="23">
        <v>9.9699999999999994E-7</v>
      </c>
      <c r="AJ105" s="23">
        <f t="shared" si="10"/>
        <v>9.7350000000000008E-7</v>
      </c>
      <c r="AL105" s="31">
        <f t="shared" si="11"/>
        <v>0.107</v>
      </c>
      <c r="AM105" s="31">
        <f t="shared" si="12"/>
        <v>0.105</v>
      </c>
      <c r="AN105" s="31">
        <v>0</v>
      </c>
      <c r="AO105" s="23">
        <f t="shared" si="13"/>
        <v>0</v>
      </c>
    </row>
    <row r="106" spans="1:41" x14ac:dyDescent="0.2">
      <c r="A106" s="1"/>
      <c r="AE106">
        <v>479</v>
      </c>
      <c r="AF106" s="23">
        <v>1.02E-6</v>
      </c>
      <c r="AG106" s="23">
        <v>1.0499999999999999E-6</v>
      </c>
      <c r="AH106" s="23">
        <v>1.0100000000000001E-6</v>
      </c>
      <c r="AI106" s="23">
        <v>9.9999999999999995E-7</v>
      </c>
      <c r="AJ106" s="23">
        <f t="shared" si="10"/>
        <v>1.0050000000000001E-6</v>
      </c>
      <c r="AL106" s="31">
        <f t="shared" si="11"/>
        <v>0.10199999999999999</v>
      </c>
      <c r="AM106" s="31">
        <f t="shared" si="12"/>
        <v>0.105</v>
      </c>
      <c r="AN106" s="31">
        <v>0</v>
      </c>
      <c r="AO106" s="23">
        <f t="shared" si="13"/>
        <v>0</v>
      </c>
    </row>
    <row r="107" spans="1:41" x14ac:dyDescent="0.2">
      <c r="A107" s="1"/>
      <c r="AE107">
        <v>480</v>
      </c>
      <c r="AF107" s="23">
        <v>9.6599999999999994E-7</v>
      </c>
      <c r="AG107" s="23">
        <v>1.0100000000000001E-6</v>
      </c>
      <c r="AH107" s="23">
        <v>1.0100000000000001E-6</v>
      </c>
      <c r="AI107" s="23">
        <v>1.02E-6</v>
      </c>
      <c r="AJ107" s="23">
        <f t="shared" si="10"/>
        <v>1.015E-6</v>
      </c>
      <c r="AL107" s="31">
        <f t="shared" si="11"/>
        <v>9.6599999999999991E-2</v>
      </c>
      <c r="AM107" s="31">
        <f t="shared" si="12"/>
        <v>0.10100000000000001</v>
      </c>
      <c r="AN107" s="31">
        <v>0</v>
      </c>
      <c r="AO107" s="23">
        <f t="shared" si="13"/>
        <v>0</v>
      </c>
    </row>
    <row r="108" spans="1:41" x14ac:dyDescent="0.2">
      <c r="A108" s="1"/>
      <c r="AE108">
        <v>481</v>
      </c>
      <c r="AF108" s="23">
        <v>9.3399999999999997E-7</v>
      </c>
      <c r="AG108" s="23">
        <v>1.06E-6</v>
      </c>
      <c r="AH108" s="23">
        <v>1.0499999999999999E-6</v>
      </c>
      <c r="AI108" s="23">
        <v>1.02E-6</v>
      </c>
      <c r="AJ108" s="23">
        <f t="shared" si="10"/>
        <v>1.0349999999999998E-6</v>
      </c>
      <c r="AL108" s="31">
        <f t="shared" si="11"/>
        <v>9.3399999999999997E-2</v>
      </c>
      <c r="AM108" s="31">
        <f t="shared" si="12"/>
        <v>0.106</v>
      </c>
      <c r="AN108" s="31">
        <v>0</v>
      </c>
      <c r="AO108" s="23">
        <f t="shared" si="13"/>
        <v>0</v>
      </c>
    </row>
    <row r="109" spans="1:41" x14ac:dyDescent="0.2">
      <c r="A109" s="1"/>
      <c r="AE109">
        <v>482</v>
      </c>
      <c r="AF109" s="23">
        <v>1.0499999999999999E-6</v>
      </c>
      <c r="AG109" s="23">
        <v>1.11E-6</v>
      </c>
      <c r="AH109" s="23">
        <v>9.7600000000000006E-7</v>
      </c>
      <c r="AI109" s="23">
        <v>9.9600000000000008E-7</v>
      </c>
      <c r="AJ109" s="23">
        <f t="shared" si="10"/>
        <v>9.8599999999999996E-7</v>
      </c>
      <c r="AL109" s="31">
        <f t="shared" si="11"/>
        <v>0.105</v>
      </c>
      <c r="AM109" s="31">
        <f t="shared" si="12"/>
        <v>0.111</v>
      </c>
      <c r="AN109" s="31">
        <v>0</v>
      </c>
      <c r="AO109" s="23">
        <f t="shared" si="13"/>
        <v>0</v>
      </c>
    </row>
    <row r="110" spans="1:41" x14ac:dyDescent="0.2">
      <c r="A110" s="1"/>
      <c r="AE110">
        <v>483</v>
      </c>
      <c r="AF110" s="23">
        <v>1.0499999999999999E-6</v>
      </c>
      <c r="AG110" s="23">
        <v>1.02E-6</v>
      </c>
      <c r="AH110" s="23">
        <v>1.1200000000000001E-6</v>
      </c>
      <c r="AI110" s="23">
        <v>9.3399999999999997E-7</v>
      </c>
      <c r="AJ110" s="23">
        <f t="shared" si="10"/>
        <v>1.0270000000000001E-6</v>
      </c>
      <c r="AL110" s="31">
        <f t="shared" si="11"/>
        <v>0.105</v>
      </c>
      <c r="AM110" s="31">
        <f t="shared" si="12"/>
        <v>0.10199999999999999</v>
      </c>
      <c r="AN110" s="31">
        <v>0</v>
      </c>
      <c r="AO110" s="23">
        <f t="shared" si="13"/>
        <v>0</v>
      </c>
    </row>
    <row r="111" spans="1:41" x14ac:dyDescent="0.2">
      <c r="A111" s="1"/>
      <c r="AE111">
        <v>484</v>
      </c>
      <c r="AF111" s="23">
        <v>8.5499999999999997E-7</v>
      </c>
      <c r="AG111" s="23">
        <v>9.7499999999999998E-7</v>
      </c>
      <c r="AH111" s="23">
        <v>1.1000000000000001E-6</v>
      </c>
      <c r="AI111" s="23">
        <v>1.06E-6</v>
      </c>
      <c r="AJ111" s="23">
        <f t="shared" si="10"/>
        <v>1.08E-6</v>
      </c>
      <c r="AL111" s="31">
        <f t="shared" si="11"/>
        <v>8.5499999999999993E-2</v>
      </c>
      <c r="AM111" s="31">
        <f t="shared" si="12"/>
        <v>9.7500000000000003E-2</v>
      </c>
      <c r="AN111" s="31">
        <v>0</v>
      </c>
      <c r="AO111" s="23">
        <f t="shared" si="13"/>
        <v>0</v>
      </c>
    </row>
    <row r="112" spans="1:41" x14ac:dyDescent="0.2">
      <c r="A112" s="1"/>
      <c r="AE112">
        <v>485</v>
      </c>
      <c r="AF112" s="23">
        <v>1.0100000000000001E-6</v>
      </c>
      <c r="AG112" s="23">
        <v>9.850000000000001E-7</v>
      </c>
      <c r="AH112" s="23">
        <v>1.15E-6</v>
      </c>
      <c r="AI112" s="23">
        <v>8.6199999999999996E-7</v>
      </c>
      <c r="AJ112" s="23">
        <f t="shared" si="10"/>
        <v>1.006E-6</v>
      </c>
      <c r="AL112" s="31">
        <f t="shared" si="11"/>
        <v>0.10100000000000001</v>
      </c>
      <c r="AM112" s="31">
        <f t="shared" si="12"/>
        <v>9.8500000000000004E-2</v>
      </c>
      <c r="AN112" s="31">
        <v>0</v>
      </c>
      <c r="AO112" s="23">
        <f t="shared" si="13"/>
        <v>0</v>
      </c>
    </row>
    <row r="113" spans="1:41" x14ac:dyDescent="0.2">
      <c r="A113" s="1"/>
      <c r="AE113">
        <v>486</v>
      </c>
      <c r="AF113" s="23">
        <v>1.02E-6</v>
      </c>
      <c r="AG113" s="23">
        <v>9.3200000000000003E-7</v>
      </c>
      <c r="AH113" s="23">
        <v>9.6200000000000006E-7</v>
      </c>
      <c r="AI113" s="23">
        <v>8.2200000000000003E-7</v>
      </c>
      <c r="AJ113" s="23">
        <f t="shared" si="10"/>
        <v>8.920000000000001E-7</v>
      </c>
      <c r="AL113" s="31">
        <f t="shared" si="11"/>
        <v>0.10199999999999999</v>
      </c>
      <c r="AM113" s="31">
        <f t="shared" si="12"/>
        <v>9.3200000000000005E-2</v>
      </c>
      <c r="AN113" s="31">
        <v>0</v>
      </c>
      <c r="AO113" s="23">
        <f t="shared" si="13"/>
        <v>0</v>
      </c>
    </row>
    <row r="114" spans="1:41" x14ac:dyDescent="0.2">
      <c r="A114" s="1"/>
      <c r="AE114">
        <v>487</v>
      </c>
      <c r="AF114" s="23">
        <v>9.8299999999999995E-7</v>
      </c>
      <c r="AG114" s="23">
        <v>9.8100000000000001E-7</v>
      </c>
      <c r="AH114" s="23">
        <v>9.1999999999999998E-7</v>
      </c>
      <c r="AI114" s="23">
        <v>9.1200000000000001E-7</v>
      </c>
      <c r="AJ114" s="23">
        <f t="shared" si="10"/>
        <v>9.16E-7</v>
      </c>
      <c r="AL114" s="31">
        <f t="shared" si="11"/>
        <v>9.8299999999999998E-2</v>
      </c>
      <c r="AM114" s="31">
        <f t="shared" si="12"/>
        <v>9.8100000000000007E-2</v>
      </c>
      <c r="AN114" s="31">
        <v>0</v>
      </c>
      <c r="AO114" s="23">
        <f t="shared" si="13"/>
        <v>0</v>
      </c>
    </row>
    <row r="115" spans="1:41" x14ac:dyDescent="0.2">
      <c r="A115" s="1"/>
      <c r="AE115">
        <v>488</v>
      </c>
      <c r="AF115" s="23">
        <v>1.0100000000000001E-6</v>
      </c>
      <c r="AG115" s="23">
        <v>9.879999999999999E-7</v>
      </c>
      <c r="AH115" s="23">
        <v>9.9800000000000002E-7</v>
      </c>
      <c r="AI115" s="23">
        <v>1.04E-6</v>
      </c>
      <c r="AJ115" s="23">
        <f t="shared" si="10"/>
        <v>1.0189999999999999E-6</v>
      </c>
      <c r="AL115" s="31">
        <f t="shared" si="11"/>
        <v>0.10100000000000001</v>
      </c>
      <c r="AM115" s="31">
        <f t="shared" si="12"/>
        <v>9.8799999999999985E-2</v>
      </c>
      <c r="AN115" s="31">
        <v>0</v>
      </c>
      <c r="AO115" s="23">
        <f t="shared" si="13"/>
        <v>0</v>
      </c>
    </row>
    <row r="116" spans="1:41" x14ac:dyDescent="0.2">
      <c r="A116" s="1"/>
      <c r="AE116">
        <v>489</v>
      </c>
      <c r="AF116" s="23">
        <v>1.13E-6</v>
      </c>
      <c r="AG116" s="23">
        <v>1.0300000000000001E-6</v>
      </c>
      <c r="AH116" s="23">
        <v>1.1000000000000001E-6</v>
      </c>
      <c r="AI116" s="23">
        <v>9.9399999999999993E-7</v>
      </c>
      <c r="AJ116" s="23">
        <f t="shared" si="10"/>
        <v>1.0469999999999999E-6</v>
      </c>
      <c r="AL116" s="31">
        <f t="shared" si="11"/>
        <v>0.113</v>
      </c>
      <c r="AM116" s="31">
        <f t="shared" si="12"/>
        <v>0.10300000000000001</v>
      </c>
      <c r="AN116" s="31">
        <v>0</v>
      </c>
      <c r="AO116" s="23">
        <f t="shared" si="13"/>
        <v>0</v>
      </c>
    </row>
    <row r="117" spans="1:41" x14ac:dyDescent="0.2">
      <c r="A117" s="1"/>
      <c r="AE117">
        <v>490</v>
      </c>
      <c r="AF117" s="23">
        <v>1.1000000000000001E-6</v>
      </c>
      <c r="AG117" s="23">
        <v>1.04E-6</v>
      </c>
      <c r="AH117" s="23">
        <v>1.02E-6</v>
      </c>
      <c r="AI117" s="23">
        <v>1.04E-6</v>
      </c>
      <c r="AJ117" s="23">
        <f t="shared" si="10"/>
        <v>1.0299999999999999E-6</v>
      </c>
      <c r="AL117" s="31">
        <f t="shared" si="11"/>
        <v>0.11</v>
      </c>
      <c r="AM117" s="31">
        <f t="shared" si="12"/>
        <v>0.104</v>
      </c>
      <c r="AN117" s="31">
        <v>0</v>
      </c>
      <c r="AO117" s="23">
        <f t="shared" si="13"/>
        <v>0</v>
      </c>
    </row>
    <row r="118" spans="1:41" x14ac:dyDescent="0.2">
      <c r="A118" s="1"/>
      <c r="AE118">
        <v>491</v>
      </c>
      <c r="AF118" s="23">
        <v>1.0100000000000001E-6</v>
      </c>
      <c r="AG118" s="23">
        <v>1.0300000000000001E-6</v>
      </c>
      <c r="AH118" s="23">
        <v>1.2100000000000001E-6</v>
      </c>
      <c r="AI118" s="23">
        <v>1.1000000000000001E-6</v>
      </c>
      <c r="AJ118" s="23">
        <f t="shared" si="10"/>
        <v>1.155E-6</v>
      </c>
      <c r="AL118" s="31">
        <f t="shared" si="11"/>
        <v>0.10100000000000001</v>
      </c>
      <c r="AM118" s="31">
        <f t="shared" si="12"/>
        <v>0.10300000000000001</v>
      </c>
      <c r="AN118" s="31">
        <v>0</v>
      </c>
      <c r="AO118" s="23">
        <f t="shared" si="13"/>
        <v>0</v>
      </c>
    </row>
    <row r="119" spans="1:41" x14ac:dyDescent="0.2">
      <c r="A119" s="1"/>
      <c r="AE119">
        <v>492</v>
      </c>
      <c r="AF119" s="23">
        <v>9.3799999999999996E-7</v>
      </c>
      <c r="AG119" s="23">
        <v>1.04E-6</v>
      </c>
      <c r="AH119" s="23">
        <v>9.8100000000000001E-7</v>
      </c>
      <c r="AI119" s="23">
        <v>9.7499999999999998E-7</v>
      </c>
      <c r="AJ119" s="23">
        <f t="shared" si="10"/>
        <v>9.78E-7</v>
      </c>
      <c r="AL119" s="31">
        <f t="shared" si="11"/>
        <v>9.3799999999999994E-2</v>
      </c>
      <c r="AM119" s="31">
        <f t="shared" si="12"/>
        <v>0.104</v>
      </c>
      <c r="AN119" s="31">
        <v>0</v>
      </c>
      <c r="AO119" s="23">
        <f t="shared" si="13"/>
        <v>0</v>
      </c>
    </row>
    <row r="120" spans="1:41" x14ac:dyDescent="0.2">
      <c r="A120" s="1"/>
      <c r="AE120">
        <v>493</v>
      </c>
      <c r="AF120" s="23">
        <v>1.06E-6</v>
      </c>
      <c r="AG120" s="23">
        <v>1.0300000000000001E-6</v>
      </c>
      <c r="AH120" s="23">
        <v>1.08E-6</v>
      </c>
      <c r="AI120" s="23">
        <v>9.3500000000000005E-7</v>
      </c>
      <c r="AJ120" s="23">
        <f t="shared" si="10"/>
        <v>1.0075000000000001E-6</v>
      </c>
      <c r="AL120" s="31">
        <f t="shared" si="11"/>
        <v>0.106</v>
      </c>
      <c r="AM120" s="31">
        <f t="shared" si="12"/>
        <v>0.10300000000000001</v>
      </c>
      <c r="AN120" s="31">
        <v>0</v>
      </c>
      <c r="AO120" s="23">
        <f t="shared" si="13"/>
        <v>0</v>
      </c>
    </row>
    <row r="121" spans="1:41" x14ac:dyDescent="0.2">
      <c r="A121" s="1"/>
      <c r="AE121">
        <v>494</v>
      </c>
      <c r="AF121" s="23">
        <v>1.0100000000000001E-6</v>
      </c>
      <c r="AG121" s="23">
        <v>1.06E-6</v>
      </c>
      <c r="AH121" s="23">
        <v>9.9099999999999991E-7</v>
      </c>
      <c r="AI121" s="23">
        <v>9.3699999999999999E-7</v>
      </c>
      <c r="AJ121" s="23">
        <f t="shared" si="10"/>
        <v>9.64E-7</v>
      </c>
      <c r="AL121" s="31">
        <f t="shared" si="11"/>
        <v>0.10100000000000001</v>
      </c>
      <c r="AM121" s="31">
        <f t="shared" si="12"/>
        <v>0.106</v>
      </c>
      <c r="AN121" s="31">
        <v>0</v>
      </c>
      <c r="AO121" s="23">
        <f t="shared" si="13"/>
        <v>0</v>
      </c>
    </row>
    <row r="122" spans="1:41" x14ac:dyDescent="0.2">
      <c r="A122" s="1"/>
      <c r="AE122">
        <v>495</v>
      </c>
      <c r="AF122" s="23">
        <v>9.33E-7</v>
      </c>
      <c r="AG122" s="23">
        <v>1.08E-6</v>
      </c>
      <c r="AH122" s="23">
        <v>9.8899999999999998E-7</v>
      </c>
      <c r="AI122" s="23">
        <v>1.0300000000000001E-6</v>
      </c>
      <c r="AJ122" s="23">
        <f t="shared" si="10"/>
        <v>1.0095E-6</v>
      </c>
      <c r="AL122" s="31">
        <f t="shared" si="11"/>
        <v>9.3299999999999994E-2</v>
      </c>
      <c r="AM122" s="31">
        <f t="shared" si="12"/>
        <v>0.108</v>
      </c>
      <c r="AN122" s="31">
        <v>0</v>
      </c>
      <c r="AO122" s="23">
        <f t="shared" si="13"/>
        <v>0</v>
      </c>
    </row>
    <row r="123" spans="1:41" x14ac:dyDescent="0.2">
      <c r="A123" s="1"/>
      <c r="AE123">
        <v>496</v>
      </c>
      <c r="AF123" s="23">
        <v>9.7199999999999997E-7</v>
      </c>
      <c r="AG123" s="23">
        <v>1.0699999999999999E-6</v>
      </c>
      <c r="AH123" s="23">
        <v>8.4200000000000005E-7</v>
      </c>
      <c r="AI123" s="23">
        <v>1.1999999999999999E-6</v>
      </c>
      <c r="AJ123" s="23">
        <f t="shared" si="10"/>
        <v>1.0210000000000001E-6</v>
      </c>
      <c r="AL123" s="31">
        <f t="shared" si="11"/>
        <v>9.7199999999999995E-2</v>
      </c>
      <c r="AM123" s="31">
        <f t="shared" si="12"/>
        <v>0.107</v>
      </c>
      <c r="AN123" s="31">
        <v>0</v>
      </c>
      <c r="AO123" s="23">
        <f t="shared" si="13"/>
        <v>0</v>
      </c>
    </row>
    <row r="124" spans="1:41" x14ac:dyDescent="0.2">
      <c r="A124" s="1"/>
      <c r="AE124">
        <v>497</v>
      </c>
      <c r="AF124" s="23">
        <v>8.6300000000000004E-7</v>
      </c>
      <c r="AG124" s="23">
        <v>1.0499999999999999E-6</v>
      </c>
      <c r="AH124" s="23">
        <v>1.1999999999999999E-6</v>
      </c>
      <c r="AI124" s="23">
        <v>1.22E-6</v>
      </c>
      <c r="AJ124" s="23">
        <f t="shared" si="10"/>
        <v>1.2099999999999998E-6</v>
      </c>
      <c r="AL124" s="31">
        <f t="shared" si="11"/>
        <v>8.6300000000000002E-2</v>
      </c>
      <c r="AM124" s="31">
        <f t="shared" si="12"/>
        <v>0.105</v>
      </c>
      <c r="AN124" s="31">
        <v>0</v>
      </c>
      <c r="AO124" s="23">
        <f t="shared" si="13"/>
        <v>0</v>
      </c>
    </row>
    <row r="125" spans="1:41" x14ac:dyDescent="0.2">
      <c r="A125" s="1"/>
      <c r="AE125">
        <v>498</v>
      </c>
      <c r="AF125" s="23">
        <v>9.64E-7</v>
      </c>
      <c r="AG125" s="23">
        <v>1.0699999999999999E-6</v>
      </c>
      <c r="AH125" s="23">
        <v>1.02E-6</v>
      </c>
      <c r="AI125" s="23">
        <v>1.0499999999999999E-6</v>
      </c>
      <c r="AJ125" s="23">
        <f t="shared" si="10"/>
        <v>1.0349999999999998E-6</v>
      </c>
      <c r="AL125" s="31">
        <f t="shared" si="11"/>
        <v>9.64E-2</v>
      </c>
      <c r="AM125" s="31">
        <f t="shared" si="12"/>
        <v>0.107</v>
      </c>
      <c r="AN125" s="31">
        <v>0</v>
      </c>
      <c r="AO125" s="23">
        <f t="shared" si="13"/>
        <v>0</v>
      </c>
    </row>
    <row r="126" spans="1:41" x14ac:dyDescent="0.2">
      <c r="A126" s="1"/>
      <c r="AE126">
        <v>499</v>
      </c>
      <c r="AF126" s="23">
        <v>9.3699999999999999E-7</v>
      </c>
      <c r="AG126" s="23">
        <v>1.0699999999999999E-6</v>
      </c>
      <c r="AH126" s="23">
        <v>9.9999999999999995E-7</v>
      </c>
      <c r="AI126" s="23">
        <v>9.8400000000000002E-7</v>
      </c>
      <c r="AJ126" s="23">
        <f t="shared" si="10"/>
        <v>9.9199999999999999E-7</v>
      </c>
      <c r="AL126" s="31">
        <f t="shared" si="11"/>
        <v>9.3700000000000006E-2</v>
      </c>
      <c r="AM126" s="31">
        <f t="shared" si="12"/>
        <v>0.107</v>
      </c>
      <c r="AN126" s="31">
        <v>0</v>
      </c>
      <c r="AO126" s="23">
        <f t="shared" si="13"/>
        <v>0</v>
      </c>
    </row>
    <row r="127" spans="1:41" x14ac:dyDescent="0.2">
      <c r="A127" s="1"/>
      <c r="AE127">
        <v>500</v>
      </c>
      <c r="AF127" s="23">
        <v>1.0499999999999999E-6</v>
      </c>
      <c r="AG127" s="23">
        <v>1.0899999999999999E-6</v>
      </c>
      <c r="AH127" s="23">
        <v>9.9999999999999995E-7</v>
      </c>
      <c r="AI127" s="23">
        <v>7.5899999999999995E-7</v>
      </c>
      <c r="AJ127" s="23">
        <f t="shared" si="10"/>
        <v>8.7950000000000001E-7</v>
      </c>
      <c r="AL127" s="31">
        <f t="shared" si="11"/>
        <v>0.105</v>
      </c>
      <c r="AM127" s="31">
        <f t="shared" si="12"/>
        <v>0.109</v>
      </c>
      <c r="AN127" s="31">
        <v>0</v>
      </c>
      <c r="AO127" s="23">
        <f t="shared" si="13"/>
        <v>0</v>
      </c>
    </row>
    <row r="128" spans="1:41" x14ac:dyDescent="0.2">
      <c r="AE128">
        <v>501</v>
      </c>
      <c r="AF128" s="23">
        <v>1.1000000000000001E-6</v>
      </c>
      <c r="AG128" s="23">
        <v>1.0699999999999999E-6</v>
      </c>
      <c r="AH128" s="23">
        <v>1.13E-6</v>
      </c>
      <c r="AI128" s="23">
        <v>9.0299999999999997E-7</v>
      </c>
      <c r="AJ128" s="23">
        <f t="shared" si="10"/>
        <v>1.0164999999999999E-6</v>
      </c>
      <c r="AL128" s="31">
        <f t="shared" si="11"/>
        <v>0.11</v>
      </c>
      <c r="AM128" s="31">
        <f t="shared" si="12"/>
        <v>0.107</v>
      </c>
      <c r="AN128" s="31">
        <v>0</v>
      </c>
      <c r="AO128" s="23">
        <f t="shared" si="13"/>
        <v>0</v>
      </c>
    </row>
    <row r="129" spans="31:41" x14ac:dyDescent="0.2">
      <c r="AE129">
        <v>502</v>
      </c>
      <c r="AF129" s="23">
        <v>8.7300000000000005E-7</v>
      </c>
      <c r="AG129" s="23">
        <v>1.04E-6</v>
      </c>
      <c r="AH129" s="23">
        <v>9.4200000000000004E-7</v>
      </c>
      <c r="AI129" s="23">
        <v>1.0100000000000001E-6</v>
      </c>
      <c r="AJ129" s="23">
        <f t="shared" si="10"/>
        <v>9.7600000000000006E-7</v>
      </c>
      <c r="AL129" s="31">
        <f t="shared" si="11"/>
        <v>8.7300000000000003E-2</v>
      </c>
      <c r="AM129" s="31">
        <f t="shared" si="12"/>
        <v>0.104</v>
      </c>
      <c r="AN129" s="31">
        <v>0</v>
      </c>
      <c r="AO129" s="23">
        <f t="shared" si="13"/>
        <v>0</v>
      </c>
    </row>
    <row r="130" spans="31:41" x14ac:dyDescent="0.2">
      <c r="AE130">
        <v>503</v>
      </c>
      <c r="AF130" s="23">
        <v>1.22E-6</v>
      </c>
      <c r="AG130" s="23">
        <v>1.08E-6</v>
      </c>
      <c r="AH130" s="23">
        <v>1.1599999999999999E-6</v>
      </c>
      <c r="AI130" s="23">
        <v>9.9900000000000009E-7</v>
      </c>
      <c r="AJ130" s="23">
        <f t="shared" si="10"/>
        <v>1.0795E-6</v>
      </c>
      <c r="AL130" s="31">
        <f t="shared" si="11"/>
        <v>0.122</v>
      </c>
      <c r="AM130" s="31">
        <f t="shared" si="12"/>
        <v>0.108</v>
      </c>
      <c r="AN130" s="31">
        <v>0</v>
      </c>
      <c r="AO130" s="23">
        <f t="shared" si="13"/>
        <v>0</v>
      </c>
    </row>
    <row r="131" spans="31:41" x14ac:dyDescent="0.2">
      <c r="AE131">
        <v>504</v>
      </c>
      <c r="AF131" s="23">
        <v>1.2300000000000001E-6</v>
      </c>
      <c r="AG131" s="23">
        <v>1.06E-6</v>
      </c>
      <c r="AH131" s="23">
        <v>1.02E-6</v>
      </c>
      <c r="AI131" s="23">
        <v>1.08E-6</v>
      </c>
      <c r="AJ131" s="23">
        <f t="shared" si="10"/>
        <v>1.0500000000000001E-6</v>
      </c>
      <c r="AL131" s="31">
        <f t="shared" si="11"/>
        <v>0.12300000000000001</v>
      </c>
      <c r="AM131" s="31">
        <f t="shared" si="12"/>
        <v>0.106</v>
      </c>
      <c r="AN131" s="31">
        <v>0</v>
      </c>
      <c r="AO131" s="23">
        <f t="shared" si="13"/>
        <v>0</v>
      </c>
    </row>
    <row r="132" spans="31:41" x14ac:dyDescent="0.2">
      <c r="AE132">
        <v>505</v>
      </c>
      <c r="AF132" s="23">
        <v>9.1800000000000004E-7</v>
      </c>
      <c r="AG132" s="23">
        <v>1.0899999999999999E-6</v>
      </c>
      <c r="AH132" s="23">
        <v>8.5600000000000004E-7</v>
      </c>
      <c r="AI132" s="23">
        <v>1.0699999999999999E-6</v>
      </c>
      <c r="AJ132" s="23">
        <f t="shared" si="10"/>
        <v>9.6299999999999993E-7</v>
      </c>
      <c r="AL132" s="31">
        <f t="shared" si="11"/>
        <v>9.1800000000000007E-2</v>
      </c>
      <c r="AM132" s="31">
        <f t="shared" si="12"/>
        <v>0.109</v>
      </c>
      <c r="AN132" s="31">
        <v>0</v>
      </c>
      <c r="AO132" s="23">
        <f t="shared" si="13"/>
        <v>0</v>
      </c>
    </row>
    <row r="133" spans="31:41" x14ac:dyDescent="0.2">
      <c r="AE133">
        <v>506</v>
      </c>
      <c r="AF133" s="23">
        <v>9.6800000000000009E-7</v>
      </c>
      <c r="AG133" s="23">
        <v>1.08E-6</v>
      </c>
      <c r="AH133" s="23">
        <v>1.0899999999999999E-6</v>
      </c>
      <c r="AI133" s="23">
        <v>9.879999999999999E-7</v>
      </c>
      <c r="AJ133" s="23">
        <f t="shared" si="10"/>
        <v>1.0389999999999999E-6</v>
      </c>
      <c r="AL133" s="31">
        <f t="shared" si="11"/>
        <v>9.6800000000000011E-2</v>
      </c>
      <c r="AM133" s="31">
        <f t="shared" si="12"/>
        <v>0.108</v>
      </c>
      <c r="AN133" s="31">
        <v>0</v>
      </c>
      <c r="AO133" s="23">
        <f t="shared" si="13"/>
        <v>0</v>
      </c>
    </row>
    <row r="134" spans="31:41" x14ac:dyDescent="0.2">
      <c r="AE134">
        <v>507</v>
      </c>
      <c r="AF134" s="23">
        <v>1.08E-6</v>
      </c>
      <c r="AG134" s="23">
        <v>1.0899999999999999E-6</v>
      </c>
      <c r="AH134" s="23">
        <v>1.04E-6</v>
      </c>
      <c r="AI134" s="23">
        <v>1.06E-6</v>
      </c>
      <c r="AJ134" s="23">
        <f t="shared" si="10"/>
        <v>1.0500000000000001E-6</v>
      </c>
      <c r="AL134" s="31">
        <f t="shared" si="11"/>
        <v>0.108</v>
      </c>
      <c r="AM134" s="31">
        <f t="shared" si="12"/>
        <v>0.109</v>
      </c>
      <c r="AN134" s="31">
        <v>0</v>
      </c>
      <c r="AO134" s="23">
        <f t="shared" si="13"/>
        <v>0</v>
      </c>
    </row>
    <row r="135" spans="31:41" x14ac:dyDescent="0.2">
      <c r="AE135">
        <v>508</v>
      </c>
      <c r="AF135" s="23">
        <v>1.13E-6</v>
      </c>
      <c r="AG135" s="23">
        <v>1.11E-6</v>
      </c>
      <c r="AH135" s="23">
        <v>1.06E-6</v>
      </c>
      <c r="AI135" s="23">
        <v>9.9999999999999995E-7</v>
      </c>
      <c r="AJ135" s="23">
        <f t="shared" si="10"/>
        <v>1.0299999999999999E-6</v>
      </c>
      <c r="AL135" s="31">
        <f t="shared" si="11"/>
        <v>0.113</v>
      </c>
      <c r="AM135" s="31">
        <f t="shared" si="12"/>
        <v>0.111</v>
      </c>
      <c r="AN135" s="31">
        <v>0</v>
      </c>
      <c r="AO135" s="23">
        <f t="shared" si="13"/>
        <v>0</v>
      </c>
    </row>
    <row r="136" spans="31:41" x14ac:dyDescent="0.2">
      <c r="AE136">
        <v>509</v>
      </c>
      <c r="AF136" s="23">
        <v>1.0699999999999999E-6</v>
      </c>
      <c r="AG136" s="23">
        <v>1.1000000000000001E-6</v>
      </c>
      <c r="AH136" s="23">
        <v>1.04E-6</v>
      </c>
      <c r="AI136" s="23">
        <v>1.2100000000000001E-6</v>
      </c>
      <c r="AJ136" s="23">
        <f t="shared" ref="AJ136:AJ199" si="14">AVERAGE(AH136:AI136)</f>
        <v>1.125E-6</v>
      </c>
      <c r="AL136" s="31">
        <f t="shared" ref="AL136:AL199" si="15">AF136*100000</f>
        <v>0.107</v>
      </c>
      <c r="AM136" s="31">
        <f t="shared" ref="AM136:AM199" si="16">AG136*100000</f>
        <v>0.11</v>
      </c>
      <c r="AN136" s="31">
        <v>0</v>
      </c>
      <c r="AO136" s="23">
        <f t="shared" ref="AO136:AO199" si="17">AN136*(15/45)</f>
        <v>0</v>
      </c>
    </row>
    <row r="137" spans="31:41" x14ac:dyDescent="0.2">
      <c r="AE137">
        <v>510</v>
      </c>
      <c r="AF137" s="23">
        <v>1.1200000000000001E-6</v>
      </c>
      <c r="AG137" s="23">
        <v>1.15E-6</v>
      </c>
      <c r="AH137" s="23">
        <v>1.15E-6</v>
      </c>
      <c r="AI137" s="23">
        <v>9.9900000000000009E-7</v>
      </c>
      <c r="AJ137" s="23">
        <f t="shared" si="14"/>
        <v>1.0745E-6</v>
      </c>
      <c r="AL137" s="31">
        <f t="shared" si="15"/>
        <v>0.112</v>
      </c>
      <c r="AM137" s="31">
        <f t="shared" si="16"/>
        <v>0.115</v>
      </c>
      <c r="AN137" s="31">
        <v>0</v>
      </c>
      <c r="AO137" s="23">
        <f t="shared" si="17"/>
        <v>0</v>
      </c>
    </row>
    <row r="138" spans="31:41" x14ac:dyDescent="0.2">
      <c r="AE138">
        <v>511</v>
      </c>
      <c r="AF138" s="23">
        <v>1.1000000000000001E-6</v>
      </c>
      <c r="AG138" s="23">
        <v>1.1000000000000001E-6</v>
      </c>
      <c r="AH138" s="23">
        <v>1.17E-6</v>
      </c>
      <c r="AI138" s="23">
        <v>1.1400000000000001E-6</v>
      </c>
      <c r="AJ138" s="23">
        <f t="shared" si="14"/>
        <v>1.155E-6</v>
      </c>
      <c r="AL138" s="31">
        <f t="shared" si="15"/>
        <v>0.11</v>
      </c>
      <c r="AM138" s="31">
        <f t="shared" si="16"/>
        <v>0.11</v>
      </c>
      <c r="AN138" s="31">
        <v>0</v>
      </c>
      <c r="AO138" s="23">
        <f t="shared" si="17"/>
        <v>0</v>
      </c>
    </row>
    <row r="139" spans="31:41" x14ac:dyDescent="0.2">
      <c r="AE139">
        <v>512</v>
      </c>
      <c r="AF139" s="23">
        <v>1.06E-6</v>
      </c>
      <c r="AG139" s="23">
        <v>1.13E-6</v>
      </c>
      <c r="AH139" s="23">
        <v>9.9999999999999995E-7</v>
      </c>
      <c r="AI139" s="23">
        <v>9.9999999999999995E-7</v>
      </c>
      <c r="AJ139" s="23">
        <f t="shared" si="14"/>
        <v>9.9999999999999995E-7</v>
      </c>
      <c r="AL139" s="31">
        <f t="shared" si="15"/>
        <v>0.106</v>
      </c>
      <c r="AM139" s="31">
        <f t="shared" si="16"/>
        <v>0.113</v>
      </c>
      <c r="AN139" s="31">
        <v>0</v>
      </c>
      <c r="AO139" s="23">
        <f t="shared" si="17"/>
        <v>0</v>
      </c>
    </row>
    <row r="140" spans="31:41" x14ac:dyDescent="0.2">
      <c r="AE140">
        <v>513</v>
      </c>
      <c r="AF140" s="23">
        <v>9.1800000000000004E-7</v>
      </c>
      <c r="AG140" s="23">
        <v>1.11E-6</v>
      </c>
      <c r="AH140" s="23">
        <v>1.0699999999999999E-6</v>
      </c>
      <c r="AI140" s="23">
        <v>1.08E-6</v>
      </c>
      <c r="AJ140" s="23">
        <f t="shared" si="14"/>
        <v>1.0749999999999999E-6</v>
      </c>
      <c r="AL140" s="31">
        <f t="shared" si="15"/>
        <v>9.1800000000000007E-2</v>
      </c>
      <c r="AM140" s="31">
        <f t="shared" si="16"/>
        <v>0.111</v>
      </c>
      <c r="AN140" s="31">
        <v>0</v>
      </c>
      <c r="AO140" s="23">
        <f t="shared" si="17"/>
        <v>0</v>
      </c>
    </row>
    <row r="141" spans="31:41" x14ac:dyDescent="0.2">
      <c r="AE141">
        <v>514</v>
      </c>
      <c r="AF141" s="23">
        <v>1.1000000000000001E-6</v>
      </c>
      <c r="AG141" s="23">
        <v>1.0499999999999999E-6</v>
      </c>
      <c r="AH141" s="23">
        <v>9.9999999999999995E-7</v>
      </c>
      <c r="AI141" s="23">
        <v>1.0100000000000001E-6</v>
      </c>
      <c r="AJ141" s="23">
        <f t="shared" si="14"/>
        <v>1.0050000000000001E-6</v>
      </c>
      <c r="AL141" s="31">
        <f t="shared" si="15"/>
        <v>0.11</v>
      </c>
      <c r="AM141" s="31">
        <f t="shared" si="16"/>
        <v>0.105</v>
      </c>
      <c r="AN141" s="31">
        <v>0</v>
      </c>
      <c r="AO141" s="23">
        <f t="shared" si="17"/>
        <v>0</v>
      </c>
    </row>
    <row r="142" spans="31:41" x14ac:dyDescent="0.2">
      <c r="AE142">
        <v>515</v>
      </c>
      <c r="AF142" s="23">
        <v>1.04E-6</v>
      </c>
      <c r="AG142" s="23">
        <v>1.08E-6</v>
      </c>
      <c r="AH142" s="23">
        <v>1.1000000000000001E-6</v>
      </c>
      <c r="AI142" s="23">
        <v>9.95E-7</v>
      </c>
      <c r="AJ142" s="23">
        <f t="shared" si="14"/>
        <v>1.0475000000000001E-6</v>
      </c>
      <c r="AL142" s="31">
        <f t="shared" si="15"/>
        <v>0.104</v>
      </c>
      <c r="AM142" s="31">
        <f t="shared" si="16"/>
        <v>0.108</v>
      </c>
      <c r="AN142" s="31">
        <v>0</v>
      </c>
      <c r="AO142" s="23">
        <f t="shared" si="17"/>
        <v>0</v>
      </c>
    </row>
    <row r="143" spans="31:41" x14ac:dyDescent="0.2">
      <c r="AE143">
        <v>516</v>
      </c>
      <c r="AF143" s="23">
        <v>1.1599999999999999E-6</v>
      </c>
      <c r="AG143" s="23">
        <v>1.0699999999999999E-6</v>
      </c>
      <c r="AH143" s="23">
        <v>9.8200000000000008E-7</v>
      </c>
      <c r="AI143" s="23">
        <v>1.11E-6</v>
      </c>
      <c r="AJ143" s="23">
        <f t="shared" si="14"/>
        <v>1.046E-6</v>
      </c>
      <c r="AL143" s="31">
        <f t="shared" si="15"/>
        <v>0.11599999999999999</v>
      </c>
      <c r="AM143" s="31">
        <f t="shared" si="16"/>
        <v>0.107</v>
      </c>
      <c r="AN143" s="31">
        <v>0</v>
      </c>
      <c r="AO143" s="23">
        <f t="shared" si="17"/>
        <v>0</v>
      </c>
    </row>
    <row r="144" spans="31:41" x14ac:dyDescent="0.2">
      <c r="AE144">
        <v>517</v>
      </c>
      <c r="AF144" s="23">
        <v>9.5600000000000004E-7</v>
      </c>
      <c r="AG144" s="23">
        <v>1.0100000000000001E-6</v>
      </c>
      <c r="AH144" s="23">
        <v>1.02E-6</v>
      </c>
      <c r="AI144" s="23">
        <v>1.13E-6</v>
      </c>
      <c r="AJ144" s="23">
        <f t="shared" si="14"/>
        <v>1.0749999999999999E-6</v>
      </c>
      <c r="AL144" s="31">
        <f t="shared" si="15"/>
        <v>9.5600000000000004E-2</v>
      </c>
      <c r="AM144" s="31">
        <f t="shared" si="16"/>
        <v>0.10100000000000001</v>
      </c>
      <c r="AN144" s="31">
        <v>0</v>
      </c>
      <c r="AO144" s="23">
        <f t="shared" si="17"/>
        <v>0</v>
      </c>
    </row>
    <row r="145" spans="31:41" x14ac:dyDescent="0.2">
      <c r="AE145">
        <v>518</v>
      </c>
      <c r="AF145" s="23">
        <v>1.08E-6</v>
      </c>
      <c r="AG145" s="23">
        <v>1.0499999999999999E-6</v>
      </c>
      <c r="AH145" s="23">
        <v>1.1000000000000001E-6</v>
      </c>
      <c r="AI145" s="23">
        <v>1.1000000000000001E-6</v>
      </c>
      <c r="AJ145" s="23">
        <f t="shared" si="14"/>
        <v>1.1000000000000001E-6</v>
      </c>
      <c r="AL145" s="31">
        <f t="shared" si="15"/>
        <v>0.108</v>
      </c>
      <c r="AM145" s="31">
        <f t="shared" si="16"/>
        <v>0.105</v>
      </c>
      <c r="AN145" s="31">
        <v>0</v>
      </c>
      <c r="AO145" s="23">
        <f t="shared" si="17"/>
        <v>0</v>
      </c>
    </row>
    <row r="146" spans="31:41" x14ac:dyDescent="0.2">
      <c r="AE146">
        <v>519</v>
      </c>
      <c r="AF146" s="23">
        <v>8.6700000000000002E-7</v>
      </c>
      <c r="AG146" s="23">
        <v>1.0699999999999999E-6</v>
      </c>
      <c r="AH146" s="23">
        <v>1.1200000000000001E-6</v>
      </c>
      <c r="AI146" s="23">
        <v>9.2299999999999999E-7</v>
      </c>
      <c r="AJ146" s="23">
        <f t="shared" si="14"/>
        <v>1.0215000000000001E-6</v>
      </c>
      <c r="AL146" s="31">
        <f t="shared" si="15"/>
        <v>8.6699999999999999E-2</v>
      </c>
      <c r="AM146" s="31">
        <f t="shared" si="16"/>
        <v>0.107</v>
      </c>
      <c r="AN146" s="31">
        <v>0</v>
      </c>
      <c r="AO146" s="23">
        <f t="shared" si="17"/>
        <v>0</v>
      </c>
    </row>
    <row r="147" spans="31:41" x14ac:dyDescent="0.2">
      <c r="AE147">
        <v>520</v>
      </c>
      <c r="AF147" s="23">
        <v>1.0100000000000001E-6</v>
      </c>
      <c r="AG147" s="23">
        <v>1.1200000000000001E-6</v>
      </c>
      <c r="AH147" s="23">
        <v>9.33E-7</v>
      </c>
      <c r="AI147" s="23">
        <v>1.08E-6</v>
      </c>
      <c r="AJ147" s="23">
        <f t="shared" si="14"/>
        <v>1.0065E-6</v>
      </c>
      <c r="AL147" s="31">
        <f t="shared" si="15"/>
        <v>0.10100000000000001</v>
      </c>
      <c r="AM147" s="31">
        <f t="shared" si="16"/>
        <v>0.112</v>
      </c>
      <c r="AN147" s="31">
        <v>0</v>
      </c>
      <c r="AO147" s="23">
        <f t="shared" si="17"/>
        <v>0</v>
      </c>
    </row>
    <row r="148" spans="31:41" x14ac:dyDescent="0.2">
      <c r="AE148">
        <v>521</v>
      </c>
      <c r="AF148" s="23">
        <v>1.0300000000000001E-6</v>
      </c>
      <c r="AG148" s="23">
        <v>1.13E-6</v>
      </c>
      <c r="AH148" s="23">
        <v>9.5199999999999995E-7</v>
      </c>
      <c r="AI148" s="23">
        <v>1.1599999999999999E-6</v>
      </c>
      <c r="AJ148" s="23">
        <f t="shared" si="14"/>
        <v>1.0559999999999999E-6</v>
      </c>
      <c r="AL148" s="31">
        <f t="shared" si="15"/>
        <v>0.10300000000000001</v>
      </c>
      <c r="AM148" s="31">
        <f t="shared" si="16"/>
        <v>0.113</v>
      </c>
      <c r="AN148" s="31">
        <v>0</v>
      </c>
      <c r="AO148" s="23">
        <f t="shared" si="17"/>
        <v>0</v>
      </c>
    </row>
    <row r="149" spans="31:41" x14ac:dyDescent="0.2">
      <c r="AE149">
        <v>522</v>
      </c>
      <c r="AF149" s="23">
        <v>1.1200000000000001E-6</v>
      </c>
      <c r="AG149" s="23">
        <v>1.13E-6</v>
      </c>
      <c r="AH149" s="23">
        <v>9.5300000000000002E-7</v>
      </c>
      <c r="AI149" s="23">
        <v>1.06E-6</v>
      </c>
      <c r="AJ149" s="23">
        <f t="shared" si="14"/>
        <v>1.0065E-6</v>
      </c>
      <c r="AL149" s="31">
        <f t="shared" si="15"/>
        <v>0.112</v>
      </c>
      <c r="AM149" s="31">
        <f t="shared" si="16"/>
        <v>0.113</v>
      </c>
      <c r="AN149" s="31">
        <v>0</v>
      </c>
      <c r="AO149" s="23">
        <f t="shared" si="17"/>
        <v>0</v>
      </c>
    </row>
    <row r="150" spans="31:41" x14ac:dyDescent="0.2">
      <c r="AE150">
        <v>523</v>
      </c>
      <c r="AF150" s="23">
        <v>1.0300000000000001E-6</v>
      </c>
      <c r="AG150" s="23">
        <v>1.1400000000000001E-6</v>
      </c>
      <c r="AH150" s="23">
        <v>1.1400000000000001E-6</v>
      </c>
      <c r="AI150" s="23">
        <v>1.1200000000000001E-6</v>
      </c>
      <c r="AJ150" s="23">
        <f t="shared" si="14"/>
        <v>1.1300000000000002E-6</v>
      </c>
      <c r="AL150" s="31">
        <f t="shared" si="15"/>
        <v>0.10300000000000001</v>
      </c>
      <c r="AM150" s="31">
        <f t="shared" si="16"/>
        <v>0.114</v>
      </c>
      <c r="AN150" s="31">
        <v>0</v>
      </c>
      <c r="AO150" s="23">
        <f t="shared" si="17"/>
        <v>0</v>
      </c>
    </row>
    <row r="151" spans="31:41" x14ac:dyDescent="0.2">
      <c r="AE151">
        <v>524</v>
      </c>
      <c r="AF151" s="23">
        <v>1.06E-6</v>
      </c>
      <c r="AG151" s="23">
        <v>1.1200000000000001E-6</v>
      </c>
      <c r="AH151" s="23">
        <v>1.17E-6</v>
      </c>
      <c r="AI151" s="23">
        <v>9.7100000000000011E-7</v>
      </c>
      <c r="AJ151" s="23">
        <f t="shared" si="14"/>
        <v>1.0705000000000002E-6</v>
      </c>
      <c r="AL151" s="31">
        <f t="shared" si="15"/>
        <v>0.106</v>
      </c>
      <c r="AM151" s="31">
        <f t="shared" si="16"/>
        <v>0.112</v>
      </c>
      <c r="AN151" s="31">
        <v>0</v>
      </c>
      <c r="AO151" s="23">
        <f t="shared" si="17"/>
        <v>0</v>
      </c>
    </row>
    <row r="152" spans="31:41" x14ac:dyDescent="0.2">
      <c r="AE152">
        <v>525</v>
      </c>
      <c r="AF152" s="23">
        <v>1.04E-6</v>
      </c>
      <c r="AG152" s="23">
        <v>1.13E-6</v>
      </c>
      <c r="AH152" s="23">
        <v>1.28E-6</v>
      </c>
      <c r="AI152" s="23">
        <v>1.2100000000000001E-6</v>
      </c>
      <c r="AJ152" s="23">
        <f t="shared" si="14"/>
        <v>1.2449999999999999E-6</v>
      </c>
      <c r="AL152" s="31">
        <f t="shared" si="15"/>
        <v>0.104</v>
      </c>
      <c r="AM152" s="31">
        <f t="shared" si="16"/>
        <v>0.113</v>
      </c>
      <c r="AN152" s="31">
        <v>0</v>
      </c>
      <c r="AO152" s="23">
        <f t="shared" si="17"/>
        <v>0</v>
      </c>
    </row>
    <row r="153" spans="31:41" x14ac:dyDescent="0.2">
      <c r="AE153">
        <v>526</v>
      </c>
      <c r="AF153" s="23">
        <v>1.22E-6</v>
      </c>
      <c r="AG153" s="23">
        <v>1.11E-6</v>
      </c>
      <c r="AH153" s="23">
        <v>1.15E-6</v>
      </c>
      <c r="AI153" s="23">
        <v>1.1599999999999999E-6</v>
      </c>
      <c r="AJ153" s="23">
        <f t="shared" si="14"/>
        <v>1.155E-6</v>
      </c>
      <c r="AL153" s="31">
        <f t="shared" si="15"/>
        <v>0.122</v>
      </c>
      <c r="AM153" s="31">
        <f t="shared" si="16"/>
        <v>0.111</v>
      </c>
      <c r="AN153" s="31">
        <v>0</v>
      </c>
      <c r="AO153" s="23">
        <f t="shared" si="17"/>
        <v>0</v>
      </c>
    </row>
    <row r="154" spans="31:41" x14ac:dyDescent="0.2">
      <c r="AE154">
        <v>527</v>
      </c>
      <c r="AF154" s="23">
        <v>1.0699999999999999E-6</v>
      </c>
      <c r="AG154" s="23">
        <v>1.0899999999999999E-6</v>
      </c>
      <c r="AH154" s="23">
        <v>1.13E-6</v>
      </c>
      <c r="AI154" s="23">
        <v>1.06E-6</v>
      </c>
      <c r="AJ154" s="23">
        <f t="shared" si="14"/>
        <v>1.0950000000000001E-6</v>
      </c>
      <c r="AL154" s="31">
        <f t="shared" si="15"/>
        <v>0.107</v>
      </c>
      <c r="AM154" s="31">
        <f t="shared" si="16"/>
        <v>0.109</v>
      </c>
      <c r="AN154" s="31">
        <v>0</v>
      </c>
      <c r="AO154" s="23">
        <f t="shared" si="17"/>
        <v>0</v>
      </c>
    </row>
    <row r="155" spans="31:41" x14ac:dyDescent="0.2">
      <c r="AE155">
        <v>528</v>
      </c>
      <c r="AF155" s="23">
        <v>1.17E-6</v>
      </c>
      <c r="AG155" s="23">
        <v>1.17E-6</v>
      </c>
      <c r="AH155" s="23">
        <v>1.24E-6</v>
      </c>
      <c r="AI155" s="23">
        <v>1.04E-6</v>
      </c>
      <c r="AJ155" s="23">
        <f t="shared" si="14"/>
        <v>1.1400000000000001E-6</v>
      </c>
      <c r="AL155" s="31">
        <f t="shared" si="15"/>
        <v>0.11700000000000001</v>
      </c>
      <c r="AM155" s="31">
        <f t="shared" si="16"/>
        <v>0.11700000000000001</v>
      </c>
      <c r="AN155" s="31">
        <v>0</v>
      </c>
      <c r="AO155" s="23">
        <f t="shared" si="17"/>
        <v>0</v>
      </c>
    </row>
    <row r="156" spans="31:41" x14ac:dyDescent="0.2">
      <c r="AE156">
        <v>529</v>
      </c>
      <c r="AF156" s="23">
        <v>1.1400000000000001E-6</v>
      </c>
      <c r="AG156" s="23">
        <v>1.2100000000000001E-6</v>
      </c>
      <c r="AH156" s="23">
        <v>1.06E-6</v>
      </c>
      <c r="AI156" s="23">
        <v>1.15E-6</v>
      </c>
      <c r="AJ156" s="23">
        <f t="shared" si="14"/>
        <v>1.105E-6</v>
      </c>
      <c r="AL156" s="31">
        <f t="shared" si="15"/>
        <v>0.114</v>
      </c>
      <c r="AM156" s="31">
        <f t="shared" si="16"/>
        <v>0.12100000000000001</v>
      </c>
      <c r="AN156" s="31">
        <v>0</v>
      </c>
      <c r="AO156" s="23">
        <f t="shared" si="17"/>
        <v>0</v>
      </c>
    </row>
    <row r="157" spans="31:41" x14ac:dyDescent="0.2">
      <c r="AE157">
        <v>530</v>
      </c>
      <c r="AF157" s="23">
        <v>1.0699999999999999E-6</v>
      </c>
      <c r="AG157" s="23">
        <v>1.2500000000000001E-6</v>
      </c>
      <c r="AH157" s="23">
        <v>1.24E-6</v>
      </c>
      <c r="AI157" s="23">
        <v>1.1599999999999999E-6</v>
      </c>
      <c r="AJ157" s="23">
        <f t="shared" si="14"/>
        <v>1.1999999999999999E-6</v>
      </c>
      <c r="AL157" s="31">
        <f t="shared" si="15"/>
        <v>0.107</v>
      </c>
      <c r="AM157" s="31">
        <f t="shared" si="16"/>
        <v>0.125</v>
      </c>
      <c r="AN157" s="31">
        <v>0</v>
      </c>
      <c r="AO157" s="23">
        <f t="shared" si="17"/>
        <v>0</v>
      </c>
    </row>
    <row r="158" spans="31:41" x14ac:dyDescent="0.2">
      <c r="AE158">
        <v>531</v>
      </c>
      <c r="AF158" s="23">
        <v>1.0899999999999999E-6</v>
      </c>
      <c r="AG158" s="23">
        <v>1.3400000000000001E-6</v>
      </c>
      <c r="AH158" s="23">
        <v>1.0699999999999999E-6</v>
      </c>
      <c r="AI158" s="23">
        <v>1.2300000000000001E-6</v>
      </c>
      <c r="AJ158" s="23">
        <f t="shared" si="14"/>
        <v>1.15E-6</v>
      </c>
      <c r="AL158" s="31">
        <f t="shared" si="15"/>
        <v>0.109</v>
      </c>
      <c r="AM158" s="31">
        <f t="shared" si="16"/>
        <v>0.13400000000000001</v>
      </c>
      <c r="AN158" s="31">
        <v>0</v>
      </c>
      <c r="AO158" s="23">
        <f t="shared" si="17"/>
        <v>0</v>
      </c>
    </row>
    <row r="159" spans="31:41" x14ac:dyDescent="0.2">
      <c r="AE159">
        <v>532</v>
      </c>
      <c r="AF159" s="23">
        <v>1.1999999999999999E-6</v>
      </c>
      <c r="AG159" s="23">
        <v>1.4699999999999999E-6</v>
      </c>
      <c r="AH159" s="23">
        <v>1.1400000000000001E-6</v>
      </c>
      <c r="AI159" s="23">
        <v>1.2899999999999999E-6</v>
      </c>
      <c r="AJ159" s="23">
        <f t="shared" si="14"/>
        <v>1.215E-6</v>
      </c>
      <c r="AL159" s="31">
        <f t="shared" si="15"/>
        <v>0.12</v>
      </c>
      <c r="AM159" s="31">
        <f t="shared" si="16"/>
        <v>0.14699999999999999</v>
      </c>
      <c r="AN159" s="31">
        <v>0</v>
      </c>
      <c r="AO159" s="23">
        <f t="shared" si="17"/>
        <v>0</v>
      </c>
    </row>
    <row r="160" spans="31:41" x14ac:dyDescent="0.2">
      <c r="AE160">
        <v>533</v>
      </c>
      <c r="AF160" s="23">
        <v>1.28E-6</v>
      </c>
      <c r="AG160" s="23">
        <v>1.6700000000000001E-6</v>
      </c>
      <c r="AH160" s="23">
        <v>1.1200000000000001E-6</v>
      </c>
      <c r="AI160" s="23">
        <v>1.06E-6</v>
      </c>
      <c r="AJ160" s="23">
        <f t="shared" si="14"/>
        <v>1.0900000000000002E-6</v>
      </c>
      <c r="AL160" s="31">
        <f t="shared" si="15"/>
        <v>0.128</v>
      </c>
      <c r="AM160" s="31">
        <f t="shared" si="16"/>
        <v>0.16700000000000001</v>
      </c>
      <c r="AN160" s="31">
        <v>0</v>
      </c>
      <c r="AO160" s="23">
        <f t="shared" si="17"/>
        <v>0</v>
      </c>
    </row>
    <row r="161" spans="30:41" x14ac:dyDescent="0.2">
      <c r="AE161">
        <v>534</v>
      </c>
      <c r="AF161" s="23">
        <v>1.1200000000000001E-6</v>
      </c>
      <c r="AG161" s="23">
        <v>1.9E-6</v>
      </c>
      <c r="AH161" s="23">
        <v>1.19E-6</v>
      </c>
      <c r="AI161" s="23">
        <v>1.28E-6</v>
      </c>
      <c r="AJ161" s="23">
        <f t="shared" si="14"/>
        <v>1.235E-6</v>
      </c>
      <c r="AL161" s="31">
        <f t="shared" si="15"/>
        <v>0.112</v>
      </c>
      <c r="AM161" s="31">
        <f t="shared" si="16"/>
        <v>0.19</v>
      </c>
      <c r="AN161" s="31">
        <v>0</v>
      </c>
      <c r="AO161" s="23">
        <f t="shared" si="17"/>
        <v>0</v>
      </c>
    </row>
    <row r="162" spans="30:41" x14ac:dyDescent="0.2">
      <c r="AE162">
        <v>535</v>
      </c>
      <c r="AF162" s="23">
        <v>1.2699999999999999E-6</v>
      </c>
      <c r="AG162" s="23">
        <v>2.2500000000000001E-6</v>
      </c>
      <c r="AH162" s="23">
        <v>1.1200000000000001E-6</v>
      </c>
      <c r="AI162" s="23">
        <v>1.3599999999999999E-6</v>
      </c>
      <c r="AJ162" s="23">
        <f t="shared" si="14"/>
        <v>1.24E-6</v>
      </c>
      <c r="AL162" s="31">
        <f t="shared" si="15"/>
        <v>0.127</v>
      </c>
      <c r="AM162" s="31">
        <f t="shared" si="16"/>
        <v>0.22500000000000001</v>
      </c>
      <c r="AN162" s="31">
        <v>0</v>
      </c>
      <c r="AO162" s="23">
        <f t="shared" si="17"/>
        <v>0</v>
      </c>
    </row>
    <row r="163" spans="30:41" x14ac:dyDescent="0.2">
      <c r="AE163">
        <v>536</v>
      </c>
      <c r="AF163" s="23">
        <v>1.57E-6</v>
      </c>
      <c r="AG163" s="23">
        <v>2.8499999999999998E-6</v>
      </c>
      <c r="AH163" s="23">
        <v>1.1400000000000001E-6</v>
      </c>
      <c r="AI163" s="23">
        <v>1.19E-6</v>
      </c>
      <c r="AJ163" s="23">
        <f t="shared" si="14"/>
        <v>1.1650000000000001E-6</v>
      </c>
      <c r="AL163" s="31">
        <f t="shared" si="15"/>
        <v>0.157</v>
      </c>
      <c r="AM163" s="31">
        <f t="shared" si="16"/>
        <v>0.28499999999999998</v>
      </c>
      <c r="AN163" s="31">
        <v>0</v>
      </c>
      <c r="AO163" s="23">
        <f t="shared" si="17"/>
        <v>0</v>
      </c>
    </row>
    <row r="164" spans="30:41" x14ac:dyDescent="0.2">
      <c r="AE164">
        <v>537</v>
      </c>
      <c r="AF164" s="23">
        <v>1.7999999999999999E-6</v>
      </c>
      <c r="AG164" s="23">
        <v>3.8700000000000002E-6</v>
      </c>
      <c r="AH164" s="23">
        <v>1.1999999999999999E-6</v>
      </c>
      <c r="AI164" s="23">
        <v>1.26E-6</v>
      </c>
      <c r="AJ164" s="23">
        <f t="shared" si="14"/>
        <v>1.2300000000000001E-6</v>
      </c>
      <c r="AL164" s="31">
        <f t="shared" si="15"/>
        <v>0.18</v>
      </c>
      <c r="AM164" s="31">
        <f t="shared" si="16"/>
        <v>0.38700000000000001</v>
      </c>
      <c r="AN164" s="31">
        <v>0</v>
      </c>
      <c r="AO164" s="23">
        <f t="shared" si="17"/>
        <v>0</v>
      </c>
    </row>
    <row r="165" spans="30:41" x14ac:dyDescent="0.2">
      <c r="AE165">
        <v>538</v>
      </c>
      <c r="AF165" s="23">
        <v>2.4099999999999998E-6</v>
      </c>
      <c r="AG165" s="23">
        <v>5.9599999999999997E-6</v>
      </c>
      <c r="AH165" s="23">
        <v>1.2699999999999999E-6</v>
      </c>
      <c r="AI165" s="23">
        <v>1.15E-6</v>
      </c>
      <c r="AJ165" s="23">
        <f t="shared" si="14"/>
        <v>1.2099999999999998E-6</v>
      </c>
      <c r="AL165" s="31">
        <f t="shared" si="15"/>
        <v>0.24099999999999999</v>
      </c>
      <c r="AM165" s="31">
        <f t="shared" si="16"/>
        <v>0.59599999999999997</v>
      </c>
      <c r="AN165" s="31">
        <v>0</v>
      </c>
      <c r="AO165" s="23">
        <f t="shared" si="17"/>
        <v>0</v>
      </c>
    </row>
    <row r="166" spans="30:41" x14ac:dyDescent="0.2">
      <c r="AE166">
        <v>539</v>
      </c>
      <c r="AF166" s="23">
        <v>4.8099999999999997E-6</v>
      </c>
      <c r="AG166" s="23">
        <v>1.1399999999999999E-5</v>
      </c>
      <c r="AH166" s="23">
        <v>1.3999999999999999E-6</v>
      </c>
      <c r="AI166" s="23">
        <v>1.2899999999999999E-6</v>
      </c>
      <c r="AJ166" s="23">
        <f t="shared" si="14"/>
        <v>1.3449999999999998E-6</v>
      </c>
      <c r="AL166" s="31">
        <f t="shared" si="15"/>
        <v>0.48099999999999998</v>
      </c>
      <c r="AM166" s="31">
        <f t="shared" si="16"/>
        <v>1.1399999999999999</v>
      </c>
      <c r="AN166" s="31">
        <v>0</v>
      </c>
      <c r="AO166" s="23">
        <f t="shared" si="17"/>
        <v>0</v>
      </c>
    </row>
    <row r="167" spans="30:41" x14ac:dyDescent="0.2">
      <c r="AE167">
        <v>540</v>
      </c>
      <c r="AF167" s="23">
        <v>9.4599999999999992E-6</v>
      </c>
      <c r="AG167" s="23">
        <v>2.48E-5</v>
      </c>
      <c r="AH167" s="23">
        <v>1.3400000000000001E-6</v>
      </c>
      <c r="AI167" s="23">
        <v>1.4500000000000001E-6</v>
      </c>
      <c r="AJ167" s="23">
        <f t="shared" si="14"/>
        <v>1.3950000000000002E-6</v>
      </c>
      <c r="AL167" s="31">
        <f t="shared" si="15"/>
        <v>0.94599999999999995</v>
      </c>
      <c r="AM167" s="31">
        <f t="shared" si="16"/>
        <v>2.48</v>
      </c>
      <c r="AN167" s="31">
        <v>0</v>
      </c>
      <c r="AO167" s="23">
        <f t="shared" si="17"/>
        <v>0</v>
      </c>
    </row>
    <row r="168" spans="30:41" x14ac:dyDescent="0.2">
      <c r="AE168">
        <v>541</v>
      </c>
      <c r="AF168" s="23">
        <v>1.4600000000000001E-5</v>
      </c>
      <c r="AG168" s="23">
        <v>4.6799999999999999E-5</v>
      </c>
      <c r="AH168" s="23">
        <v>1.42E-6</v>
      </c>
      <c r="AI168" s="23">
        <v>1.44E-6</v>
      </c>
      <c r="AJ168" s="23">
        <f t="shared" si="14"/>
        <v>1.4299999999999999E-6</v>
      </c>
      <c r="AL168" s="31">
        <f t="shared" si="15"/>
        <v>1.4600000000000002</v>
      </c>
      <c r="AM168" s="31">
        <f t="shared" si="16"/>
        <v>4.68</v>
      </c>
      <c r="AN168" s="31">
        <v>0</v>
      </c>
      <c r="AO168" s="23">
        <f t="shared" si="17"/>
        <v>0</v>
      </c>
    </row>
    <row r="169" spans="30:41" x14ac:dyDescent="0.2">
      <c r="AE169">
        <v>542</v>
      </c>
      <c r="AF169" s="23">
        <v>2.0100000000000001E-5</v>
      </c>
      <c r="AG169" s="23">
        <v>7.8200000000000003E-5</v>
      </c>
      <c r="AH169" s="23">
        <v>1.3799999999999999E-6</v>
      </c>
      <c r="AI169" s="23">
        <v>1.9999999999999999E-6</v>
      </c>
      <c r="AJ169" s="23">
        <f t="shared" si="14"/>
        <v>1.6899999999999999E-6</v>
      </c>
      <c r="AL169" s="31">
        <f t="shared" si="15"/>
        <v>2.0100000000000002</v>
      </c>
      <c r="AM169" s="31">
        <f t="shared" si="16"/>
        <v>7.82</v>
      </c>
      <c r="AN169" s="31">
        <v>0</v>
      </c>
      <c r="AO169" s="23">
        <f t="shared" si="17"/>
        <v>0</v>
      </c>
    </row>
    <row r="170" spans="30:41" x14ac:dyDescent="0.2">
      <c r="AE170">
        <v>543</v>
      </c>
      <c r="AF170" s="23">
        <v>2.4199999999999999E-5</v>
      </c>
      <c r="AG170" s="23">
        <v>1.15E-4</v>
      </c>
      <c r="AH170" s="23">
        <v>1.4899999999999999E-6</v>
      </c>
      <c r="AI170" s="23">
        <v>2.6000000000000001E-6</v>
      </c>
      <c r="AJ170" s="23">
        <f t="shared" si="14"/>
        <v>2.0449999999999999E-6</v>
      </c>
      <c r="AL170" s="31">
        <f t="shared" si="15"/>
        <v>2.42</v>
      </c>
      <c r="AM170" s="31">
        <f t="shared" si="16"/>
        <v>11.5</v>
      </c>
      <c r="AN170" s="31">
        <v>0</v>
      </c>
      <c r="AO170" s="23">
        <f t="shared" si="17"/>
        <v>0</v>
      </c>
    </row>
    <row r="171" spans="30:41" x14ac:dyDescent="0.2">
      <c r="AE171">
        <v>544</v>
      </c>
      <c r="AF171" s="23">
        <v>2.5999999999999998E-5</v>
      </c>
      <c r="AG171" s="23">
        <v>1.45E-4</v>
      </c>
      <c r="AH171" s="23">
        <v>1.5999999999999999E-6</v>
      </c>
      <c r="AI171" s="23">
        <v>3.05E-6</v>
      </c>
      <c r="AJ171" s="23">
        <f t="shared" si="14"/>
        <v>2.3249999999999998E-6</v>
      </c>
      <c r="AL171" s="31">
        <f t="shared" si="15"/>
        <v>2.5999999999999996</v>
      </c>
      <c r="AM171" s="31">
        <f t="shared" si="16"/>
        <v>14.5</v>
      </c>
      <c r="AN171" s="31">
        <v>0</v>
      </c>
      <c r="AO171" s="23">
        <f t="shared" si="17"/>
        <v>0</v>
      </c>
    </row>
    <row r="172" spans="30:41" x14ac:dyDescent="0.2">
      <c r="AE172">
        <v>545</v>
      </c>
      <c r="AF172" s="23">
        <v>2.4899999999999999E-5</v>
      </c>
      <c r="AG172" s="23">
        <v>1.66E-4</v>
      </c>
      <c r="AH172" s="23">
        <v>1.55E-6</v>
      </c>
      <c r="AI172" s="23">
        <v>3.41E-6</v>
      </c>
      <c r="AJ172" s="23">
        <f t="shared" si="14"/>
        <v>2.48E-6</v>
      </c>
      <c r="AL172" s="31">
        <f t="shared" si="15"/>
        <v>2.4899999999999998</v>
      </c>
      <c r="AM172" s="31">
        <f t="shared" si="16"/>
        <v>16.599999999999998</v>
      </c>
      <c r="AN172" s="31">
        <v>0</v>
      </c>
      <c r="AO172" s="23">
        <f t="shared" si="17"/>
        <v>0</v>
      </c>
    </row>
    <row r="173" spans="30:41" x14ac:dyDescent="0.2">
      <c r="AD173" s="25" t="s">
        <v>26</v>
      </c>
      <c r="AE173" s="30">
        <v>546</v>
      </c>
      <c r="AF173" s="23">
        <v>2.09E-5</v>
      </c>
      <c r="AG173" s="23">
        <v>1.6899999999999999E-4</v>
      </c>
      <c r="AH173" s="23">
        <v>1.44E-6</v>
      </c>
      <c r="AI173" s="23">
        <v>3.5599999999999998E-6</v>
      </c>
      <c r="AJ173" s="23">
        <f t="shared" si="14"/>
        <v>2.4999999999999998E-6</v>
      </c>
      <c r="AL173" s="31">
        <f t="shared" si="15"/>
        <v>2.09</v>
      </c>
      <c r="AM173" s="31">
        <f t="shared" si="16"/>
        <v>16.899999999999999</v>
      </c>
      <c r="AN173" s="31">
        <v>0</v>
      </c>
      <c r="AO173" s="23">
        <f t="shared" si="17"/>
        <v>0</v>
      </c>
    </row>
    <row r="174" spans="30:41" x14ac:dyDescent="0.2">
      <c r="AE174">
        <v>547</v>
      </c>
      <c r="AF174" s="23">
        <v>1.43E-5</v>
      </c>
      <c r="AG174" s="23">
        <v>1.55E-4</v>
      </c>
      <c r="AH174" s="23">
        <v>1.4699999999999999E-6</v>
      </c>
      <c r="AI174" s="23">
        <v>3.32E-6</v>
      </c>
      <c r="AJ174" s="23">
        <f t="shared" si="14"/>
        <v>2.3949999999999999E-6</v>
      </c>
      <c r="AL174" s="31">
        <f t="shared" si="15"/>
        <v>1.43</v>
      </c>
      <c r="AM174" s="31">
        <f t="shared" si="16"/>
        <v>15.5</v>
      </c>
      <c r="AN174" s="31">
        <v>0</v>
      </c>
      <c r="AO174" s="23">
        <f t="shared" si="17"/>
        <v>0</v>
      </c>
    </row>
    <row r="175" spans="30:41" x14ac:dyDescent="0.2">
      <c r="AE175">
        <v>548</v>
      </c>
      <c r="AF175" s="23">
        <v>8.7299999999999994E-6</v>
      </c>
      <c r="AG175" s="23">
        <v>1.2400000000000001E-4</v>
      </c>
      <c r="AH175" s="23">
        <v>1.39E-6</v>
      </c>
      <c r="AI175" s="23">
        <v>2.96E-6</v>
      </c>
      <c r="AJ175" s="23">
        <f t="shared" si="14"/>
        <v>2.1749999999999999E-6</v>
      </c>
      <c r="AL175" s="31">
        <f t="shared" si="15"/>
        <v>0.87299999999999989</v>
      </c>
      <c r="AM175" s="31">
        <f t="shared" si="16"/>
        <v>12.4</v>
      </c>
      <c r="AN175" s="31">
        <v>0</v>
      </c>
      <c r="AO175" s="23">
        <f t="shared" si="17"/>
        <v>0</v>
      </c>
    </row>
    <row r="176" spans="30:41" x14ac:dyDescent="0.2">
      <c r="AE176">
        <v>549</v>
      </c>
      <c r="AF176" s="23">
        <v>4.6700000000000002E-6</v>
      </c>
      <c r="AG176" s="23">
        <v>8.81E-5</v>
      </c>
      <c r="AH176" s="23">
        <v>1.1599999999999999E-6</v>
      </c>
      <c r="AI176" s="23">
        <v>2.4899999999999999E-6</v>
      </c>
      <c r="AJ176" s="23">
        <f t="shared" si="14"/>
        <v>1.8249999999999999E-6</v>
      </c>
      <c r="AL176" s="31">
        <f t="shared" si="15"/>
        <v>0.46700000000000003</v>
      </c>
      <c r="AM176" s="31">
        <f t="shared" si="16"/>
        <v>8.81</v>
      </c>
      <c r="AN176" s="31">
        <v>0</v>
      </c>
      <c r="AO176" s="23">
        <f t="shared" si="17"/>
        <v>0</v>
      </c>
    </row>
    <row r="177" spans="31:41" x14ac:dyDescent="0.2">
      <c r="AE177">
        <v>550</v>
      </c>
      <c r="AF177" s="23">
        <v>2.79E-6</v>
      </c>
      <c r="AG177" s="23">
        <v>5.3999999999999998E-5</v>
      </c>
      <c r="AH177" s="23">
        <v>1.28E-6</v>
      </c>
      <c r="AI177" s="23">
        <v>2.1100000000000001E-6</v>
      </c>
      <c r="AJ177" s="23">
        <f t="shared" si="14"/>
        <v>1.6950000000000001E-6</v>
      </c>
      <c r="AL177" s="31">
        <f t="shared" si="15"/>
        <v>0.27899999999999997</v>
      </c>
      <c r="AM177" s="31">
        <f t="shared" si="16"/>
        <v>5.3999999999999995</v>
      </c>
      <c r="AN177" s="31">
        <v>0</v>
      </c>
      <c r="AO177" s="23">
        <f t="shared" si="17"/>
        <v>0</v>
      </c>
    </row>
    <row r="178" spans="31:41" x14ac:dyDescent="0.2">
      <c r="AE178">
        <v>551</v>
      </c>
      <c r="AF178" s="23">
        <v>2.17E-6</v>
      </c>
      <c r="AG178" s="23">
        <v>2.9899999999999998E-5</v>
      </c>
      <c r="AH178" s="23">
        <v>1.1000000000000001E-6</v>
      </c>
      <c r="AI178" s="23">
        <v>1.73E-6</v>
      </c>
      <c r="AJ178" s="23">
        <f t="shared" si="14"/>
        <v>1.415E-6</v>
      </c>
      <c r="AL178" s="31">
        <f t="shared" si="15"/>
        <v>0.217</v>
      </c>
      <c r="AM178" s="31">
        <f t="shared" si="16"/>
        <v>2.9899999999999998</v>
      </c>
      <c r="AN178" s="31">
        <v>0</v>
      </c>
      <c r="AO178" s="23">
        <f t="shared" si="17"/>
        <v>0</v>
      </c>
    </row>
    <row r="179" spans="31:41" x14ac:dyDescent="0.2">
      <c r="AE179">
        <v>552</v>
      </c>
      <c r="AF179" s="23">
        <v>1.9E-6</v>
      </c>
      <c r="AG179" s="23">
        <v>1.5500000000000001E-5</v>
      </c>
      <c r="AH179" s="23">
        <v>1.1000000000000001E-6</v>
      </c>
      <c r="AI179" s="23">
        <v>1.5999999999999999E-6</v>
      </c>
      <c r="AJ179" s="23">
        <f t="shared" si="14"/>
        <v>1.35E-6</v>
      </c>
      <c r="AL179" s="31">
        <f t="shared" si="15"/>
        <v>0.19</v>
      </c>
      <c r="AM179" s="31">
        <f t="shared" si="16"/>
        <v>1.55</v>
      </c>
      <c r="AN179" s="31">
        <v>0</v>
      </c>
      <c r="AO179" s="23">
        <f t="shared" si="17"/>
        <v>0</v>
      </c>
    </row>
    <row r="180" spans="31:41" x14ac:dyDescent="0.2">
      <c r="AE180">
        <v>553</v>
      </c>
      <c r="AF180" s="23">
        <v>1.3599999999999999E-6</v>
      </c>
      <c r="AG180" s="23">
        <v>8.4999999999999999E-6</v>
      </c>
      <c r="AH180" s="23">
        <v>1.13E-6</v>
      </c>
      <c r="AI180" s="23">
        <v>1.3E-6</v>
      </c>
      <c r="AJ180" s="23">
        <f t="shared" si="14"/>
        <v>1.215E-6</v>
      </c>
      <c r="AL180" s="31">
        <f t="shared" si="15"/>
        <v>0.13599999999999998</v>
      </c>
      <c r="AM180" s="31">
        <f t="shared" si="16"/>
        <v>0.85</v>
      </c>
      <c r="AN180" s="31">
        <v>0</v>
      </c>
      <c r="AO180" s="23">
        <f t="shared" si="17"/>
        <v>0</v>
      </c>
    </row>
    <row r="181" spans="31:41" x14ac:dyDescent="0.2">
      <c r="AE181">
        <v>554</v>
      </c>
      <c r="AF181" s="23">
        <v>1.31E-6</v>
      </c>
      <c r="AG181" s="23">
        <v>5.4299999999999997E-6</v>
      </c>
      <c r="AH181" s="23">
        <v>1.1200000000000001E-6</v>
      </c>
      <c r="AI181" s="23">
        <v>1.26E-6</v>
      </c>
      <c r="AJ181" s="23">
        <f t="shared" si="14"/>
        <v>1.19E-6</v>
      </c>
      <c r="AL181" s="31">
        <f t="shared" si="15"/>
        <v>0.13100000000000001</v>
      </c>
      <c r="AM181" s="31">
        <f t="shared" si="16"/>
        <v>0.54299999999999993</v>
      </c>
      <c r="AN181" s="31">
        <v>0</v>
      </c>
      <c r="AO181" s="23">
        <f t="shared" si="17"/>
        <v>0</v>
      </c>
    </row>
    <row r="182" spans="31:41" x14ac:dyDescent="0.2">
      <c r="AE182">
        <v>555</v>
      </c>
      <c r="AF182" s="23">
        <v>1.19E-6</v>
      </c>
      <c r="AG182" s="23">
        <v>3.8199999999999998E-6</v>
      </c>
      <c r="AH182" s="23">
        <v>1.19E-6</v>
      </c>
      <c r="AI182" s="23">
        <v>1.3200000000000001E-6</v>
      </c>
      <c r="AJ182" s="23">
        <f t="shared" si="14"/>
        <v>1.2550000000000001E-6</v>
      </c>
      <c r="AL182" s="31">
        <f t="shared" si="15"/>
        <v>0.11900000000000001</v>
      </c>
      <c r="AM182" s="31">
        <f t="shared" si="16"/>
        <v>0.38200000000000001</v>
      </c>
      <c r="AN182" s="31">
        <v>0</v>
      </c>
      <c r="AO182" s="23">
        <f t="shared" si="17"/>
        <v>0</v>
      </c>
    </row>
    <row r="183" spans="31:41" x14ac:dyDescent="0.2">
      <c r="AE183">
        <v>556</v>
      </c>
      <c r="AF183" s="23">
        <v>1.2100000000000001E-6</v>
      </c>
      <c r="AG183" s="23">
        <v>2.7099999999999999E-6</v>
      </c>
      <c r="AH183" s="23">
        <v>1.22E-6</v>
      </c>
      <c r="AI183" s="23">
        <v>1.2100000000000001E-6</v>
      </c>
      <c r="AJ183" s="23">
        <f t="shared" si="14"/>
        <v>1.215E-6</v>
      </c>
      <c r="AL183" s="31">
        <f t="shared" si="15"/>
        <v>0.12100000000000001</v>
      </c>
      <c r="AM183" s="31">
        <f t="shared" si="16"/>
        <v>0.27099999999999996</v>
      </c>
      <c r="AN183" s="31">
        <v>0</v>
      </c>
      <c r="AO183" s="23">
        <f t="shared" si="17"/>
        <v>0</v>
      </c>
    </row>
    <row r="184" spans="31:41" x14ac:dyDescent="0.2">
      <c r="AE184">
        <v>557</v>
      </c>
      <c r="AF184" s="23">
        <v>1.1400000000000001E-6</v>
      </c>
      <c r="AG184" s="23">
        <v>2.04E-6</v>
      </c>
      <c r="AH184" s="23">
        <v>1.11E-6</v>
      </c>
      <c r="AI184" s="23">
        <v>1.1799999999999999E-6</v>
      </c>
      <c r="AJ184" s="23">
        <f t="shared" si="14"/>
        <v>1.145E-6</v>
      </c>
      <c r="AL184" s="31">
        <f t="shared" si="15"/>
        <v>0.114</v>
      </c>
      <c r="AM184" s="31">
        <f t="shared" si="16"/>
        <v>0.20399999999999999</v>
      </c>
      <c r="AN184" s="31">
        <v>0</v>
      </c>
      <c r="AO184" s="23">
        <f t="shared" si="17"/>
        <v>0</v>
      </c>
    </row>
    <row r="185" spans="31:41" x14ac:dyDescent="0.2">
      <c r="AE185">
        <v>558</v>
      </c>
      <c r="AF185" s="23">
        <v>1.11E-6</v>
      </c>
      <c r="AG185" s="23">
        <v>1.5799999999999999E-6</v>
      </c>
      <c r="AH185" s="23">
        <v>1.1200000000000001E-6</v>
      </c>
      <c r="AI185" s="23">
        <v>1.04E-6</v>
      </c>
      <c r="AJ185" s="23">
        <f t="shared" si="14"/>
        <v>1.08E-6</v>
      </c>
      <c r="AL185" s="31">
        <f t="shared" si="15"/>
        <v>0.111</v>
      </c>
      <c r="AM185" s="31">
        <f t="shared" si="16"/>
        <v>0.158</v>
      </c>
      <c r="AN185" s="31">
        <v>0</v>
      </c>
      <c r="AO185" s="23">
        <f t="shared" si="17"/>
        <v>0</v>
      </c>
    </row>
    <row r="186" spans="31:41" x14ac:dyDescent="0.2">
      <c r="AE186">
        <v>559</v>
      </c>
      <c r="AF186" s="23">
        <v>1.08E-6</v>
      </c>
      <c r="AG186" s="23">
        <v>1.35E-6</v>
      </c>
      <c r="AH186" s="23">
        <v>1.1400000000000001E-6</v>
      </c>
      <c r="AI186" s="23">
        <v>1.06E-6</v>
      </c>
      <c r="AJ186" s="23">
        <f t="shared" si="14"/>
        <v>1.1000000000000001E-6</v>
      </c>
      <c r="AL186" s="31">
        <f t="shared" si="15"/>
        <v>0.108</v>
      </c>
      <c r="AM186" s="31">
        <f t="shared" si="16"/>
        <v>0.13500000000000001</v>
      </c>
      <c r="AN186" s="31">
        <v>0</v>
      </c>
      <c r="AO186" s="23">
        <f t="shared" si="17"/>
        <v>0</v>
      </c>
    </row>
    <row r="187" spans="31:41" x14ac:dyDescent="0.2">
      <c r="AE187">
        <v>560</v>
      </c>
      <c r="AF187" s="23">
        <v>1.0100000000000001E-6</v>
      </c>
      <c r="AG187" s="23">
        <v>1.2500000000000001E-6</v>
      </c>
      <c r="AH187" s="23">
        <v>1.19E-6</v>
      </c>
      <c r="AI187" s="23">
        <v>1.19E-6</v>
      </c>
      <c r="AJ187" s="23">
        <f t="shared" si="14"/>
        <v>1.19E-6</v>
      </c>
      <c r="AL187" s="31">
        <f t="shared" si="15"/>
        <v>0.10100000000000001</v>
      </c>
      <c r="AM187" s="31">
        <f t="shared" si="16"/>
        <v>0.125</v>
      </c>
      <c r="AN187" s="31">
        <v>0</v>
      </c>
      <c r="AO187" s="23">
        <f t="shared" si="17"/>
        <v>0</v>
      </c>
    </row>
    <row r="188" spans="31:41" x14ac:dyDescent="0.2">
      <c r="AE188">
        <v>561</v>
      </c>
      <c r="AF188" s="23">
        <v>1.11E-6</v>
      </c>
      <c r="AG188" s="23">
        <v>1.1999999999999999E-6</v>
      </c>
      <c r="AH188" s="23">
        <v>1.3E-6</v>
      </c>
      <c r="AI188" s="23">
        <v>1.2699999999999999E-6</v>
      </c>
      <c r="AJ188" s="23">
        <f t="shared" si="14"/>
        <v>1.285E-6</v>
      </c>
      <c r="AL188" s="31">
        <f t="shared" si="15"/>
        <v>0.111</v>
      </c>
      <c r="AM188" s="31">
        <f t="shared" si="16"/>
        <v>0.12</v>
      </c>
      <c r="AN188" s="31">
        <f>AJ188*100000</f>
        <v>0.1285</v>
      </c>
      <c r="AO188" s="23">
        <f t="shared" si="17"/>
        <v>4.2833333333333334E-2</v>
      </c>
    </row>
    <row r="189" spans="31:41" x14ac:dyDescent="0.2">
      <c r="AE189">
        <v>562</v>
      </c>
      <c r="AF189" s="23">
        <v>1.1200000000000001E-6</v>
      </c>
      <c r="AG189" s="23">
        <v>1.1799999999999999E-6</v>
      </c>
      <c r="AH189" s="23">
        <v>1.2300000000000001E-6</v>
      </c>
      <c r="AI189" s="23">
        <v>1.19E-6</v>
      </c>
      <c r="AJ189" s="23">
        <f t="shared" si="14"/>
        <v>1.2100000000000001E-6</v>
      </c>
      <c r="AL189" s="31">
        <f t="shared" si="15"/>
        <v>0.112</v>
      </c>
      <c r="AM189" s="31">
        <f t="shared" si="16"/>
        <v>0.11799999999999999</v>
      </c>
      <c r="AN189" s="31">
        <f t="shared" ref="AN189:AN246" si="18">AJ189*100000</f>
        <v>0.12100000000000001</v>
      </c>
      <c r="AO189" s="23">
        <f t="shared" si="17"/>
        <v>4.0333333333333332E-2</v>
      </c>
    </row>
    <row r="190" spans="31:41" x14ac:dyDescent="0.2">
      <c r="AE190">
        <v>563</v>
      </c>
      <c r="AF190" s="23">
        <v>1.1000000000000001E-6</v>
      </c>
      <c r="AG190" s="23">
        <v>1.0899999999999999E-6</v>
      </c>
      <c r="AH190" s="23">
        <v>1.46E-6</v>
      </c>
      <c r="AI190" s="23">
        <v>1.4500000000000001E-6</v>
      </c>
      <c r="AJ190" s="23">
        <f t="shared" si="14"/>
        <v>1.455E-6</v>
      </c>
      <c r="AL190" s="31">
        <f t="shared" si="15"/>
        <v>0.11</v>
      </c>
      <c r="AM190" s="31">
        <f t="shared" si="16"/>
        <v>0.109</v>
      </c>
      <c r="AN190" s="31">
        <f t="shared" si="18"/>
        <v>0.14550000000000002</v>
      </c>
      <c r="AO190" s="23">
        <f t="shared" si="17"/>
        <v>4.8500000000000001E-2</v>
      </c>
    </row>
    <row r="191" spans="31:41" x14ac:dyDescent="0.2">
      <c r="AE191">
        <v>564</v>
      </c>
      <c r="AF191" s="23">
        <v>1.1999999999999999E-6</v>
      </c>
      <c r="AG191" s="23">
        <v>1.1599999999999999E-6</v>
      </c>
      <c r="AH191" s="23">
        <v>1.5999999999999999E-6</v>
      </c>
      <c r="AI191" s="23">
        <v>1.5E-6</v>
      </c>
      <c r="AJ191" s="23">
        <f t="shared" si="14"/>
        <v>1.55E-6</v>
      </c>
      <c r="AL191" s="31">
        <f t="shared" si="15"/>
        <v>0.12</v>
      </c>
      <c r="AM191" s="31">
        <f t="shared" si="16"/>
        <v>0.11599999999999999</v>
      </c>
      <c r="AN191" s="31">
        <f t="shared" si="18"/>
        <v>0.155</v>
      </c>
      <c r="AO191" s="23">
        <f t="shared" si="17"/>
        <v>5.1666666666666666E-2</v>
      </c>
    </row>
    <row r="192" spans="31:41" x14ac:dyDescent="0.2">
      <c r="AE192">
        <v>565</v>
      </c>
      <c r="AF192" s="23">
        <v>1.1599999999999999E-6</v>
      </c>
      <c r="AG192" s="23">
        <v>1.2100000000000001E-6</v>
      </c>
      <c r="AH192" s="23">
        <v>1.6199999999999999E-6</v>
      </c>
      <c r="AI192" s="23">
        <v>1.5200000000000001E-6</v>
      </c>
      <c r="AJ192" s="23">
        <f t="shared" si="14"/>
        <v>1.57E-6</v>
      </c>
      <c r="AL192" s="31">
        <f t="shared" si="15"/>
        <v>0.11599999999999999</v>
      </c>
      <c r="AM192" s="31">
        <f t="shared" si="16"/>
        <v>0.12100000000000001</v>
      </c>
      <c r="AN192" s="31">
        <f t="shared" si="18"/>
        <v>0.157</v>
      </c>
      <c r="AO192" s="23">
        <f t="shared" si="17"/>
        <v>5.2333333333333329E-2</v>
      </c>
    </row>
    <row r="193" spans="31:41" x14ac:dyDescent="0.2">
      <c r="AE193">
        <v>566</v>
      </c>
      <c r="AF193" s="23">
        <v>1.04E-6</v>
      </c>
      <c r="AG193" s="23">
        <v>1.17E-6</v>
      </c>
      <c r="AH193" s="23">
        <v>1.7E-6</v>
      </c>
      <c r="AI193" s="23">
        <v>1.5099999999999999E-6</v>
      </c>
      <c r="AJ193" s="23">
        <f t="shared" si="14"/>
        <v>1.6049999999999999E-6</v>
      </c>
      <c r="AL193" s="31">
        <f t="shared" si="15"/>
        <v>0.104</v>
      </c>
      <c r="AM193" s="31">
        <f t="shared" si="16"/>
        <v>0.11700000000000001</v>
      </c>
      <c r="AN193" s="31">
        <f t="shared" si="18"/>
        <v>0.16049999999999998</v>
      </c>
      <c r="AO193" s="23">
        <f t="shared" si="17"/>
        <v>5.3499999999999992E-2</v>
      </c>
    </row>
    <row r="194" spans="31:41" x14ac:dyDescent="0.2">
      <c r="AE194">
        <v>567</v>
      </c>
      <c r="AF194" s="23">
        <v>1.0300000000000001E-6</v>
      </c>
      <c r="AG194" s="23">
        <v>1.1200000000000001E-6</v>
      </c>
      <c r="AH194" s="23">
        <v>1.88E-6</v>
      </c>
      <c r="AI194" s="23">
        <v>2.0099999999999998E-6</v>
      </c>
      <c r="AJ194" s="23">
        <f t="shared" si="14"/>
        <v>1.945E-6</v>
      </c>
      <c r="AL194" s="31">
        <f t="shared" si="15"/>
        <v>0.10300000000000001</v>
      </c>
      <c r="AM194" s="31">
        <f t="shared" si="16"/>
        <v>0.112</v>
      </c>
      <c r="AN194" s="31">
        <f t="shared" si="18"/>
        <v>0.19450000000000001</v>
      </c>
      <c r="AO194" s="23">
        <f t="shared" si="17"/>
        <v>6.4833333333333326E-2</v>
      </c>
    </row>
    <row r="195" spans="31:41" x14ac:dyDescent="0.2">
      <c r="AE195">
        <v>568</v>
      </c>
      <c r="AF195" s="23">
        <v>1.11E-6</v>
      </c>
      <c r="AG195" s="23">
        <v>1.1400000000000001E-6</v>
      </c>
      <c r="AH195" s="23">
        <v>2.2299999999999998E-6</v>
      </c>
      <c r="AI195" s="23">
        <v>2.3599999999999999E-6</v>
      </c>
      <c r="AJ195" s="23">
        <f t="shared" si="14"/>
        <v>2.295E-6</v>
      </c>
      <c r="AL195" s="31">
        <f t="shared" si="15"/>
        <v>0.111</v>
      </c>
      <c r="AM195" s="31">
        <f t="shared" si="16"/>
        <v>0.114</v>
      </c>
      <c r="AN195" s="31">
        <f t="shared" si="18"/>
        <v>0.22950000000000001</v>
      </c>
      <c r="AO195" s="23">
        <f t="shared" si="17"/>
        <v>7.6499999999999999E-2</v>
      </c>
    </row>
    <row r="196" spans="31:41" x14ac:dyDescent="0.2">
      <c r="AE196">
        <v>569</v>
      </c>
      <c r="AF196" s="23">
        <v>1.08E-6</v>
      </c>
      <c r="AG196" s="23">
        <v>1.1000000000000001E-6</v>
      </c>
      <c r="AH196" s="23">
        <v>2.5399999999999998E-6</v>
      </c>
      <c r="AI196" s="23">
        <v>2.6299999999999998E-6</v>
      </c>
      <c r="AJ196" s="23">
        <f t="shared" si="14"/>
        <v>2.5849999999999998E-6</v>
      </c>
      <c r="AL196" s="31">
        <f t="shared" si="15"/>
        <v>0.108</v>
      </c>
      <c r="AM196" s="31">
        <f t="shared" si="16"/>
        <v>0.11</v>
      </c>
      <c r="AN196" s="31">
        <f t="shared" si="18"/>
        <v>0.25850000000000001</v>
      </c>
      <c r="AO196" s="23">
        <f t="shared" si="17"/>
        <v>8.6166666666666669E-2</v>
      </c>
    </row>
    <row r="197" spans="31:41" x14ac:dyDescent="0.2">
      <c r="AE197">
        <v>570</v>
      </c>
      <c r="AF197" s="23">
        <v>1.1200000000000001E-6</v>
      </c>
      <c r="AG197" s="23">
        <v>1.13E-6</v>
      </c>
      <c r="AH197" s="23">
        <v>3.01E-6</v>
      </c>
      <c r="AI197" s="23">
        <v>3.0199999999999999E-6</v>
      </c>
      <c r="AJ197" s="23">
        <f t="shared" si="14"/>
        <v>3.0149999999999999E-6</v>
      </c>
      <c r="AL197" s="31">
        <f t="shared" si="15"/>
        <v>0.112</v>
      </c>
      <c r="AM197" s="31">
        <f t="shared" si="16"/>
        <v>0.113</v>
      </c>
      <c r="AN197" s="31">
        <f t="shared" si="18"/>
        <v>0.30149999999999999</v>
      </c>
      <c r="AO197" s="23">
        <f t="shared" si="17"/>
        <v>0.10049999999999999</v>
      </c>
    </row>
    <row r="198" spans="31:41" x14ac:dyDescent="0.2">
      <c r="AE198">
        <v>571</v>
      </c>
      <c r="AF198" s="23">
        <v>1.06E-6</v>
      </c>
      <c r="AG198" s="23">
        <v>1.1400000000000001E-6</v>
      </c>
      <c r="AH198" s="23">
        <v>3.6100000000000002E-6</v>
      </c>
      <c r="AI198" s="23">
        <v>3.8199999999999998E-6</v>
      </c>
      <c r="AJ198" s="23">
        <f t="shared" si="14"/>
        <v>3.715E-6</v>
      </c>
      <c r="AL198" s="31">
        <f t="shared" si="15"/>
        <v>0.106</v>
      </c>
      <c r="AM198" s="31">
        <f t="shared" si="16"/>
        <v>0.114</v>
      </c>
      <c r="AN198" s="31">
        <f t="shared" si="18"/>
        <v>0.3715</v>
      </c>
      <c r="AO198" s="23">
        <f t="shared" si="17"/>
        <v>0.12383333333333332</v>
      </c>
    </row>
    <row r="199" spans="31:41" x14ac:dyDescent="0.2">
      <c r="AE199">
        <v>572</v>
      </c>
      <c r="AF199" s="23">
        <v>1.1000000000000001E-6</v>
      </c>
      <c r="AG199" s="23">
        <v>1.1200000000000001E-6</v>
      </c>
      <c r="AH199" s="23">
        <v>4.6500000000000004E-6</v>
      </c>
      <c r="AI199" s="23">
        <v>4.8300000000000003E-6</v>
      </c>
      <c r="AJ199" s="23">
        <f t="shared" si="14"/>
        <v>4.7400000000000004E-6</v>
      </c>
      <c r="AL199" s="31">
        <f t="shared" si="15"/>
        <v>0.11</v>
      </c>
      <c r="AM199" s="31">
        <f t="shared" si="16"/>
        <v>0.112</v>
      </c>
      <c r="AN199" s="31">
        <f t="shared" si="18"/>
        <v>0.47400000000000003</v>
      </c>
      <c r="AO199" s="23">
        <f t="shared" si="17"/>
        <v>0.158</v>
      </c>
    </row>
    <row r="200" spans="31:41" x14ac:dyDescent="0.2">
      <c r="AE200">
        <v>573</v>
      </c>
      <c r="AF200" s="23">
        <v>9.9199999999999999E-7</v>
      </c>
      <c r="AG200" s="23">
        <v>1.13E-6</v>
      </c>
      <c r="AH200" s="23">
        <v>6.19E-6</v>
      </c>
      <c r="AI200" s="23">
        <v>6.3400000000000003E-6</v>
      </c>
      <c r="AJ200" s="23">
        <f t="shared" ref="AJ200:AJ263" si="19">AVERAGE(AH200:AI200)</f>
        <v>6.2650000000000002E-6</v>
      </c>
      <c r="AL200" s="31">
        <f t="shared" ref="AL200:AL263" si="20">AF200*100000</f>
        <v>9.9199999999999997E-2</v>
      </c>
      <c r="AM200" s="31">
        <f t="shared" ref="AM200:AM263" si="21">AG200*100000</f>
        <v>0.113</v>
      </c>
      <c r="AN200" s="31">
        <f t="shared" si="18"/>
        <v>0.62650000000000006</v>
      </c>
      <c r="AO200" s="23">
        <f t="shared" ref="AO200:AO263" si="22">AN200*(15/45)</f>
        <v>0.20883333333333334</v>
      </c>
    </row>
    <row r="201" spans="31:41" x14ac:dyDescent="0.2">
      <c r="AE201">
        <v>574</v>
      </c>
      <c r="AF201" s="23">
        <v>1.0499999999999999E-6</v>
      </c>
      <c r="AG201" s="23">
        <v>1.13E-6</v>
      </c>
      <c r="AH201" s="23">
        <v>8.7600000000000008E-6</v>
      </c>
      <c r="AI201" s="23">
        <v>8.8300000000000002E-6</v>
      </c>
      <c r="AJ201" s="23">
        <f t="shared" si="19"/>
        <v>8.7949999999999996E-6</v>
      </c>
      <c r="AL201" s="31">
        <f t="shared" si="20"/>
        <v>0.105</v>
      </c>
      <c r="AM201" s="31">
        <f t="shared" si="21"/>
        <v>0.113</v>
      </c>
      <c r="AN201" s="31">
        <f t="shared" si="18"/>
        <v>0.87949999999999995</v>
      </c>
      <c r="AO201" s="23">
        <f t="shared" si="22"/>
        <v>0.29316666666666663</v>
      </c>
    </row>
    <row r="202" spans="31:41" x14ac:dyDescent="0.2">
      <c r="AE202">
        <v>575</v>
      </c>
      <c r="AF202" s="23">
        <v>1.0899999999999999E-6</v>
      </c>
      <c r="AG202" s="23">
        <v>1.1400000000000001E-6</v>
      </c>
      <c r="AH202" s="23">
        <v>1.2300000000000001E-5</v>
      </c>
      <c r="AI202" s="23">
        <v>1.2799999999999999E-5</v>
      </c>
      <c r="AJ202" s="23">
        <f t="shared" si="19"/>
        <v>1.255E-5</v>
      </c>
      <c r="AL202" s="31">
        <f t="shared" si="20"/>
        <v>0.109</v>
      </c>
      <c r="AM202" s="31">
        <f t="shared" si="21"/>
        <v>0.114</v>
      </c>
      <c r="AN202" s="31">
        <f t="shared" si="18"/>
        <v>1.2550000000000001</v>
      </c>
      <c r="AO202" s="23">
        <f t="shared" si="22"/>
        <v>0.41833333333333333</v>
      </c>
    </row>
    <row r="203" spans="31:41" x14ac:dyDescent="0.2">
      <c r="AE203">
        <v>576</v>
      </c>
      <c r="AF203" s="23">
        <v>1.08E-6</v>
      </c>
      <c r="AG203" s="23">
        <v>1.1200000000000001E-6</v>
      </c>
      <c r="AH203" s="23">
        <v>1.77E-5</v>
      </c>
      <c r="AI203" s="23">
        <v>1.8199999999999999E-5</v>
      </c>
      <c r="AJ203" s="23">
        <f t="shared" si="19"/>
        <v>1.7949999999999999E-5</v>
      </c>
      <c r="AL203" s="31">
        <f t="shared" si="20"/>
        <v>0.108</v>
      </c>
      <c r="AM203" s="31">
        <f t="shared" si="21"/>
        <v>0.112</v>
      </c>
      <c r="AN203" s="31">
        <f t="shared" si="18"/>
        <v>1.7949999999999999</v>
      </c>
      <c r="AO203" s="23">
        <f t="shared" si="22"/>
        <v>0.59833333333333327</v>
      </c>
    </row>
    <row r="204" spans="31:41" x14ac:dyDescent="0.2">
      <c r="AE204">
        <v>577</v>
      </c>
      <c r="AF204" s="23">
        <v>1.02E-6</v>
      </c>
      <c r="AG204" s="23">
        <v>1.1000000000000001E-6</v>
      </c>
      <c r="AH204" s="23">
        <v>2.6400000000000001E-5</v>
      </c>
      <c r="AI204" s="23">
        <v>2.72E-5</v>
      </c>
      <c r="AJ204" s="23">
        <f t="shared" si="19"/>
        <v>2.6800000000000001E-5</v>
      </c>
      <c r="AL204" s="31">
        <f t="shared" si="20"/>
        <v>0.10199999999999999</v>
      </c>
      <c r="AM204" s="31">
        <f t="shared" si="21"/>
        <v>0.11</v>
      </c>
      <c r="AN204" s="31">
        <f t="shared" si="18"/>
        <v>2.68</v>
      </c>
      <c r="AO204" s="23">
        <f t="shared" si="22"/>
        <v>0.89333333333333331</v>
      </c>
    </row>
    <row r="205" spans="31:41" x14ac:dyDescent="0.2">
      <c r="AE205">
        <v>578</v>
      </c>
      <c r="AF205" s="23">
        <v>1.04E-6</v>
      </c>
      <c r="AG205" s="23">
        <v>1.1599999999999999E-6</v>
      </c>
      <c r="AH205" s="23">
        <v>4.7200000000000002E-5</v>
      </c>
      <c r="AI205" s="23">
        <v>4.85E-5</v>
      </c>
      <c r="AJ205" s="23">
        <f t="shared" si="19"/>
        <v>4.7849999999999998E-5</v>
      </c>
      <c r="AL205" s="31">
        <f t="shared" si="20"/>
        <v>0.104</v>
      </c>
      <c r="AM205" s="31">
        <f t="shared" si="21"/>
        <v>0.11599999999999999</v>
      </c>
      <c r="AN205" s="31">
        <f t="shared" si="18"/>
        <v>4.7850000000000001</v>
      </c>
      <c r="AO205" s="23">
        <f t="shared" si="22"/>
        <v>1.595</v>
      </c>
    </row>
    <row r="206" spans="31:41" x14ac:dyDescent="0.2">
      <c r="AE206">
        <v>579</v>
      </c>
      <c r="AF206" s="23">
        <v>1.0100000000000001E-6</v>
      </c>
      <c r="AG206" s="23">
        <v>1.1400000000000001E-6</v>
      </c>
      <c r="AH206" s="23">
        <v>9.1100000000000005E-5</v>
      </c>
      <c r="AI206" s="23">
        <v>9.1700000000000006E-5</v>
      </c>
      <c r="AJ206" s="23">
        <f t="shared" si="19"/>
        <v>9.1399999999999999E-5</v>
      </c>
      <c r="AL206" s="31">
        <f t="shared" si="20"/>
        <v>0.10100000000000001</v>
      </c>
      <c r="AM206" s="31">
        <f t="shared" si="21"/>
        <v>0.114</v>
      </c>
      <c r="AN206" s="31">
        <f t="shared" si="18"/>
        <v>9.14</v>
      </c>
      <c r="AO206" s="23">
        <f t="shared" si="22"/>
        <v>3.0466666666666669</v>
      </c>
    </row>
    <row r="207" spans="31:41" x14ac:dyDescent="0.2">
      <c r="AE207">
        <v>580</v>
      </c>
      <c r="AF207" s="23">
        <v>1.06E-6</v>
      </c>
      <c r="AG207" s="23">
        <v>1.15E-6</v>
      </c>
      <c r="AH207" s="23">
        <v>1.5300000000000001E-4</v>
      </c>
      <c r="AI207" s="23">
        <v>1.5300000000000001E-4</v>
      </c>
      <c r="AJ207" s="23">
        <f t="shared" si="19"/>
        <v>1.5300000000000001E-4</v>
      </c>
      <c r="AL207" s="31">
        <f t="shared" si="20"/>
        <v>0.106</v>
      </c>
      <c r="AM207" s="31">
        <f t="shared" si="21"/>
        <v>0.115</v>
      </c>
      <c r="AN207" s="31">
        <f t="shared" si="18"/>
        <v>15.3</v>
      </c>
      <c r="AO207" s="23">
        <f t="shared" si="22"/>
        <v>5.0999999999999996</v>
      </c>
    </row>
    <row r="208" spans="31:41" x14ac:dyDescent="0.2">
      <c r="AE208">
        <v>581</v>
      </c>
      <c r="AF208" s="23">
        <v>1.08E-6</v>
      </c>
      <c r="AG208" s="23">
        <v>1.17E-6</v>
      </c>
      <c r="AH208" s="23">
        <v>2.3499999999999999E-4</v>
      </c>
      <c r="AI208" s="23">
        <v>2.34E-4</v>
      </c>
      <c r="AJ208" s="23">
        <f t="shared" si="19"/>
        <v>2.3450000000000001E-4</v>
      </c>
      <c r="AL208" s="31">
        <f t="shared" si="20"/>
        <v>0.108</v>
      </c>
      <c r="AM208" s="31">
        <f t="shared" si="21"/>
        <v>0.11700000000000001</v>
      </c>
      <c r="AN208" s="31">
        <f t="shared" si="18"/>
        <v>23.45</v>
      </c>
      <c r="AO208" s="23">
        <f t="shared" si="22"/>
        <v>7.8166666666666664</v>
      </c>
    </row>
    <row r="209" spans="30:41" x14ac:dyDescent="0.2">
      <c r="AE209">
        <v>582</v>
      </c>
      <c r="AF209" s="23">
        <v>1.1000000000000001E-6</v>
      </c>
      <c r="AG209" s="23">
        <v>1.1799999999999999E-6</v>
      </c>
      <c r="AH209" s="23">
        <v>3.2899999999999997E-4</v>
      </c>
      <c r="AI209" s="23">
        <v>3.28E-4</v>
      </c>
      <c r="AJ209" s="23">
        <f t="shared" si="19"/>
        <v>3.2850000000000002E-4</v>
      </c>
      <c r="AL209" s="31">
        <f t="shared" si="20"/>
        <v>0.11</v>
      </c>
      <c r="AM209" s="31">
        <f t="shared" si="21"/>
        <v>0.11799999999999999</v>
      </c>
      <c r="AN209" s="31">
        <f t="shared" si="18"/>
        <v>32.85</v>
      </c>
      <c r="AO209" s="23">
        <f t="shared" si="22"/>
        <v>10.95</v>
      </c>
    </row>
    <row r="210" spans="30:41" x14ac:dyDescent="0.2">
      <c r="AE210">
        <v>583</v>
      </c>
      <c r="AF210" s="23">
        <v>1.2100000000000001E-6</v>
      </c>
      <c r="AG210" s="23">
        <v>1.1799999999999999E-6</v>
      </c>
      <c r="AH210" s="23">
        <v>4.2400000000000001E-4</v>
      </c>
      <c r="AI210" s="23">
        <v>4.2200000000000001E-4</v>
      </c>
      <c r="AJ210" s="23">
        <f t="shared" si="19"/>
        <v>4.2299999999999998E-4</v>
      </c>
      <c r="AL210" s="31">
        <f t="shared" si="20"/>
        <v>0.12100000000000001</v>
      </c>
      <c r="AM210" s="31">
        <f t="shared" si="21"/>
        <v>0.11799999999999999</v>
      </c>
      <c r="AN210" s="31">
        <f t="shared" si="18"/>
        <v>42.3</v>
      </c>
      <c r="AO210" s="23">
        <f t="shared" si="22"/>
        <v>14.099999999999998</v>
      </c>
    </row>
    <row r="211" spans="30:41" x14ac:dyDescent="0.2">
      <c r="AE211">
        <v>584</v>
      </c>
      <c r="AF211" s="23">
        <v>1.11E-6</v>
      </c>
      <c r="AG211" s="23">
        <v>1.19E-6</v>
      </c>
      <c r="AH211" s="23">
        <v>5.1599999999999997E-4</v>
      </c>
      <c r="AI211" s="23">
        <v>5.13E-4</v>
      </c>
      <c r="AJ211" s="23">
        <f t="shared" si="19"/>
        <v>5.1449999999999998E-4</v>
      </c>
      <c r="AL211" s="31">
        <f t="shared" si="20"/>
        <v>0.111</v>
      </c>
      <c r="AM211" s="31">
        <f t="shared" si="21"/>
        <v>0.11900000000000001</v>
      </c>
      <c r="AN211" s="31">
        <f t="shared" si="18"/>
        <v>51.449999999999996</v>
      </c>
      <c r="AO211" s="23">
        <f t="shared" si="22"/>
        <v>17.149999999999999</v>
      </c>
    </row>
    <row r="212" spans="30:41" x14ac:dyDescent="0.2">
      <c r="AE212">
        <v>585</v>
      </c>
      <c r="AF212" s="23">
        <v>1.1999999999999999E-6</v>
      </c>
      <c r="AG212" s="23">
        <v>1.17E-6</v>
      </c>
      <c r="AH212" s="23">
        <v>5.9000000000000003E-4</v>
      </c>
      <c r="AI212" s="23">
        <v>5.8500000000000002E-4</v>
      </c>
      <c r="AJ212" s="23">
        <f t="shared" si="19"/>
        <v>5.8750000000000002E-4</v>
      </c>
      <c r="AL212" s="31">
        <f t="shared" si="20"/>
        <v>0.12</v>
      </c>
      <c r="AM212" s="31">
        <f t="shared" si="21"/>
        <v>0.11700000000000001</v>
      </c>
      <c r="AN212" s="31">
        <f t="shared" si="18"/>
        <v>58.75</v>
      </c>
      <c r="AO212" s="23">
        <f t="shared" si="22"/>
        <v>19.583333333333332</v>
      </c>
    </row>
    <row r="213" spans="30:41" x14ac:dyDescent="0.2">
      <c r="AE213">
        <v>586</v>
      </c>
      <c r="AF213" s="23">
        <v>1.22E-6</v>
      </c>
      <c r="AG213" s="23">
        <v>1.1400000000000001E-6</v>
      </c>
      <c r="AH213" s="23">
        <v>6.4800000000000003E-4</v>
      </c>
      <c r="AI213" s="23">
        <v>6.4400000000000004E-4</v>
      </c>
      <c r="AJ213" s="23">
        <f t="shared" si="19"/>
        <v>6.4600000000000009E-4</v>
      </c>
      <c r="AL213" s="31">
        <f t="shared" si="20"/>
        <v>0.122</v>
      </c>
      <c r="AM213" s="31">
        <f t="shared" si="21"/>
        <v>0.114</v>
      </c>
      <c r="AN213" s="31">
        <f t="shared" si="18"/>
        <v>64.600000000000009</v>
      </c>
      <c r="AO213" s="23">
        <f t="shared" si="22"/>
        <v>21.533333333333335</v>
      </c>
    </row>
    <row r="214" spans="30:41" x14ac:dyDescent="0.2">
      <c r="AE214">
        <v>587</v>
      </c>
      <c r="AF214" s="23">
        <v>1.08E-6</v>
      </c>
      <c r="AG214" s="23">
        <v>1.11E-6</v>
      </c>
      <c r="AH214" s="23">
        <v>6.8599999999999998E-4</v>
      </c>
      <c r="AI214" s="23">
        <v>6.8300000000000001E-4</v>
      </c>
      <c r="AJ214" s="23">
        <f t="shared" si="19"/>
        <v>6.845E-4</v>
      </c>
      <c r="AL214" s="31">
        <f t="shared" si="20"/>
        <v>0.108</v>
      </c>
      <c r="AM214" s="31">
        <f t="shared" si="21"/>
        <v>0.111</v>
      </c>
      <c r="AN214" s="31">
        <f t="shared" si="18"/>
        <v>68.45</v>
      </c>
      <c r="AO214" s="23">
        <f t="shared" si="22"/>
        <v>22.816666666666666</v>
      </c>
    </row>
    <row r="215" spans="30:41" x14ac:dyDescent="0.2">
      <c r="AD215" s="26" t="s">
        <v>27</v>
      </c>
      <c r="AE215" s="28">
        <v>588</v>
      </c>
      <c r="AF215" s="23">
        <v>1.19E-6</v>
      </c>
      <c r="AG215" s="23">
        <v>1.1400000000000001E-6</v>
      </c>
      <c r="AH215" s="23">
        <v>6.8999999999999997E-4</v>
      </c>
      <c r="AI215" s="23">
        <v>6.8900000000000005E-4</v>
      </c>
      <c r="AJ215" s="23">
        <f t="shared" si="19"/>
        <v>6.8950000000000001E-4</v>
      </c>
      <c r="AL215" s="31">
        <f t="shared" si="20"/>
        <v>0.11900000000000001</v>
      </c>
      <c r="AM215" s="31">
        <f t="shared" si="21"/>
        <v>0.114</v>
      </c>
      <c r="AN215" s="31">
        <f t="shared" si="18"/>
        <v>68.95</v>
      </c>
      <c r="AO215" s="23">
        <f t="shared" si="22"/>
        <v>22.983333333333334</v>
      </c>
    </row>
    <row r="216" spans="30:41" x14ac:dyDescent="0.2">
      <c r="AE216">
        <v>589</v>
      </c>
      <c r="AF216" s="23">
        <v>9.9699999999999994E-7</v>
      </c>
      <c r="AG216" s="23">
        <v>1.04E-6</v>
      </c>
      <c r="AH216" s="23">
        <v>6.6500000000000001E-4</v>
      </c>
      <c r="AI216" s="23">
        <v>6.6299999999999996E-4</v>
      </c>
      <c r="AJ216" s="23">
        <f t="shared" si="19"/>
        <v>6.6399999999999999E-4</v>
      </c>
      <c r="AL216" s="31">
        <f t="shared" si="20"/>
        <v>9.9699999999999997E-2</v>
      </c>
      <c r="AM216" s="31">
        <f t="shared" si="21"/>
        <v>0.104</v>
      </c>
      <c r="AN216" s="31">
        <f t="shared" si="18"/>
        <v>66.399999999999991</v>
      </c>
      <c r="AO216" s="23">
        <f t="shared" si="22"/>
        <v>22.133333333333329</v>
      </c>
    </row>
    <row r="217" spans="30:41" x14ac:dyDescent="0.2">
      <c r="AE217">
        <v>590</v>
      </c>
      <c r="AF217" s="23">
        <v>9.8899999999999998E-7</v>
      </c>
      <c r="AG217" s="23">
        <v>1.02E-6</v>
      </c>
      <c r="AH217" s="23">
        <v>6.0599999999999998E-4</v>
      </c>
      <c r="AI217" s="23">
        <v>6.0599999999999998E-4</v>
      </c>
      <c r="AJ217" s="23">
        <f t="shared" si="19"/>
        <v>6.0599999999999998E-4</v>
      </c>
      <c r="AL217" s="31">
        <f t="shared" si="20"/>
        <v>9.8900000000000002E-2</v>
      </c>
      <c r="AM217" s="31">
        <f t="shared" si="21"/>
        <v>0.10199999999999999</v>
      </c>
      <c r="AN217" s="31">
        <f t="shared" si="18"/>
        <v>60.6</v>
      </c>
      <c r="AO217" s="23">
        <f t="shared" si="22"/>
        <v>20.2</v>
      </c>
    </row>
    <row r="218" spans="30:41" x14ac:dyDescent="0.2">
      <c r="AE218">
        <v>591</v>
      </c>
      <c r="AF218" s="23">
        <v>1.02E-6</v>
      </c>
      <c r="AG218" s="23">
        <v>1.06E-6</v>
      </c>
      <c r="AH218" s="23">
        <v>5.2300000000000003E-4</v>
      </c>
      <c r="AI218" s="23">
        <v>5.2499999999999997E-4</v>
      </c>
      <c r="AJ218" s="23">
        <f t="shared" si="19"/>
        <v>5.2399999999999994E-4</v>
      </c>
      <c r="AL218" s="31">
        <f t="shared" si="20"/>
        <v>0.10199999999999999</v>
      </c>
      <c r="AM218" s="31">
        <f t="shared" si="21"/>
        <v>0.106</v>
      </c>
      <c r="AN218" s="31">
        <f t="shared" si="18"/>
        <v>52.399999999999991</v>
      </c>
      <c r="AO218" s="23">
        <f t="shared" si="22"/>
        <v>17.466666666666661</v>
      </c>
    </row>
    <row r="219" spans="30:41" x14ac:dyDescent="0.2">
      <c r="AE219">
        <v>592</v>
      </c>
      <c r="AF219" s="23">
        <v>1.22E-6</v>
      </c>
      <c r="AG219" s="23">
        <v>1.0899999999999999E-6</v>
      </c>
      <c r="AH219" s="23">
        <v>4.2400000000000001E-4</v>
      </c>
      <c r="AI219" s="23">
        <v>4.2499999999999998E-4</v>
      </c>
      <c r="AJ219" s="23">
        <f t="shared" si="19"/>
        <v>4.2449999999999996E-4</v>
      </c>
      <c r="AL219" s="31">
        <f t="shared" si="20"/>
        <v>0.122</v>
      </c>
      <c r="AM219" s="31">
        <f t="shared" si="21"/>
        <v>0.109</v>
      </c>
      <c r="AN219" s="31">
        <f t="shared" si="18"/>
        <v>42.449999999999996</v>
      </c>
      <c r="AO219" s="23">
        <f t="shared" si="22"/>
        <v>14.149999999999999</v>
      </c>
    </row>
    <row r="220" spans="30:41" x14ac:dyDescent="0.2">
      <c r="AE220">
        <v>593</v>
      </c>
      <c r="AF220" s="23">
        <v>1.08E-6</v>
      </c>
      <c r="AG220" s="23">
        <v>1.0699999999999999E-6</v>
      </c>
      <c r="AH220" s="23">
        <v>3.1799999999999998E-4</v>
      </c>
      <c r="AI220" s="23">
        <v>3.19E-4</v>
      </c>
      <c r="AJ220" s="23">
        <f t="shared" si="19"/>
        <v>3.1849999999999999E-4</v>
      </c>
      <c r="AL220" s="31">
        <f t="shared" si="20"/>
        <v>0.108</v>
      </c>
      <c r="AM220" s="31">
        <f t="shared" si="21"/>
        <v>0.107</v>
      </c>
      <c r="AN220" s="31">
        <f t="shared" si="18"/>
        <v>31.849999999999998</v>
      </c>
      <c r="AO220" s="23">
        <f t="shared" si="22"/>
        <v>10.616666666666665</v>
      </c>
    </row>
    <row r="221" spans="30:41" x14ac:dyDescent="0.2">
      <c r="AE221">
        <v>594</v>
      </c>
      <c r="AF221" s="23">
        <v>1.06E-6</v>
      </c>
      <c r="AG221" s="23">
        <v>1.1000000000000001E-6</v>
      </c>
      <c r="AH221" s="23">
        <v>2.1699999999999999E-4</v>
      </c>
      <c r="AI221" s="23">
        <v>2.1699999999999999E-4</v>
      </c>
      <c r="AJ221" s="23">
        <f t="shared" si="19"/>
        <v>2.1699999999999999E-4</v>
      </c>
      <c r="AL221" s="31">
        <f t="shared" si="20"/>
        <v>0.106</v>
      </c>
      <c r="AM221" s="31">
        <f t="shared" si="21"/>
        <v>0.11</v>
      </c>
      <c r="AN221" s="31">
        <f t="shared" si="18"/>
        <v>21.7</v>
      </c>
      <c r="AO221" s="23">
        <f t="shared" si="22"/>
        <v>7.2333333333333325</v>
      </c>
    </row>
    <row r="222" spans="30:41" x14ac:dyDescent="0.2">
      <c r="AE222">
        <v>595</v>
      </c>
      <c r="AF222" s="23">
        <v>1.08E-6</v>
      </c>
      <c r="AG222" s="23">
        <v>1.06E-6</v>
      </c>
      <c r="AH222" s="23">
        <v>1.3200000000000001E-4</v>
      </c>
      <c r="AI222" s="23">
        <v>1.3200000000000001E-4</v>
      </c>
      <c r="AJ222" s="23">
        <f t="shared" si="19"/>
        <v>1.3200000000000001E-4</v>
      </c>
      <c r="AL222" s="31">
        <f t="shared" si="20"/>
        <v>0.108</v>
      </c>
      <c r="AM222" s="31">
        <f t="shared" si="21"/>
        <v>0.106</v>
      </c>
      <c r="AN222" s="31">
        <f t="shared" si="18"/>
        <v>13.200000000000001</v>
      </c>
      <c r="AO222" s="23">
        <f t="shared" si="22"/>
        <v>4.4000000000000004</v>
      </c>
    </row>
    <row r="223" spans="30:41" x14ac:dyDescent="0.2">
      <c r="AE223">
        <v>596</v>
      </c>
      <c r="AF223" s="23">
        <v>9.540000000000001E-7</v>
      </c>
      <c r="AG223" s="23">
        <v>1.0699999999999999E-6</v>
      </c>
      <c r="AH223" s="23">
        <v>7.2799999999999994E-5</v>
      </c>
      <c r="AI223" s="23">
        <v>7.2799999999999994E-5</v>
      </c>
      <c r="AJ223" s="23">
        <f t="shared" si="19"/>
        <v>7.2799999999999994E-5</v>
      </c>
      <c r="AL223" s="31">
        <f t="shared" si="20"/>
        <v>9.5400000000000013E-2</v>
      </c>
      <c r="AM223" s="31">
        <f t="shared" si="21"/>
        <v>0.107</v>
      </c>
      <c r="AN223" s="31">
        <f t="shared" si="18"/>
        <v>7.2799999999999994</v>
      </c>
      <c r="AO223" s="23">
        <f t="shared" si="22"/>
        <v>2.4266666666666663</v>
      </c>
    </row>
    <row r="224" spans="30:41" x14ac:dyDescent="0.2">
      <c r="AE224">
        <v>597</v>
      </c>
      <c r="AF224" s="23">
        <v>1.0499999999999999E-6</v>
      </c>
      <c r="AG224" s="23">
        <v>1.08E-6</v>
      </c>
      <c r="AH224" s="23">
        <v>3.8500000000000001E-5</v>
      </c>
      <c r="AI224" s="23">
        <v>3.8899999999999997E-5</v>
      </c>
      <c r="AJ224" s="23">
        <f t="shared" si="19"/>
        <v>3.8699999999999999E-5</v>
      </c>
      <c r="AL224" s="31">
        <f t="shared" si="20"/>
        <v>0.105</v>
      </c>
      <c r="AM224" s="31">
        <f t="shared" si="21"/>
        <v>0.108</v>
      </c>
      <c r="AN224" s="31">
        <f t="shared" si="18"/>
        <v>3.8699999999999997</v>
      </c>
      <c r="AO224" s="23">
        <f t="shared" si="22"/>
        <v>1.2899999999999998</v>
      </c>
    </row>
    <row r="225" spans="31:41" x14ac:dyDescent="0.2">
      <c r="AE225">
        <v>598</v>
      </c>
      <c r="AF225" s="23">
        <v>1.0300000000000001E-6</v>
      </c>
      <c r="AG225" s="23">
        <v>1.0499999999999999E-6</v>
      </c>
      <c r="AH225" s="23">
        <v>2.4499999999999999E-5</v>
      </c>
      <c r="AI225" s="23">
        <v>2.4700000000000001E-5</v>
      </c>
      <c r="AJ225" s="23">
        <f t="shared" si="19"/>
        <v>2.4600000000000002E-5</v>
      </c>
      <c r="AL225" s="31">
        <f t="shared" si="20"/>
        <v>0.10300000000000001</v>
      </c>
      <c r="AM225" s="31">
        <f t="shared" si="21"/>
        <v>0.105</v>
      </c>
      <c r="AN225" s="31">
        <f t="shared" si="18"/>
        <v>2.46</v>
      </c>
      <c r="AO225" s="23">
        <f t="shared" si="22"/>
        <v>0.82</v>
      </c>
    </row>
    <row r="226" spans="31:41" x14ac:dyDescent="0.2">
      <c r="AE226">
        <v>599</v>
      </c>
      <c r="AF226" s="23">
        <v>1.11E-6</v>
      </c>
      <c r="AG226" s="23">
        <v>1.0499999999999999E-6</v>
      </c>
      <c r="AH226" s="23">
        <v>1.73E-5</v>
      </c>
      <c r="AI226" s="23">
        <v>1.7600000000000001E-5</v>
      </c>
      <c r="AJ226" s="23">
        <f t="shared" si="19"/>
        <v>1.7450000000000001E-5</v>
      </c>
      <c r="AL226" s="31">
        <f t="shared" si="20"/>
        <v>0.111</v>
      </c>
      <c r="AM226" s="31">
        <f t="shared" si="21"/>
        <v>0.105</v>
      </c>
      <c r="AN226" s="31">
        <f t="shared" si="18"/>
        <v>1.7450000000000001</v>
      </c>
      <c r="AO226" s="23">
        <f t="shared" si="22"/>
        <v>0.58166666666666667</v>
      </c>
    </row>
    <row r="227" spans="31:41" x14ac:dyDescent="0.2">
      <c r="AE227">
        <v>600</v>
      </c>
      <c r="AF227" s="23">
        <v>1.2100000000000001E-6</v>
      </c>
      <c r="AG227" s="23">
        <v>1.1000000000000001E-6</v>
      </c>
      <c r="AH227" s="23">
        <v>1.2099999999999999E-5</v>
      </c>
      <c r="AI227" s="23">
        <v>1.24E-5</v>
      </c>
      <c r="AJ227" s="23">
        <f t="shared" si="19"/>
        <v>1.225E-5</v>
      </c>
      <c r="AL227" s="31">
        <f t="shared" si="20"/>
        <v>0.12100000000000001</v>
      </c>
      <c r="AM227" s="31">
        <f t="shared" si="21"/>
        <v>0.11</v>
      </c>
      <c r="AN227" s="31">
        <f t="shared" si="18"/>
        <v>1.2249999999999999</v>
      </c>
      <c r="AO227" s="23">
        <f t="shared" si="22"/>
        <v>0.40833333333333327</v>
      </c>
    </row>
    <row r="228" spans="31:41" x14ac:dyDescent="0.2">
      <c r="AE228">
        <v>601</v>
      </c>
      <c r="AF228" s="23">
        <v>1.1200000000000001E-6</v>
      </c>
      <c r="AG228" s="23">
        <v>1.06E-6</v>
      </c>
      <c r="AH228" s="23">
        <v>8.4500000000000004E-6</v>
      </c>
      <c r="AI228" s="23">
        <v>8.4400000000000005E-6</v>
      </c>
      <c r="AJ228" s="23">
        <f t="shared" si="19"/>
        <v>8.4450000000000013E-6</v>
      </c>
      <c r="AL228" s="31">
        <f t="shared" si="20"/>
        <v>0.112</v>
      </c>
      <c r="AM228" s="31">
        <f t="shared" si="21"/>
        <v>0.106</v>
      </c>
      <c r="AN228" s="31">
        <f t="shared" si="18"/>
        <v>0.84450000000000014</v>
      </c>
      <c r="AO228" s="23">
        <f t="shared" si="22"/>
        <v>0.28150000000000003</v>
      </c>
    </row>
    <row r="229" spans="31:41" x14ac:dyDescent="0.2">
      <c r="AE229">
        <v>602</v>
      </c>
      <c r="AF229" s="23">
        <v>1.1200000000000001E-6</v>
      </c>
      <c r="AG229" s="23">
        <v>1.08E-6</v>
      </c>
      <c r="AH229" s="23">
        <v>6.0599999999999996E-6</v>
      </c>
      <c r="AI229" s="23">
        <v>6.19E-6</v>
      </c>
      <c r="AJ229" s="23">
        <f t="shared" si="19"/>
        <v>6.1249999999999998E-6</v>
      </c>
      <c r="AL229" s="31">
        <f t="shared" si="20"/>
        <v>0.112</v>
      </c>
      <c r="AM229" s="31">
        <f t="shared" si="21"/>
        <v>0.108</v>
      </c>
      <c r="AN229" s="31">
        <f t="shared" si="18"/>
        <v>0.61249999999999993</v>
      </c>
      <c r="AO229" s="23">
        <f t="shared" si="22"/>
        <v>0.20416666666666664</v>
      </c>
    </row>
    <row r="230" spans="31:41" x14ac:dyDescent="0.2">
      <c r="AE230">
        <v>603</v>
      </c>
      <c r="AF230" s="23">
        <v>1.0499999999999999E-6</v>
      </c>
      <c r="AG230" s="23">
        <v>1.0899999999999999E-6</v>
      </c>
      <c r="AH230" s="23">
        <v>4.34E-6</v>
      </c>
      <c r="AI230" s="23">
        <v>4.5000000000000001E-6</v>
      </c>
      <c r="AJ230" s="23">
        <f t="shared" si="19"/>
        <v>4.42E-6</v>
      </c>
      <c r="AL230" s="31">
        <f t="shared" si="20"/>
        <v>0.105</v>
      </c>
      <c r="AM230" s="31">
        <f t="shared" si="21"/>
        <v>0.109</v>
      </c>
      <c r="AN230" s="31">
        <f t="shared" si="18"/>
        <v>0.442</v>
      </c>
      <c r="AO230" s="23">
        <f t="shared" si="22"/>
        <v>0.14733333333333332</v>
      </c>
    </row>
    <row r="231" spans="31:41" x14ac:dyDescent="0.2">
      <c r="AE231">
        <v>604</v>
      </c>
      <c r="AF231" s="23">
        <v>1.1799999999999999E-6</v>
      </c>
      <c r="AG231" s="23">
        <v>1.0899999999999999E-6</v>
      </c>
      <c r="AH231" s="23">
        <v>3.32E-6</v>
      </c>
      <c r="AI231" s="23">
        <v>3.3699999999999999E-6</v>
      </c>
      <c r="AJ231" s="23">
        <f t="shared" si="19"/>
        <v>3.3450000000000002E-6</v>
      </c>
      <c r="AL231" s="31">
        <f t="shared" si="20"/>
        <v>0.11799999999999999</v>
      </c>
      <c r="AM231" s="31">
        <f t="shared" si="21"/>
        <v>0.109</v>
      </c>
      <c r="AN231" s="31">
        <f t="shared" si="18"/>
        <v>0.33450000000000002</v>
      </c>
      <c r="AO231" s="23">
        <f t="shared" si="22"/>
        <v>0.1115</v>
      </c>
    </row>
    <row r="232" spans="31:41" x14ac:dyDescent="0.2">
      <c r="AE232">
        <v>605</v>
      </c>
      <c r="AF232" s="23">
        <v>1.2100000000000001E-6</v>
      </c>
      <c r="AG232" s="23">
        <v>1.11E-6</v>
      </c>
      <c r="AH232" s="23">
        <v>2.6800000000000002E-6</v>
      </c>
      <c r="AI232" s="23">
        <v>2.7199999999999998E-6</v>
      </c>
      <c r="AJ232" s="23">
        <f t="shared" si="19"/>
        <v>2.7E-6</v>
      </c>
      <c r="AL232" s="31">
        <f t="shared" si="20"/>
        <v>0.12100000000000001</v>
      </c>
      <c r="AM232" s="31">
        <f t="shared" si="21"/>
        <v>0.111</v>
      </c>
      <c r="AN232" s="31">
        <f t="shared" si="18"/>
        <v>0.27</v>
      </c>
      <c r="AO232" s="23">
        <f t="shared" si="22"/>
        <v>0.09</v>
      </c>
    </row>
    <row r="233" spans="31:41" x14ac:dyDescent="0.2">
      <c r="AE233">
        <v>606</v>
      </c>
      <c r="AF233" s="23">
        <v>1.2899999999999999E-6</v>
      </c>
      <c r="AG233" s="23">
        <v>1.0699999999999999E-6</v>
      </c>
      <c r="AH233" s="23">
        <v>2.3300000000000001E-6</v>
      </c>
      <c r="AI233" s="23">
        <v>2.3199999999999998E-6</v>
      </c>
      <c r="AJ233" s="23">
        <f t="shared" si="19"/>
        <v>2.3249999999999998E-6</v>
      </c>
      <c r="AL233" s="31">
        <f t="shared" si="20"/>
        <v>0.129</v>
      </c>
      <c r="AM233" s="31">
        <f t="shared" si="21"/>
        <v>0.107</v>
      </c>
      <c r="AN233" s="31">
        <f t="shared" si="18"/>
        <v>0.23249999999999998</v>
      </c>
      <c r="AO233" s="23">
        <f t="shared" si="22"/>
        <v>7.7499999999999986E-2</v>
      </c>
    </row>
    <row r="234" spans="31:41" x14ac:dyDescent="0.2">
      <c r="AE234">
        <v>607</v>
      </c>
      <c r="AF234" s="23">
        <v>1.2699999999999999E-6</v>
      </c>
      <c r="AG234" s="23">
        <v>1.1000000000000001E-6</v>
      </c>
      <c r="AH234" s="23">
        <v>2.0899999999999999E-6</v>
      </c>
      <c r="AI234" s="23">
        <v>2.12E-6</v>
      </c>
      <c r="AJ234" s="23">
        <f t="shared" si="19"/>
        <v>2.1050000000000002E-6</v>
      </c>
      <c r="AL234" s="31">
        <f t="shared" si="20"/>
        <v>0.127</v>
      </c>
      <c r="AM234" s="31">
        <f t="shared" si="21"/>
        <v>0.11</v>
      </c>
      <c r="AN234" s="31">
        <f t="shared" si="18"/>
        <v>0.21050000000000002</v>
      </c>
      <c r="AO234" s="23">
        <f t="shared" si="22"/>
        <v>7.0166666666666669E-2</v>
      </c>
    </row>
    <row r="235" spans="31:41" x14ac:dyDescent="0.2">
      <c r="AE235">
        <v>608</v>
      </c>
      <c r="AF235" s="23">
        <v>1.31E-6</v>
      </c>
      <c r="AG235" s="23">
        <v>1.08E-6</v>
      </c>
      <c r="AH235" s="23">
        <v>2.04E-6</v>
      </c>
      <c r="AI235" s="23">
        <v>1.9700000000000002E-6</v>
      </c>
      <c r="AJ235" s="23">
        <f t="shared" si="19"/>
        <v>2.0050000000000003E-6</v>
      </c>
      <c r="AL235" s="31">
        <f t="shared" si="20"/>
        <v>0.13100000000000001</v>
      </c>
      <c r="AM235" s="31">
        <f t="shared" si="21"/>
        <v>0.108</v>
      </c>
      <c r="AN235" s="31">
        <f t="shared" si="18"/>
        <v>0.20050000000000004</v>
      </c>
      <c r="AO235" s="23">
        <f t="shared" si="22"/>
        <v>6.6833333333333342E-2</v>
      </c>
    </row>
    <row r="236" spans="31:41" x14ac:dyDescent="0.2">
      <c r="AE236">
        <v>609</v>
      </c>
      <c r="AF236" s="23">
        <v>1.31E-6</v>
      </c>
      <c r="AG236" s="23">
        <v>1.11E-6</v>
      </c>
      <c r="AH236" s="23">
        <v>1.9999999999999999E-6</v>
      </c>
      <c r="AI236" s="23">
        <v>2.0099999999999998E-6</v>
      </c>
      <c r="AJ236" s="23">
        <f t="shared" si="19"/>
        <v>2.0049999999999999E-6</v>
      </c>
      <c r="AL236" s="31">
        <f t="shared" si="20"/>
        <v>0.13100000000000001</v>
      </c>
      <c r="AM236" s="31">
        <f t="shared" si="21"/>
        <v>0.111</v>
      </c>
      <c r="AN236" s="31">
        <f t="shared" si="18"/>
        <v>0.20049999999999998</v>
      </c>
      <c r="AO236" s="23">
        <f t="shared" si="22"/>
        <v>6.6833333333333328E-2</v>
      </c>
    </row>
    <row r="237" spans="31:41" x14ac:dyDescent="0.2">
      <c r="AE237">
        <v>610</v>
      </c>
      <c r="AF237" s="23">
        <v>1.31E-6</v>
      </c>
      <c r="AG237" s="23">
        <v>1.08E-6</v>
      </c>
      <c r="AH237" s="23">
        <v>1.9199999999999998E-6</v>
      </c>
      <c r="AI237" s="23">
        <v>1.9199999999999998E-6</v>
      </c>
      <c r="AJ237" s="23">
        <f t="shared" si="19"/>
        <v>1.9199999999999998E-6</v>
      </c>
      <c r="AL237" s="31">
        <f t="shared" si="20"/>
        <v>0.13100000000000001</v>
      </c>
      <c r="AM237" s="31">
        <f t="shared" si="21"/>
        <v>0.108</v>
      </c>
      <c r="AN237" s="31">
        <f t="shared" si="18"/>
        <v>0.19199999999999998</v>
      </c>
      <c r="AO237" s="23">
        <f t="shared" si="22"/>
        <v>6.3999999999999987E-2</v>
      </c>
    </row>
    <row r="238" spans="31:41" x14ac:dyDescent="0.2">
      <c r="AE238">
        <v>611</v>
      </c>
      <c r="AF238" s="23">
        <v>1.22E-6</v>
      </c>
      <c r="AG238" s="23">
        <v>1.1400000000000001E-6</v>
      </c>
      <c r="AH238" s="23">
        <v>1.7799999999999999E-6</v>
      </c>
      <c r="AI238" s="23">
        <v>1.7799999999999999E-6</v>
      </c>
      <c r="AJ238" s="23">
        <f t="shared" si="19"/>
        <v>1.7799999999999999E-6</v>
      </c>
      <c r="AL238" s="31">
        <f t="shared" si="20"/>
        <v>0.122</v>
      </c>
      <c r="AM238" s="31">
        <f t="shared" si="21"/>
        <v>0.114</v>
      </c>
      <c r="AN238" s="31">
        <f t="shared" si="18"/>
        <v>0.17799999999999999</v>
      </c>
      <c r="AO238" s="23">
        <f t="shared" si="22"/>
        <v>5.9333333333333328E-2</v>
      </c>
    </row>
    <row r="239" spans="31:41" x14ac:dyDescent="0.2">
      <c r="AE239">
        <v>612</v>
      </c>
      <c r="AF239" s="23">
        <v>1.31E-6</v>
      </c>
      <c r="AG239" s="23">
        <v>1.1000000000000001E-6</v>
      </c>
      <c r="AH239" s="23">
        <v>1.7400000000000001E-6</v>
      </c>
      <c r="AI239" s="23">
        <v>1.81E-6</v>
      </c>
      <c r="AJ239" s="23">
        <f t="shared" si="19"/>
        <v>1.7749999999999999E-6</v>
      </c>
      <c r="AL239" s="31">
        <f t="shared" si="20"/>
        <v>0.13100000000000001</v>
      </c>
      <c r="AM239" s="31">
        <f t="shared" si="21"/>
        <v>0.11</v>
      </c>
      <c r="AN239" s="31">
        <f t="shared" si="18"/>
        <v>0.17749999999999999</v>
      </c>
      <c r="AO239" s="23">
        <f t="shared" si="22"/>
        <v>5.9166666666666659E-2</v>
      </c>
    </row>
    <row r="240" spans="31:41" x14ac:dyDescent="0.2">
      <c r="AE240">
        <v>613</v>
      </c>
      <c r="AF240" s="23">
        <v>1.22E-6</v>
      </c>
      <c r="AG240" s="23">
        <v>1.0899999999999999E-6</v>
      </c>
      <c r="AH240" s="23">
        <v>1.7799999999999999E-6</v>
      </c>
      <c r="AI240" s="23">
        <v>1.73E-6</v>
      </c>
      <c r="AJ240" s="23">
        <f t="shared" si="19"/>
        <v>1.7549999999999999E-6</v>
      </c>
      <c r="AL240" s="31">
        <f t="shared" si="20"/>
        <v>0.122</v>
      </c>
      <c r="AM240" s="31">
        <f t="shared" si="21"/>
        <v>0.109</v>
      </c>
      <c r="AN240" s="31">
        <f t="shared" si="18"/>
        <v>0.17549999999999999</v>
      </c>
      <c r="AO240" s="23">
        <f t="shared" si="22"/>
        <v>5.8499999999999996E-2</v>
      </c>
    </row>
    <row r="241" spans="31:41" x14ac:dyDescent="0.2">
      <c r="AE241">
        <v>614</v>
      </c>
      <c r="AF241" s="23">
        <v>1.22E-6</v>
      </c>
      <c r="AG241" s="23">
        <v>1.08E-6</v>
      </c>
      <c r="AH241" s="23">
        <v>1.68E-6</v>
      </c>
      <c r="AI241" s="23">
        <v>1.75E-6</v>
      </c>
      <c r="AJ241" s="23">
        <f t="shared" si="19"/>
        <v>1.7150000000000001E-6</v>
      </c>
      <c r="AL241" s="31">
        <f t="shared" si="20"/>
        <v>0.122</v>
      </c>
      <c r="AM241" s="31">
        <f t="shared" si="21"/>
        <v>0.108</v>
      </c>
      <c r="AN241" s="31">
        <f t="shared" si="18"/>
        <v>0.17150000000000001</v>
      </c>
      <c r="AO241" s="23">
        <f t="shared" si="22"/>
        <v>5.7166666666666671E-2</v>
      </c>
    </row>
    <row r="242" spans="31:41" x14ac:dyDescent="0.2">
      <c r="AE242">
        <v>615</v>
      </c>
      <c r="AF242" s="23">
        <v>1.39E-6</v>
      </c>
      <c r="AG242" s="23">
        <v>1.06E-6</v>
      </c>
      <c r="AH242" s="23">
        <v>1.6300000000000001E-6</v>
      </c>
      <c r="AI242" s="23">
        <v>1.59E-6</v>
      </c>
      <c r="AJ242" s="23">
        <f t="shared" si="19"/>
        <v>1.61E-6</v>
      </c>
      <c r="AL242" s="31">
        <f t="shared" si="20"/>
        <v>0.13900000000000001</v>
      </c>
      <c r="AM242" s="31">
        <f t="shared" si="21"/>
        <v>0.106</v>
      </c>
      <c r="AN242" s="31">
        <f t="shared" si="18"/>
        <v>0.161</v>
      </c>
      <c r="AO242" s="23">
        <f t="shared" si="22"/>
        <v>5.3666666666666668E-2</v>
      </c>
    </row>
    <row r="243" spans="31:41" x14ac:dyDescent="0.2">
      <c r="AE243">
        <v>616</v>
      </c>
      <c r="AF243" s="23">
        <v>1.3E-6</v>
      </c>
      <c r="AG243" s="23">
        <v>1.06E-6</v>
      </c>
      <c r="AH243" s="23">
        <v>1.6300000000000001E-6</v>
      </c>
      <c r="AI243" s="23">
        <v>1.57E-6</v>
      </c>
      <c r="AJ243" s="23">
        <f t="shared" si="19"/>
        <v>1.5999999999999999E-6</v>
      </c>
      <c r="AL243" s="31">
        <f t="shared" si="20"/>
        <v>0.13</v>
      </c>
      <c r="AM243" s="31">
        <f t="shared" si="21"/>
        <v>0.106</v>
      </c>
      <c r="AN243" s="31">
        <f t="shared" si="18"/>
        <v>0.16</v>
      </c>
      <c r="AO243" s="23">
        <f t="shared" si="22"/>
        <v>5.333333333333333E-2</v>
      </c>
    </row>
    <row r="244" spans="31:41" x14ac:dyDescent="0.2">
      <c r="AE244">
        <v>617</v>
      </c>
      <c r="AF244" s="23">
        <v>1.3E-6</v>
      </c>
      <c r="AG244" s="23">
        <v>1.0699999999999999E-6</v>
      </c>
      <c r="AH244" s="23">
        <v>1.7099999999999999E-6</v>
      </c>
      <c r="AI244" s="23">
        <v>1.5999999999999999E-6</v>
      </c>
      <c r="AJ244" s="23">
        <f t="shared" si="19"/>
        <v>1.6549999999999998E-6</v>
      </c>
      <c r="AL244" s="31">
        <f t="shared" si="20"/>
        <v>0.13</v>
      </c>
      <c r="AM244" s="31">
        <f t="shared" si="21"/>
        <v>0.107</v>
      </c>
      <c r="AN244" s="31">
        <f t="shared" si="18"/>
        <v>0.16549999999999998</v>
      </c>
      <c r="AO244" s="23">
        <f t="shared" si="22"/>
        <v>5.5166666666666656E-2</v>
      </c>
    </row>
    <row r="245" spans="31:41" x14ac:dyDescent="0.2">
      <c r="AE245">
        <v>618</v>
      </c>
      <c r="AF245" s="23">
        <v>1.35E-6</v>
      </c>
      <c r="AG245" s="23">
        <v>1.0499999999999999E-6</v>
      </c>
      <c r="AH245" s="23">
        <v>1.53E-6</v>
      </c>
      <c r="AI245" s="23">
        <v>1.5E-6</v>
      </c>
      <c r="AJ245" s="23">
        <f t="shared" si="19"/>
        <v>1.5149999999999999E-6</v>
      </c>
      <c r="AL245" s="31">
        <f t="shared" si="20"/>
        <v>0.13500000000000001</v>
      </c>
      <c r="AM245" s="31">
        <f t="shared" si="21"/>
        <v>0.105</v>
      </c>
      <c r="AN245" s="31">
        <f t="shared" si="18"/>
        <v>0.1515</v>
      </c>
      <c r="AO245" s="23">
        <f t="shared" si="22"/>
        <v>5.0499999999999996E-2</v>
      </c>
    </row>
    <row r="246" spans="31:41" x14ac:dyDescent="0.2">
      <c r="AE246">
        <v>619</v>
      </c>
      <c r="AF246" s="23">
        <v>1.5799999999999999E-6</v>
      </c>
      <c r="AG246" s="23">
        <v>1.04E-6</v>
      </c>
      <c r="AH246" s="23">
        <v>1.6300000000000001E-6</v>
      </c>
      <c r="AI246" s="23">
        <v>1.48E-6</v>
      </c>
      <c r="AJ246" s="23">
        <f t="shared" si="19"/>
        <v>1.5549999999999999E-6</v>
      </c>
      <c r="AL246" s="31">
        <f t="shared" si="20"/>
        <v>0.158</v>
      </c>
      <c r="AM246" s="31">
        <f t="shared" si="21"/>
        <v>0.104</v>
      </c>
      <c r="AN246" s="31">
        <f t="shared" si="18"/>
        <v>0.1555</v>
      </c>
      <c r="AO246" s="23">
        <f t="shared" si="22"/>
        <v>5.1833333333333328E-2</v>
      </c>
    </row>
    <row r="247" spans="31:41" x14ac:dyDescent="0.2">
      <c r="AE247">
        <v>620</v>
      </c>
      <c r="AF247" s="23">
        <v>1.57E-6</v>
      </c>
      <c r="AG247" s="23">
        <v>1.0699999999999999E-6</v>
      </c>
      <c r="AH247" s="23">
        <v>1.5999999999999999E-6</v>
      </c>
      <c r="AI247" s="23">
        <v>1.48E-6</v>
      </c>
      <c r="AJ247" s="23">
        <f t="shared" si="19"/>
        <v>1.5400000000000001E-6</v>
      </c>
      <c r="AL247" s="31">
        <f t="shared" si="20"/>
        <v>0.157</v>
      </c>
      <c r="AM247" s="31">
        <f t="shared" si="21"/>
        <v>0.107</v>
      </c>
      <c r="AN247" s="31">
        <v>0</v>
      </c>
      <c r="AO247" s="23">
        <f t="shared" si="22"/>
        <v>0</v>
      </c>
    </row>
    <row r="248" spans="31:41" x14ac:dyDescent="0.2">
      <c r="AE248">
        <v>621</v>
      </c>
      <c r="AF248" s="23">
        <v>1.5400000000000001E-6</v>
      </c>
      <c r="AG248" s="23">
        <v>1.06E-6</v>
      </c>
      <c r="AH248" s="23">
        <v>1.5200000000000001E-6</v>
      </c>
      <c r="AI248" s="23">
        <v>1.4100000000000001E-6</v>
      </c>
      <c r="AJ248" s="23">
        <f t="shared" si="19"/>
        <v>1.4649999999999999E-6</v>
      </c>
      <c r="AL248" s="31">
        <f t="shared" si="20"/>
        <v>0.154</v>
      </c>
      <c r="AM248" s="31">
        <f t="shared" si="21"/>
        <v>0.106</v>
      </c>
      <c r="AN248" s="31">
        <v>0</v>
      </c>
      <c r="AO248" s="23">
        <f t="shared" si="22"/>
        <v>0</v>
      </c>
    </row>
    <row r="249" spans="31:41" x14ac:dyDescent="0.2">
      <c r="AE249">
        <v>622</v>
      </c>
      <c r="AF249" s="23">
        <v>1.59E-6</v>
      </c>
      <c r="AG249" s="23">
        <v>1.06E-6</v>
      </c>
      <c r="AH249" s="23">
        <v>1.55E-6</v>
      </c>
      <c r="AI249" s="23">
        <v>1.3799999999999999E-6</v>
      </c>
      <c r="AJ249" s="23">
        <f t="shared" si="19"/>
        <v>1.4649999999999999E-6</v>
      </c>
      <c r="AL249" s="31">
        <f t="shared" si="20"/>
        <v>0.159</v>
      </c>
      <c r="AM249" s="31">
        <f t="shared" si="21"/>
        <v>0.106</v>
      </c>
      <c r="AN249" s="31">
        <v>0</v>
      </c>
      <c r="AO249" s="23">
        <f t="shared" si="22"/>
        <v>0</v>
      </c>
    </row>
    <row r="250" spans="31:41" x14ac:dyDescent="0.2">
      <c r="AE250">
        <v>623</v>
      </c>
      <c r="AF250" s="23">
        <v>1.72E-6</v>
      </c>
      <c r="AG250" s="23">
        <v>1.04E-6</v>
      </c>
      <c r="AH250" s="23">
        <v>1.46E-6</v>
      </c>
      <c r="AI250" s="23">
        <v>1.28E-6</v>
      </c>
      <c r="AJ250" s="23">
        <f t="shared" si="19"/>
        <v>1.37E-6</v>
      </c>
      <c r="AL250" s="31">
        <f t="shared" si="20"/>
        <v>0.17200000000000001</v>
      </c>
      <c r="AM250" s="31">
        <f t="shared" si="21"/>
        <v>0.104</v>
      </c>
      <c r="AN250" s="31">
        <v>0</v>
      </c>
      <c r="AO250" s="23">
        <f t="shared" si="22"/>
        <v>0</v>
      </c>
    </row>
    <row r="251" spans="31:41" x14ac:dyDescent="0.2">
      <c r="AE251">
        <v>624</v>
      </c>
      <c r="AF251" s="23">
        <v>1.8700000000000001E-6</v>
      </c>
      <c r="AG251" s="23">
        <v>1.0499999999999999E-6</v>
      </c>
      <c r="AH251" s="23">
        <v>1.5400000000000001E-6</v>
      </c>
      <c r="AI251" s="23">
        <v>1.3200000000000001E-6</v>
      </c>
      <c r="AJ251" s="23">
        <f t="shared" si="19"/>
        <v>1.4300000000000001E-6</v>
      </c>
      <c r="AL251" s="31">
        <f t="shared" si="20"/>
        <v>0.187</v>
      </c>
      <c r="AM251" s="31">
        <f t="shared" si="21"/>
        <v>0.105</v>
      </c>
      <c r="AN251" s="31">
        <v>0</v>
      </c>
      <c r="AO251" s="23">
        <f t="shared" si="22"/>
        <v>0</v>
      </c>
    </row>
    <row r="252" spans="31:41" x14ac:dyDescent="0.2">
      <c r="AE252">
        <v>625</v>
      </c>
      <c r="AF252" s="23">
        <v>1.9099999999999999E-6</v>
      </c>
      <c r="AG252" s="23">
        <v>1.04E-6</v>
      </c>
      <c r="AH252" s="23">
        <v>1.37E-6</v>
      </c>
      <c r="AI252" s="23">
        <v>1.22E-6</v>
      </c>
      <c r="AJ252" s="23">
        <f t="shared" si="19"/>
        <v>1.2949999999999999E-6</v>
      </c>
      <c r="AL252" s="31">
        <f t="shared" si="20"/>
        <v>0.191</v>
      </c>
      <c r="AM252" s="31">
        <f t="shared" si="21"/>
        <v>0.104</v>
      </c>
      <c r="AN252" s="31">
        <v>0</v>
      </c>
      <c r="AO252" s="23">
        <f t="shared" si="22"/>
        <v>0</v>
      </c>
    </row>
    <row r="253" spans="31:41" x14ac:dyDescent="0.2">
      <c r="AE253">
        <v>626</v>
      </c>
      <c r="AF253" s="23">
        <v>2.04E-6</v>
      </c>
      <c r="AG253" s="23">
        <v>1.06E-6</v>
      </c>
      <c r="AH253" s="23">
        <v>1.3599999999999999E-6</v>
      </c>
      <c r="AI253" s="23">
        <v>1.33E-6</v>
      </c>
      <c r="AJ253" s="23">
        <f t="shared" si="19"/>
        <v>1.3449999999999998E-6</v>
      </c>
      <c r="AL253" s="31">
        <f t="shared" si="20"/>
        <v>0.20399999999999999</v>
      </c>
      <c r="AM253" s="31">
        <f t="shared" si="21"/>
        <v>0.106</v>
      </c>
      <c r="AN253" s="31">
        <v>0</v>
      </c>
      <c r="AO253" s="23">
        <f t="shared" si="22"/>
        <v>0</v>
      </c>
    </row>
    <row r="254" spans="31:41" x14ac:dyDescent="0.2">
      <c r="AE254">
        <v>627</v>
      </c>
      <c r="AF254" s="23">
        <v>2.2000000000000001E-6</v>
      </c>
      <c r="AG254" s="23">
        <v>1.0300000000000001E-6</v>
      </c>
      <c r="AH254" s="23">
        <v>1.48E-6</v>
      </c>
      <c r="AI254" s="23">
        <v>1.28E-6</v>
      </c>
      <c r="AJ254" s="23">
        <f t="shared" si="19"/>
        <v>1.3799999999999999E-6</v>
      </c>
      <c r="AL254" s="31">
        <f t="shared" si="20"/>
        <v>0.22</v>
      </c>
      <c r="AM254" s="31">
        <f t="shared" si="21"/>
        <v>0.10300000000000001</v>
      </c>
      <c r="AN254" s="31">
        <v>0</v>
      </c>
      <c r="AO254" s="23">
        <f t="shared" si="22"/>
        <v>0</v>
      </c>
    </row>
    <row r="255" spans="31:41" x14ac:dyDescent="0.2">
      <c r="AE255">
        <v>628</v>
      </c>
      <c r="AF255" s="23">
        <v>2.26E-6</v>
      </c>
      <c r="AG255" s="23">
        <v>1.0100000000000001E-6</v>
      </c>
      <c r="AH255" s="23">
        <v>1.4500000000000001E-6</v>
      </c>
      <c r="AI255" s="23">
        <v>1.24E-6</v>
      </c>
      <c r="AJ255" s="23">
        <f t="shared" si="19"/>
        <v>1.345E-6</v>
      </c>
      <c r="AL255" s="31">
        <f t="shared" si="20"/>
        <v>0.22600000000000001</v>
      </c>
      <c r="AM255" s="31">
        <f t="shared" si="21"/>
        <v>0.10100000000000001</v>
      </c>
      <c r="AN255" s="31">
        <v>0</v>
      </c>
      <c r="AO255" s="23">
        <f t="shared" si="22"/>
        <v>0</v>
      </c>
    </row>
    <row r="256" spans="31:41" x14ac:dyDescent="0.2">
      <c r="AE256">
        <v>629</v>
      </c>
      <c r="AF256" s="23">
        <v>2.3999999999999999E-6</v>
      </c>
      <c r="AG256" s="23">
        <v>1.04E-6</v>
      </c>
      <c r="AH256" s="23">
        <v>1.5E-6</v>
      </c>
      <c r="AI256" s="23">
        <v>1.3599999999999999E-6</v>
      </c>
      <c r="AJ256" s="23">
        <f t="shared" si="19"/>
        <v>1.4299999999999999E-6</v>
      </c>
      <c r="AL256" s="31">
        <f t="shared" si="20"/>
        <v>0.24</v>
      </c>
      <c r="AM256" s="31">
        <f t="shared" si="21"/>
        <v>0.104</v>
      </c>
      <c r="AN256" s="31">
        <v>0</v>
      </c>
      <c r="AO256" s="23">
        <f t="shared" si="22"/>
        <v>0</v>
      </c>
    </row>
    <row r="257" spans="31:41" x14ac:dyDescent="0.2">
      <c r="AE257">
        <v>630</v>
      </c>
      <c r="AF257" s="23">
        <v>2.6800000000000002E-6</v>
      </c>
      <c r="AG257" s="23">
        <v>1.04E-6</v>
      </c>
      <c r="AH257" s="23">
        <v>1.48E-6</v>
      </c>
      <c r="AI257" s="23">
        <v>1.2699999999999999E-6</v>
      </c>
      <c r="AJ257" s="23">
        <f t="shared" si="19"/>
        <v>1.375E-6</v>
      </c>
      <c r="AL257" s="31">
        <f t="shared" si="20"/>
        <v>0.26800000000000002</v>
      </c>
      <c r="AM257" s="31">
        <f t="shared" si="21"/>
        <v>0.104</v>
      </c>
      <c r="AN257" s="31">
        <v>0</v>
      </c>
      <c r="AO257" s="23">
        <f t="shared" si="22"/>
        <v>0</v>
      </c>
    </row>
    <row r="258" spans="31:41" x14ac:dyDescent="0.2">
      <c r="AE258">
        <v>631</v>
      </c>
      <c r="AF258" s="23">
        <v>2.8399999999999999E-6</v>
      </c>
      <c r="AG258" s="23">
        <v>1.02E-6</v>
      </c>
      <c r="AH258" s="23">
        <v>1.42E-6</v>
      </c>
      <c r="AI258" s="23">
        <v>1.4300000000000001E-6</v>
      </c>
      <c r="AJ258" s="23">
        <f t="shared" si="19"/>
        <v>1.4249999999999999E-6</v>
      </c>
      <c r="AL258" s="31">
        <f t="shared" si="20"/>
        <v>0.28399999999999997</v>
      </c>
      <c r="AM258" s="31">
        <f t="shared" si="21"/>
        <v>0.10199999999999999</v>
      </c>
      <c r="AN258" s="31">
        <v>0</v>
      </c>
      <c r="AO258" s="23">
        <f t="shared" si="22"/>
        <v>0</v>
      </c>
    </row>
    <row r="259" spans="31:41" x14ac:dyDescent="0.2">
      <c r="AE259">
        <v>632</v>
      </c>
      <c r="AF259" s="23">
        <v>3.1099999999999999E-6</v>
      </c>
      <c r="AG259" s="23">
        <v>1.0100000000000001E-6</v>
      </c>
      <c r="AH259" s="23">
        <v>1.5E-6</v>
      </c>
      <c r="AI259" s="23">
        <v>1.2899999999999999E-6</v>
      </c>
      <c r="AJ259" s="23">
        <f t="shared" si="19"/>
        <v>1.395E-6</v>
      </c>
      <c r="AL259" s="31">
        <f t="shared" si="20"/>
        <v>0.311</v>
      </c>
      <c r="AM259" s="31">
        <f t="shared" si="21"/>
        <v>0.10100000000000001</v>
      </c>
      <c r="AN259" s="31">
        <v>0</v>
      </c>
      <c r="AO259" s="23">
        <f t="shared" si="22"/>
        <v>0</v>
      </c>
    </row>
    <row r="260" spans="31:41" x14ac:dyDescent="0.2">
      <c r="AE260">
        <v>633</v>
      </c>
      <c r="AF260" s="23">
        <v>3.3400000000000002E-6</v>
      </c>
      <c r="AG260" s="23">
        <v>9.8700000000000004E-7</v>
      </c>
      <c r="AH260" s="23">
        <v>1.4300000000000001E-6</v>
      </c>
      <c r="AI260" s="23">
        <v>1.26E-6</v>
      </c>
      <c r="AJ260" s="23">
        <f t="shared" si="19"/>
        <v>1.345E-6</v>
      </c>
      <c r="AL260" s="31">
        <f t="shared" si="20"/>
        <v>0.33400000000000002</v>
      </c>
      <c r="AM260" s="31">
        <f t="shared" si="21"/>
        <v>9.870000000000001E-2</v>
      </c>
      <c r="AN260" s="31">
        <v>0</v>
      </c>
      <c r="AO260" s="23">
        <f t="shared" si="22"/>
        <v>0</v>
      </c>
    </row>
    <row r="261" spans="31:41" x14ac:dyDescent="0.2">
      <c r="AE261">
        <v>634</v>
      </c>
      <c r="AF261" s="23">
        <v>3.7699999999999999E-6</v>
      </c>
      <c r="AG261" s="23">
        <v>1.0300000000000001E-6</v>
      </c>
      <c r="AH261" s="23">
        <v>1.5600000000000001E-6</v>
      </c>
      <c r="AI261" s="23">
        <v>1.35E-6</v>
      </c>
      <c r="AJ261" s="23">
        <f t="shared" si="19"/>
        <v>1.455E-6</v>
      </c>
      <c r="AL261" s="31">
        <f t="shared" si="20"/>
        <v>0.377</v>
      </c>
      <c r="AM261" s="31">
        <f t="shared" si="21"/>
        <v>0.10300000000000001</v>
      </c>
      <c r="AN261" s="31">
        <v>0</v>
      </c>
      <c r="AO261" s="23">
        <f t="shared" si="22"/>
        <v>0</v>
      </c>
    </row>
    <row r="262" spans="31:41" x14ac:dyDescent="0.2">
      <c r="AE262">
        <v>635</v>
      </c>
      <c r="AF262" s="23">
        <v>4.2799999999999997E-6</v>
      </c>
      <c r="AG262" s="23">
        <v>1.0499999999999999E-6</v>
      </c>
      <c r="AH262" s="23">
        <v>1.46E-6</v>
      </c>
      <c r="AI262" s="23">
        <v>1.2300000000000001E-6</v>
      </c>
      <c r="AJ262" s="23">
        <f t="shared" si="19"/>
        <v>1.345E-6</v>
      </c>
      <c r="AL262" s="31">
        <f t="shared" si="20"/>
        <v>0.42799999999999999</v>
      </c>
      <c r="AM262" s="31">
        <f t="shared" si="21"/>
        <v>0.105</v>
      </c>
      <c r="AN262" s="31">
        <v>0</v>
      </c>
      <c r="AO262" s="23">
        <f t="shared" si="22"/>
        <v>0</v>
      </c>
    </row>
    <row r="263" spans="31:41" x14ac:dyDescent="0.2">
      <c r="AE263">
        <v>636</v>
      </c>
      <c r="AF263" s="23">
        <v>5.0599999999999998E-6</v>
      </c>
      <c r="AG263" s="23">
        <v>1.04E-6</v>
      </c>
      <c r="AH263" s="23">
        <v>1.4899999999999999E-6</v>
      </c>
      <c r="AI263" s="23">
        <v>1.2500000000000001E-6</v>
      </c>
      <c r="AJ263" s="23">
        <f t="shared" si="19"/>
        <v>1.37E-6</v>
      </c>
      <c r="AL263" s="31">
        <f t="shared" si="20"/>
        <v>0.50600000000000001</v>
      </c>
      <c r="AM263" s="31">
        <f t="shared" si="21"/>
        <v>0.104</v>
      </c>
      <c r="AN263" s="31">
        <v>0</v>
      </c>
      <c r="AO263" s="23">
        <f t="shared" si="22"/>
        <v>0</v>
      </c>
    </row>
    <row r="264" spans="31:41" x14ac:dyDescent="0.2">
      <c r="AE264">
        <v>637</v>
      </c>
      <c r="AF264" s="23">
        <v>6.2500000000000003E-6</v>
      </c>
      <c r="AG264" s="23">
        <v>1.02E-6</v>
      </c>
      <c r="AH264" s="23">
        <v>1.4300000000000001E-6</v>
      </c>
      <c r="AI264" s="23">
        <v>1.2300000000000001E-6</v>
      </c>
      <c r="AJ264" s="23">
        <f t="shared" ref="AJ264:AJ327" si="23">AVERAGE(AH264:AI264)</f>
        <v>1.33E-6</v>
      </c>
      <c r="AL264" s="31">
        <f t="shared" ref="AL264:AL327" si="24">AF264*100000</f>
        <v>0.625</v>
      </c>
      <c r="AM264" s="31">
        <f t="shared" ref="AM264:AM327" si="25">AG264*100000</f>
        <v>0.10199999999999999</v>
      </c>
      <c r="AN264" s="31">
        <v>0</v>
      </c>
      <c r="AO264" s="23">
        <f t="shared" ref="AO264:AO327" si="26">AN264*(15/45)</f>
        <v>0</v>
      </c>
    </row>
    <row r="265" spans="31:41" x14ac:dyDescent="0.2">
      <c r="AE265">
        <v>638</v>
      </c>
      <c r="AF265" s="23">
        <v>7.7300000000000005E-6</v>
      </c>
      <c r="AG265" s="23">
        <v>1.04E-6</v>
      </c>
      <c r="AH265" s="23">
        <v>1.5999999999999999E-6</v>
      </c>
      <c r="AI265" s="23">
        <v>1.3599999999999999E-6</v>
      </c>
      <c r="AJ265" s="23">
        <f t="shared" si="23"/>
        <v>1.4799999999999998E-6</v>
      </c>
      <c r="AL265" s="31">
        <f t="shared" si="24"/>
        <v>0.77300000000000002</v>
      </c>
      <c r="AM265" s="31">
        <f t="shared" si="25"/>
        <v>0.104</v>
      </c>
      <c r="AN265" s="31">
        <v>0</v>
      </c>
      <c r="AO265" s="23">
        <f t="shared" si="26"/>
        <v>0</v>
      </c>
    </row>
    <row r="266" spans="31:41" x14ac:dyDescent="0.2">
      <c r="AE266">
        <v>639</v>
      </c>
      <c r="AF266" s="23">
        <v>9.7899999999999994E-6</v>
      </c>
      <c r="AG266" s="23">
        <v>9.9900000000000009E-7</v>
      </c>
      <c r="AH266" s="23">
        <v>1.5E-6</v>
      </c>
      <c r="AI266" s="23">
        <v>1.28E-6</v>
      </c>
      <c r="AJ266" s="23">
        <f t="shared" si="23"/>
        <v>1.39E-6</v>
      </c>
      <c r="AL266" s="31">
        <f t="shared" si="24"/>
        <v>0.97899999999999998</v>
      </c>
      <c r="AM266" s="31">
        <f t="shared" si="25"/>
        <v>9.9900000000000003E-2</v>
      </c>
      <c r="AN266" s="31">
        <v>0</v>
      </c>
      <c r="AO266" s="23">
        <f t="shared" si="26"/>
        <v>0</v>
      </c>
    </row>
    <row r="267" spans="31:41" x14ac:dyDescent="0.2">
      <c r="AE267">
        <v>640</v>
      </c>
      <c r="AF267" s="23">
        <v>1.2500000000000001E-5</v>
      </c>
      <c r="AG267" s="23">
        <v>1.0499999999999999E-6</v>
      </c>
      <c r="AH267" s="23">
        <v>1.4500000000000001E-6</v>
      </c>
      <c r="AI267" s="23">
        <v>1.1799999999999999E-6</v>
      </c>
      <c r="AJ267" s="23">
        <f t="shared" si="23"/>
        <v>1.3150000000000001E-6</v>
      </c>
      <c r="AL267" s="31">
        <f t="shared" si="24"/>
        <v>1.25</v>
      </c>
      <c r="AM267" s="31">
        <f t="shared" si="25"/>
        <v>0.105</v>
      </c>
      <c r="AN267" s="31">
        <v>0</v>
      </c>
      <c r="AO267" s="23">
        <f t="shared" si="26"/>
        <v>0</v>
      </c>
    </row>
    <row r="268" spans="31:41" x14ac:dyDescent="0.2">
      <c r="AE268">
        <v>641</v>
      </c>
      <c r="AF268" s="23">
        <v>1.6099999999999998E-5</v>
      </c>
      <c r="AG268" s="23">
        <v>1.0300000000000001E-6</v>
      </c>
      <c r="AH268" s="23">
        <v>1.4300000000000001E-6</v>
      </c>
      <c r="AI268" s="23">
        <v>1.2300000000000001E-6</v>
      </c>
      <c r="AJ268" s="23">
        <f t="shared" si="23"/>
        <v>1.33E-6</v>
      </c>
      <c r="AL268" s="31">
        <f t="shared" si="24"/>
        <v>1.6099999999999999</v>
      </c>
      <c r="AM268" s="31">
        <f t="shared" si="25"/>
        <v>0.10300000000000001</v>
      </c>
      <c r="AN268" s="31">
        <v>0</v>
      </c>
      <c r="AO268" s="23">
        <f t="shared" si="26"/>
        <v>0</v>
      </c>
    </row>
    <row r="269" spans="31:41" x14ac:dyDescent="0.2">
      <c r="AE269">
        <v>642</v>
      </c>
      <c r="AF269" s="23">
        <v>2.0999999999999999E-5</v>
      </c>
      <c r="AG269" s="23">
        <v>9.9999999999999995E-7</v>
      </c>
      <c r="AH269" s="23">
        <v>1.7099999999999999E-6</v>
      </c>
      <c r="AI269" s="23">
        <v>1.24E-6</v>
      </c>
      <c r="AJ269" s="23">
        <f t="shared" si="23"/>
        <v>1.4749999999999999E-6</v>
      </c>
      <c r="AL269" s="31">
        <f t="shared" si="24"/>
        <v>2.1</v>
      </c>
      <c r="AM269" s="31">
        <f t="shared" si="25"/>
        <v>9.9999999999999992E-2</v>
      </c>
      <c r="AN269" s="31">
        <v>0</v>
      </c>
      <c r="AO269" s="23">
        <f t="shared" si="26"/>
        <v>0</v>
      </c>
    </row>
    <row r="270" spans="31:41" x14ac:dyDescent="0.2">
      <c r="AE270">
        <v>643</v>
      </c>
      <c r="AF270" s="23">
        <v>2.6800000000000001E-5</v>
      </c>
      <c r="AG270" s="23">
        <v>1.04E-6</v>
      </c>
      <c r="AH270" s="23">
        <v>1.4899999999999999E-6</v>
      </c>
      <c r="AI270" s="23">
        <v>1.1999999999999999E-6</v>
      </c>
      <c r="AJ270" s="23">
        <f t="shared" si="23"/>
        <v>1.3449999999999998E-6</v>
      </c>
      <c r="AL270" s="31">
        <f t="shared" si="24"/>
        <v>2.68</v>
      </c>
      <c r="AM270" s="31">
        <f t="shared" si="25"/>
        <v>0.104</v>
      </c>
      <c r="AN270" s="31">
        <v>0</v>
      </c>
      <c r="AO270" s="23">
        <f t="shared" si="26"/>
        <v>0</v>
      </c>
    </row>
    <row r="271" spans="31:41" x14ac:dyDescent="0.2">
      <c r="AE271">
        <v>644</v>
      </c>
      <c r="AF271" s="23">
        <v>3.4900000000000001E-5</v>
      </c>
      <c r="AG271" s="23">
        <v>1.02E-6</v>
      </c>
      <c r="AH271" s="23">
        <v>1.53E-6</v>
      </c>
      <c r="AI271" s="23">
        <v>1.1599999999999999E-6</v>
      </c>
      <c r="AJ271" s="23">
        <f t="shared" si="23"/>
        <v>1.3449999999999998E-6</v>
      </c>
      <c r="AL271" s="31">
        <f t="shared" si="24"/>
        <v>3.49</v>
      </c>
      <c r="AM271" s="31">
        <f t="shared" si="25"/>
        <v>0.10199999999999999</v>
      </c>
      <c r="AN271" s="31">
        <v>0</v>
      </c>
      <c r="AO271" s="23">
        <f t="shared" si="26"/>
        <v>0</v>
      </c>
    </row>
    <row r="272" spans="31:41" x14ac:dyDescent="0.2">
      <c r="AE272">
        <v>645</v>
      </c>
      <c r="AF272" s="23">
        <v>5.2200000000000002E-5</v>
      </c>
      <c r="AG272" s="23">
        <v>1.02E-6</v>
      </c>
      <c r="AH272" s="23">
        <v>1.5400000000000001E-6</v>
      </c>
      <c r="AI272" s="23">
        <v>1.2500000000000001E-6</v>
      </c>
      <c r="AJ272" s="23">
        <f t="shared" si="23"/>
        <v>1.3950000000000002E-6</v>
      </c>
      <c r="AL272" s="31">
        <f t="shared" si="24"/>
        <v>5.22</v>
      </c>
      <c r="AM272" s="31">
        <f t="shared" si="25"/>
        <v>0.10199999999999999</v>
      </c>
      <c r="AN272" s="31">
        <v>0</v>
      </c>
      <c r="AO272" s="23">
        <f t="shared" si="26"/>
        <v>0</v>
      </c>
    </row>
    <row r="273" spans="30:41" x14ac:dyDescent="0.2">
      <c r="AE273">
        <v>646</v>
      </c>
      <c r="AF273" s="23">
        <v>8.9400000000000005E-5</v>
      </c>
      <c r="AG273" s="23">
        <v>9.9699999999999994E-7</v>
      </c>
      <c r="AH273" s="23">
        <v>1.81E-6</v>
      </c>
      <c r="AI273" s="23">
        <v>1.1200000000000001E-6</v>
      </c>
      <c r="AJ273" s="23">
        <f t="shared" si="23"/>
        <v>1.4649999999999999E-6</v>
      </c>
      <c r="AL273" s="31">
        <f t="shared" si="24"/>
        <v>8.9400000000000013</v>
      </c>
      <c r="AM273" s="31">
        <f t="shared" si="25"/>
        <v>9.9699999999999997E-2</v>
      </c>
      <c r="AN273" s="31">
        <v>0</v>
      </c>
      <c r="AO273" s="23">
        <f t="shared" si="26"/>
        <v>0</v>
      </c>
    </row>
    <row r="274" spans="30:41" x14ac:dyDescent="0.2">
      <c r="AE274">
        <v>647</v>
      </c>
      <c r="AF274" s="23">
        <v>1.47E-4</v>
      </c>
      <c r="AG274" s="23">
        <v>9.9600000000000008E-7</v>
      </c>
      <c r="AH274" s="23">
        <v>2.1799999999999999E-6</v>
      </c>
      <c r="AI274" s="23">
        <v>1.2300000000000001E-6</v>
      </c>
      <c r="AJ274" s="23">
        <f t="shared" si="23"/>
        <v>1.705E-6</v>
      </c>
      <c r="AL274" s="31">
        <f t="shared" si="24"/>
        <v>14.7</v>
      </c>
      <c r="AM274" s="31">
        <f t="shared" si="25"/>
        <v>9.9600000000000008E-2</v>
      </c>
      <c r="AN274" s="31">
        <v>0</v>
      </c>
      <c r="AO274" s="23">
        <f t="shared" si="26"/>
        <v>0</v>
      </c>
    </row>
    <row r="275" spans="30:41" x14ac:dyDescent="0.2">
      <c r="AE275">
        <v>648</v>
      </c>
      <c r="AF275" s="23">
        <v>2.2900000000000001E-4</v>
      </c>
      <c r="AG275" s="23">
        <v>9.6899999999999996E-7</v>
      </c>
      <c r="AH275" s="23">
        <v>2.6599999999999999E-6</v>
      </c>
      <c r="AI275" s="23">
        <v>1.2699999999999999E-6</v>
      </c>
      <c r="AJ275" s="23">
        <f t="shared" si="23"/>
        <v>1.9649999999999998E-6</v>
      </c>
      <c r="AL275" s="31">
        <f t="shared" si="24"/>
        <v>22.900000000000002</v>
      </c>
      <c r="AM275" s="31">
        <f t="shared" si="25"/>
        <v>9.69E-2</v>
      </c>
      <c r="AN275" s="31">
        <v>0</v>
      </c>
      <c r="AO275" s="23">
        <f t="shared" si="26"/>
        <v>0</v>
      </c>
    </row>
    <row r="276" spans="30:41" x14ac:dyDescent="0.2">
      <c r="AE276">
        <v>649</v>
      </c>
      <c r="AF276" s="23">
        <v>3.28E-4</v>
      </c>
      <c r="AG276" s="23">
        <v>9.9099999999999991E-7</v>
      </c>
      <c r="AH276" s="23">
        <v>3.23E-6</v>
      </c>
      <c r="AI276" s="23">
        <v>1.22E-6</v>
      </c>
      <c r="AJ276" s="23">
        <f t="shared" si="23"/>
        <v>2.2249999999999999E-6</v>
      </c>
      <c r="AL276" s="31">
        <f t="shared" si="24"/>
        <v>32.799999999999997</v>
      </c>
      <c r="AM276" s="31">
        <f t="shared" si="25"/>
        <v>9.9099999999999994E-2</v>
      </c>
      <c r="AN276" s="31">
        <v>0</v>
      </c>
      <c r="AO276" s="23">
        <f t="shared" si="26"/>
        <v>0</v>
      </c>
    </row>
    <row r="277" spans="30:41" x14ac:dyDescent="0.2">
      <c r="AE277">
        <v>650</v>
      </c>
      <c r="AF277" s="23">
        <v>4.3300000000000001E-4</v>
      </c>
      <c r="AG277" s="23">
        <v>1.0100000000000001E-6</v>
      </c>
      <c r="AH277" s="23">
        <v>4.3699999999999997E-6</v>
      </c>
      <c r="AI277" s="23">
        <v>1.17E-6</v>
      </c>
      <c r="AJ277" s="23">
        <f t="shared" si="23"/>
        <v>2.7699999999999997E-6</v>
      </c>
      <c r="AL277" s="31">
        <f t="shared" si="24"/>
        <v>43.300000000000004</v>
      </c>
      <c r="AM277" s="31">
        <f t="shared" si="25"/>
        <v>0.10100000000000001</v>
      </c>
      <c r="AN277" s="31">
        <v>0</v>
      </c>
      <c r="AO277" s="23">
        <f t="shared" si="26"/>
        <v>0</v>
      </c>
    </row>
    <row r="278" spans="30:41" x14ac:dyDescent="0.2">
      <c r="AE278">
        <v>651</v>
      </c>
      <c r="AF278" s="23">
        <v>5.3399999999999997E-4</v>
      </c>
      <c r="AG278" s="23">
        <v>9.9999999999999995E-7</v>
      </c>
      <c r="AH278" s="23">
        <v>5.7799999999999997E-6</v>
      </c>
      <c r="AI278" s="23">
        <v>1.2500000000000001E-6</v>
      </c>
      <c r="AJ278" s="23">
        <f t="shared" si="23"/>
        <v>3.5149999999999998E-6</v>
      </c>
      <c r="AL278" s="31">
        <f t="shared" si="24"/>
        <v>53.4</v>
      </c>
      <c r="AM278" s="31">
        <f t="shared" si="25"/>
        <v>9.9999999999999992E-2</v>
      </c>
      <c r="AN278" s="31">
        <v>0</v>
      </c>
      <c r="AO278" s="23">
        <f t="shared" si="26"/>
        <v>0</v>
      </c>
    </row>
    <row r="279" spans="30:41" x14ac:dyDescent="0.2">
      <c r="AE279">
        <v>652</v>
      </c>
      <c r="AF279" s="23">
        <v>6.2500000000000001E-4</v>
      </c>
      <c r="AG279" s="23">
        <v>9.9999999999999995E-7</v>
      </c>
      <c r="AH279" s="23">
        <v>6.8299999999999998E-6</v>
      </c>
      <c r="AI279" s="23">
        <v>1.3E-6</v>
      </c>
      <c r="AJ279" s="23">
        <f t="shared" si="23"/>
        <v>4.065E-6</v>
      </c>
      <c r="AL279" s="31">
        <f t="shared" si="24"/>
        <v>62.5</v>
      </c>
      <c r="AM279" s="31">
        <f t="shared" si="25"/>
        <v>9.9999999999999992E-2</v>
      </c>
      <c r="AN279" s="31">
        <v>0</v>
      </c>
      <c r="AO279" s="23">
        <f t="shared" si="26"/>
        <v>0</v>
      </c>
    </row>
    <row r="280" spans="30:41" x14ac:dyDescent="0.2">
      <c r="AE280">
        <v>653</v>
      </c>
      <c r="AF280" s="23">
        <v>6.9899999999999997E-4</v>
      </c>
      <c r="AG280" s="23">
        <v>9.7199999999999997E-7</v>
      </c>
      <c r="AH280" s="23">
        <v>7.9799999999999998E-6</v>
      </c>
      <c r="AI280" s="23">
        <v>1.3200000000000001E-6</v>
      </c>
      <c r="AJ280" s="23">
        <f t="shared" si="23"/>
        <v>4.6499999999999995E-6</v>
      </c>
      <c r="AL280" s="31">
        <f t="shared" si="24"/>
        <v>69.899999999999991</v>
      </c>
      <c r="AM280" s="31">
        <f t="shared" si="25"/>
        <v>9.7199999999999995E-2</v>
      </c>
      <c r="AN280" s="31">
        <v>0</v>
      </c>
      <c r="AO280" s="23">
        <f t="shared" si="26"/>
        <v>0</v>
      </c>
    </row>
    <row r="281" spans="30:41" x14ac:dyDescent="0.2">
      <c r="AE281">
        <v>654</v>
      </c>
      <c r="AF281" s="23">
        <v>7.6099999999999996E-4</v>
      </c>
      <c r="AG281" s="23">
        <v>9.3600000000000002E-7</v>
      </c>
      <c r="AH281" s="23">
        <v>9.1500000000000005E-6</v>
      </c>
      <c r="AI281" s="23">
        <v>1.2500000000000001E-6</v>
      </c>
      <c r="AJ281" s="23">
        <f t="shared" si="23"/>
        <v>5.2000000000000002E-6</v>
      </c>
      <c r="AL281" s="31">
        <f t="shared" si="24"/>
        <v>76.099999999999994</v>
      </c>
      <c r="AM281" s="31">
        <f t="shared" si="25"/>
        <v>9.3600000000000003E-2</v>
      </c>
      <c r="AN281" s="31">
        <v>0</v>
      </c>
      <c r="AO281" s="23">
        <f t="shared" si="26"/>
        <v>0</v>
      </c>
    </row>
    <row r="282" spans="30:41" x14ac:dyDescent="0.2">
      <c r="AE282">
        <v>655</v>
      </c>
      <c r="AF282" s="23">
        <v>8.0599999999999997E-4</v>
      </c>
      <c r="AG282" s="23">
        <v>9.4799999999999997E-7</v>
      </c>
      <c r="AH282" s="23">
        <v>9.8500000000000006E-6</v>
      </c>
      <c r="AI282" s="23">
        <v>1.22E-6</v>
      </c>
      <c r="AJ282" s="23">
        <f t="shared" si="23"/>
        <v>5.5350000000000004E-6</v>
      </c>
      <c r="AL282" s="31">
        <f t="shared" si="24"/>
        <v>80.599999999999994</v>
      </c>
      <c r="AM282" s="31">
        <f t="shared" si="25"/>
        <v>9.4799999999999995E-2</v>
      </c>
      <c r="AN282" s="31">
        <v>0</v>
      </c>
      <c r="AO282" s="23">
        <f t="shared" si="26"/>
        <v>0</v>
      </c>
    </row>
    <row r="283" spans="30:41" x14ac:dyDescent="0.2">
      <c r="AE283">
        <v>656</v>
      </c>
      <c r="AF283" s="23">
        <v>8.4000000000000003E-4</v>
      </c>
      <c r="AG283" s="23">
        <v>9.9099999999999991E-7</v>
      </c>
      <c r="AH283" s="23">
        <v>1.01E-5</v>
      </c>
      <c r="AI283" s="23">
        <v>1.04E-6</v>
      </c>
      <c r="AJ283" s="23">
        <f t="shared" si="23"/>
        <v>5.57E-6</v>
      </c>
      <c r="AL283" s="31">
        <f t="shared" si="24"/>
        <v>84</v>
      </c>
      <c r="AM283" s="31">
        <f t="shared" si="25"/>
        <v>9.9099999999999994E-2</v>
      </c>
      <c r="AN283" s="31">
        <v>0</v>
      </c>
      <c r="AO283" s="23">
        <f t="shared" si="26"/>
        <v>0</v>
      </c>
    </row>
    <row r="284" spans="30:41" x14ac:dyDescent="0.2">
      <c r="AE284">
        <v>657</v>
      </c>
      <c r="AF284" s="23">
        <v>8.6799999999999996E-4</v>
      </c>
      <c r="AG284" s="23">
        <v>9.879999999999999E-7</v>
      </c>
      <c r="AH284" s="23">
        <v>1.0200000000000001E-5</v>
      </c>
      <c r="AI284" s="23">
        <v>1.0100000000000001E-6</v>
      </c>
      <c r="AJ284" s="23">
        <f t="shared" si="23"/>
        <v>5.6050000000000005E-6</v>
      </c>
      <c r="AL284" s="31">
        <f t="shared" si="24"/>
        <v>86.8</v>
      </c>
      <c r="AM284" s="31">
        <f t="shared" si="25"/>
        <v>9.8799999999999985E-2</v>
      </c>
      <c r="AN284" s="31">
        <v>0</v>
      </c>
      <c r="AO284" s="23">
        <f t="shared" si="26"/>
        <v>0</v>
      </c>
    </row>
    <row r="285" spans="30:41" x14ac:dyDescent="0.2">
      <c r="AD285" s="27" t="s">
        <v>25</v>
      </c>
      <c r="AE285" s="29">
        <v>658</v>
      </c>
      <c r="AF285" s="23">
        <v>8.8400000000000002E-4</v>
      </c>
      <c r="AG285" s="23">
        <v>9.7600000000000006E-7</v>
      </c>
      <c r="AH285" s="23">
        <v>9.9899999999999992E-6</v>
      </c>
      <c r="AI285" s="23">
        <v>1.19E-6</v>
      </c>
      <c r="AJ285" s="23">
        <f t="shared" si="23"/>
        <v>5.5899999999999998E-6</v>
      </c>
      <c r="AL285" s="31">
        <f t="shared" si="24"/>
        <v>88.4</v>
      </c>
      <c r="AM285" s="31">
        <f t="shared" si="25"/>
        <v>9.7600000000000006E-2</v>
      </c>
      <c r="AN285" s="31">
        <v>0</v>
      </c>
      <c r="AO285" s="23">
        <f t="shared" si="26"/>
        <v>0</v>
      </c>
    </row>
    <row r="286" spans="30:41" x14ac:dyDescent="0.2">
      <c r="AE286">
        <v>659</v>
      </c>
      <c r="AF286" s="23">
        <v>8.7699999999999996E-4</v>
      </c>
      <c r="AG286" s="23">
        <v>9.6800000000000009E-7</v>
      </c>
      <c r="AH286" s="23">
        <v>9.4199999999999996E-6</v>
      </c>
      <c r="AI286" s="23">
        <v>1.19E-6</v>
      </c>
      <c r="AJ286" s="23">
        <f t="shared" si="23"/>
        <v>5.305E-6</v>
      </c>
      <c r="AL286" s="31">
        <f t="shared" si="24"/>
        <v>87.7</v>
      </c>
      <c r="AM286" s="31">
        <f t="shared" si="25"/>
        <v>9.6800000000000011E-2</v>
      </c>
      <c r="AN286" s="31">
        <v>0</v>
      </c>
      <c r="AO286" s="23">
        <f t="shared" si="26"/>
        <v>0</v>
      </c>
    </row>
    <row r="287" spans="30:41" x14ac:dyDescent="0.2">
      <c r="AE287">
        <v>660</v>
      </c>
      <c r="AF287" s="23">
        <v>8.4500000000000005E-4</v>
      </c>
      <c r="AG287" s="23">
        <v>9.7000000000000003E-7</v>
      </c>
      <c r="AH287" s="23">
        <v>8.7800000000000006E-6</v>
      </c>
      <c r="AI287" s="23">
        <v>1.0899999999999999E-6</v>
      </c>
      <c r="AJ287" s="23">
        <f t="shared" si="23"/>
        <v>4.9350000000000002E-6</v>
      </c>
      <c r="AL287" s="31">
        <f t="shared" si="24"/>
        <v>84.5</v>
      </c>
      <c r="AM287" s="31">
        <f t="shared" si="25"/>
        <v>9.7000000000000003E-2</v>
      </c>
      <c r="AN287" s="31">
        <v>0</v>
      </c>
      <c r="AO287" s="23">
        <f t="shared" si="26"/>
        <v>0</v>
      </c>
    </row>
    <row r="288" spans="30:41" x14ac:dyDescent="0.2">
      <c r="AE288">
        <v>661</v>
      </c>
      <c r="AF288" s="23">
        <v>7.7999999999999999E-4</v>
      </c>
      <c r="AG288" s="23">
        <v>9.5900000000000005E-7</v>
      </c>
      <c r="AH288" s="23">
        <v>8.4700000000000002E-6</v>
      </c>
      <c r="AI288" s="23">
        <v>1.1200000000000001E-6</v>
      </c>
      <c r="AJ288" s="23">
        <f t="shared" si="23"/>
        <v>4.7949999999999998E-6</v>
      </c>
      <c r="AL288" s="31">
        <f t="shared" si="24"/>
        <v>78</v>
      </c>
      <c r="AM288" s="31">
        <f t="shared" si="25"/>
        <v>9.5899999999999999E-2</v>
      </c>
      <c r="AN288" s="31">
        <v>0</v>
      </c>
      <c r="AO288" s="23">
        <f t="shared" si="26"/>
        <v>0</v>
      </c>
    </row>
    <row r="289" spans="31:41" x14ac:dyDescent="0.2">
      <c r="AE289">
        <v>662</v>
      </c>
      <c r="AF289" s="23">
        <v>6.8800000000000003E-4</v>
      </c>
      <c r="AG289" s="23">
        <v>9.6700000000000002E-7</v>
      </c>
      <c r="AH289" s="23">
        <v>7.8299999999999996E-6</v>
      </c>
      <c r="AI289" s="23">
        <v>1.19E-6</v>
      </c>
      <c r="AJ289" s="23">
        <f t="shared" si="23"/>
        <v>4.51E-6</v>
      </c>
      <c r="AL289" s="31">
        <f t="shared" si="24"/>
        <v>68.8</v>
      </c>
      <c r="AM289" s="31">
        <f t="shared" si="25"/>
        <v>9.6700000000000008E-2</v>
      </c>
      <c r="AN289" s="31">
        <v>0</v>
      </c>
      <c r="AO289" s="23">
        <f t="shared" si="26"/>
        <v>0</v>
      </c>
    </row>
    <row r="290" spans="31:41" x14ac:dyDescent="0.2">
      <c r="AE290">
        <v>663</v>
      </c>
      <c r="AF290" s="23">
        <v>5.8100000000000003E-4</v>
      </c>
      <c r="AG290" s="23">
        <v>9.47E-7</v>
      </c>
      <c r="AH290" s="23">
        <v>7.0299999999999996E-6</v>
      </c>
      <c r="AI290" s="23">
        <v>1.0100000000000001E-6</v>
      </c>
      <c r="AJ290" s="23">
        <f t="shared" si="23"/>
        <v>4.0199999999999996E-6</v>
      </c>
      <c r="AL290" s="31">
        <f t="shared" si="24"/>
        <v>58.1</v>
      </c>
      <c r="AM290" s="31">
        <f t="shared" si="25"/>
        <v>9.4700000000000006E-2</v>
      </c>
      <c r="AN290" s="31">
        <v>0</v>
      </c>
      <c r="AO290" s="23">
        <f t="shared" si="26"/>
        <v>0</v>
      </c>
    </row>
    <row r="291" spans="31:41" x14ac:dyDescent="0.2">
      <c r="AE291">
        <v>664</v>
      </c>
      <c r="AF291" s="23">
        <v>4.6500000000000003E-4</v>
      </c>
      <c r="AG291" s="23">
        <v>9.6099999999999999E-7</v>
      </c>
      <c r="AH291" s="23">
        <v>6.1700000000000002E-6</v>
      </c>
      <c r="AI291" s="23">
        <v>1.1000000000000001E-6</v>
      </c>
      <c r="AJ291" s="23">
        <f t="shared" si="23"/>
        <v>3.6349999999999999E-6</v>
      </c>
      <c r="AL291" s="31">
        <f t="shared" si="24"/>
        <v>46.5</v>
      </c>
      <c r="AM291" s="31">
        <f t="shared" si="25"/>
        <v>9.6100000000000005E-2</v>
      </c>
      <c r="AN291" s="31">
        <v>0</v>
      </c>
      <c r="AO291" s="23">
        <f t="shared" si="26"/>
        <v>0</v>
      </c>
    </row>
    <row r="292" spans="31:41" x14ac:dyDescent="0.2">
      <c r="AE292">
        <v>665</v>
      </c>
      <c r="AF292" s="23">
        <v>3.5199999999999999E-4</v>
      </c>
      <c r="AG292" s="23">
        <v>9.8599999999999996E-7</v>
      </c>
      <c r="AH292" s="23">
        <v>5.3299999999999998E-6</v>
      </c>
      <c r="AI292" s="23">
        <v>1.08E-6</v>
      </c>
      <c r="AJ292" s="23">
        <f t="shared" si="23"/>
        <v>3.2049999999999998E-6</v>
      </c>
      <c r="AL292" s="31">
        <f t="shared" si="24"/>
        <v>35.199999999999996</v>
      </c>
      <c r="AM292" s="31">
        <f t="shared" si="25"/>
        <v>9.8599999999999993E-2</v>
      </c>
      <c r="AN292" s="31">
        <v>0</v>
      </c>
      <c r="AO292" s="23">
        <f t="shared" si="26"/>
        <v>0</v>
      </c>
    </row>
    <row r="293" spans="31:41" x14ac:dyDescent="0.2">
      <c r="AE293">
        <v>666</v>
      </c>
      <c r="AF293" s="23">
        <v>2.5099999999999998E-4</v>
      </c>
      <c r="AG293" s="23">
        <v>9.7499999999999998E-7</v>
      </c>
      <c r="AH293" s="23">
        <v>4.3100000000000002E-6</v>
      </c>
      <c r="AI293" s="23">
        <v>1.1000000000000001E-6</v>
      </c>
      <c r="AJ293" s="23">
        <f t="shared" si="23"/>
        <v>2.7050000000000004E-6</v>
      </c>
      <c r="AL293" s="31">
        <f t="shared" si="24"/>
        <v>25.099999999999998</v>
      </c>
      <c r="AM293" s="31">
        <f t="shared" si="25"/>
        <v>9.7500000000000003E-2</v>
      </c>
      <c r="AN293" s="31">
        <v>0</v>
      </c>
      <c r="AO293" s="23">
        <f t="shared" si="26"/>
        <v>0</v>
      </c>
    </row>
    <row r="294" spans="31:41" x14ac:dyDescent="0.2">
      <c r="AE294">
        <v>667</v>
      </c>
      <c r="AF294" s="23">
        <v>1.7100000000000001E-4</v>
      </c>
      <c r="AG294" s="23">
        <v>9.4900000000000004E-7</v>
      </c>
      <c r="AH294" s="23">
        <v>3.4300000000000002E-6</v>
      </c>
      <c r="AI294" s="23">
        <v>1.0699999999999999E-6</v>
      </c>
      <c r="AJ294" s="23">
        <f t="shared" si="23"/>
        <v>2.2500000000000001E-6</v>
      </c>
      <c r="AL294" s="31">
        <f t="shared" si="24"/>
        <v>17.100000000000001</v>
      </c>
      <c r="AM294" s="31">
        <f t="shared" si="25"/>
        <v>9.4899999999999998E-2</v>
      </c>
      <c r="AN294" s="31">
        <v>0</v>
      </c>
      <c r="AO294" s="23">
        <f t="shared" si="26"/>
        <v>0</v>
      </c>
    </row>
    <row r="295" spans="31:41" x14ac:dyDescent="0.2">
      <c r="AE295">
        <v>668</v>
      </c>
      <c r="AF295" s="23">
        <v>1.11E-4</v>
      </c>
      <c r="AG295" s="23">
        <v>9.6899999999999996E-7</v>
      </c>
      <c r="AH295" s="23">
        <v>2.6400000000000001E-6</v>
      </c>
      <c r="AI295" s="23">
        <v>1.1799999999999999E-6</v>
      </c>
      <c r="AJ295" s="23">
        <f t="shared" si="23"/>
        <v>1.9099999999999999E-6</v>
      </c>
      <c r="AL295" s="31">
        <f t="shared" si="24"/>
        <v>11.1</v>
      </c>
      <c r="AM295" s="31">
        <f t="shared" si="25"/>
        <v>9.69E-2</v>
      </c>
      <c r="AN295" s="31">
        <v>0</v>
      </c>
      <c r="AO295" s="23">
        <f t="shared" si="26"/>
        <v>0</v>
      </c>
    </row>
    <row r="296" spans="31:41" x14ac:dyDescent="0.2">
      <c r="AE296">
        <v>669</v>
      </c>
      <c r="AF296" s="23">
        <v>7.3100000000000001E-5</v>
      </c>
      <c r="AG296" s="23">
        <v>9.9300000000000006E-7</v>
      </c>
      <c r="AH296" s="23">
        <v>1.9199999999999998E-6</v>
      </c>
      <c r="AI296" s="23">
        <v>1.3E-6</v>
      </c>
      <c r="AJ296" s="23">
        <f t="shared" si="23"/>
        <v>1.6099999999999998E-6</v>
      </c>
      <c r="AL296" s="31">
        <f t="shared" si="24"/>
        <v>7.3100000000000005</v>
      </c>
      <c r="AM296" s="31">
        <f t="shared" si="25"/>
        <v>9.9300000000000013E-2</v>
      </c>
      <c r="AN296" s="31">
        <v>0</v>
      </c>
      <c r="AO296" s="23">
        <f t="shared" si="26"/>
        <v>0</v>
      </c>
    </row>
    <row r="297" spans="31:41" x14ac:dyDescent="0.2">
      <c r="AE297">
        <v>670</v>
      </c>
      <c r="AF297" s="23">
        <v>5.27E-5</v>
      </c>
      <c r="AG297" s="23">
        <v>9.64E-7</v>
      </c>
      <c r="AH297" s="23">
        <v>1.57E-6</v>
      </c>
      <c r="AI297" s="23">
        <v>1.22E-6</v>
      </c>
      <c r="AJ297" s="23">
        <f t="shared" si="23"/>
        <v>1.395E-6</v>
      </c>
      <c r="AL297" s="31">
        <f t="shared" si="24"/>
        <v>5.2700000000000005</v>
      </c>
      <c r="AM297" s="31">
        <f t="shared" si="25"/>
        <v>9.64E-2</v>
      </c>
      <c r="AN297" s="31">
        <v>0</v>
      </c>
      <c r="AO297" s="23">
        <f t="shared" si="26"/>
        <v>0</v>
      </c>
    </row>
    <row r="298" spans="31:41" x14ac:dyDescent="0.2">
      <c r="AE298">
        <v>671</v>
      </c>
      <c r="AF298" s="23">
        <v>4.1E-5</v>
      </c>
      <c r="AG298" s="23">
        <v>9.4499999999999995E-7</v>
      </c>
      <c r="AH298" s="23">
        <v>1.46E-6</v>
      </c>
      <c r="AI298" s="23">
        <v>1.19E-6</v>
      </c>
      <c r="AJ298" s="23">
        <f t="shared" si="23"/>
        <v>1.325E-6</v>
      </c>
      <c r="AL298" s="31">
        <f t="shared" si="24"/>
        <v>4.0999999999999996</v>
      </c>
      <c r="AM298" s="31">
        <f t="shared" si="25"/>
        <v>9.4500000000000001E-2</v>
      </c>
      <c r="AN298" s="31">
        <v>0</v>
      </c>
      <c r="AO298" s="23">
        <f t="shared" si="26"/>
        <v>0</v>
      </c>
    </row>
    <row r="299" spans="31:41" x14ac:dyDescent="0.2">
      <c r="AE299">
        <v>672</v>
      </c>
      <c r="AF299" s="23">
        <v>3.43E-5</v>
      </c>
      <c r="AG299" s="23">
        <v>9.6500000000000008E-7</v>
      </c>
      <c r="AH299" s="23">
        <v>1.42E-6</v>
      </c>
      <c r="AI299" s="23">
        <v>1.1799999999999999E-6</v>
      </c>
      <c r="AJ299" s="23">
        <f t="shared" si="23"/>
        <v>1.2999999999999998E-6</v>
      </c>
      <c r="AL299" s="31">
        <f t="shared" si="24"/>
        <v>3.43</v>
      </c>
      <c r="AM299" s="31">
        <f t="shared" si="25"/>
        <v>9.6500000000000002E-2</v>
      </c>
      <c r="AN299" s="31">
        <v>0</v>
      </c>
      <c r="AO299" s="23">
        <f t="shared" si="26"/>
        <v>0</v>
      </c>
    </row>
    <row r="300" spans="31:41" x14ac:dyDescent="0.2">
      <c r="AE300">
        <v>673</v>
      </c>
      <c r="AF300" s="23">
        <v>2.8500000000000002E-5</v>
      </c>
      <c r="AG300" s="23">
        <v>9.2900000000000002E-7</v>
      </c>
      <c r="AH300" s="23">
        <v>1.3799999999999999E-6</v>
      </c>
      <c r="AI300" s="23">
        <v>9.8100000000000001E-7</v>
      </c>
      <c r="AJ300" s="23">
        <f t="shared" si="23"/>
        <v>1.1805E-6</v>
      </c>
      <c r="AL300" s="31">
        <f t="shared" si="24"/>
        <v>2.85</v>
      </c>
      <c r="AM300" s="31">
        <f t="shared" si="25"/>
        <v>9.2899999999999996E-2</v>
      </c>
      <c r="AN300" s="31">
        <v>0</v>
      </c>
      <c r="AO300" s="23">
        <f t="shared" si="26"/>
        <v>0</v>
      </c>
    </row>
    <row r="301" spans="31:41" x14ac:dyDescent="0.2">
      <c r="AE301">
        <v>674</v>
      </c>
      <c r="AF301" s="23">
        <v>2.37E-5</v>
      </c>
      <c r="AG301" s="23">
        <v>9.9000000000000005E-7</v>
      </c>
      <c r="AH301" s="23">
        <v>1.35E-6</v>
      </c>
      <c r="AI301" s="23">
        <v>9.9900000000000009E-7</v>
      </c>
      <c r="AJ301" s="23">
        <f t="shared" si="23"/>
        <v>1.1744999999999999E-6</v>
      </c>
      <c r="AL301" s="31">
        <f t="shared" si="24"/>
        <v>2.37</v>
      </c>
      <c r="AM301" s="31">
        <f t="shared" si="25"/>
        <v>9.9000000000000005E-2</v>
      </c>
      <c r="AN301" s="31">
        <v>0</v>
      </c>
      <c r="AO301" s="23">
        <f t="shared" si="26"/>
        <v>0</v>
      </c>
    </row>
    <row r="302" spans="31:41" x14ac:dyDescent="0.2">
      <c r="AE302">
        <v>675</v>
      </c>
      <c r="AF302" s="23">
        <v>1.95E-5</v>
      </c>
      <c r="AG302" s="23">
        <v>9.6599999999999994E-7</v>
      </c>
      <c r="AH302" s="23">
        <v>1.48E-6</v>
      </c>
      <c r="AI302" s="23">
        <v>1.26E-6</v>
      </c>
      <c r="AJ302" s="23">
        <f t="shared" si="23"/>
        <v>1.37E-6</v>
      </c>
      <c r="AL302" s="31">
        <f t="shared" si="24"/>
        <v>1.95</v>
      </c>
      <c r="AM302" s="31">
        <f t="shared" si="25"/>
        <v>9.6599999999999991E-2</v>
      </c>
      <c r="AN302" s="31">
        <v>0</v>
      </c>
      <c r="AO302" s="23">
        <f t="shared" si="26"/>
        <v>0</v>
      </c>
    </row>
    <row r="303" spans="31:41" x14ac:dyDescent="0.2">
      <c r="AE303">
        <v>676</v>
      </c>
      <c r="AF303" s="23">
        <v>1.5800000000000001E-5</v>
      </c>
      <c r="AG303" s="23">
        <v>9.2500000000000004E-7</v>
      </c>
      <c r="AH303" s="23">
        <v>1.2300000000000001E-6</v>
      </c>
      <c r="AI303" s="23">
        <v>1.1400000000000001E-6</v>
      </c>
      <c r="AJ303" s="23">
        <f t="shared" si="23"/>
        <v>1.1850000000000001E-6</v>
      </c>
      <c r="AL303" s="31">
        <f t="shared" si="24"/>
        <v>1.58</v>
      </c>
      <c r="AM303" s="31">
        <f t="shared" si="25"/>
        <v>9.2499999999999999E-2</v>
      </c>
      <c r="AN303" s="31">
        <v>0</v>
      </c>
      <c r="AO303" s="23">
        <f t="shared" si="26"/>
        <v>0</v>
      </c>
    </row>
    <row r="304" spans="31:41" x14ac:dyDescent="0.2">
      <c r="AE304">
        <v>677</v>
      </c>
      <c r="AF304" s="23">
        <v>1.2799999999999999E-5</v>
      </c>
      <c r="AG304" s="23">
        <v>9.6200000000000006E-7</v>
      </c>
      <c r="AH304" s="23">
        <v>1.28E-6</v>
      </c>
      <c r="AI304" s="23">
        <v>1.17E-6</v>
      </c>
      <c r="AJ304" s="23">
        <f t="shared" si="23"/>
        <v>1.2250000000000001E-6</v>
      </c>
      <c r="AL304" s="31">
        <f t="shared" si="24"/>
        <v>1.28</v>
      </c>
      <c r="AM304" s="31">
        <f t="shared" si="25"/>
        <v>9.6200000000000008E-2</v>
      </c>
      <c r="AN304" s="31">
        <v>0</v>
      </c>
      <c r="AO304" s="23">
        <f t="shared" si="26"/>
        <v>0</v>
      </c>
    </row>
    <row r="305" spans="31:41" x14ac:dyDescent="0.2">
      <c r="AE305">
        <v>678</v>
      </c>
      <c r="AF305" s="23">
        <v>1.04E-5</v>
      </c>
      <c r="AG305" s="23">
        <v>9.2800000000000005E-7</v>
      </c>
      <c r="AH305" s="23">
        <v>1.3799999999999999E-6</v>
      </c>
      <c r="AI305" s="23">
        <v>1.17E-6</v>
      </c>
      <c r="AJ305" s="23">
        <f t="shared" si="23"/>
        <v>1.2750000000000001E-6</v>
      </c>
      <c r="AL305" s="31">
        <f t="shared" si="24"/>
        <v>1.04</v>
      </c>
      <c r="AM305" s="31">
        <f t="shared" si="25"/>
        <v>9.2800000000000007E-2</v>
      </c>
      <c r="AN305" s="31">
        <v>0</v>
      </c>
      <c r="AO305" s="23">
        <f t="shared" si="26"/>
        <v>0</v>
      </c>
    </row>
    <row r="306" spans="31:41" x14ac:dyDescent="0.2">
      <c r="AE306">
        <v>679</v>
      </c>
      <c r="AF306" s="23">
        <v>8.4400000000000005E-6</v>
      </c>
      <c r="AG306" s="23">
        <v>8.85E-7</v>
      </c>
      <c r="AH306" s="23">
        <v>1.3999999999999999E-6</v>
      </c>
      <c r="AI306" s="23">
        <v>1.1999999999999999E-6</v>
      </c>
      <c r="AJ306" s="23">
        <f t="shared" si="23"/>
        <v>1.2999999999999998E-6</v>
      </c>
      <c r="AL306" s="31">
        <f t="shared" si="24"/>
        <v>0.84400000000000008</v>
      </c>
      <c r="AM306" s="31">
        <f t="shared" si="25"/>
        <v>8.8499999999999995E-2</v>
      </c>
      <c r="AN306" s="31">
        <v>0</v>
      </c>
      <c r="AO306" s="23">
        <f t="shared" si="26"/>
        <v>0</v>
      </c>
    </row>
    <row r="307" spans="31:41" x14ac:dyDescent="0.2">
      <c r="AE307">
        <v>680</v>
      </c>
      <c r="AF307" s="23">
        <v>6.9E-6</v>
      </c>
      <c r="AG307" s="23">
        <v>9.16E-7</v>
      </c>
      <c r="AH307" s="23">
        <v>1.31E-6</v>
      </c>
      <c r="AI307" s="23">
        <v>1.17E-6</v>
      </c>
      <c r="AJ307" s="23">
        <f t="shared" si="23"/>
        <v>1.24E-6</v>
      </c>
      <c r="AL307" s="31">
        <f t="shared" si="24"/>
        <v>0.69</v>
      </c>
      <c r="AM307" s="31">
        <f t="shared" si="25"/>
        <v>9.1600000000000001E-2</v>
      </c>
      <c r="AN307" s="31">
        <v>0</v>
      </c>
      <c r="AO307" s="23">
        <f t="shared" si="26"/>
        <v>0</v>
      </c>
    </row>
    <row r="308" spans="31:41" x14ac:dyDescent="0.2">
      <c r="AE308">
        <v>681</v>
      </c>
      <c r="AF308" s="23">
        <v>5.7300000000000002E-6</v>
      </c>
      <c r="AG308" s="23">
        <v>9.3699999999999999E-7</v>
      </c>
      <c r="AH308" s="23">
        <v>1.42E-6</v>
      </c>
      <c r="AI308" s="23">
        <v>1.15E-6</v>
      </c>
      <c r="AJ308" s="23">
        <f t="shared" si="23"/>
        <v>1.285E-6</v>
      </c>
      <c r="AL308" s="31">
        <f t="shared" si="24"/>
        <v>0.57300000000000006</v>
      </c>
      <c r="AM308" s="31">
        <f t="shared" si="25"/>
        <v>9.3700000000000006E-2</v>
      </c>
      <c r="AN308" s="31">
        <v>0</v>
      </c>
      <c r="AO308" s="23">
        <f t="shared" si="26"/>
        <v>0</v>
      </c>
    </row>
    <row r="309" spans="31:41" x14ac:dyDescent="0.2">
      <c r="AE309">
        <v>682</v>
      </c>
      <c r="AF309" s="23">
        <v>4.5700000000000003E-6</v>
      </c>
      <c r="AG309" s="23">
        <v>9.0100000000000003E-7</v>
      </c>
      <c r="AH309" s="23">
        <v>1.33E-6</v>
      </c>
      <c r="AI309" s="23">
        <v>1.17E-6</v>
      </c>
      <c r="AJ309" s="23">
        <f t="shared" si="23"/>
        <v>1.2499999999999999E-6</v>
      </c>
      <c r="AL309" s="31">
        <f t="shared" si="24"/>
        <v>0.45700000000000002</v>
      </c>
      <c r="AM309" s="31">
        <f t="shared" si="25"/>
        <v>9.01E-2</v>
      </c>
      <c r="AN309" s="31">
        <v>0</v>
      </c>
      <c r="AO309" s="23">
        <f t="shared" si="26"/>
        <v>0</v>
      </c>
    </row>
    <row r="310" spans="31:41" x14ac:dyDescent="0.2">
      <c r="AE310">
        <v>683</v>
      </c>
      <c r="AF310" s="23">
        <v>3.5700000000000001E-6</v>
      </c>
      <c r="AG310" s="23">
        <v>9.0999999999999997E-7</v>
      </c>
      <c r="AH310" s="23">
        <v>1.28E-6</v>
      </c>
      <c r="AI310" s="23">
        <v>1.1799999999999999E-6</v>
      </c>
      <c r="AJ310" s="23">
        <f t="shared" si="23"/>
        <v>1.2300000000000001E-6</v>
      </c>
      <c r="AL310" s="31">
        <f t="shared" si="24"/>
        <v>0.35700000000000004</v>
      </c>
      <c r="AM310" s="31">
        <f t="shared" si="25"/>
        <v>9.0999999999999998E-2</v>
      </c>
      <c r="AN310" s="31">
        <v>0</v>
      </c>
      <c r="AO310" s="23">
        <f t="shared" si="26"/>
        <v>0</v>
      </c>
    </row>
    <row r="311" spans="31:41" x14ac:dyDescent="0.2">
      <c r="AE311">
        <v>684</v>
      </c>
      <c r="AF311" s="23">
        <v>3.23E-6</v>
      </c>
      <c r="AG311" s="23">
        <v>8.8299999999999995E-7</v>
      </c>
      <c r="AH311" s="23">
        <v>1.1999999999999999E-6</v>
      </c>
      <c r="AI311" s="23">
        <v>9.9999999999999995E-7</v>
      </c>
      <c r="AJ311" s="23">
        <f t="shared" si="23"/>
        <v>1.1000000000000001E-6</v>
      </c>
      <c r="AL311" s="31">
        <f t="shared" si="24"/>
        <v>0.32300000000000001</v>
      </c>
      <c r="AM311" s="31">
        <f t="shared" si="25"/>
        <v>8.829999999999999E-2</v>
      </c>
      <c r="AN311" s="31">
        <v>0</v>
      </c>
      <c r="AO311" s="23">
        <f t="shared" si="26"/>
        <v>0</v>
      </c>
    </row>
    <row r="312" spans="31:41" x14ac:dyDescent="0.2">
      <c r="AE312">
        <v>685</v>
      </c>
      <c r="AF312" s="23">
        <v>3.0599999999999999E-6</v>
      </c>
      <c r="AG312" s="23">
        <v>8.71E-7</v>
      </c>
      <c r="AH312" s="23">
        <v>1.35E-6</v>
      </c>
      <c r="AI312" s="23">
        <v>1.0300000000000001E-6</v>
      </c>
      <c r="AJ312" s="23">
        <f t="shared" si="23"/>
        <v>1.19E-6</v>
      </c>
      <c r="AL312" s="31">
        <f t="shared" si="24"/>
        <v>0.30599999999999999</v>
      </c>
      <c r="AM312" s="31">
        <f t="shared" si="25"/>
        <v>8.7099999999999997E-2</v>
      </c>
      <c r="AN312" s="31">
        <v>0</v>
      </c>
      <c r="AO312" s="23">
        <f t="shared" si="26"/>
        <v>0</v>
      </c>
    </row>
    <row r="313" spans="31:41" x14ac:dyDescent="0.2">
      <c r="AE313">
        <v>686</v>
      </c>
      <c r="AF313" s="23">
        <v>2.5299999999999999E-6</v>
      </c>
      <c r="AG313" s="23">
        <v>8.6300000000000004E-7</v>
      </c>
      <c r="AH313" s="23">
        <v>1.1999999999999999E-6</v>
      </c>
      <c r="AI313" s="23">
        <v>1.17E-6</v>
      </c>
      <c r="AJ313" s="23">
        <f t="shared" si="23"/>
        <v>1.1850000000000001E-6</v>
      </c>
      <c r="AL313" s="31">
        <f t="shared" si="24"/>
        <v>0.253</v>
      </c>
      <c r="AM313" s="31">
        <f t="shared" si="25"/>
        <v>8.6300000000000002E-2</v>
      </c>
      <c r="AN313" s="31">
        <v>0</v>
      </c>
      <c r="AO313" s="23">
        <f t="shared" si="26"/>
        <v>0</v>
      </c>
    </row>
    <row r="314" spans="31:41" x14ac:dyDescent="0.2">
      <c r="AE314">
        <v>687</v>
      </c>
      <c r="AF314" s="23">
        <v>2.1600000000000001E-6</v>
      </c>
      <c r="AG314" s="23">
        <v>8.5199999999999995E-7</v>
      </c>
      <c r="AH314" s="23">
        <v>1.2300000000000001E-6</v>
      </c>
      <c r="AI314" s="23">
        <v>1.06E-6</v>
      </c>
      <c r="AJ314" s="23">
        <f t="shared" si="23"/>
        <v>1.145E-6</v>
      </c>
      <c r="AL314" s="31">
        <f t="shared" si="24"/>
        <v>0.216</v>
      </c>
      <c r="AM314" s="31">
        <f t="shared" si="25"/>
        <v>8.5199999999999998E-2</v>
      </c>
      <c r="AN314" s="31">
        <v>0</v>
      </c>
      <c r="AO314" s="23">
        <f t="shared" si="26"/>
        <v>0</v>
      </c>
    </row>
    <row r="315" spans="31:41" x14ac:dyDescent="0.2">
      <c r="AE315">
        <v>688</v>
      </c>
      <c r="AF315" s="23">
        <v>2.0200000000000001E-6</v>
      </c>
      <c r="AG315" s="23">
        <v>8.7199999999999997E-7</v>
      </c>
      <c r="AH315" s="23">
        <v>1.15E-6</v>
      </c>
      <c r="AI315" s="23">
        <v>7.3200000000000004E-7</v>
      </c>
      <c r="AJ315" s="23">
        <f t="shared" si="23"/>
        <v>9.4099999999999997E-7</v>
      </c>
      <c r="AL315" s="31">
        <f t="shared" si="24"/>
        <v>0.20200000000000001</v>
      </c>
      <c r="AM315" s="31">
        <f t="shared" si="25"/>
        <v>8.72E-2</v>
      </c>
      <c r="AN315" s="31">
        <v>0</v>
      </c>
      <c r="AO315" s="23">
        <f t="shared" si="26"/>
        <v>0</v>
      </c>
    </row>
    <row r="316" spans="31:41" x14ac:dyDescent="0.2">
      <c r="AE316">
        <v>689</v>
      </c>
      <c r="AF316" s="23">
        <v>1.81E-6</v>
      </c>
      <c r="AG316" s="23">
        <v>7.9699999999999995E-7</v>
      </c>
      <c r="AH316" s="23">
        <v>1.39E-6</v>
      </c>
      <c r="AI316" s="23">
        <v>1.1400000000000001E-6</v>
      </c>
      <c r="AJ316" s="23">
        <f t="shared" si="23"/>
        <v>1.2650000000000002E-6</v>
      </c>
      <c r="AL316" s="31">
        <f t="shared" si="24"/>
        <v>0.18099999999999999</v>
      </c>
      <c r="AM316" s="31">
        <f t="shared" si="25"/>
        <v>7.9699999999999993E-2</v>
      </c>
      <c r="AN316" s="31">
        <v>0</v>
      </c>
      <c r="AO316" s="23">
        <f t="shared" si="26"/>
        <v>0</v>
      </c>
    </row>
    <row r="317" spans="31:41" x14ac:dyDescent="0.2">
      <c r="AE317">
        <v>690</v>
      </c>
      <c r="AF317" s="23">
        <v>1.7099999999999999E-6</v>
      </c>
      <c r="AG317" s="23">
        <v>8.6499999999999998E-7</v>
      </c>
      <c r="AH317" s="23">
        <v>1.2500000000000001E-6</v>
      </c>
      <c r="AI317" s="23">
        <v>8.8999999999999995E-7</v>
      </c>
      <c r="AJ317" s="23">
        <f t="shared" si="23"/>
        <v>1.0699999999999999E-6</v>
      </c>
      <c r="AL317" s="31">
        <f t="shared" si="24"/>
        <v>0.17099999999999999</v>
      </c>
      <c r="AM317" s="31">
        <f t="shared" si="25"/>
        <v>8.6499999999999994E-2</v>
      </c>
      <c r="AN317" s="31">
        <v>0</v>
      </c>
      <c r="AO317" s="23">
        <f t="shared" si="26"/>
        <v>0</v>
      </c>
    </row>
    <row r="318" spans="31:41" x14ac:dyDescent="0.2">
      <c r="AE318">
        <v>691</v>
      </c>
      <c r="AF318" s="23">
        <v>1.8199999999999999E-6</v>
      </c>
      <c r="AG318" s="23">
        <v>8.8899999999999998E-7</v>
      </c>
      <c r="AH318" s="23">
        <v>1.46E-6</v>
      </c>
      <c r="AI318" s="23">
        <v>1.04E-6</v>
      </c>
      <c r="AJ318" s="23">
        <f t="shared" si="23"/>
        <v>1.2499999999999999E-6</v>
      </c>
      <c r="AL318" s="31">
        <f t="shared" si="24"/>
        <v>0.182</v>
      </c>
      <c r="AM318" s="31">
        <f t="shared" si="25"/>
        <v>8.8899999999999993E-2</v>
      </c>
      <c r="AN318" s="31">
        <v>0</v>
      </c>
      <c r="AO318" s="23">
        <f t="shared" si="26"/>
        <v>0</v>
      </c>
    </row>
    <row r="319" spans="31:41" x14ac:dyDescent="0.2">
      <c r="AE319">
        <v>692</v>
      </c>
      <c r="AF319" s="23">
        <v>1.6899999999999999E-6</v>
      </c>
      <c r="AG319" s="23">
        <v>8.7700000000000003E-7</v>
      </c>
      <c r="AH319" s="23">
        <v>1.3400000000000001E-6</v>
      </c>
      <c r="AI319" s="23">
        <v>1.1400000000000001E-6</v>
      </c>
      <c r="AJ319" s="23">
        <f t="shared" si="23"/>
        <v>1.24E-6</v>
      </c>
      <c r="AL319" s="31">
        <f t="shared" si="24"/>
        <v>0.16899999999999998</v>
      </c>
      <c r="AM319" s="31">
        <f t="shared" si="25"/>
        <v>8.77E-2</v>
      </c>
      <c r="AN319" s="31">
        <v>0</v>
      </c>
      <c r="AO319" s="23">
        <f t="shared" si="26"/>
        <v>0</v>
      </c>
    </row>
    <row r="320" spans="31:41" x14ac:dyDescent="0.2">
      <c r="AE320">
        <v>693</v>
      </c>
      <c r="AF320" s="23">
        <v>1.9099999999999999E-6</v>
      </c>
      <c r="AG320" s="23">
        <v>9.0500000000000002E-7</v>
      </c>
      <c r="AH320" s="23">
        <v>1.3799999999999999E-6</v>
      </c>
      <c r="AI320" s="23">
        <v>8.9400000000000004E-7</v>
      </c>
      <c r="AJ320" s="23">
        <f t="shared" si="23"/>
        <v>1.1369999999999999E-6</v>
      </c>
      <c r="AL320" s="31">
        <f t="shared" si="24"/>
        <v>0.191</v>
      </c>
      <c r="AM320" s="31">
        <f t="shared" si="25"/>
        <v>9.0499999999999997E-2</v>
      </c>
      <c r="AN320" s="31">
        <v>0</v>
      </c>
      <c r="AO320" s="23">
        <f t="shared" si="26"/>
        <v>0</v>
      </c>
    </row>
    <row r="321" spans="31:41" x14ac:dyDescent="0.2">
      <c r="AE321">
        <v>694</v>
      </c>
      <c r="AF321" s="23">
        <v>2.03E-6</v>
      </c>
      <c r="AG321" s="23">
        <v>8.8400000000000003E-7</v>
      </c>
      <c r="AH321" s="23">
        <v>1.39E-6</v>
      </c>
      <c r="AI321" s="23">
        <v>7.7199999999999998E-7</v>
      </c>
      <c r="AJ321" s="23">
        <f t="shared" si="23"/>
        <v>1.0809999999999999E-6</v>
      </c>
      <c r="AL321" s="31">
        <f t="shared" si="24"/>
        <v>0.20300000000000001</v>
      </c>
      <c r="AM321" s="31">
        <f t="shared" si="25"/>
        <v>8.8400000000000006E-2</v>
      </c>
      <c r="AN321" s="31">
        <v>0</v>
      </c>
      <c r="AO321" s="23">
        <f t="shared" si="26"/>
        <v>0</v>
      </c>
    </row>
    <row r="322" spans="31:41" x14ac:dyDescent="0.2">
      <c r="AE322">
        <v>695</v>
      </c>
      <c r="AF322" s="23">
        <v>1.81E-6</v>
      </c>
      <c r="AG322" s="23">
        <v>9.2699999999999998E-7</v>
      </c>
      <c r="AH322" s="23">
        <v>1.4500000000000001E-6</v>
      </c>
      <c r="AI322" s="23">
        <v>1.06E-6</v>
      </c>
      <c r="AJ322" s="23">
        <f t="shared" si="23"/>
        <v>1.2550000000000001E-6</v>
      </c>
      <c r="AL322" s="31">
        <f t="shared" si="24"/>
        <v>0.18099999999999999</v>
      </c>
      <c r="AM322" s="31">
        <f t="shared" si="25"/>
        <v>9.2699999999999991E-2</v>
      </c>
      <c r="AN322" s="31">
        <v>0</v>
      </c>
      <c r="AO322" s="23">
        <f t="shared" si="26"/>
        <v>0</v>
      </c>
    </row>
    <row r="323" spans="31:41" x14ac:dyDescent="0.2">
      <c r="AE323">
        <v>696</v>
      </c>
      <c r="AF323" s="23">
        <v>1.95E-6</v>
      </c>
      <c r="AG323" s="23">
        <v>8.8800000000000001E-7</v>
      </c>
      <c r="AH323" s="23">
        <v>1.2300000000000001E-6</v>
      </c>
      <c r="AI323" s="23">
        <v>1.0300000000000001E-6</v>
      </c>
      <c r="AJ323" s="23">
        <f t="shared" si="23"/>
        <v>1.1300000000000002E-6</v>
      </c>
      <c r="AL323" s="31">
        <f t="shared" si="24"/>
        <v>0.19500000000000001</v>
      </c>
      <c r="AM323" s="31">
        <f t="shared" si="25"/>
        <v>8.8800000000000004E-2</v>
      </c>
      <c r="AN323" s="31">
        <v>0</v>
      </c>
      <c r="AO323" s="23">
        <f t="shared" si="26"/>
        <v>0</v>
      </c>
    </row>
    <row r="324" spans="31:41" x14ac:dyDescent="0.2">
      <c r="AE324">
        <v>697</v>
      </c>
      <c r="AF324" s="23">
        <v>1.64E-6</v>
      </c>
      <c r="AG324" s="23">
        <v>9.0999999999999997E-7</v>
      </c>
      <c r="AH324" s="23">
        <v>1.3400000000000001E-6</v>
      </c>
      <c r="AI324" s="23">
        <v>1.0499999999999999E-6</v>
      </c>
      <c r="AJ324" s="23">
        <f t="shared" si="23"/>
        <v>1.195E-6</v>
      </c>
      <c r="AL324" s="31">
        <f t="shared" si="24"/>
        <v>0.16400000000000001</v>
      </c>
      <c r="AM324" s="31">
        <f t="shared" si="25"/>
        <v>9.0999999999999998E-2</v>
      </c>
      <c r="AN324" s="31">
        <v>0</v>
      </c>
      <c r="AO324" s="23">
        <f t="shared" si="26"/>
        <v>0</v>
      </c>
    </row>
    <row r="325" spans="31:41" x14ac:dyDescent="0.2">
      <c r="AE325">
        <v>698</v>
      </c>
      <c r="AF325" s="23">
        <v>1.73E-6</v>
      </c>
      <c r="AG325" s="23">
        <v>8.8100000000000001E-7</v>
      </c>
      <c r="AH325" s="23">
        <v>1.2699999999999999E-6</v>
      </c>
      <c r="AI325" s="23">
        <v>9.9199999999999999E-7</v>
      </c>
      <c r="AJ325" s="23">
        <f t="shared" si="23"/>
        <v>1.1309999999999998E-6</v>
      </c>
      <c r="AL325" s="31">
        <f t="shared" si="24"/>
        <v>0.17299999999999999</v>
      </c>
      <c r="AM325" s="31">
        <f t="shared" si="25"/>
        <v>8.8099999999999998E-2</v>
      </c>
      <c r="AN325" s="31">
        <v>0</v>
      </c>
      <c r="AO325" s="23">
        <f t="shared" si="26"/>
        <v>0</v>
      </c>
    </row>
    <row r="326" spans="31:41" x14ac:dyDescent="0.2">
      <c r="AE326">
        <v>699</v>
      </c>
      <c r="AF326" s="23">
        <v>1.7099999999999999E-6</v>
      </c>
      <c r="AG326" s="23">
        <v>8.9700000000000005E-7</v>
      </c>
      <c r="AH326" s="23">
        <v>1.17E-6</v>
      </c>
      <c r="AI326" s="23">
        <v>9.540000000000001E-7</v>
      </c>
      <c r="AJ326" s="23">
        <f t="shared" si="23"/>
        <v>1.0620000000000002E-6</v>
      </c>
      <c r="AL326" s="31">
        <f t="shared" si="24"/>
        <v>0.17099999999999999</v>
      </c>
      <c r="AM326" s="31">
        <f t="shared" si="25"/>
        <v>8.9700000000000002E-2</v>
      </c>
      <c r="AN326" s="31">
        <v>0</v>
      </c>
      <c r="AO326" s="23">
        <f t="shared" si="26"/>
        <v>0</v>
      </c>
    </row>
    <row r="327" spans="31:41" x14ac:dyDescent="0.2">
      <c r="AE327">
        <v>700</v>
      </c>
      <c r="AF327" s="23">
        <v>1.68E-6</v>
      </c>
      <c r="AG327" s="23">
        <v>8.8700000000000004E-7</v>
      </c>
      <c r="AH327" s="23">
        <v>1.2100000000000001E-6</v>
      </c>
      <c r="AI327" s="23">
        <v>1.0899999999999999E-6</v>
      </c>
      <c r="AJ327" s="23">
        <f t="shared" si="23"/>
        <v>1.15E-6</v>
      </c>
      <c r="AL327" s="31">
        <f t="shared" si="24"/>
        <v>0.16800000000000001</v>
      </c>
      <c r="AM327" s="31">
        <f t="shared" si="25"/>
        <v>8.8700000000000001E-2</v>
      </c>
      <c r="AN327" s="31">
        <v>0</v>
      </c>
      <c r="AO327" s="23">
        <f t="shared" si="26"/>
        <v>0</v>
      </c>
    </row>
    <row r="328" spans="31:41" x14ac:dyDescent="0.2">
      <c r="AE328">
        <v>701</v>
      </c>
      <c r="AF328" s="23">
        <v>1.7999999999999999E-6</v>
      </c>
      <c r="AG328" s="23">
        <v>9.2500000000000004E-7</v>
      </c>
      <c r="AH328" s="23">
        <v>1.3E-6</v>
      </c>
      <c r="AI328" s="23">
        <v>1.1000000000000001E-6</v>
      </c>
      <c r="AJ328" s="23">
        <f t="shared" ref="AJ328:AJ391" si="27">AVERAGE(AH328:AI328)</f>
        <v>1.1999999999999999E-6</v>
      </c>
      <c r="AL328" s="31">
        <f t="shared" ref="AL328:AL391" si="28">AF328*100000</f>
        <v>0.18</v>
      </c>
      <c r="AM328" s="31">
        <f t="shared" ref="AM328:AM391" si="29">AG328*100000</f>
        <v>9.2499999999999999E-2</v>
      </c>
      <c r="AN328" s="31">
        <v>0</v>
      </c>
      <c r="AO328" s="23">
        <f t="shared" ref="AO328:AO391" si="30">AN328*(15/45)</f>
        <v>0</v>
      </c>
    </row>
    <row r="329" spans="31:41" x14ac:dyDescent="0.2">
      <c r="AE329">
        <v>702</v>
      </c>
      <c r="AF329" s="23">
        <v>1.53E-6</v>
      </c>
      <c r="AG329" s="23">
        <v>9.4600000000000003E-7</v>
      </c>
      <c r="AH329" s="23">
        <v>1.2500000000000001E-6</v>
      </c>
      <c r="AI329" s="23">
        <v>1.06E-6</v>
      </c>
      <c r="AJ329" s="23">
        <f t="shared" si="27"/>
        <v>1.155E-6</v>
      </c>
      <c r="AL329" s="31">
        <f t="shared" si="28"/>
        <v>0.153</v>
      </c>
      <c r="AM329" s="31">
        <f t="shared" si="29"/>
        <v>9.4600000000000004E-2</v>
      </c>
      <c r="AN329" s="31">
        <v>0</v>
      </c>
      <c r="AO329" s="23">
        <f t="shared" si="30"/>
        <v>0</v>
      </c>
    </row>
    <row r="330" spans="31:41" x14ac:dyDescent="0.2">
      <c r="AE330">
        <v>703</v>
      </c>
      <c r="AF330" s="23">
        <v>1.8500000000000001E-6</v>
      </c>
      <c r="AG330" s="23">
        <v>9.2900000000000002E-7</v>
      </c>
      <c r="AH330" s="23">
        <v>1.11E-6</v>
      </c>
      <c r="AI330" s="23">
        <v>1.0699999999999999E-6</v>
      </c>
      <c r="AJ330" s="23">
        <f t="shared" si="27"/>
        <v>1.0899999999999999E-6</v>
      </c>
      <c r="AL330" s="31">
        <f t="shared" si="28"/>
        <v>0.185</v>
      </c>
      <c r="AM330" s="31">
        <f t="shared" si="29"/>
        <v>9.2899999999999996E-2</v>
      </c>
      <c r="AN330" s="31">
        <v>0</v>
      </c>
      <c r="AO330" s="23">
        <f t="shared" si="30"/>
        <v>0</v>
      </c>
    </row>
    <row r="331" spans="31:41" x14ac:dyDescent="0.2">
      <c r="AE331">
        <v>704</v>
      </c>
      <c r="AF331" s="23">
        <v>1.61E-6</v>
      </c>
      <c r="AG331" s="23">
        <v>9.569999999999999E-7</v>
      </c>
      <c r="AH331" s="23">
        <v>1.2500000000000001E-6</v>
      </c>
      <c r="AI331" s="23">
        <v>1.11E-6</v>
      </c>
      <c r="AJ331" s="23">
        <f t="shared" si="27"/>
        <v>1.1800000000000001E-6</v>
      </c>
      <c r="AL331" s="31">
        <f t="shared" si="28"/>
        <v>0.161</v>
      </c>
      <c r="AM331" s="31">
        <f t="shared" si="29"/>
        <v>9.5699999999999993E-2</v>
      </c>
      <c r="AN331" s="31">
        <v>0</v>
      </c>
      <c r="AO331" s="23">
        <f t="shared" si="30"/>
        <v>0</v>
      </c>
    </row>
    <row r="332" spans="31:41" x14ac:dyDescent="0.2">
      <c r="AE332">
        <v>705</v>
      </c>
      <c r="AF332" s="23">
        <v>1.59E-6</v>
      </c>
      <c r="AG332" s="23">
        <v>9.7499999999999998E-7</v>
      </c>
      <c r="AH332" s="23">
        <v>1.2899999999999999E-6</v>
      </c>
      <c r="AI332" s="23">
        <v>1.1400000000000001E-6</v>
      </c>
      <c r="AJ332" s="23">
        <f t="shared" si="27"/>
        <v>1.215E-6</v>
      </c>
      <c r="AL332" s="31">
        <f t="shared" si="28"/>
        <v>0.159</v>
      </c>
      <c r="AM332" s="31">
        <f t="shared" si="29"/>
        <v>9.7500000000000003E-2</v>
      </c>
      <c r="AN332" s="31">
        <v>0</v>
      </c>
      <c r="AO332" s="23">
        <f t="shared" si="30"/>
        <v>0</v>
      </c>
    </row>
    <row r="333" spans="31:41" x14ac:dyDescent="0.2">
      <c r="AE333">
        <v>706</v>
      </c>
      <c r="AF333" s="23">
        <v>1.59E-6</v>
      </c>
      <c r="AG333" s="23">
        <v>9.4300000000000001E-7</v>
      </c>
      <c r="AH333" s="23">
        <v>1.48E-6</v>
      </c>
      <c r="AI333" s="23">
        <v>9.02E-7</v>
      </c>
      <c r="AJ333" s="23">
        <f t="shared" si="27"/>
        <v>1.1910000000000001E-6</v>
      </c>
      <c r="AL333" s="31">
        <f t="shared" si="28"/>
        <v>0.159</v>
      </c>
      <c r="AM333" s="31">
        <f t="shared" si="29"/>
        <v>9.4299999999999995E-2</v>
      </c>
      <c r="AN333" s="31">
        <v>0</v>
      </c>
      <c r="AO333" s="23">
        <f t="shared" si="30"/>
        <v>0</v>
      </c>
    </row>
    <row r="334" spans="31:41" x14ac:dyDescent="0.2">
      <c r="AE334">
        <v>707</v>
      </c>
      <c r="AF334" s="23">
        <v>1.4699999999999999E-6</v>
      </c>
      <c r="AG334" s="23">
        <v>9.4600000000000003E-7</v>
      </c>
      <c r="AH334" s="23">
        <v>1.3799999999999999E-6</v>
      </c>
      <c r="AI334" s="23">
        <v>9.4499999999999995E-7</v>
      </c>
      <c r="AJ334" s="23">
        <f t="shared" si="27"/>
        <v>1.1624999999999999E-6</v>
      </c>
      <c r="AL334" s="31">
        <f t="shared" si="28"/>
        <v>0.14699999999999999</v>
      </c>
      <c r="AM334" s="31">
        <f t="shared" si="29"/>
        <v>9.4600000000000004E-2</v>
      </c>
      <c r="AN334" s="31">
        <v>0</v>
      </c>
      <c r="AO334" s="23">
        <f t="shared" si="30"/>
        <v>0</v>
      </c>
    </row>
    <row r="335" spans="31:41" x14ac:dyDescent="0.2">
      <c r="AE335">
        <v>708</v>
      </c>
      <c r="AF335" s="23">
        <v>1.6300000000000001E-6</v>
      </c>
      <c r="AG335" s="23">
        <v>9.9000000000000005E-7</v>
      </c>
      <c r="AH335" s="23">
        <v>1.4300000000000001E-6</v>
      </c>
      <c r="AI335" s="23">
        <v>8.4499999999999996E-7</v>
      </c>
      <c r="AJ335" s="23">
        <f t="shared" si="27"/>
        <v>1.1375000000000001E-6</v>
      </c>
      <c r="AL335" s="31">
        <f t="shared" si="28"/>
        <v>0.16300000000000001</v>
      </c>
      <c r="AM335" s="31">
        <f t="shared" si="29"/>
        <v>9.9000000000000005E-2</v>
      </c>
      <c r="AN335" s="31">
        <v>0</v>
      </c>
      <c r="AO335" s="23">
        <f t="shared" si="30"/>
        <v>0</v>
      </c>
    </row>
    <row r="336" spans="31:41" x14ac:dyDescent="0.2">
      <c r="AE336">
        <v>709</v>
      </c>
      <c r="AF336" s="23">
        <v>1.73E-6</v>
      </c>
      <c r="AG336" s="23">
        <v>9.540000000000001E-7</v>
      </c>
      <c r="AH336" s="23">
        <v>1.3200000000000001E-6</v>
      </c>
      <c r="AI336" s="23">
        <v>9.9999999999999995E-7</v>
      </c>
      <c r="AJ336" s="23">
        <f t="shared" si="27"/>
        <v>1.1599999999999999E-6</v>
      </c>
      <c r="AL336" s="31">
        <f t="shared" si="28"/>
        <v>0.17299999999999999</v>
      </c>
      <c r="AM336" s="31">
        <f t="shared" si="29"/>
        <v>9.5400000000000013E-2</v>
      </c>
      <c r="AN336" s="31">
        <v>0</v>
      </c>
      <c r="AO336" s="23">
        <f t="shared" si="30"/>
        <v>0</v>
      </c>
    </row>
    <row r="337" spans="31:41" x14ac:dyDescent="0.2">
      <c r="AE337">
        <v>710</v>
      </c>
      <c r="AF337" s="23">
        <v>1.48E-6</v>
      </c>
      <c r="AG337" s="23">
        <v>9.3399999999999997E-7</v>
      </c>
      <c r="AH337" s="23">
        <v>1.4100000000000001E-6</v>
      </c>
      <c r="AI337" s="23">
        <v>1.2699999999999999E-6</v>
      </c>
      <c r="AJ337" s="23">
        <f t="shared" si="27"/>
        <v>1.3399999999999999E-6</v>
      </c>
      <c r="AL337" s="31">
        <f t="shared" si="28"/>
        <v>0.14799999999999999</v>
      </c>
      <c r="AM337" s="31">
        <f t="shared" si="29"/>
        <v>9.3399999999999997E-2</v>
      </c>
      <c r="AN337" s="31">
        <v>0</v>
      </c>
      <c r="AO337" s="23">
        <f t="shared" si="30"/>
        <v>0</v>
      </c>
    </row>
    <row r="338" spans="31:41" x14ac:dyDescent="0.2">
      <c r="AE338">
        <v>711</v>
      </c>
      <c r="AF338" s="23">
        <v>1.4500000000000001E-6</v>
      </c>
      <c r="AG338" s="23">
        <v>9.78E-7</v>
      </c>
      <c r="AH338" s="23">
        <v>1.3599999999999999E-6</v>
      </c>
      <c r="AI338" s="23">
        <v>1.33E-6</v>
      </c>
      <c r="AJ338" s="23">
        <f t="shared" si="27"/>
        <v>1.3449999999999998E-6</v>
      </c>
      <c r="AL338" s="31">
        <f t="shared" si="28"/>
        <v>0.14500000000000002</v>
      </c>
      <c r="AM338" s="31">
        <f t="shared" si="29"/>
        <v>9.7799999999999998E-2</v>
      </c>
      <c r="AN338" s="31">
        <v>0</v>
      </c>
      <c r="AO338" s="23">
        <f t="shared" si="30"/>
        <v>0</v>
      </c>
    </row>
    <row r="339" spans="31:41" x14ac:dyDescent="0.2">
      <c r="AE339">
        <v>712</v>
      </c>
      <c r="AF339" s="23">
        <v>1.13E-6</v>
      </c>
      <c r="AG339" s="23">
        <v>9.4600000000000003E-7</v>
      </c>
      <c r="AH339" s="23">
        <v>1.15E-6</v>
      </c>
      <c r="AI339" s="23">
        <v>1.15E-6</v>
      </c>
      <c r="AJ339" s="23">
        <f t="shared" si="27"/>
        <v>1.15E-6</v>
      </c>
      <c r="AL339" s="31">
        <f t="shared" si="28"/>
        <v>0.113</v>
      </c>
      <c r="AM339" s="31">
        <f t="shared" si="29"/>
        <v>9.4600000000000004E-2</v>
      </c>
      <c r="AN339" s="31">
        <v>0</v>
      </c>
      <c r="AO339" s="23">
        <f t="shared" si="30"/>
        <v>0</v>
      </c>
    </row>
    <row r="340" spans="31:41" x14ac:dyDescent="0.2">
      <c r="AE340">
        <v>713</v>
      </c>
      <c r="AF340" s="23">
        <v>1.37E-6</v>
      </c>
      <c r="AG340" s="23">
        <v>9.9300000000000006E-7</v>
      </c>
      <c r="AH340" s="23">
        <v>1.35E-6</v>
      </c>
      <c r="AI340" s="23">
        <v>1.0499999999999999E-6</v>
      </c>
      <c r="AJ340" s="23">
        <f t="shared" si="27"/>
        <v>1.1999999999999999E-6</v>
      </c>
      <c r="AL340" s="31">
        <f t="shared" si="28"/>
        <v>0.13700000000000001</v>
      </c>
      <c r="AM340" s="31">
        <f t="shared" si="29"/>
        <v>9.9300000000000013E-2</v>
      </c>
      <c r="AN340" s="31">
        <v>0</v>
      </c>
      <c r="AO340" s="23">
        <f t="shared" si="30"/>
        <v>0</v>
      </c>
    </row>
    <row r="341" spans="31:41" x14ac:dyDescent="0.2">
      <c r="AE341">
        <v>714</v>
      </c>
      <c r="AF341" s="23">
        <v>1.53E-6</v>
      </c>
      <c r="AG341" s="23">
        <v>9.78E-7</v>
      </c>
      <c r="AH341" s="23">
        <v>1.3999999999999999E-6</v>
      </c>
      <c r="AI341" s="23">
        <v>1.0699999999999999E-6</v>
      </c>
      <c r="AJ341" s="23">
        <f t="shared" si="27"/>
        <v>1.235E-6</v>
      </c>
      <c r="AL341" s="31">
        <f t="shared" si="28"/>
        <v>0.153</v>
      </c>
      <c r="AM341" s="31">
        <f t="shared" si="29"/>
        <v>9.7799999999999998E-2</v>
      </c>
      <c r="AN341" s="31">
        <v>0</v>
      </c>
      <c r="AO341" s="23">
        <f t="shared" si="30"/>
        <v>0</v>
      </c>
    </row>
    <row r="342" spans="31:41" x14ac:dyDescent="0.2">
      <c r="AE342">
        <v>715</v>
      </c>
      <c r="AF342" s="23">
        <v>1.22E-6</v>
      </c>
      <c r="AG342" s="23">
        <v>9.5000000000000001E-7</v>
      </c>
      <c r="AH342" s="23">
        <v>1.1400000000000001E-6</v>
      </c>
      <c r="AI342" s="23">
        <v>1.0699999999999999E-6</v>
      </c>
      <c r="AJ342" s="23">
        <f t="shared" si="27"/>
        <v>1.105E-6</v>
      </c>
      <c r="AL342" s="31">
        <f t="shared" si="28"/>
        <v>0.122</v>
      </c>
      <c r="AM342" s="31">
        <f t="shared" si="29"/>
        <v>9.5000000000000001E-2</v>
      </c>
      <c r="AN342" s="31">
        <v>0</v>
      </c>
      <c r="AO342" s="23">
        <f t="shared" si="30"/>
        <v>0</v>
      </c>
    </row>
    <row r="343" spans="31:41" x14ac:dyDescent="0.2">
      <c r="AE343">
        <v>716</v>
      </c>
      <c r="AF343" s="23">
        <v>1.2500000000000001E-6</v>
      </c>
      <c r="AG343" s="23">
        <v>8.8899999999999998E-7</v>
      </c>
      <c r="AH343" s="23">
        <v>1.22E-6</v>
      </c>
      <c r="AI343" s="23">
        <v>8.7700000000000003E-7</v>
      </c>
      <c r="AJ343" s="23">
        <f t="shared" si="27"/>
        <v>1.0485E-6</v>
      </c>
      <c r="AL343" s="31">
        <f t="shared" si="28"/>
        <v>0.125</v>
      </c>
      <c r="AM343" s="31">
        <f t="shared" si="29"/>
        <v>8.8899999999999993E-2</v>
      </c>
      <c r="AN343" s="31">
        <v>0</v>
      </c>
      <c r="AO343" s="23">
        <f t="shared" si="30"/>
        <v>0</v>
      </c>
    </row>
    <row r="344" spans="31:41" x14ac:dyDescent="0.2">
      <c r="AE344">
        <v>717</v>
      </c>
      <c r="AF344" s="23">
        <v>1.2300000000000001E-6</v>
      </c>
      <c r="AG344" s="23">
        <v>8.5300000000000003E-7</v>
      </c>
      <c r="AH344" s="23">
        <v>1.1200000000000001E-6</v>
      </c>
      <c r="AI344" s="23">
        <v>9.0699999999999996E-7</v>
      </c>
      <c r="AJ344" s="23">
        <f t="shared" si="27"/>
        <v>1.0135000000000001E-6</v>
      </c>
      <c r="AL344" s="31">
        <f t="shared" si="28"/>
        <v>0.12300000000000001</v>
      </c>
      <c r="AM344" s="31">
        <f t="shared" si="29"/>
        <v>8.5300000000000001E-2</v>
      </c>
      <c r="AN344" s="31">
        <v>0</v>
      </c>
      <c r="AO344" s="23">
        <f t="shared" si="30"/>
        <v>0</v>
      </c>
    </row>
    <row r="345" spans="31:41" x14ac:dyDescent="0.2">
      <c r="AE345">
        <v>718</v>
      </c>
      <c r="AF345" s="23">
        <v>8.7499999999999999E-7</v>
      </c>
      <c r="AG345" s="23">
        <v>8.4900000000000005E-7</v>
      </c>
      <c r="AH345" s="23">
        <v>1.04E-6</v>
      </c>
      <c r="AI345" s="23">
        <v>1.31E-6</v>
      </c>
      <c r="AJ345" s="23">
        <f t="shared" si="27"/>
        <v>1.175E-6</v>
      </c>
      <c r="AL345" s="31">
        <f t="shared" si="28"/>
        <v>8.7499999999999994E-2</v>
      </c>
      <c r="AM345" s="31">
        <f t="shared" si="29"/>
        <v>8.4900000000000003E-2</v>
      </c>
      <c r="AN345" s="31">
        <v>0</v>
      </c>
      <c r="AO345" s="23">
        <f t="shared" si="30"/>
        <v>0</v>
      </c>
    </row>
    <row r="346" spans="31:41" x14ac:dyDescent="0.2">
      <c r="AE346">
        <v>719</v>
      </c>
      <c r="AF346" s="23">
        <v>1.3799999999999999E-6</v>
      </c>
      <c r="AG346" s="23">
        <v>8.8700000000000004E-7</v>
      </c>
      <c r="AH346" s="23">
        <v>1.11E-6</v>
      </c>
      <c r="AI346" s="23">
        <v>1.35E-6</v>
      </c>
      <c r="AJ346" s="23">
        <f t="shared" si="27"/>
        <v>1.2300000000000001E-6</v>
      </c>
      <c r="AL346" s="31">
        <f t="shared" si="28"/>
        <v>0.13799999999999998</v>
      </c>
      <c r="AM346" s="31">
        <f t="shared" si="29"/>
        <v>8.8700000000000001E-2</v>
      </c>
      <c r="AN346" s="31">
        <v>0</v>
      </c>
      <c r="AO346" s="23">
        <f t="shared" si="30"/>
        <v>0</v>
      </c>
    </row>
    <row r="347" spans="31:41" x14ac:dyDescent="0.2">
      <c r="AE347">
        <v>720</v>
      </c>
      <c r="AF347" s="23">
        <v>1.1400000000000001E-6</v>
      </c>
      <c r="AG347" s="23">
        <v>8.7499999999999999E-7</v>
      </c>
      <c r="AH347" s="23">
        <v>1.3599999999999999E-6</v>
      </c>
      <c r="AI347" s="23">
        <v>9.7600000000000006E-7</v>
      </c>
      <c r="AJ347" s="23">
        <f t="shared" si="27"/>
        <v>1.1680000000000001E-6</v>
      </c>
      <c r="AL347" s="31">
        <f t="shared" si="28"/>
        <v>0.114</v>
      </c>
      <c r="AM347" s="31">
        <f t="shared" si="29"/>
        <v>8.7499999999999994E-2</v>
      </c>
      <c r="AN347" s="31">
        <v>0</v>
      </c>
      <c r="AO347" s="23">
        <f t="shared" si="30"/>
        <v>0</v>
      </c>
    </row>
    <row r="348" spans="31:41" x14ac:dyDescent="0.2">
      <c r="AE348">
        <v>721</v>
      </c>
      <c r="AF348" s="23">
        <v>1.39E-6</v>
      </c>
      <c r="AG348" s="23">
        <v>8.3799999999999996E-7</v>
      </c>
      <c r="AH348" s="23">
        <v>9.5600000000000004E-7</v>
      </c>
      <c r="AI348" s="23">
        <v>7.8400000000000003E-7</v>
      </c>
      <c r="AJ348" s="23">
        <f t="shared" si="27"/>
        <v>8.7000000000000003E-7</v>
      </c>
      <c r="AL348" s="31">
        <f t="shared" si="28"/>
        <v>0.13900000000000001</v>
      </c>
      <c r="AM348" s="31">
        <f t="shared" si="29"/>
        <v>8.3799999999999999E-2</v>
      </c>
      <c r="AN348" s="31">
        <v>0</v>
      </c>
      <c r="AO348" s="23">
        <f t="shared" si="30"/>
        <v>0</v>
      </c>
    </row>
    <row r="349" spans="31:41" x14ac:dyDescent="0.2">
      <c r="AE349">
        <v>722</v>
      </c>
      <c r="AF349" s="23">
        <v>1.26E-6</v>
      </c>
      <c r="AG349" s="23">
        <v>8.6499999999999998E-7</v>
      </c>
      <c r="AH349" s="23">
        <v>1.13E-6</v>
      </c>
      <c r="AI349" s="23">
        <v>1.19E-6</v>
      </c>
      <c r="AJ349" s="23">
        <f t="shared" si="27"/>
        <v>1.1599999999999999E-6</v>
      </c>
      <c r="AL349" s="31">
        <f t="shared" si="28"/>
        <v>0.126</v>
      </c>
      <c r="AM349" s="31">
        <f t="shared" si="29"/>
        <v>8.6499999999999994E-2</v>
      </c>
      <c r="AN349" s="31">
        <v>0</v>
      </c>
      <c r="AO349" s="23">
        <f t="shared" si="30"/>
        <v>0</v>
      </c>
    </row>
    <row r="350" spans="31:41" x14ac:dyDescent="0.2">
      <c r="AE350">
        <v>723</v>
      </c>
      <c r="AF350" s="23">
        <v>1.08E-6</v>
      </c>
      <c r="AG350" s="23">
        <v>8.9299999999999996E-7</v>
      </c>
      <c r="AH350" s="23">
        <v>1.17E-6</v>
      </c>
      <c r="AI350" s="23">
        <v>9.4E-7</v>
      </c>
      <c r="AJ350" s="23">
        <f t="shared" si="27"/>
        <v>1.0550000000000001E-6</v>
      </c>
      <c r="AL350" s="31">
        <f t="shared" si="28"/>
        <v>0.108</v>
      </c>
      <c r="AM350" s="31">
        <f t="shared" si="29"/>
        <v>8.929999999999999E-2</v>
      </c>
      <c r="AN350" s="31">
        <v>0</v>
      </c>
      <c r="AO350" s="23">
        <f t="shared" si="30"/>
        <v>0</v>
      </c>
    </row>
    <row r="351" spans="31:41" x14ac:dyDescent="0.2">
      <c r="AE351">
        <v>724</v>
      </c>
      <c r="AF351" s="23">
        <v>1.26E-6</v>
      </c>
      <c r="AG351" s="23">
        <v>8.8899999999999998E-7</v>
      </c>
      <c r="AH351" s="23">
        <v>1.28E-6</v>
      </c>
      <c r="AI351" s="23">
        <v>9.9999999999999995E-7</v>
      </c>
      <c r="AJ351" s="23">
        <f t="shared" si="27"/>
        <v>1.1400000000000001E-6</v>
      </c>
      <c r="AL351" s="31">
        <f t="shared" si="28"/>
        <v>0.126</v>
      </c>
      <c r="AM351" s="31">
        <f t="shared" si="29"/>
        <v>8.8899999999999993E-2</v>
      </c>
      <c r="AN351" s="31">
        <v>0</v>
      </c>
      <c r="AO351" s="23">
        <f t="shared" si="30"/>
        <v>0</v>
      </c>
    </row>
    <row r="352" spans="31:41" x14ac:dyDescent="0.2">
      <c r="AE352">
        <v>725</v>
      </c>
      <c r="AF352" s="23">
        <v>9.3900000000000003E-7</v>
      </c>
      <c r="AG352" s="23">
        <v>9.4600000000000003E-7</v>
      </c>
      <c r="AH352" s="23">
        <v>1.3599999999999999E-6</v>
      </c>
      <c r="AI352" s="23">
        <v>1.13E-6</v>
      </c>
      <c r="AJ352" s="23">
        <f t="shared" si="27"/>
        <v>1.2449999999999999E-6</v>
      </c>
      <c r="AL352" s="31">
        <f t="shared" si="28"/>
        <v>9.3899999999999997E-2</v>
      </c>
      <c r="AM352" s="31">
        <f t="shared" si="29"/>
        <v>9.4600000000000004E-2</v>
      </c>
      <c r="AN352" s="31">
        <v>0</v>
      </c>
      <c r="AO352" s="23">
        <f t="shared" si="30"/>
        <v>0</v>
      </c>
    </row>
    <row r="353" spans="31:41" x14ac:dyDescent="0.2">
      <c r="AE353">
        <v>726</v>
      </c>
      <c r="AF353" s="23">
        <v>1.02E-6</v>
      </c>
      <c r="AG353" s="23">
        <v>9.1299999999999998E-7</v>
      </c>
      <c r="AH353" s="23">
        <v>1.2500000000000001E-6</v>
      </c>
      <c r="AI353" s="23">
        <v>9.1399999999999995E-7</v>
      </c>
      <c r="AJ353" s="23">
        <f t="shared" si="27"/>
        <v>1.082E-6</v>
      </c>
      <c r="AL353" s="31">
        <f t="shared" si="28"/>
        <v>0.10199999999999999</v>
      </c>
      <c r="AM353" s="31">
        <f t="shared" si="29"/>
        <v>9.1299999999999992E-2</v>
      </c>
      <c r="AN353" s="31">
        <v>0</v>
      </c>
      <c r="AO353" s="23">
        <f t="shared" si="30"/>
        <v>0</v>
      </c>
    </row>
    <row r="354" spans="31:41" x14ac:dyDescent="0.2">
      <c r="AE354">
        <v>727</v>
      </c>
      <c r="AF354" s="23">
        <v>1.11E-6</v>
      </c>
      <c r="AG354" s="23">
        <v>8.9500000000000001E-7</v>
      </c>
      <c r="AH354" s="23">
        <v>1.2300000000000001E-6</v>
      </c>
      <c r="AI354" s="23">
        <v>8.9299999999999996E-7</v>
      </c>
      <c r="AJ354" s="23">
        <f t="shared" si="27"/>
        <v>1.0614999999999999E-6</v>
      </c>
      <c r="AL354" s="31">
        <f t="shared" si="28"/>
        <v>0.111</v>
      </c>
      <c r="AM354" s="31">
        <f t="shared" si="29"/>
        <v>8.9499999999999996E-2</v>
      </c>
      <c r="AN354" s="31">
        <v>0</v>
      </c>
      <c r="AO354" s="23">
        <f t="shared" si="30"/>
        <v>0</v>
      </c>
    </row>
    <row r="355" spans="31:41" x14ac:dyDescent="0.2">
      <c r="AE355">
        <v>728</v>
      </c>
      <c r="AF355" s="23">
        <v>1.1000000000000001E-6</v>
      </c>
      <c r="AG355" s="23">
        <v>9.3200000000000003E-7</v>
      </c>
      <c r="AH355" s="23">
        <v>1.24E-6</v>
      </c>
      <c r="AI355" s="23">
        <v>8.9299999999999996E-7</v>
      </c>
      <c r="AJ355" s="23">
        <f t="shared" si="27"/>
        <v>1.0664999999999999E-6</v>
      </c>
      <c r="AL355" s="31">
        <f t="shared" si="28"/>
        <v>0.11</v>
      </c>
      <c r="AM355" s="31">
        <f t="shared" si="29"/>
        <v>9.3200000000000005E-2</v>
      </c>
      <c r="AN355" s="31">
        <v>0</v>
      </c>
      <c r="AO355" s="23">
        <f t="shared" si="30"/>
        <v>0</v>
      </c>
    </row>
    <row r="356" spans="31:41" x14ac:dyDescent="0.2">
      <c r="AE356">
        <v>729</v>
      </c>
      <c r="AF356" s="23">
        <v>1.2500000000000001E-6</v>
      </c>
      <c r="AG356" s="23">
        <v>9.1500000000000003E-7</v>
      </c>
      <c r="AH356" s="23">
        <v>1.17E-6</v>
      </c>
      <c r="AI356" s="23">
        <v>9.1299999999999998E-7</v>
      </c>
      <c r="AJ356" s="23">
        <f t="shared" si="27"/>
        <v>1.0415000000000001E-6</v>
      </c>
      <c r="AL356" s="31">
        <f t="shared" si="28"/>
        <v>0.125</v>
      </c>
      <c r="AM356" s="31">
        <f t="shared" si="29"/>
        <v>9.1499999999999998E-2</v>
      </c>
      <c r="AN356" s="31">
        <v>0</v>
      </c>
      <c r="AO356" s="23">
        <f t="shared" si="30"/>
        <v>0</v>
      </c>
    </row>
    <row r="357" spans="31:41" x14ac:dyDescent="0.2">
      <c r="AE357">
        <v>730</v>
      </c>
      <c r="AF357" s="23">
        <v>1.11E-6</v>
      </c>
      <c r="AG357" s="23">
        <v>9.6899999999999996E-7</v>
      </c>
      <c r="AH357" s="23">
        <v>1.46E-6</v>
      </c>
      <c r="AI357" s="23">
        <v>1.2100000000000001E-6</v>
      </c>
      <c r="AJ357" s="23">
        <f t="shared" si="27"/>
        <v>1.3349999999999999E-6</v>
      </c>
      <c r="AL357" s="31">
        <f t="shared" si="28"/>
        <v>0.111</v>
      </c>
      <c r="AM357" s="31">
        <f t="shared" si="29"/>
        <v>9.69E-2</v>
      </c>
      <c r="AN357" s="31">
        <v>0</v>
      </c>
      <c r="AO357" s="23">
        <f t="shared" si="30"/>
        <v>0</v>
      </c>
    </row>
    <row r="358" spans="31:41" x14ac:dyDescent="0.2">
      <c r="AE358">
        <v>731</v>
      </c>
      <c r="AF358" s="23">
        <v>1.13E-6</v>
      </c>
      <c r="AG358" s="23">
        <v>9.569999999999999E-7</v>
      </c>
      <c r="AH358" s="23">
        <v>1.4699999999999999E-6</v>
      </c>
      <c r="AI358" s="23">
        <v>1.0300000000000001E-6</v>
      </c>
      <c r="AJ358" s="23">
        <f t="shared" si="27"/>
        <v>1.2499999999999999E-6</v>
      </c>
      <c r="AL358" s="31">
        <f t="shared" si="28"/>
        <v>0.113</v>
      </c>
      <c r="AM358" s="31">
        <f t="shared" si="29"/>
        <v>9.5699999999999993E-2</v>
      </c>
      <c r="AN358" s="31">
        <v>0</v>
      </c>
      <c r="AO358" s="23">
        <f t="shared" si="30"/>
        <v>0</v>
      </c>
    </row>
    <row r="359" spans="31:41" x14ac:dyDescent="0.2">
      <c r="AE359">
        <v>732</v>
      </c>
      <c r="AF359" s="23">
        <v>1.0699999999999999E-6</v>
      </c>
      <c r="AG359" s="23">
        <v>9.6800000000000009E-7</v>
      </c>
      <c r="AH359" s="23">
        <v>1.2500000000000001E-6</v>
      </c>
      <c r="AI359" s="23">
        <v>8.1900000000000001E-7</v>
      </c>
      <c r="AJ359" s="23">
        <f t="shared" si="27"/>
        <v>1.0345E-6</v>
      </c>
      <c r="AL359" s="31">
        <f t="shared" si="28"/>
        <v>0.107</v>
      </c>
      <c r="AM359" s="31">
        <f t="shared" si="29"/>
        <v>9.6800000000000011E-2</v>
      </c>
      <c r="AN359" s="31">
        <v>0</v>
      </c>
      <c r="AO359" s="23">
        <f t="shared" si="30"/>
        <v>0</v>
      </c>
    </row>
    <row r="360" spans="31:41" x14ac:dyDescent="0.2">
      <c r="AE360">
        <v>733</v>
      </c>
      <c r="AF360" s="23">
        <v>9.3699999999999999E-7</v>
      </c>
      <c r="AG360" s="23">
        <v>9.47E-7</v>
      </c>
      <c r="AH360" s="23">
        <v>1.0300000000000001E-6</v>
      </c>
      <c r="AI360" s="23">
        <v>9.8700000000000004E-7</v>
      </c>
      <c r="AJ360" s="23">
        <f t="shared" si="27"/>
        <v>1.0085000000000002E-6</v>
      </c>
      <c r="AL360" s="31">
        <f t="shared" si="28"/>
        <v>9.3700000000000006E-2</v>
      </c>
      <c r="AM360" s="31">
        <f t="shared" si="29"/>
        <v>9.4700000000000006E-2</v>
      </c>
      <c r="AN360" s="31">
        <v>0</v>
      </c>
      <c r="AO360" s="23">
        <f t="shared" si="30"/>
        <v>0</v>
      </c>
    </row>
    <row r="361" spans="31:41" x14ac:dyDescent="0.2">
      <c r="AE361">
        <v>734</v>
      </c>
      <c r="AF361" s="23">
        <v>1.19E-6</v>
      </c>
      <c r="AG361" s="23">
        <v>1.0300000000000001E-6</v>
      </c>
      <c r="AH361" s="23">
        <v>1.3599999999999999E-6</v>
      </c>
      <c r="AI361" s="23">
        <v>1.0300000000000001E-6</v>
      </c>
      <c r="AJ361" s="23">
        <f t="shared" si="27"/>
        <v>1.195E-6</v>
      </c>
      <c r="AL361" s="31">
        <f t="shared" si="28"/>
        <v>0.11900000000000001</v>
      </c>
      <c r="AM361" s="31">
        <f t="shared" si="29"/>
        <v>0.10300000000000001</v>
      </c>
      <c r="AN361" s="31">
        <v>0</v>
      </c>
      <c r="AO361" s="23">
        <f t="shared" si="30"/>
        <v>0</v>
      </c>
    </row>
    <row r="362" spans="31:41" x14ac:dyDescent="0.2">
      <c r="AE362">
        <v>735</v>
      </c>
      <c r="AF362" s="23">
        <v>1.0899999999999999E-6</v>
      </c>
      <c r="AG362" s="23">
        <v>1.0100000000000001E-6</v>
      </c>
      <c r="AH362" s="23">
        <v>1.7099999999999999E-6</v>
      </c>
      <c r="AI362" s="23">
        <v>1.0899999999999999E-6</v>
      </c>
      <c r="AJ362" s="23">
        <f t="shared" si="27"/>
        <v>1.3999999999999999E-6</v>
      </c>
      <c r="AL362" s="31">
        <f t="shared" si="28"/>
        <v>0.109</v>
      </c>
      <c r="AM362" s="31">
        <f t="shared" si="29"/>
        <v>0.10100000000000001</v>
      </c>
      <c r="AN362" s="31">
        <v>0</v>
      </c>
      <c r="AO362" s="23">
        <f t="shared" si="30"/>
        <v>0</v>
      </c>
    </row>
    <row r="363" spans="31:41" x14ac:dyDescent="0.2">
      <c r="AE363">
        <v>736</v>
      </c>
      <c r="AF363" s="23">
        <v>1.17E-6</v>
      </c>
      <c r="AG363" s="23">
        <v>9.8200000000000008E-7</v>
      </c>
      <c r="AH363" s="23">
        <v>1.3999999999999999E-6</v>
      </c>
      <c r="AI363" s="23">
        <v>1.13E-6</v>
      </c>
      <c r="AJ363" s="23">
        <f t="shared" si="27"/>
        <v>1.265E-6</v>
      </c>
      <c r="AL363" s="31">
        <f t="shared" si="28"/>
        <v>0.11700000000000001</v>
      </c>
      <c r="AM363" s="31">
        <f t="shared" si="29"/>
        <v>9.820000000000001E-2</v>
      </c>
      <c r="AN363" s="31">
        <v>0</v>
      </c>
      <c r="AO363" s="23">
        <f t="shared" si="30"/>
        <v>0</v>
      </c>
    </row>
    <row r="364" spans="31:41" x14ac:dyDescent="0.2">
      <c r="AE364">
        <v>737</v>
      </c>
      <c r="AF364" s="23">
        <v>1.02E-6</v>
      </c>
      <c r="AG364" s="23">
        <v>9.7499999999999998E-7</v>
      </c>
      <c r="AH364" s="23">
        <v>1.3400000000000001E-6</v>
      </c>
      <c r="AI364" s="23">
        <v>1.2500000000000001E-6</v>
      </c>
      <c r="AJ364" s="23">
        <f t="shared" si="27"/>
        <v>1.2950000000000001E-6</v>
      </c>
      <c r="AL364" s="31">
        <f t="shared" si="28"/>
        <v>0.10199999999999999</v>
      </c>
      <c r="AM364" s="31">
        <f t="shared" si="29"/>
        <v>9.7500000000000003E-2</v>
      </c>
      <c r="AN364" s="31">
        <v>0</v>
      </c>
      <c r="AO364" s="23">
        <f t="shared" si="30"/>
        <v>0</v>
      </c>
    </row>
    <row r="365" spans="31:41" x14ac:dyDescent="0.2">
      <c r="AE365">
        <v>738</v>
      </c>
      <c r="AF365" s="23">
        <v>1.1999999999999999E-6</v>
      </c>
      <c r="AG365" s="23">
        <v>9.9900000000000009E-7</v>
      </c>
      <c r="AH365" s="23">
        <v>1.5099999999999999E-6</v>
      </c>
      <c r="AI365" s="23">
        <v>1.2100000000000001E-6</v>
      </c>
      <c r="AJ365" s="23">
        <f t="shared" si="27"/>
        <v>1.3600000000000001E-6</v>
      </c>
      <c r="AL365" s="31">
        <f t="shared" si="28"/>
        <v>0.12</v>
      </c>
      <c r="AM365" s="31">
        <f t="shared" si="29"/>
        <v>9.9900000000000003E-2</v>
      </c>
      <c r="AN365" s="31">
        <v>0</v>
      </c>
      <c r="AO365" s="23">
        <f t="shared" si="30"/>
        <v>0</v>
      </c>
    </row>
    <row r="366" spans="31:41" x14ac:dyDescent="0.2">
      <c r="AE366">
        <v>739</v>
      </c>
      <c r="AF366" s="23">
        <v>7.5799999999999998E-7</v>
      </c>
      <c r="AG366" s="23">
        <v>9.9900000000000009E-7</v>
      </c>
      <c r="AH366" s="23">
        <v>1.4699999999999999E-6</v>
      </c>
      <c r="AI366" s="23">
        <v>8.2799999999999995E-7</v>
      </c>
      <c r="AJ366" s="23">
        <f t="shared" si="27"/>
        <v>1.1489999999999999E-6</v>
      </c>
      <c r="AL366" s="31">
        <f t="shared" si="28"/>
        <v>7.5799999999999992E-2</v>
      </c>
      <c r="AM366" s="31">
        <f t="shared" si="29"/>
        <v>9.9900000000000003E-2</v>
      </c>
      <c r="AN366" s="31">
        <v>0</v>
      </c>
      <c r="AO366" s="23">
        <f t="shared" si="30"/>
        <v>0</v>
      </c>
    </row>
    <row r="367" spans="31:41" x14ac:dyDescent="0.2">
      <c r="AE367">
        <v>740</v>
      </c>
      <c r="AF367" s="23">
        <v>1.0499999999999999E-6</v>
      </c>
      <c r="AG367" s="23">
        <v>1.02E-6</v>
      </c>
      <c r="AH367" s="23">
        <v>1.4899999999999999E-6</v>
      </c>
      <c r="AI367" s="23">
        <v>1.1599999999999999E-6</v>
      </c>
      <c r="AJ367" s="23">
        <f t="shared" si="27"/>
        <v>1.325E-6</v>
      </c>
      <c r="AL367" s="31">
        <f t="shared" si="28"/>
        <v>0.105</v>
      </c>
      <c r="AM367" s="31">
        <f t="shared" si="29"/>
        <v>0.10199999999999999</v>
      </c>
      <c r="AN367" s="31">
        <v>0</v>
      </c>
      <c r="AO367" s="23">
        <f t="shared" si="30"/>
        <v>0</v>
      </c>
    </row>
    <row r="368" spans="31:41" x14ac:dyDescent="0.2">
      <c r="AE368">
        <v>741</v>
      </c>
      <c r="AF368" s="23">
        <v>1.2899999999999999E-6</v>
      </c>
      <c r="AG368" s="23">
        <v>9.5199999999999995E-7</v>
      </c>
      <c r="AH368" s="23">
        <v>1.61E-6</v>
      </c>
      <c r="AI368" s="23">
        <v>1.0300000000000001E-6</v>
      </c>
      <c r="AJ368" s="23">
        <f t="shared" si="27"/>
        <v>1.3200000000000001E-6</v>
      </c>
      <c r="AL368" s="31">
        <f t="shared" si="28"/>
        <v>0.129</v>
      </c>
      <c r="AM368" s="31">
        <f t="shared" si="29"/>
        <v>9.5199999999999993E-2</v>
      </c>
      <c r="AN368" s="31">
        <v>0</v>
      </c>
      <c r="AO368" s="23">
        <f t="shared" si="30"/>
        <v>0</v>
      </c>
    </row>
    <row r="369" spans="31:41" x14ac:dyDescent="0.2">
      <c r="AE369">
        <v>742</v>
      </c>
      <c r="AF369" s="23">
        <v>8.5899999999999995E-7</v>
      </c>
      <c r="AG369" s="23">
        <v>9.7499999999999998E-7</v>
      </c>
      <c r="AH369" s="23">
        <v>1.3200000000000001E-6</v>
      </c>
      <c r="AI369" s="23">
        <v>1.3599999999999999E-6</v>
      </c>
      <c r="AJ369" s="23">
        <f t="shared" si="27"/>
        <v>1.3399999999999999E-6</v>
      </c>
      <c r="AL369" s="31">
        <f t="shared" si="28"/>
        <v>8.589999999999999E-2</v>
      </c>
      <c r="AM369" s="31">
        <f t="shared" si="29"/>
        <v>9.7500000000000003E-2</v>
      </c>
      <c r="AN369" s="31">
        <v>0</v>
      </c>
      <c r="AO369" s="23">
        <f t="shared" si="30"/>
        <v>0</v>
      </c>
    </row>
    <row r="370" spans="31:41" x14ac:dyDescent="0.2">
      <c r="AE370">
        <v>743</v>
      </c>
      <c r="AF370" s="23">
        <v>1.1000000000000001E-6</v>
      </c>
      <c r="AG370" s="23">
        <v>9.6899999999999996E-7</v>
      </c>
      <c r="AH370" s="23">
        <v>1.2100000000000001E-6</v>
      </c>
      <c r="AI370" s="23">
        <v>1.1200000000000001E-6</v>
      </c>
      <c r="AJ370" s="23">
        <f t="shared" si="27"/>
        <v>1.1650000000000001E-6</v>
      </c>
      <c r="AL370" s="31">
        <f t="shared" si="28"/>
        <v>0.11</v>
      </c>
      <c r="AM370" s="31">
        <f t="shared" si="29"/>
        <v>9.69E-2</v>
      </c>
      <c r="AN370" s="31">
        <v>0</v>
      </c>
      <c r="AO370" s="23">
        <f t="shared" si="30"/>
        <v>0</v>
      </c>
    </row>
    <row r="371" spans="31:41" x14ac:dyDescent="0.2">
      <c r="AE371">
        <v>744</v>
      </c>
      <c r="AF371" s="23">
        <v>1.39E-6</v>
      </c>
      <c r="AG371" s="23">
        <v>1.02E-6</v>
      </c>
      <c r="AH371" s="23">
        <v>1.2699999999999999E-6</v>
      </c>
      <c r="AI371" s="23">
        <v>9.8899999999999998E-7</v>
      </c>
      <c r="AJ371" s="23">
        <f t="shared" si="27"/>
        <v>1.1294999999999999E-6</v>
      </c>
      <c r="AL371" s="31">
        <f t="shared" si="28"/>
        <v>0.13900000000000001</v>
      </c>
      <c r="AM371" s="31">
        <f t="shared" si="29"/>
        <v>0.10199999999999999</v>
      </c>
      <c r="AN371" s="31">
        <v>0</v>
      </c>
      <c r="AO371" s="23">
        <f t="shared" si="30"/>
        <v>0</v>
      </c>
    </row>
    <row r="372" spans="31:41" x14ac:dyDescent="0.2">
      <c r="AE372">
        <v>745</v>
      </c>
      <c r="AF372" s="23">
        <v>1.0499999999999999E-6</v>
      </c>
      <c r="AG372" s="23">
        <v>1.04E-6</v>
      </c>
      <c r="AH372" s="23">
        <v>1.04E-6</v>
      </c>
      <c r="AI372" s="23">
        <v>1.2899999999999999E-6</v>
      </c>
      <c r="AJ372" s="23">
        <f t="shared" si="27"/>
        <v>1.1649999999999999E-6</v>
      </c>
      <c r="AL372" s="31">
        <f t="shared" si="28"/>
        <v>0.105</v>
      </c>
      <c r="AM372" s="31">
        <f t="shared" si="29"/>
        <v>0.104</v>
      </c>
      <c r="AN372" s="31">
        <v>0</v>
      </c>
      <c r="AO372" s="23">
        <f t="shared" si="30"/>
        <v>0</v>
      </c>
    </row>
    <row r="373" spans="31:41" x14ac:dyDescent="0.2">
      <c r="AE373">
        <v>746</v>
      </c>
      <c r="AF373" s="23">
        <v>1.1599999999999999E-6</v>
      </c>
      <c r="AG373" s="23">
        <v>1.06E-6</v>
      </c>
      <c r="AH373" s="23">
        <v>1.1200000000000001E-6</v>
      </c>
      <c r="AI373" s="23">
        <v>1.17E-6</v>
      </c>
      <c r="AJ373" s="23">
        <f t="shared" si="27"/>
        <v>1.145E-6</v>
      </c>
      <c r="AL373" s="31">
        <f t="shared" si="28"/>
        <v>0.11599999999999999</v>
      </c>
      <c r="AM373" s="31">
        <f t="shared" si="29"/>
        <v>0.106</v>
      </c>
      <c r="AN373" s="31">
        <v>0</v>
      </c>
      <c r="AO373" s="23">
        <f t="shared" si="30"/>
        <v>0</v>
      </c>
    </row>
    <row r="374" spans="31:41" x14ac:dyDescent="0.2">
      <c r="AE374">
        <v>747</v>
      </c>
      <c r="AF374" s="23">
        <v>1.08E-6</v>
      </c>
      <c r="AG374" s="23">
        <v>1.0499999999999999E-6</v>
      </c>
      <c r="AH374" s="23">
        <v>1.24E-6</v>
      </c>
      <c r="AI374" s="23">
        <v>1.0300000000000001E-6</v>
      </c>
      <c r="AJ374" s="23">
        <f t="shared" si="27"/>
        <v>1.1350000000000001E-6</v>
      </c>
      <c r="AL374" s="31">
        <f t="shared" si="28"/>
        <v>0.108</v>
      </c>
      <c r="AM374" s="31">
        <f t="shared" si="29"/>
        <v>0.105</v>
      </c>
      <c r="AN374" s="31">
        <v>0</v>
      </c>
      <c r="AO374" s="23">
        <f t="shared" si="30"/>
        <v>0</v>
      </c>
    </row>
    <row r="375" spans="31:41" x14ac:dyDescent="0.2">
      <c r="AE375">
        <v>748</v>
      </c>
      <c r="AF375" s="23">
        <v>1.2100000000000001E-6</v>
      </c>
      <c r="AG375" s="23">
        <v>9.9600000000000008E-7</v>
      </c>
      <c r="AH375" s="23">
        <v>9.9900000000000009E-7</v>
      </c>
      <c r="AI375" s="23">
        <v>1.0100000000000001E-6</v>
      </c>
      <c r="AJ375" s="23">
        <f t="shared" si="27"/>
        <v>1.0045000000000001E-6</v>
      </c>
      <c r="AL375" s="31">
        <f t="shared" si="28"/>
        <v>0.12100000000000001</v>
      </c>
      <c r="AM375" s="31">
        <f t="shared" si="29"/>
        <v>9.9600000000000008E-2</v>
      </c>
      <c r="AN375" s="31">
        <v>0</v>
      </c>
      <c r="AO375" s="23">
        <f t="shared" si="30"/>
        <v>0</v>
      </c>
    </row>
    <row r="376" spans="31:41" x14ac:dyDescent="0.2">
      <c r="AE376">
        <v>749</v>
      </c>
      <c r="AF376" s="23">
        <v>9.4399999999999998E-7</v>
      </c>
      <c r="AG376" s="23">
        <v>9.7999999999999993E-7</v>
      </c>
      <c r="AH376" s="23">
        <v>1.13E-6</v>
      </c>
      <c r="AI376" s="23">
        <v>1.4100000000000001E-6</v>
      </c>
      <c r="AJ376" s="23">
        <f t="shared" si="27"/>
        <v>1.2700000000000001E-6</v>
      </c>
      <c r="AL376" s="31">
        <f t="shared" si="28"/>
        <v>9.4399999999999998E-2</v>
      </c>
      <c r="AM376" s="31">
        <f t="shared" si="29"/>
        <v>9.799999999999999E-2</v>
      </c>
      <c r="AN376" s="31">
        <v>0</v>
      </c>
      <c r="AO376" s="23">
        <f t="shared" si="30"/>
        <v>0</v>
      </c>
    </row>
    <row r="377" spans="31:41" x14ac:dyDescent="0.2">
      <c r="AE377">
        <v>750</v>
      </c>
      <c r="AF377" s="23">
        <v>1.26E-6</v>
      </c>
      <c r="AG377" s="23">
        <v>1.0300000000000001E-6</v>
      </c>
      <c r="AH377" s="23">
        <v>1.33E-6</v>
      </c>
      <c r="AI377" s="23">
        <v>6.4199999999999995E-7</v>
      </c>
      <c r="AJ377" s="23">
        <f t="shared" si="27"/>
        <v>9.8599999999999996E-7</v>
      </c>
      <c r="AL377" s="31">
        <f t="shared" si="28"/>
        <v>0.126</v>
      </c>
      <c r="AM377" s="31">
        <f t="shared" si="29"/>
        <v>0.10300000000000001</v>
      </c>
      <c r="AN377" s="31">
        <v>0</v>
      </c>
      <c r="AO377" s="23">
        <f t="shared" si="30"/>
        <v>0</v>
      </c>
    </row>
    <row r="378" spans="31:41" x14ac:dyDescent="0.2">
      <c r="AE378">
        <v>751</v>
      </c>
      <c r="AF378" s="23">
        <v>1.1799999999999999E-6</v>
      </c>
      <c r="AG378" s="23">
        <v>1.0300000000000001E-6</v>
      </c>
      <c r="AH378" s="23">
        <v>1.4500000000000001E-6</v>
      </c>
      <c r="AI378" s="23">
        <v>8.9299999999999996E-7</v>
      </c>
      <c r="AJ378" s="23">
        <f t="shared" si="27"/>
        <v>1.1715000000000001E-6</v>
      </c>
      <c r="AL378" s="31">
        <f t="shared" si="28"/>
        <v>0.11799999999999999</v>
      </c>
      <c r="AM378" s="31">
        <f t="shared" si="29"/>
        <v>0.10300000000000001</v>
      </c>
      <c r="AN378" s="31">
        <v>0</v>
      </c>
      <c r="AO378" s="23">
        <f t="shared" si="30"/>
        <v>0</v>
      </c>
    </row>
    <row r="379" spans="31:41" x14ac:dyDescent="0.2">
      <c r="AE379">
        <v>752</v>
      </c>
      <c r="AF379" s="23">
        <v>1.0100000000000001E-6</v>
      </c>
      <c r="AG379" s="23">
        <v>1.0699999999999999E-6</v>
      </c>
      <c r="AH379" s="23">
        <v>1.3999999999999999E-6</v>
      </c>
      <c r="AI379" s="23">
        <v>1.1599999999999999E-6</v>
      </c>
      <c r="AJ379" s="23">
        <f t="shared" si="27"/>
        <v>1.28E-6</v>
      </c>
      <c r="AL379" s="31">
        <f t="shared" si="28"/>
        <v>0.10100000000000001</v>
      </c>
      <c r="AM379" s="31">
        <f t="shared" si="29"/>
        <v>0.107</v>
      </c>
      <c r="AN379" s="31">
        <v>0</v>
      </c>
      <c r="AO379" s="23">
        <f t="shared" si="30"/>
        <v>0</v>
      </c>
    </row>
    <row r="380" spans="31:41" x14ac:dyDescent="0.2">
      <c r="AE380">
        <v>753</v>
      </c>
      <c r="AF380" s="23">
        <v>1.0300000000000001E-6</v>
      </c>
      <c r="AG380" s="23">
        <v>1.0300000000000001E-6</v>
      </c>
      <c r="AH380" s="23">
        <v>1.2100000000000001E-6</v>
      </c>
      <c r="AI380" s="23">
        <v>1.08E-6</v>
      </c>
      <c r="AJ380" s="23">
        <f t="shared" si="27"/>
        <v>1.145E-6</v>
      </c>
      <c r="AL380" s="31">
        <f t="shared" si="28"/>
        <v>0.10300000000000001</v>
      </c>
      <c r="AM380" s="31">
        <f t="shared" si="29"/>
        <v>0.10300000000000001</v>
      </c>
      <c r="AN380" s="31">
        <v>0</v>
      </c>
      <c r="AO380" s="23">
        <f t="shared" si="30"/>
        <v>0</v>
      </c>
    </row>
    <row r="381" spans="31:41" x14ac:dyDescent="0.2">
      <c r="AE381">
        <v>754</v>
      </c>
      <c r="AF381" s="23">
        <v>1.4300000000000001E-6</v>
      </c>
      <c r="AG381" s="23">
        <v>1.08E-6</v>
      </c>
      <c r="AH381" s="23">
        <v>9.9000000000000005E-7</v>
      </c>
      <c r="AI381" s="23">
        <v>1.06E-6</v>
      </c>
      <c r="AJ381" s="23">
        <f t="shared" si="27"/>
        <v>1.0249999999999999E-6</v>
      </c>
      <c r="AL381" s="31">
        <f t="shared" si="28"/>
        <v>0.14300000000000002</v>
      </c>
      <c r="AM381" s="31">
        <f t="shared" si="29"/>
        <v>0.108</v>
      </c>
      <c r="AN381" s="31">
        <v>0</v>
      </c>
      <c r="AO381" s="23">
        <f t="shared" si="30"/>
        <v>0</v>
      </c>
    </row>
    <row r="382" spans="31:41" x14ac:dyDescent="0.2">
      <c r="AE382">
        <v>755</v>
      </c>
      <c r="AF382" s="23">
        <v>1.5200000000000001E-6</v>
      </c>
      <c r="AG382" s="23">
        <v>1.0699999999999999E-6</v>
      </c>
      <c r="AH382" s="23">
        <v>1.3400000000000001E-6</v>
      </c>
      <c r="AI382" s="23">
        <v>1.2699999999999999E-6</v>
      </c>
      <c r="AJ382" s="23">
        <f t="shared" si="27"/>
        <v>1.305E-6</v>
      </c>
      <c r="AL382" s="31">
        <f t="shared" si="28"/>
        <v>0.152</v>
      </c>
      <c r="AM382" s="31">
        <f t="shared" si="29"/>
        <v>0.107</v>
      </c>
      <c r="AN382" s="31">
        <v>0</v>
      </c>
      <c r="AO382" s="23">
        <f t="shared" si="30"/>
        <v>0</v>
      </c>
    </row>
    <row r="383" spans="31:41" x14ac:dyDescent="0.2">
      <c r="AE383">
        <v>756</v>
      </c>
      <c r="AF383" s="23">
        <v>1.31E-6</v>
      </c>
      <c r="AG383" s="23">
        <v>1.02E-6</v>
      </c>
      <c r="AH383" s="23">
        <v>1.1999999999999999E-6</v>
      </c>
      <c r="AI383" s="23">
        <v>7.5000000000000002E-7</v>
      </c>
      <c r="AJ383" s="23">
        <f t="shared" si="27"/>
        <v>9.7499999999999998E-7</v>
      </c>
      <c r="AL383" s="31">
        <f t="shared" si="28"/>
        <v>0.13100000000000001</v>
      </c>
      <c r="AM383" s="31">
        <f t="shared" si="29"/>
        <v>0.10199999999999999</v>
      </c>
      <c r="AN383" s="31">
        <v>0</v>
      </c>
      <c r="AO383" s="23">
        <f t="shared" si="30"/>
        <v>0</v>
      </c>
    </row>
    <row r="384" spans="31:41" x14ac:dyDescent="0.2">
      <c r="AE384">
        <v>757</v>
      </c>
      <c r="AF384" s="23">
        <v>1.3599999999999999E-6</v>
      </c>
      <c r="AG384" s="23">
        <v>1.0499999999999999E-6</v>
      </c>
      <c r="AH384" s="23">
        <v>1.3799999999999999E-6</v>
      </c>
      <c r="AI384" s="23">
        <v>1.1400000000000001E-6</v>
      </c>
      <c r="AJ384" s="23">
        <f t="shared" si="27"/>
        <v>1.26E-6</v>
      </c>
      <c r="AL384" s="31">
        <f t="shared" si="28"/>
        <v>0.13599999999999998</v>
      </c>
      <c r="AM384" s="31">
        <f t="shared" si="29"/>
        <v>0.105</v>
      </c>
      <c r="AN384" s="31">
        <v>0</v>
      </c>
      <c r="AO384" s="23">
        <f t="shared" si="30"/>
        <v>0</v>
      </c>
    </row>
    <row r="385" spans="31:41" x14ac:dyDescent="0.2">
      <c r="AE385">
        <v>758</v>
      </c>
      <c r="AF385" s="23">
        <v>1.06E-6</v>
      </c>
      <c r="AG385" s="23">
        <v>9.6800000000000009E-7</v>
      </c>
      <c r="AH385" s="23">
        <v>9.5300000000000002E-7</v>
      </c>
      <c r="AI385" s="23">
        <v>1.7999999999999999E-6</v>
      </c>
      <c r="AJ385" s="23">
        <f t="shared" si="27"/>
        <v>1.3764999999999999E-6</v>
      </c>
      <c r="AL385" s="31">
        <f t="shared" si="28"/>
        <v>0.106</v>
      </c>
      <c r="AM385" s="31">
        <f t="shared" si="29"/>
        <v>9.6800000000000011E-2</v>
      </c>
      <c r="AN385" s="31">
        <v>0</v>
      </c>
      <c r="AO385" s="23">
        <f t="shared" si="30"/>
        <v>0</v>
      </c>
    </row>
    <row r="386" spans="31:41" x14ac:dyDescent="0.2">
      <c r="AE386">
        <v>759</v>
      </c>
      <c r="AF386" s="23">
        <v>1.3E-6</v>
      </c>
      <c r="AG386" s="23">
        <v>9.7100000000000011E-7</v>
      </c>
      <c r="AH386" s="23">
        <v>1.28E-6</v>
      </c>
      <c r="AI386" s="23">
        <v>9.7600000000000006E-7</v>
      </c>
      <c r="AJ386" s="23">
        <f t="shared" si="27"/>
        <v>1.128E-6</v>
      </c>
      <c r="AL386" s="31">
        <f t="shared" si="28"/>
        <v>0.13</v>
      </c>
      <c r="AM386" s="31">
        <f t="shared" si="29"/>
        <v>9.7100000000000006E-2</v>
      </c>
      <c r="AN386" s="31">
        <v>0</v>
      </c>
      <c r="AO386" s="23">
        <f t="shared" si="30"/>
        <v>0</v>
      </c>
    </row>
    <row r="387" spans="31:41" x14ac:dyDescent="0.2">
      <c r="AE387">
        <v>760</v>
      </c>
      <c r="AF387" s="23">
        <v>7.5099999999999999E-7</v>
      </c>
      <c r="AG387" s="23">
        <v>8.3900000000000004E-7</v>
      </c>
      <c r="AH387" s="23">
        <v>1.3E-6</v>
      </c>
      <c r="AI387" s="23">
        <v>6.0399999999999996E-7</v>
      </c>
      <c r="AJ387" s="23">
        <f t="shared" si="27"/>
        <v>9.5199999999999995E-7</v>
      </c>
      <c r="AL387" s="31">
        <f t="shared" si="28"/>
        <v>7.51E-2</v>
      </c>
      <c r="AM387" s="31">
        <f t="shared" si="29"/>
        <v>8.3900000000000002E-2</v>
      </c>
      <c r="AN387" s="31">
        <v>0</v>
      </c>
      <c r="AO387" s="23">
        <f t="shared" si="30"/>
        <v>0</v>
      </c>
    </row>
    <row r="388" spans="31:41" x14ac:dyDescent="0.2">
      <c r="AE388">
        <v>761</v>
      </c>
      <c r="AF388" s="23">
        <v>5.9100000000000004E-7</v>
      </c>
      <c r="AG388" s="23">
        <v>8.3799999999999996E-7</v>
      </c>
      <c r="AH388" s="23">
        <v>1.31E-6</v>
      </c>
      <c r="AI388" s="23">
        <v>6.2699999999999999E-7</v>
      </c>
      <c r="AJ388" s="23">
        <f t="shared" si="27"/>
        <v>9.6849999999999992E-7</v>
      </c>
      <c r="AL388" s="31">
        <f t="shared" si="28"/>
        <v>5.9100000000000007E-2</v>
      </c>
      <c r="AM388" s="31">
        <f t="shared" si="29"/>
        <v>8.3799999999999999E-2</v>
      </c>
      <c r="AN388" s="31">
        <v>0</v>
      </c>
      <c r="AO388" s="23">
        <f t="shared" si="30"/>
        <v>0</v>
      </c>
    </row>
    <row r="389" spans="31:41" x14ac:dyDescent="0.2">
      <c r="AE389">
        <v>762</v>
      </c>
      <c r="AF389" s="23">
        <v>1.06E-6</v>
      </c>
      <c r="AG389" s="23">
        <v>6.8199999999999999E-7</v>
      </c>
      <c r="AH389" s="23">
        <v>6.7199999999999998E-7</v>
      </c>
      <c r="AI389" s="23">
        <v>1.0100000000000001E-6</v>
      </c>
      <c r="AJ389" s="23">
        <f t="shared" si="27"/>
        <v>8.4100000000000008E-7</v>
      </c>
      <c r="AL389" s="31">
        <f t="shared" si="28"/>
        <v>0.106</v>
      </c>
      <c r="AM389" s="31">
        <f t="shared" si="29"/>
        <v>6.8199999999999997E-2</v>
      </c>
      <c r="AN389" s="31">
        <v>0</v>
      </c>
      <c r="AO389" s="23">
        <f t="shared" si="30"/>
        <v>0</v>
      </c>
    </row>
    <row r="390" spans="31:41" x14ac:dyDescent="0.2">
      <c r="AE390">
        <v>763</v>
      </c>
      <c r="AF390" s="23">
        <v>1.1200000000000001E-6</v>
      </c>
      <c r="AG390" s="23">
        <v>6.5899999999999996E-7</v>
      </c>
      <c r="AH390" s="23">
        <v>9.7999999999999993E-7</v>
      </c>
      <c r="AI390" s="23">
        <v>5.3099999999999998E-7</v>
      </c>
      <c r="AJ390" s="23">
        <f t="shared" si="27"/>
        <v>7.5550000000000001E-7</v>
      </c>
      <c r="AL390" s="31">
        <f t="shared" si="28"/>
        <v>0.112</v>
      </c>
      <c r="AM390" s="31">
        <f t="shared" si="29"/>
        <v>6.59E-2</v>
      </c>
      <c r="AN390" s="31">
        <v>0</v>
      </c>
      <c r="AO390" s="23">
        <f t="shared" si="30"/>
        <v>0</v>
      </c>
    </row>
    <row r="391" spans="31:41" x14ac:dyDescent="0.2">
      <c r="AE391">
        <v>764</v>
      </c>
      <c r="AF391" s="23">
        <v>9.3900000000000003E-7</v>
      </c>
      <c r="AG391" s="23">
        <v>7.6700000000000003E-7</v>
      </c>
      <c r="AH391" s="23">
        <v>1.11E-6</v>
      </c>
      <c r="AI391" s="23">
        <v>1.28E-6</v>
      </c>
      <c r="AJ391" s="23">
        <f t="shared" si="27"/>
        <v>1.195E-6</v>
      </c>
      <c r="AL391" s="31">
        <f t="shared" si="28"/>
        <v>9.3899999999999997E-2</v>
      </c>
      <c r="AM391" s="31">
        <f t="shared" si="29"/>
        <v>7.6700000000000004E-2</v>
      </c>
      <c r="AN391" s="31">
        <v>0</v>
      </c>
      <c r="AO391" s="23">
        <f t="shared" si="30"/>
        <v>0</v>
      </c>
    </row>
    <row r="392" spans="31:41" x14ac:dyDescent="0.2">
      <c r="AE392">
        <v>765</v>
      </c>
      <c r="AF392" s="23">
        <v>1.24E-6</v>
      </c>
      <c r="AG392" s="23">
        <v>9.2999999999999999E-7</v>
      </c>
      <c r="AH392" s="23">
        <v>1.11E-6</v>
      </c>
      <c r="AI392" s="23">
        <v>1.28E-6</v>
      </c>
      <c r="AJ392" s="23">
        <f t="shared" ref="AJ392:AJ407" si="31">AVERAGE(AH392:AI392)</f>
        <v>1.195E-6</v>
      </c>
      <c r="AL392" s="31">
        <f t="shared" ref="AL392:AL407" si="32">AF392*100000</f>
        <v>0.124</v>
      </c>
      <c r="AM392" s="31">
        <f t="shared" ref="AM392:AM407" si="33">AG392*100000</f>
        <v>9.2999999999999999E-2</v>
      </c>
      <c r="AN392" s="31">
        <v>0</v>
      </c>
      <c r="AO392" s="23">
        <f t="shared" ref="AO392:AO407" si="34">AN392*(15/45)</f>
        <v>0</v>
      </c>
    </row>
    <row r="393" spans="31:41" x14ac:dyDescent="0.2">
      <c r="AE393">
        <v>766</v>
      </c>
      <c r="AF393" s="23">
        <v>1.2100000000000001E-6</v>
      </c>
      <c r="AG393" s="23">
        <v>9.5300000000000002E-7</v>
      </c>
      <c r="AH393" s="23">
        <v>1.0699999999999999E-6</v>
      </c>
      <c r="AI393" s="23">
        <v>1.2300000000000001E-6</v>
      </c>
      <c r="AJ393" s="23">
        <f t="shared" si="31"/>
        <v>1.15E-6</v>
      </c>
      <c r="AL393" s="31">
        <f t="shared" si="32"/>
        <v>0.12100000000000001</v>
      </c>
      <c r="AM393" s="31">
        <f t="shared" si="33"/>
        <v>9.5299999999999996E-2</v>
      </c>
      <c r="AN393" s="31">
        <v>0</v>
      </c>
      <c r="AO393" s="23">
        <f t="shared" si="34"/>
        <v>0</v>
      </c>
    </row>
    <row r="394" spans="31:41" x14ac:dyDescent="0.2">
      <c r="AE394">
        <v>767</v>
      </c>
      <c r="AF394" s="23">
        <v>1.0300000000000001E-6</v>
      </c>
      <c r="AG394" s="23">
        <v>8.7899999999999997E-7</v>
      </c>
      <c r="AH394" s="23">
        <v>1.0699999999999999E-6</v>
      </c>
      <c r="AI394" s="23">
        <v>1.4699999999999999E-6</v>
      </c>
      <c r="AJ394" s="23">
        <f t="shared" si="31"/>
        <v>1.2699999999999999E-6</v>
      </c>
      <c r="AL394" s="31">
        <f t="shared" si="32"/>
        <v>0.10300000000000001</v>
      </c>
      <c r="AM394" s="31">
        <f t="shared" si="33"/>
        <v>8.7899999999999992E-2</v>
      </c>
      <c r="AN394" s="31">
        <v>0</v>
      </c>
      <c r="AO394" s="23">
        <f t="shared" si="34"/>
        <v>0</v>
      </c>
    </row>
    <row r="395" spans="31:41" x14ac:dyDescent="0.2">
      <c r="AE395">
        <v>768</v>
      </c>
      <c r="AF395" s="23">
        <v>1.3999999999999999E-6</v>
      </c>
      <c r="AG395" s="23">
        <v>8.7400000000000002E-7</v>
      </c>
      <c r="AH395" s="23">
        <v>9.9699999999999994E-7</v>
      </c>
      <c r="AI395" s="23">
        <v>8.3600000000000002E-7</v>
      </c>
      <c r="AJ395" s="23">
        <f t="shared" si="31"/>
        <v>9.1650000000000003E-7</v>
      </c>
      <c r="AL395" s="31">
        <f t="shared" si="32"/>
        <v>0.13999999999999999</v>
      </c>
      <c r="AM395" s="31">
        <f t="shared" si="33"/>
        <v>8.7400000000000005E-2</v>
      </c>
      <c r="AN395" s="31">
        <v>0</v>
      </c>
      <c r="AO395" s="23">
        <f t="shared" si="34"/>
        <v>0</v>
      </c>
    </row>
    <row r="396" spans="31:41" x14ac:dyDescent="0.2">
      <c r="AE396">
        <v>769</v>
      </c>
      <c r="AF396" s="23">
        <v>1.3999999999999999E-6</v>
      </c>
      <c r="AG396" s="23">
        <v>9.7100000000000011E-7</v>
      </c>
      <c r="AH396" s="23">
        <v>1.26E-6</v>
      </c>
      <c r="AI396" s="23">
        <v>1.4500000000000001E-6</v>
      </c>
      <c r="AJ396" s="23">
        <f t="shared" si="31"/>
        <v>1.3550000000000002E-6</v>
      </c>
      <c r="AL396" s="31">
        <f t="shared" si="32"/>
        <v>0.13999999999999999</v>
      </c>
      <c r="AM396" s="31">
        <f t="shared" si="33"/>
        <v>9.7100000000000006E-2</v>
      </c>
      <c r="AN396" s="31">
        <v>0</v>
      </c>
      <c r="AO396" s="23">
        <f t="shared" si="34"/>
        <v>0</v>
      </c>
    </row>
    <row r="397" spans="31:41" x14ac:dyDescent="0.2">
      <c r="AE397">
        <v>770</v>
      </c>
      <c r="AF397" s="23">
        <v>1.02E-6</v>
      </c>
      <c r="AG397" s="23">
        <v>9.6899999999999996E-7</v>
      </c>
      <c r="AH397" s="23">
        <v>1.2100000000000001E-6</v>
      </c>
      <c r="AI397" s="23">
        <v>1.2699999999999999E-6</v>
      </c>
      <c r="AJ397" s="23">
        <f t="shared" si="31"/>
        <v>1.24E-6</v>
      </c>
      <c r="AL397" s="31">
        <f t="shared" si="32"/>
        <v>0.10199999999999999</v>
      </c>
      <c r="AM397" s="31">
        <f t="shared" si="33"/>
        <v>9.69E-2</v>
      </c>
      <c r="AN397" s="31">
        <v>0</v>
      </c>
      <c r="AO397" s="23">
        <f t="shared" si="34"/>
        <v>0</v>
      </c>
    </row>
    <row r="398" spans="31:41" x14ac:dyDescent="0.2">
      <c r="AE398">
        <v>771</v>
      </c>
      <c r="AF398" s="23">
        <v>6.5000000000000002E-7</v>
      </c>
      <c r="AG398" s="23">
        <v>1.0699999999999999E-6</v>
      </c>
      <c r="AH398" s="23">
        <v>8.5099999999999998E-7</v>
      </c>
      <c r="AI398" s="23">
        <v>1.0499999999999999E-6</v>
      </c>
      <c r="AJ398" s="23">
        <f t="shared" si="31"/>
        <v>9.5049999999999994E-7</v>
      </c>
      <c r="AL398" s="31">
        <f t="shared" si="32"/>
        <v>6.5000000000000002E-2</v>
      </c>
      <c r="AM398" s="31">
        <f t="shared" si="33"/>
        <v>0.107</v>
      </c>
      <c r="AN398" s="31">
        <v>0</v>
      </c>
      <c r="AO398" s="23">
        <f t="shared" si="34"/>
        <v>0</v>
      </c>
    </row>
    <row r="399" spans="31:41" x14ac:dyDescent="0.2">
      <c r="AE399">
        <v>772</v>
      </c>
      <c r="AF399" s="23">
        <v>1.17E-6</v>
      </c>
      <c r="AG399" s="23">
        <v>9.2399999999999996E-7</v>
      </c>
      <c r="AH399" s="23">
        <v>8.9199999999999999E-7</v>
      </c>
      <c r="AI399" s="23">
        <v>1.2300000000000001E-6</v>
      </c>
      <c r="AJ399" s="23">
        <f t="shared" si="31"/>
        <v>1.0610000000000001E-6</v>
      </c>
      <c r="AL399" s="31">
        <f t="shared" si="32"/>
        <v>0.11700000000000001</v>
      </c>
      <c r="AM399" s="31">
        <f t="shared" si="33"/>
        <v>9.2399999999999996E-2</v>
      </c>
      <c r="AN399" s="31">
        <v>0</v>
      </c>
      <c r="AO399" s="23">
        <f t="shared" si="34"/>
        <v>0</v>
      </c>
    </row>
    <row r="400" spans="31:41" x14ac:dyDescent="0.2">
      <c r="AE400">
        <v>773</v>
      </c>
      <c r="AF400" s="23">
        <v>1.59E-8</v>
      </c>
      <c r="AG400" s="23">
        <v>9.2800000000000005E-7</v>
      </c>
      <c r="AH400" s="23">
        <v>9.09E-7</v>
      </c>
      <c r="AI400" s="23">
        <v>9.9199999999999999E-7</v>
      </c>
      <c r="AJ400" s="23">
        <f t="shared" si="31"/>
        <v>9.5050000000000005E-7</v>
      </c>
      <c r="AL400" s="31">
        <f t="shared" si="32"/>
        <v>1.5900000000000001E-3</v>
      </c>
      <c r="AM400" s="31">
        <f t="shared" si="33"/>
        <v>9.2800000000000007E-2</v>
      </c>
      <c r="AN400" s="31">
        <v>0</v>
      </c>
      <c r="AO400" s="23">
        <f t="shared" si="34"/>
        <v>0</v>
      </c>
    </row>
    <row r="401" spans="31:41" x14ac:dyDescent="0.2">
      <c r="AE401">
        <v>774</v>
      </c>
      <c r="AF401" s="23">
        <v>2.3800000000000001E-6</v>
      </c>
      <c r="AG401" s="23">
        <v>1.08E-6</v>
      </c>
      <c r="AH401" s="23">
        <v>1.0499999999999999E-6</v>
      </c>
      <c r="AI401" s="23">
        <v>9.9900000000000009E-7</v>
      </c>
      <c r="AJ401" s="23">
        <f t="shared" si="31"/>
        <v>1.0245000000000001E-6</v>
      </c>
      <c r="AL401" s="31">
        <f t="shared" si="32"/>
        <v>0.23800000000000002</v>
      </c>
      <c r="AM401" s="31">
        <f t="shared" si="33"/>
        <v>0.108</v>
      </c>
      <c r="AN401" s="31">
        <v>0</v>
      </c>
      <c r="AO401" s="23">
        <f t="shared" si="34"/>
        <v>0</v>
      </c>
    </row>
    <row r="402" spans="31:41" x14ac:dyDescent="0.2">
      <c r="AE402">
        <v>775</v>
      </c>
      <c r="AF402" s="23">
        <v>2.4899999999999999E-6</v>
      </c>
      <c r="AG402" s="23">
        <v>1.1000000000000001E-6</v>
      </c>
      <c r="AH402" s="23">
        <v>1.33E-6</v>
      </c>
      <c r="AI402" s="23">
        <v>1.5999999999999999E-6</v>
      </c>
      <c r="AJ402" s="23">
        <f t="shared" si="31"/>
        <v>1.4649999999999999E-6</v>
      </c>
      <c r="AL402" s="31">
        <f t="shared" si="32"/>
        <v>0.249</v>
      </c>
      <c r="AM402" s="31">
        <f t="shared" si="33"/>
        <v>0.11</v>
      </c>
      <c r="AN402" s="31">
        <v>0</v>
      </c>
      <c r="AO402" s="23">
        <f t="shared" si="34"/>
        <v>0</v>
      </c>
    </row>
    <row r="403" spans="31:41" x14ac:dyDescent="0.2">
      <c r="AE403">
        <v>776</v>
      </c>
      <c r="AF403" s="23">
        <v>9.6500000000000008E-7</v>
      </c>
      <c r="AG403" s="23">
        <v>1.1200000000000001E-6</v>
      </c>
      <c r="AH403" s="23">
        <v>1.2300000000000001E-6</v>
      </c>
      <c r="AI403" s="23">
        <v>1.59E-6</v>
      </c>
      <c r="AJ403" s="23">
        <f t="shared" si="31"/>
        <v>1.4100000000000001E-6</v>
      </c>
      <c r="AL403" s="31">
        <f t="shared" si="32"/>
        <v>9.6500000000000002E-2</v>
      </c>
      <c r="AM403" s="31">
        <f t="shared" si="33"/>
        <v>0.112</v>
      </c>
      <c r="AN403" s="31">
        <v>0</v>
      </c>
      <c r="AO403" s="23">
        <f t="shared" si="34"/>
        <v>0</v>
      </c>
    </row>
    <row r="404" spans="31:41" x14ac:dyDescent="0.2">
      <c r="AE404">
        <v>777</v>
      </c>
      <c r="AF404" s="23">
        <v>1.08E-6</v>
      </c>
      <c r="AG404" s="23">
        <v>9.4499999999999995E-7</v>
      </c>
      <c r="AH404" s="23">
        <v>1.04E-6</v>
      </c>
      <c r="AI404" s="23">
        <v>1.44E-6</v>
      </c>
      <c r="AJ404" s="23">
        <f t="shared" si="31"/>
        <v>1.24E-6</v>
      </c>
      <c r="AL404" s="31">
        <f t="shared" si="32"/>
        <v>0.108</v>
      </c>
      <c r="AM404" s="31">
        <f t="shared" si="33"/>
        <v>9.4500000000000001E-2</v>
      </c>
      <c r="AN404" s="31">
        <v>0</v>
      </c>
      <c r="AO404" s="23">
        <f t="shared" si="34"/>
        <v>0</v>
      </c>
    </row>
    <row r="405" spans="31:41" x14ac:dyDescent="0.2">
      <c r="AE405">
        <v>778</v>
      </c>
      <c r="AF405" s="23">
        <v>1.57E-6</v>
      </c>
      <c r="AG405" s="23">
        <v>8.8999999999999995E-7</v>
      </c>
      <c r="AH405" s="23">
        <v>1.84E-6</v>
      </c>
      <c r="AI405" s="23">
        <v>9.2800000000000005E-7</v>
      </c>
      <c r="AJ405" s="23">
        <f t="shared" si="31"/>
        <v>1.384E-6</v>
      </c>
      <c r="AL405" s="31">
        <f t="shared" si="32"/>
        <v>0.157</v>
      </c>
      <c r="AM405" s="31">
        <f t="shared" si="33"/>
        <v>8.8999999999999996E-2</v>
      </c>
      <c r="AN405" s="31">
        <v>0</v>
      </c>
      <c r="AO405" s="23">
        <f t="shared" si="34"/>
        <v>0</v>
      </c>
    </row>
    <row r="406" spans="31:41" x14ac:dyDescent="0.2">
      <c r="AE406">
        <v>779</v>
      </c>
      <c r="AF406" s="23">
        <v>1.5200000000000001E-6</v>
      </c>
      <c r="AG406" s="23">
        <v>9.95E-7</v>
      </c>
      <c r="AH406" s="23">
        <v>1.5799999999999999E-6</v>
      </c>
      <c r="AI406" s="23">
        <v>9.2399999999999996E-7</v>
      </c>
      <c r="AJ406" s="23">
        <f t="shared" si="31"/>
        <v>1.252E-6</v>
      </c>
      <c r="AL406" s="31">
        <f t="shared" si="32"/>
        <v>0.152</v>
      </c>
      <c r="AM406" s="31">
        <f t="shared" si="33"/>
        <v>9.9500000000000005E-2</v>
      </c>
      <c r="AN406" s="31">
        <v>0</v>
      </c>
      <c r="AO406" s="23">
        <f t="shared" si="34"/>
        <v>0</v>
      </c>
    </row>
    <row r="407" spans="31:41" x14ac:dyDescent="0.2">
      <c r="AE407">
        <v>780</v>
      </c>
      <c r="AF407" s="23">
        <v>1.3599999999999999E-6</v>
      </c>
      <c r="AG407" s="23">
        <v>1.2100000000000001E-6</v>
      </c>
      <c r="AH407" s="23">
        <v>1.1200000000000001E-6</v>
      </c>
      <c r="AI407" s="23">
        <v>1.1599999999999999E-6</v>
      </c>
      <c r="AJ407" s="23">
        <f t="shared" si="31"/>
        <v>1.1400000000000001E-6</v>
      </c>
      <c r="AL407" s="31">
        <f t="shared" si="32"/>
        <v>0.13599999999999998</v>
      </c>
      <c r="AM407" s="31">
        <f t="shared" si="33"/>
        <v>0.12100000000000001</v>
      </c>
      <c r="AN407" s="31">
        <v>0</v>
      </c>
      <c r="AO407" s="23">
        <f t="shared" si="34"/>
        <v>0</v>
      </c>
    </row>
    <row r="410" spans="31:41" x14ac:dyDescent="0.2">
      <c r="AL410" s="24">
        <f>SUM(AL7:AL407)</f>
        <v>1345.2941300000007</v>
      </c>
      <c r="AM410" s="24">
        <f>SUM(AM7:AM407)</f>
        <v>161.24170000000026</v>
      </c>
      <c r="AN410" s="24">
        <f>SUM(AN7:AN407)</f>
        <v>760.17350000000022</v>
      </c>
    </row>
    <row r="411" spans="31:41" x14ac:dyDescent="0.2">
      <c r="AL411" s="24"/>
      <c r="AM411" s="24"/>
      <c r="AN411" s="24"/>
    </row>
    <row r="412" spans="31:41" x14ac:dyDescent="0.2">
      <c r="AL412" s="24"/>
      <c r="AM412" s="24"/>
      <c r="AN412" s="24"/>
    </row>
    <row r="413" spans="31:41" x14ac:dyDescent="0.2">
      <c r="AL413" s="24">
        <f>AL410/AN410</f>
        <v>1.7697198468507522</v>
      </c>
      <c r="AM413" s="24">
        <f>AM410/AN410</f>
        <v>0.2121117087086043</v>
      </c>
      <c r="AN413" s="24">
        <f>AN410/AN410</f>
        <v>1</v>
      </c>
    </row>
  </sheetData>
  <mergeCells count="2">
    <mergeCell ref="AB4:AD4"/>
    <mergeCell ref="AB15:AD15"/>
  </mergeCells>
  <pageMargins left="0.75" right="0.75" top="1" bottom="1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Carroll et al.</vt:lpstr>
      <vt:lpstr>ARVO Figure</vt:lpstr>
      <vt:lpstr>Anomaloscope Calculations</vt:lpstr>
    </vt:vector>
  </TitlesOfParts>
  <Company>MCW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Carroll</dc:creator>
  <cp:lastModifiedBy>Dragos Rezeanu</cp:lastModifiedBy>
  <dcterms:created xsi:type="dcterms:W3CDTF">1999-06-15T07:22:33Z</dcterms:created>
  <dcterms:modified xsi:type="dcterms:W3CDTF">2023-03-24T19:16:00Z</dcterms:modified>
</cp:coreProperties>
</file>