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DROMA\OneDrive\Escritorio\Carrera\tfg2\Excels\"/>
    </mc:Choice>
  </mc:AlternateContent>
  <xr:revisionPtr revIDLastSave="0" documentId="13_ncr:1_{8A2CE121-E8B6-4343-BD57-32053F413A85}" xr6:coauthVersionLast="36" xr6:coauthVersionMax="36" xr10:uidLastSave="{00000000-0000-0000-0000-000000000000}"/>
  <bookViews>
    <workbookView xWindow="360" yWindow="12" windowWidth="8724" windowHeight="3708" xr2:uid="{00000000-000D-0000-FFFF-FFFF00000000}"/>
  </bookViews>
  <sheets>
    <sheet name="Datos" sheetId="1" r:id="rId1"/>
    <sheet name="Resumen" sheetId="8" r:id="rId2"/>
    <sheet name="D´Hont actual" sheetId="16" r:id="rId3"/>
    <sheet name="D´Hont VC sin UE" sheetId="15" r:id="rId4"/>
    <sheet name="D´hont UC sin UE" sheetId="2" r:id="rId5"/>
    <sheet name="D´Hont UC con UE" sheetId="12" r:id="rId6"/>
    <sheet name="Saint Lagüe UC sin UE" sheetId="3" r:id="rId7"/>
    <sheet name="Saint Lagüe VC sin UE" sheetId="13" r:id="rId8"/>
    <sheet name="Sainte-Lagüe UC con UE" sheetId="4" r:id="rId9"/>
    <sheet name="Sainte-Lagüe VC con UE" sheetId="14" r:id="rId10"/>
    <sheet name="Cociente Hare" sheetId="5" r:id="rId11"/>
    <sheet name="Cociente Hare con UE" sheetId="9" r:id="rId12"/>
    <sheet name="Cuota Imperiali" sheetId="6" r:id="rId13"/>
    <sheet name="Cuota Imperiali con UE" sheetId="10" r:id="rId14"/>
    <sheet name="Droop" sheetId="7" r:id="rId15"/>
    <sheet name="Droop con UE" sheetId="11" r:id="rId16"/>
  </sheets>
  <calcPr calcId="179021"/>
</workbook>
</file>

<file path=xl/calcChain.xml><?xml version="1.0" encoding="utf-8"?>
<calcChain xmlns="http://schemas.openxmlformats.org/spreadsheetml/2006/main">
  <c r="N39" i="1" l="1"/>
  <c r="O39" i="1"/>
  <c r="P39" i="1"/>
  <c r="Q39" i="1"/>
  <c r="R39" i="1"/>
  <c r="S39" i="1"/>
  <c r="T39" i="1"/>
  <c r="U39" i="1"/>
  <c r="V39" i="1"/>
  <c r="N41" i="1"/>
  <c r="P41" i="1"/>
  <c r="Q41" i="1"/>
  <c r="R41" i="1"/>
  <c r="S41" i="1"/>
  <c r="T41" i="1"/>
  <c r="U41" i="1"/>
  <c r="V41" i="1"/>
  <c r="N23" i="1"/>
  <c r="O23" i="1"/>
  <c r="P23" i="1"/>
  <c r="Q23" i="1"/>
  <c r="R23" i="1"/>
  <c r="S23" i="1"/>
  <c r="T23" i="1"/>
  <c r="U23" i="1"/>
  <c r="V23" i="1"/>
  <c r="N25" i="1"/>
  <c r="P25" i="1"/>
  <c r="Q25" i="1"/>
  <c r="R25" i="1"/>
  <c r="S25" i="1"/>
  <c r="T25" i="1"/>
  <c r="U25" i="1"/>
  <c r="V25" i="1"/>
  <c r="N27" i="1"/>
  <c r="O27" i="1"/>
  <c r="P27" i="1"/>
  <c r="Q27" i="1"/>
  <c r="R27" i="1"/>
  <c r="S27" i="1"/>
  <c r="T27" i="1"/>
  <c r="U27" i="1"/>
  <c r="V27" i="1"/>
  <c r="N29" i="1"/>
  <c r="P29" i="1"/>
  <c r="Q29" i="1"/>
  <c r="R29" i="1"/>
  <c r="S29" i="1"/>
  <c r="T29" i="1"/>
  <c r="U29" i="1"/>
  <c r="V29" i="1"/>
  <c r="N31" i="1"/>
  <c r="O31" i="1"/>
  <c r="P31" i="1"/>
  <c r="Q31" i="1"/>
  <c r="R31" i="1"/>
  <c r="S31" i="1"/>
  <c r="T31" i="1"/>
  <c r="U31" i="1"/>
  <c r="V31" i="1"/>
  <c r="N33" i="1"/>
  <c r="P33" i="1"/>
  <c r="Q33" i="1"/>
  <c r="R33" i="1"/>
  <c r="S33" i="1"/>
  <c r="T33" i="1"/>
  <c r="U33" i="1"/>
  <c r="V33" i="1"/>
  <c r="N35" i="1"/>
  <c r="O35" i="1"/>
  <c r="P35" i="1"/>
  <c r="Q35" i="1"/>
  <c r="R35" i="1"/>
  <c r="S35" i="1"/>
  <c r="T35" i="1"/>
  <c r="U35" i="1"/>
  <c r="V35" i="1"/>
  <c r="N37" i="1"/>
  <c r="P37" i="1"/>
  <c r="Q37" i="1"/>
  <c r="R37" i="1"/>
  <c r="S37" i="1"/>
  <c r="T37" i="1"/>
  <c r="U37" i="1"/>
  <c r="V37" i="1"/>
  <c r="I7" i="8" l="1"/>
  <c r="K7" i="8"/>
  <c r="L7" i="8"/>
  <c r="M7" i="8"/>
  <c r="N7" i="8"/>
  <c r="O7" i="8"/>
  <c r="P7" i="8"/>
  <c r="Q7" i="8"/>
  <c r="I91" i="16"/>
  <c r="D62" i="16" a="1"/>
  <c r="H62" i="16" s="1"/>
  <c r="H63" i="16" s="1"/>
  <c r="D32" i="16" a="1"/>
  <c r="H32" i="16" s="1"/>
  <c r="H33" i="16" s="1"/>
  <c r="I3" i="16"/>
  <c r="D3" i="16" a="1"/>
  <c r="H3" i="16" s="1"/>
  <c r="T3" i="16"/>
  <c r="T12" i="16" s="1"/>
  <c r="R62" i="16"/>
  <c r="R76" i="16" s="1"/>
  <c r="R32" i="16"/>
  <c r="R44" i="16" s="1"/>
  <c r="D66" i="15" a="1"/>
  <c r="H66" i="15" s="1"/>
  <c r="D4" i="15" a="1"/>
  <c r="O4" i="15" s="1"/>
  <c r="D34" i="15" a="1"/>
  <c r="I34" i="15" s="1"/>
  <c r="I35" i="15" s="1"/>
  <c r="T14" i="16" l="1"/>
  <c r="G62" i="16"/>
  <c r="G63" i="16" s="1"/>
  <c r="R45" i="16"/>
  <c r="R46" i="16"/>
  <c r="R33" i="16"/>
  <c r="R72" i="16"/>
  <c r="R73" i="16"/>
  <c r="R37" i="16"/>
  <c r="T13" i="16"/>
  <c r="R34" i="16"/>
  <c r="R35" i="16"/>
  <c r="R38" i="16"/>
  <c r="R40" i="16"/>
  <c r="R39" i="16"/>
  <c r="R41" i="16"/>
  <c r="G32" i="16"/>
  <c r="G33" i="16" s="1"/>
  <c r="R42" i="16"/>
  <c r="F32" i="16"/>
  <c r="F33" i="16" s="1"/>
  <c r="R36" i="16"/>
  <c r="F62" i="16"/>
  <c r="E62" i="16"/>
  <c r="E63" i="16" s="1"/>
  <c r="D62" i="16"/>
  <c r="D63" i="16" s="1"/>
  <c r="F63" i="16"/>
  <c r="E32" i="16"/>
  <c r="E33" i="16" s="1"/>
  <c r="D32" i="16"/>
  <c r="D33" i="16" s="1"/>
  <c r="E3" i="16"/>
  <c r="E4" i="16" s="1"/>
  <c r="D3" i="16"/>
  <c r="D4" i="16" s="1"/>
  <c r="F3" i="16"/>
  <c r="F4" i="16" s="1"/>
  <c r="G3" i="16"/>
  <c r="G4" i="16" s="1"/>
  <c r="I4" i="16"/>
  <c r="H4" i="16"/>
  <c r="T15" i="16"/>
  <c r="T4" i="16"/>
  <c r="T16" i="16"/>
  <c r="T5" i="16"/>
  <c r="T17" i="16"/>
  <c r="T6" i="16"/>
  <c r="T7" i="16"/>
  <c r="T9" i="16"/>
  <c r="T10" i="16"/>
  <c r="T11" i="16"/>
  <c r="T8" i="16"/>
  <c r="R74" i="16"/>
  <c r="R75" i="16"/>
  <c r="R64" i="16"/>
  <c r="R65" i="16"/>
  <c r="R66" i="16"/>
  <c r="R67" i="16"/>
  <c r="R68" i="16"/>
  <c r="R69" i="16"/>
  <c r="R43" i="16"/>
  <c r="R70" i="16"/>
  <c r="R71" i="16"/>
  <c r="R63" i="16"/>
  <c r="N66" i="15"/>
  <c r="G66" i="15"/>
  <c r="G67" i="15" s="1"/>
  <c r="F66" i="15"/>
  <c r="Q66" i="15"/>
  <c r="Q67" i="15" s="1"/>
  <c r="E66" i="15"/>
  <c r="E67" i="15" s="1"/>
  <c r="P66" i="15"/>
  <c r="P67" i="15" s="1"/>
  <c r="D66" i="15"/>
  <c r="D67" i="15" s="1"/>
  <c r="O66" i="15"/>
  <c r="O67" i="15" s="1"/>
  <c r="M66" i="15"/>
  <c r="M67" i="15" s="1"/>
  <c r="L66" i="15"/>
  <c r="L67" i="15" s="1"/>
  <c r="K66" i="15"/>
  <c r="K67" i="15" s="1"/>
  <c r="J66" i="15"/>
  <c r="J67" i="15" s="1"/>
  <c r="I66" i="15"/>
  <c r="I67" i="15" s="1"/>
  <c r="N67" i="15"/>
  <c r="F67" i="15"/>
  <c r="H67" i="15"/>
  <c r="N4" i="15"/>
  <c r="N5" i="15" s="1"/>
  <c r="G4" i="15"/>
  <c r="G5" i="15" s="1"/>
  <c r="E4" i="15"/>
  <c r="E5" i="15" s="1"/>
  <c r="P4" i="15"/>
  <c r="P5" i="15" s="1"/>
  <c r="D4" i="15"/>
  <c r="D5" i="15" s="1"/>
  <c r="M4" i="15"/>
  <c r="M5" i="15" s="1"/>
  <c r="L4" i="15"/>
  <c r="L5" i="15" s="1"/>
  <c r="K4" i="15"/>
  <c r="K5" i="15" s="1"/>
  <c r="J4" i="15"/>
  <c r="J5" i="15" s="1"/>
  <c r="I4" i="15"/>
  <c r="I5" i="15" s="1"/>
  <c r="F4" i="15"/>
  <c r="F5" i="15" s="1"/>
  <c r="H4" i="15"/>
  <c r="H5" i="15" s="1"/>
  <c r="Q4" i="15"/>
  <c r="Q5" i="15" s="1"/>
  <c r="N34" i="15"/>
  <c r="N35" i="15" s="1"/>
  <c r="H34" i="15"/>
  <c r="H35" i="15" s="1"/>
  <c r="G34" i="15"/>
  <c r="G35" i="15" s="1"/>
  <c r="F34" i="15"/>
  <c r="F35" i="15" s="1"/>
  <c r="Q34" i="15"/>
  <c r="Q35" i="15" s="1"/>
  <c r="E34" i="15"/>
  <c r="E35" i="15" s="1"/>
  <c r="P34" i="15"/>
  <c r="P35" i="15" s="1"/>
  <c r="D34" i="15"/>
  <c r="D35" i="15" s="1"/>
  <c r="O34" i="15"/>
  <c r="O35" i="15" s="1"/>
  <c r="M34" i="15"/>
  <c r="M35" i="15" s="1"/>
  <c r="L34" i="15"/>
  <c r="L35" i="15" s="1"/>
  <c r="K34" i="15"/>
  <c r="K35" i="15" s="1"/>
  <c r="J34" i="15"/>
  <c r="J35" i="15" s="1"/>
  <c r="O5" i="15"/>
  <c r="G34" i="16" l="1"/>
  <c r="G5" i="16"/>
  <c r="F36" i="15"/>
  <c r="X35" i="15"/>
  <c r="G36" i="15"/>
  <c r="F34" i="16"/>
  <c r="AE35" i="15"/>
  <c r="J36" i="15"/>
  <c r="K36" i="15"/>
  <c r="I5" i="16"/>
  <c r="I36" i="15"/>
  <c r="L36" i="15"/>
  <c r="AC35" i="15"/>
  <c r="H34" i="16"/>
  <c r="M36" i="15"/>
  <c r="H5" i="16"/>
  <c r="N36" i="15"/>
  <c r="V35" i="15"/>
  <c r="T35" i="15"/>
  <c r="D36" i="15" s="1"/>
  <c r="P36" i="15"/>
  <c r="AA35" i="15"/>
  <c r="AF35" i="15"/>
  <c r="AD35" i="15"/>
  <c r="F5" i="16"/>
  <c r="H36" i="15"/>
  <c r="E34" i="16"/>
  <c r="D5" i="16"/>
  <c r="Y35" i="15"/>
  <c r="O36" i="15"/>
  <c r="W35" i="15"/>
  <c r="U35" i="15"/>
  <c r="E36" i="15"/>
  <c r="Z35" i="15"/>
  <c r="AG35" i="15"/>
  <c r="Q36" i="15"/>
  <c r="AB35" i="15"/>
  <c r="N63" i="16"/>
  <c r="G64" i="16" s="1"/>
  <c r="M63" i="16"/>
  <c r="F64" i="16"/>
  <c r="K63" i="16"/>
  <c r="D64" i="16" s="1"/>
  <c r="L63" i="16"/>
  <c r="O63" i="16"/>
  <c r="H64" i="16" s="1"/>
  <c r="O33" i="16"/>
  <c r="K33" i="16"/>
  <c r="N33" i="16"/>
  <c r="M33" i="16"/>
  <c r="L33" i="16"/>
  <c r="L4" i="16"/>
  <c r="P4" i="16"/>
  <c r="N4" i="16"/>
  <c r="O4" i="16"/>
  <c r="Q4" i="16"/>
  <c r="M4" i="16"/>
  <c r="E5" i="16" s="1"/>
  <c r="AA67" i="15"/>
  <c r="K68" i="15" s="1"/>
  <c r="W67" i="15"/>
  <c r="G68" i="15"/>
  <c r="V67" i="15"/>
  <c r="F68" i="15" s="1"/>
  <c r="X67" i="15"/>
  <c r="H68" i="15"/>
  <c r="AG67" i="15"/>
  <c r="Q68" i="15" s="1"/>
  <c r="U67" i="15"/>
  <c r="Y67" i="15"/>
  <c r="L68" i="15"/>
  <c r="AB67" i="15"/>
  <c r="AF67" i="15"/>
  <c r="O68" i="15"/>
  <c r="AE67" i="15"/>
  <c r="AD67" i="15"/>
  <c r="N68" i="15" s="1"/>
  <c r="D68" i="15"/>
  <c r="T67" i="15"/>
  <c r="Z67" i="15"/>
  <c r="J68" i="15" s="1"/>
  <c r="AC67" i="15"/>
  <c r="M68" i="15" s="1"/>
  <c r="G6" i="15"/>
  <c r="T5" i="15"/>
  <c r="D6" i="15" s="1"/>
  <c r="AD5" i="15"/>
  <c r="N6" i="15"/>
  <c r="W5" i="15"/>
  <c r="H6" i="15"/>
  <c r="X5" i="15"/>
  <c r="AG5" i="15"/>
  <c r="Q6" i="15" s="1"/>
  <c r="U5" i="15"/>
  <c r="E6" i="15" s="1"/>
  <c r="AF5" i="15"/>
  <c r="P6" i="15"/>
  <c r="AE5" i="15"/>
  <c r="O6" i="15" s="1"/>
  <c r="AC5" i="15"/>
  <c r="M6" i="15" s="1"/>
  <c r="L6" i="15"/>
  <c r="AB5" i="15"/>
  <c r="AA5" i="15"/>
  <c r="K6" i="15"/>
  <c r="J6" i="15"/>
  <c r="Z5" i="15"/>
  <c r="V5" i="15"/>
  <c r="F6" i="15" s="1"/>
  <c r="Y5" i="15"/>
  <c r="I6" i="15" s="1"/>
  <c r="V36" i="15" l="1"/>
  <c r="U36" i="15"/>
  <c r="E37" i="15" s="1"/>
  <c r="H6" i="16"/>
  <c r="N37" i="15"/>
  <c r="G6" i="16"/>
  <c r="AE36" i="15"/>
  <c r="AD36" i="15"/>
  <c r="AF36" i="15"/>
  <c r="F6" i="16"/>
  <c r="E6" i="16"/>
  <c r="Q37" i="15"/>
  <c r="F37" i="15"/>
  <c r="AA36" i="15"/>
  <c r="L37" i="15"/>
  <c r="T36" i="15"/>
  <c r="M37" i="15"/>
  <c r="I37" i="15"/>
  <c r="Y36" i="15"/>
  <c r="P37" i="15"/>
  <c r="I6" i="16"/>
  <c r="K37" i="15"/>
  <c r="X36" i="15"/>
  <c r="G37" i="15"/>
  <c r="W36" i="15"/>
  <c r="AB36" i="15"/>
  <c r="Z36" i="15"/>
  <c r="AC36" i="15"/>
  <c r="H37" i="15"/>
  <c r="D37" i="15"/>
  <c r="D34" i="16"/>
  <c r="F35" i="16" s="1"/>
  <c r="AG36" i="15"/>
  <c r="O37" i="15"/>
  <c r="J37" i="15"/>
  <c r="P68" i="15"/>
  <c r="I68" i="15"/>
  <c r="M7" i="15"/>
  <c r="I7" i="15"/>
  <c r="N7" i="15"/>
  <c r="E7" i="15"/>
  <c r="L7" i="15"/>
  <c r="Z6" i="15"/>
  <c r="J7" i="15" s="1"/>
  <c r="P7" i="15"/>
  <c r="G7" i="15"/>
  <c r="AA6" i="15"/>
  <c r="K7" i="15" s="1"/>
  <c r="X6" i="15"/>
  <c r="H7" i="15" s="1"/>
  <c r="U6" i="15"/>
  <c r="T6" i="15"/>
  <c r="D7" i="15" s="1"/>
  <c r="AG6" i="15"/>
  <c r="Q7" i="15" s="1"/>
  <c r="AD6" i="15"/>
  <c r="AE6" i="15"/>
  <c r="O7" i="15" s="1"/>
  <c r="AB6" i="15"/>
  <c r="W6" i="15"/>
  <c r="AF6" i="15"/>
  <c r="AC6" i="15"/>
  <c r="Y6" i="15"/>
  <c r="V6" i="15"/>
  <c r="F7" i="15" s="1"/>
  <c r="X37" i="15" l="1"/>
  <c r="AB37" i="15"/>
  <c r="Z37" i="15"/>
  <c r="AC37" i="15"/>
  <c r="I38" i="15"/>
  <c r="AF37" i="15"/>
  <c r="V37" i="15"/>
  <c r="AG37" i="15"/>
  <c r="N38" i="15"/>
  <c r="L38" i="15"/>
  <c r="T37" i="15"/>
  <c r="D38" i="15" s="1"/>
  <c r="U37" i="15"/>
  <c r="F38" i="15"/>
  <c r="Y37" i="15"/>
  <c r="Q38" i="15"/>
  <c r="AA37" i="15"/>
  <c r="P38" i="15"/>
  <c r="G38" i="15"/>
  <c r="W37" i="15"/>
  <c r="O38" i="15"/>
  <c r="H35" i="16"/>
  <c r="H38" i="15"/>
  <c r="AE37" i="15"/>
  <c r="J38" i="15"/>
  <c r="M38" i="15"/>
  <c r="AD37" i="15"/>
  <c r="E38" i="15"/>
  <c r="D35" i="16"/>
  <c r="G35" i="16"/>
  <c r="K38" i="15"/>
  <c r="J8" i="15"/>
  <c r="K8" i="15"/>
  <c r="L8" i="15"/>
  <c r="Y7" i="15"/>
  <c r="I8" i="15" s="1"/>
  <c r="AD7" i="15"/>
  <c r="N8" i="15" s="1"/>
  <c r="X7" i="15"/>
  <c r="H8" i="15" s="1"/>
  <c r="AC7" i="15"/>
  <c r="M8" i="15" s="1"/>
  <c r="AA7" i="15"/>
  <c r="AF7" i="15"/>
  <c r="P8" i="15" s="1"/>
  <c r="T7" i="15"/>
  <c r="D8" i="15" s="1"/>
  <c r="U7" i="15"/>
  <c r="E8" i="15" s="1"/>
  <c r="AB7" i="15"/>
  <c r="Z7" i="15"/>
  <c r="V7" i="15"/>
  <c r="F8" i="15" s="1"/>
  <c r="W7" i="15"/>
  <c r="G8" i="15" s="1"/>
  <c r="AE7" i="15"/>
  <c r="O8" i="15" s="1"/>
  <c r="AG7" i="15"/>
  <c r="Q8" i="15" s="1"/>
  <c r="Q39" i="15" l="1"/>
  <c r="L39" i="15"/>
  <c r="H39" i="15"/>
  <c r="M39" i="15"/>
  <c r="F39" i="15"/>
  <c r="G39" i="15"/>
  <c r="K39" i="15"/>
  <c r="I39" i="15"/>
  <c r="J39" i="15"/>
  <c r="O39" i="15"/>
  <c r="P39" i="15"/>
  <c r="N39" i="15"/>
  <c r="D9" i="15"/>
  <c r="Q9" i="15"/>
  <c r="F9" i="15"/>
  <c r="J9" i="15"/>
  <c r="P9" i="15"/>
  <c r="O9" i="15"/>
  <c r="K9" i="15"/>
  <c r="L9" i="15"/>
  <c r="AG8" i="15"/>
  <c r="Y8" i="15"/>
  <c r="I9" i="15" s="1"/>
  <c r="Z8" i="15"/>
  <c r="AC8" i="15"/>
  <c r="M9" i="15" s="1"/>
  <c r="AF8" i="15"/>
  <c r="T8" i="15"/>
  <c r="AE8" i="15"/>
  <c r="V8" i="15"/>
  <c r="AA8" i="15"/>
  <c r="U8" i="15"/>
  <c r="E9" i="15" s="1"/>
  <c r="AB8" i="15"/>
  <c r="X8" i="15"/>
  <c r="H9" i="15" s="1"/>
  <c r="W8" i="15"/>
  <c r="G9" i="15" s="1"/>
  <c r="AD8" i="15"/>
  <c r="N9" i="15" s="1"/>
  <c r="O10" i="15" l="1"/>
  <c r="F10" i="15"/>
  <c r="P10" i="15"/>
  <c r="Q10" i="15"/>
  <c r="I10" i="15"/>
  <c r="Y9" i="15"/>
  <c r="V9" i="15"/>
  <c r="U9" i="15"/>
  <c r="E10" i="15" s="1"/>
  <c r="AF9" i="15"/>
  <c r="AG9" i="15"/>
  <c r="T9" i="15"/>
  <c r="D10" i="15" s="1"/>
  <c r="X9" i="15"/>
  <c r="H10" i="15" s="1"/>
  <c r="AD9" i="15"/>
  <c r="N10" i="15" s="1"/>
  <c r="AA9" i="15"/>
  <c r="K10" i="15" s="1"/>
  <c r="Z9" i="15"/>
  <c r="J10" i="15" s="1"/>
  <c r="AE9" i="15"/>
  <c r="W9" i="15"/>
  <c r="G10" i="15" s="1"/>
  <c r="AB9" i="15"/>
  <c r="L10" i="15" s="1"/>
  <c r="AC9" i="15"/>
  <c r="M10" i="15" s="1"/>
  <c r="E11" i="15" l="1"/>
  <c r="M11" i="15"/>
  <c r="I11" i="15"/>
  <c r="G11" i="15"/>
  <c r="O11" i="15"/>
  <c r="X10" i="15"/>
  <c r="H11" i="15" s="1"/>
  <c r="AD10" i="15"/>
  <c r="N11" i="15" s="1"/>
  <c r="Z10" i="15"/>
  <c r="J11" i="15" s="1"/>
  <c r="U10" i="15"/>
  <c r="W10" i="15"/>
  <c r="AE10" i="15"/>
  <c r="AF10" i="15"/>
  <c r="P11" i="15" s="1"/>
  <c r="AG10" i="15"/>
  <c r="Q11" i="15" s="1"/>
  <c r="AC10" i="15"/>
  <c r="Y10" i="15"/>
  <c r="AB10" i="15"/>
  <c r="L11" i="15" s="1"/>
  <c r="V10" i="15"/>
  <c r="F11" i="15" s="1"/>
  <c r="T10" i="15"/>
  <c r="D11" i="15" s="1"/>
  <c r="AA10" i="15"/>
  <c r="K11" i="15" s="1"/>
  <c r="M12" i="15" l="1"/>
  <c r="F12" i="15"/>
  <c r="O12" i="15"/>
  <c r="Q12" i="15"/>
  <c r="P12" i="15"/>
  <c r="G12" i="15"/>
  <c r="AE11" i="15"/>
  <c r="U11" i="15"/>
  <c r="E12" i="15" s="1"/>
  <c r="T11" i="15"/>
  <c r="D12" i="15" s="1"/>
  <c r="AG11" i="15"/>
  <c r="W11" i="15"/>
  <c r="AC11" i="15"/>
  <c r="AF11" i="15"/>
  <c r="V11" i="15"/>
  <c r="Z11" i="15"/>
  <c r="J12" i="15" s="1"/>
  <c r="AB11" i="15"/>
  <c r="L12" i="15" s="1"/>
  <c r="Y11" i="15"/>
  <c r="I12" i="15" s="1"/>
  <c r="X11" i="15"/>
  <c r="H12" i="15" s="1"/>
  <c r="AD11" i="15"/>
  <c r="N12" i="15" s="1"/>
  <c r="AA11" i="15"/>
  <c r="K12" i="15" s="1"/>
  <c r="G13" i="15" l="1"/>
  <c r="M13" i="15"/>
  <c r="N13" i="15"/>
  <c r="H13" i="15"/>
  <c r="I13" i="15"/>
  <c r="K13" i="15"/>
  <c r="U12" i="15"/>
  <c r="E13" i="15" s="1"/>
  <c r="AF12" i="15"/>
  <c r="P13" i="15" s="1"/>
  <c r="T12" i="15"/>
  <c r="D13" i="15" s="1"/>
  <c r="X12" i="15"/>
  <c r="AB12" i="15"/>
  <c r="L13" i="15" s="1"/>
  <c r="Y12" i="15"/>
  <c r="AA12" i="15"/>
  <c r="AC12" i="15"/>
  <c r="AD12" i="15"/>
  <c r="AG12" i="15"/>
  <c r="Q13" i="15" s="1"/>
  <c r="W12" i="15"/>
  <c r="Z12" i="15"/>
  <c r="J13" i="15" s="1"/>
  <c r="AE12" i="15"/>
  <c r="O13" i="15" s="1"/>
  <c r="V12" i="15"/>
  <c r="F13" i="15" s="1"/>
  <c r="I14" i="15" l="1"/>
  <c r="D14" i="15"/>
  <c r="L14" i="15"/>
  <c r="Q14" i="15"/>
  <c r="O14" i="15"/>
  <c r="U13" i="15"/>
  <c r="E14" i="15" s="1"/>
  <c r="T13" i="15"/>
  <c r="AA13" i="15"/>
  <c r="K14" i="15" s="1"/>
  <c r="AG13" i="15"/>
  <c r="X13" i="15"/>
  <c r="H14" i="15" s="1"/>
  <c r="W13" i="15"/>
  <c r="G14" i="15" s="1"/>
  <c r="AD13" i="15"/>
  <c r="N14" i="15" s="1"/>
  <c r="AB13" i="15"/>
  <c r="V13" i="15"/>
  <c r="F14" i="15" s="1"/>
  <c r="Z13" i="15"/>
  <c r="J14" i="15" s="1"/>
  <c r="AC13" i="15"/>
  <c r="M14" i="15" s="1"/>
  <c r="Y13" i="15"/>
  <c r="AF13" i="15"/>
  <c r="P14" i="15" s="1"/>
  <c r="AE13" i="15"/>
  <c r="K15" i="15" l="1"/>
  <c r="L15" i="15"/>
  <c r="Q15" i="15"/>
  <c r="N15" i="15"/>
  <c r="F15" i="15"/>
  <c r="O15" i="15"/>
  <c r="P15" i="15"/>
  <c r="AG14" i="15"/>
  <c r="U14" i="15"/>
  <c r="E15" i="15" s="1"/>
  <c r="V14" i="15"/>
  <c r="AE14" i="15"/>
  <c r="AC14" i="15"/>
  <c r="M15" i="15" s="1"/>
  <c r="W14" i="15"/>
  <c r="G15" i="15" s="1"/>
  <c r="Z14" i="15"/>
  <c r="J15" i="15" s="1"/>
  <c r="T14" i="15"/>
  <c r="D15" i="15" s="1"/>
  <c r="Y14" i="15"/>
  <c r="I15" i="15" s="1"/>
  <c r="X14" i="15"/>
  <c r="H15" i="15" s="1"/>
  <c r="AB14" i="15"/>
  <c r="AF14" i="15"/>
  <c r="AD14" i="15"/>
  <c r="AA14" i="15"/>
  <c r="I16" i="15" l="1"/>
  <c r="L16" i="15"/>
  <c r="P16" i="15"/>
  <c r="M16" i="15"/>
  <c r="Q16" i="15"/>
  <c r="K16" i="15"/>
  <c r="U15" i="15"/>
  <c r="E16" i="15" s="1"/>
  <c r="AF15" i="15"/>
  <c r="AB15" i="15"/>
  <c r="V15" i="15"/>
  <c r="F16" i="15" s="1"/>
  <c r="Y15" i="15"/>
  <c r="AE15" i="15"/>
  <c r="O16" i="15" s="1"/>
  <c r="X15" i="15"/>
  <c r="H16" i="15" s="1"/>
  <c r="T15" i="15"/>
  <c r="D16" i="15" s="1"/>
  <c r="AD15" i="15"/>
  <c r="N16" i="15" s="1"/>
  <c r="AA15" i="15"/>
  <c r="W15" i="15"/>
  <c r="G16" i="15" s="1"/>
  <c r="Z15" i="15"/>
  <c r="J16" i="15" s="1"/>
  <c r="AG15" i="15"/>
  <c r="AC15" i="15"/>
  <c r="F17" i="15" l="1"/>
  <c r="J17" i="15"/>
  <c r="N17" i="15"/>
  <c r="P17" i="15"/>
  <c r="H17" i="15"/>
  <c r="Q17" i="15"/>
  <c r="I17" i="15"/>
  <c r="U16" i="15"/>
  <c r="E17" i="15" s="1"/>
  <c r="Z16" i="15"/>
  <c r="V16" i="15"/>
  <c r="T16" i="15"/>
  <c r="D17" i="15" s="1"/>
  <c r="AE16" i="15"/>
  <c r="O17" i="15" s="1"/>
  <c r="AF16" i="15"/>
  <c r="Y16" i="15"/>
  <c r="W16" i="15"/>
  <c r="G17" i="15" s="1"/>
  <c r="X16" i="15"/>
  <c r="AA16" i="15"/>
  <c r="K17" i="15" s="1"/>
  <c r="AC16" i="15"/>
  <c r="M17" i="15" s="1"/>
  <c r="AB16" i="15"/>
  <c r="L17" i="15" s="1"/>
  <c r="AD16" i="15"/>
  <c r="AG16" i="15"/>
  <c r="D18" i="15" l="1"/>
  <c r="L18" i="15"/>
  <c r="H18" i="15"/>
  <c r="J18" i="15"/>
  <c r="Q18" i="15"/>
  <c r="O18" i="15"/>
  <c r="P18" i="15"/>
  <c r="I18" i="15"/>
  <c r="X17" i="15"/>
  <c r="AF17" i="15"/>
  <c r="Z17" i="15"/>
  <c r="W17" i="15"/>
  <c r="G18" i="15" s="1"/>
  <c r="AG17" i="15"/>
  <c r="AD17" i="15"/>
  <c r="N18" i="15" s="1"/>
  <c r="Y17" i="15"/>
  <c r="U17" i="15"/>
  <c r="E18" i="15" s="1"/>
  <c r="AE17" i="15"/>
  <c r="AC17" i="15"/>
  <c r="M18" i="15" s="1"/>
  <c r="AA17" i="15"/>
  <c r="K18" i="15" s="1"/>
  <c r="T17" i="15"/>
  <c r="V17" i="15"/>
  <c r="F18" i="15" s="1"/>
  <c r="AB17" i="15"/>
  <c r="E19" i="15" l="1"/>
  <c r="N19" i="15"/>
  <c r="H19" i="15"/>
  <c r="L19" i="15"/>
  <c r="Q19" i="15"/>
  <c r="G19" i="15"/>
  <c r="I19" i="15"/>
  <c r="AD18" i="15"/>
  <c r="Y18" i="15"/>
  <c r="V18" i="15"/>
  <c r="F19" i="15" s="1"/>
  <c r="W18" i="15"/>
  <c r="AE18" i="15"/>
  <c r="O19" i="15" s="1"/>
  <c r="T18" i="15"/>
  <c r="D19" i="15" s="1"/>
  <c r="AB18" i="15"/>
  <c r="U18" i="15"/>
  <c r="AC18" i="15"/>
  <c r="M19" i="15" s="1"/>
  <c r="AF18" i="15"/>
  <c r="P19" i="15" s="1"/>
  <c r="Z18" i="15"/>
  <c r="J19" i="15" s="1"/>
  <c r="AA18" i="15"/>
  <c r="K19" i="15" s="1"/>
  <c r="AG18" i="15"/>
  <c r="X18" i="15"/>
  <c r="J20" i="15" l="1"/>
  <c r="K20" i="15"/>
  <c r="O20" i="15"/>
  <c r="Q20" i="15"/>
  <c r="F20" i="15"/>
  <c r="T19" i="15"/>
  <c r="D20" i="15" s="1"/>
  <c r="U19" i="15"/>
  <c r="E20" i="15" s="1"/>
  <c r="AE19" i="15"/>
  <c r="Z19" i="15"/>
  <c r="AD19" i="15"/>
  <c r="N20" i="15" s="1"/>
  <c r="AF19" i="15"/>
  <c r="P20" i="15" s="1"/>
  <c r="AC19" i="15"/>
  <c r="M20" i="15" s="1"/>
  <c r="AB19" i="15"/>
  <c r="L20" i="15" s="1"/>
  <c r="V19" i="15"/>
  <c r="AG19" i="15"/>
  <c r="X19" i="15"/>
  <c r="H20" i="15" s="1"/>
  <c r="W19" i="15"/>
  <c r="G20" i="15" s="1"/>
  <c r="Y19" i="15"/>
  <c r="I20" i="15" s="1"/>
  <c r="AA19" i="15"/>
  <c r="E21" i="15" l="1"/>
  <c r="L21" i="15"/>
  <c r="Q21" i="15"/>
  <c r="I21" i="15"/>
  <c r="H21" i="15"/>
  <c r="M21" i="15"/>
  <c r="F21" i="15"/>
  <c r="U20" i="15"/>
  <c r="AB20" i="15"/>
  <c r="AG20" i="15"/>
  <c r="V20" i="15"/>
  <c r="Y20" i="15"/>
  <c r="AE20" i="15"/>
  <c r="O21" i="15" s="1"/>
  <c r="AC20" i="15"/>
  <c r="AD20" i="15"/>
  <c r="N21" i="15" s="1"/>
  <c r="X20" i="15"/>
  <c r="T20" i="15"/>
  <c r="D21" i="15" s="1"/>
  <c r="AF20" i="15"/>
  <c r="P21" i="15" s="1"/>
  <c r="Z20" i="15"/>
  <c r="J21" i="15" s="1"/>
  <c r="W20" i="15"/>
  <c r="G21" i="15" s="1"/>
  <c r="AA20" i="15"/>
  <c r="K21" i="15" s="1"/>
  <c r="L22" i="15" l="1"/>
  <c r="I22" i="15"/>
  <c r="H22" i="15"/>
  <c r="P22" i="15"/>
  <c r="G22" i="15"/>
  <c r="Z21" i="15"/>
  <c r="J22" i="15" s="1"/>
  <c r="AF21" i="15"/>
  <c r="AB21" i="15"/>
  <c r="X21" i="15"/>
  <c r="Y21" i="15"/>
  <c r="AD21" i="15"/>
  <c r="N22" i="15" s="1"/>
  <c r="AC21" i="15"/>
  <c r="M22" i="15" s="1"/>
  <c r="AG21" i="15"/>
  <c r="Q22" i="15" s="1"/>
  <c r="AE21" i="15"/>
  <c r="O22" i="15" s="1"/>
  <c r="AA21" i="15"/>
  <c r="K22" i="15" s="1"/>
  <c r="V21" i="15"/>
  <c r="F22" i="15" s="1"/>
  <c r="U21" i="15"/>
  <c r="E22" i="15" s="1"/>
  <c r="W21" i="15"/>
  <c r="T21" i="15"/>
  <c r="D22" i="15" s="1"/>
  <c r="M23" i="15" l="1"/>
  <c r="J23" i="15"/>
  <c r="E23" i="15"/>
  <c r="L23" i="15"/>
  <c r="O23" i="15"/>
  <c r="Q23" i="15"/>
  <c r="U22" i="15"/>
  <c r="AD22" i="15"/>
  <c r="N23" i="15" s="1"/>
  <c r="Z22" i="15"/>
  <c r="Y22" i="15"/>
  <c r="I23" i="15" s="1"/>
  <c r="AG22" i="15"/>
  <c r="X22" i="15"/>
  <c r="H23" i="15" s="1"/>
  <c r="AE22" i="15"/>
  <c r="V22" i="15"/>
  <c r="F23" i="15" s="1"/>
  <c r="AA22" i="15"/>
  <c r="K23" i="15" s="1"/>
  <c r="AF22" i="15"/>
  <c r="P23" i="15" s="1"/>
  <c r="W22" i="15"/>
  <c r="G23" i="15" s="1"/>
  <c r="AB22" i="15"/>
  <c r="T22" i="15"/>
  <c r="D23" i="15" s="1"/>
  <c r="AC22" i="15"/>
  <c r="M24" i="15" l="1"/>
  <c r="G24" i="15"/>
  <c r="I24" i="15"/>
  <c r="K24" i="15"/>
  <c r="J24" i="15"/>
  <c r="P24" i="15"/>
  <c r="U23" i="15"/>
  <c r="E24" i="15" s="1"/>
  <c r="AE23" i="15"/>
  <c r="O24" i="15" s="1"/>
  <c r="Y23" i="15"/>
  <c r="AD23" i="15"/>
  <c r="N24" i="15" s="1"/>
  <c r="X23" i="15"/>
  <c r="H24" i="15" s="1"/>
  <c r="Z23" i="15"/>
  <c r="AB23" i="15"/>
  <c r="L24" i="15" s="1"/>
  <c r="AG23" i="15"/>
  <c r="Q24" i="15" s="1"/>
  <c r="V23" i="15"/>
  <c r="F24" i="15" s="1"/>
  <c r="T23" i="15"/>
  <c r="D24" i="15" s="1"/>
  <c r="AF23" i="15"/>
  <c r="AA23" i="15"/>
  <c r="AC23" i="15"/>
  <c r="W23" i="15"/>
  <c r="Q25" i="15" l="1"/>
  <c r="N25" i="15"/>
  <c r="I25" i="15"/>
  <c r="E25" i="15"/>
  <c r="H25" i="15"/>
  <c r="M25" i="15"/>
  <c r="O25" i="15"/>
  <c r="U24" i="15"/>
  <c r="AD24" i="15"/>
  <c r="AE24" i="15"/>
  <c r="X24" i="15"/>
  <c r="Y24" i="15"/>
  <c r="AF24" i="15"/>
  <c r="P25" i="15" s="1"/>
  <c r="AA24" i="15"/>
  <c r="K25" i="15" s="1"/>
  <c r="V24" i="15"/>
  <c r="F25" i="15" s="1"/>
  <c r="AB24" i="15"/>
  <c r="L25" i="15" s="1"/>
  <c r="AC24" i="15"/>
  <c r="T24" i="15"/>
  <c r="D25" i="15" s="1"/>
  <c r="Z24" i="15"/>
  <c r="J25" i="15" s="1"/>
  <c r="AG24" i="15"/>
  <c r="W24" i="15"/>
  <c r="G25" i="15" s="1"/>
  <c r="M26" i="15" l="1"/>
  <c r="E26" i="15"/>
  <c r="F26" i="15"/>
  <c r="I26" i="15"/>
  <c r="N26" i="15"/>
  <c r="O26" i="15"/>
  <c r="U25" i="15"/>
  <c r="AG25" i="15"/>
  <c r="Q26" i="15" s="1"/>
  <c r="Y25" i="15"/>
  <c r="V25" i="15"/>
  <c r="AC25" i="15"/>
  <c r="AD25" i="15"/>
  <c r="Z25" i="15"/>
  <c r="J26" i="15" s="1"/>
  <c r="X25" i="15"/>
  <c r="H26" i="15" s="1"/>
  <c r="AA25" i="15"/>
  <c r="K26" i="15" s="1"/>
  <c r="AB25" i="15"/>
  <c r="L26" i="15" s="1"/>
  <c r="AE25" i="15"/>
  <c r="W25" i="15"/>
  <c r="G26" i="15" s="1"/>
  <c r="AF25" i="15"/>
  <c r="P26" i="15" s="1"/>
  <c r="T25" i="15"/>
  <c r="D26" i="15" s="1"/>
  <c r="L27" i="15" l="1"/>
  <c r="I27" i="15"/>
  <c r="J27" i="15"/>
  <c r="K27" i="15"/>
  <c r="Q27" i="15"/>
  <c r="N27" i="15"/>
  <c r="AB26" i="15"/>
  <c r="Z26" i="15"/>
  <c r="V26" i="15"/>
  <c r="F27" i="15" s="1"/>
  <c r="AE26" i="15"/>
  <c r="O27" i="15" s="1"/>
  <c r="AG26" i="15"/>
  <c r="AC26" i="15"/>
  <c r="M27" i="15" s="1"/>
  <c r="U26" i="15"/>
  <c r="E27" i="15" s="1"/>
  <c r="AA26" i="15"/>
  <c r="AD26" i="15"/>
  <c r="AF26" i="15"/>
  <c r="P27" i="15" s="1"/>
  <c r="X26" i="15"/>
  <c r="H27" i="15" s="1"/>
  <c r="W26" i="15"/>
  <c r="G27" i="15" s="1"/>
  <c r="Y26" i="15"/>
  <c r="T26" i="15"/>
  <c r="D27" i="15" s="1"/>
  <c r="L28" i="15" l="1"/>
  <c r="E28" i="15"/>
  <c r="H28" i="15"/>
  <c r="F28" i="15"/>
  <c r="N28" i="15"/>
  <c r="X27" i="15"/>
  <c r="V27" i="15"/>
  <c r="AB27" i="15"/>
  <c r="AG27" i="15"/>
  <c r="Q28" i="15" s="1"/>
  <c r="AA27" i="15"/>
  <c r="K28" i="15" s="1"/>
  <c r="AE27" i="15"/>
  <c r="O28" i="15" s="1"/>
  <c r="AC27" i="15"/>
  <c r="M28" i="15" s="1"/>
  <c r="Z27" i="15"/>
  <c r="J28" i="15" s="1"/>
  <c r="Y27" i="15"/>
  <c r="I28" i="15" s="1"/>
  <c r="T27" i="15"/>
  <c r="D28" i="15" s="1"/>
  <c r="AD27" i="15"/>
  <c r="AF27" i="15"/>
  <c r="P28" i="15" s="1"/>
  <c r="W27" i="15"/>
  <c r="G28" i="15" s="1"/>
  <c r="U27" i="15"/>
  <c r="E29" i="15" l="1"/>
  <c r="J29" i="15"/>
  <c r="G29" i="15"/>
  <c r="P29" i="15"/>
  <c r="U28" i="15"/>
  <c r="T28" i="15"/>
  <c r="D29" i="15" s="1"/>
  <c r="Y28" i="15"/>
  <c r="I29" i="15" s="1"/>
  <c r="AF28" i="15"/>
  <c r="AC28" i="15"/>
  <c r="M29" i="15" s="1"/>
  <c r="AG28" i="15"/>
  <c r="Q29" i="15" s="1"/>
  <c r="AB28" i="15"/>
  <c r="L29" i="15" s="1"/>
  <c r="Z28" i="15"/>
  <c r="V28" i="15"/>
  <c r="F29" i="15" s="1"/>
  <c r="AA28" i="15"/>
  <c r="K29" i="15" s="1"/>
  <c r="AE28" i="15"/>
  <c r="O29" i="15" s="1"/>
  <c r="X28" i="15"/>
  <c r="H29" i="15" s="1"/>
  <c r="W28" i="15"/>
  <c r="AD28" i="15"/>
  <c r="N29" i="15" s="1"/>
  <c r="AC29" i="15" l="1"/>
  <c r="AC30" i="15" s="1"/>
  <c r="AA29" i="15"/>
  <c r="AA30" i="15" s="1"/>
  <c r="U29" i="15"/>
  <c r="U30" i="15" s="1"/>
  <c r="AF29" i="15"/>
  <c r="AF30" i="15" s="1"/>
  <c r="V29" i="15"/>
  <c r="V30" i="15" s="1"/>
  <c r="T29" i="15"/>
  <c r="T30" i="15" s="1"/>
  <c r="X29" i="15"/>
  <c r="X30" i="15" s="1"/>
  <c r="AD29" i="15"/>
  <c r="AD30" i="15" s="1"/>
  <c r="Y29" i="15"/>
  <c r="Y30" i="15" s="1"/>
  <c r="Z29" i="15"/>
  <c r="Z30" i="15" s="1"/>
  <c r="AG29" i="15"/>
  <c r="AG30" i="15" s="1"/>
  <c r="W29" i="15"/>
  <c r="W30" i="15" s="1"/>
  <c r="AB29" i="15"/>
  <c r="AB30" i="15" s="1"/>
  <c r="AE29" i="15"/>
  <c r="AE30" i="15" s="1"/>
  <c r="I31" i="8" l="1"/>
  <c r="K31" i="8"/>
  <c r="I25" i="8"/>
  <c r="K25" i="8"/>
  <c r="L25" i="8"/>
  <c r="I19" i="8"/>
  <c r="K19" i="8"/>
  <c r="L19" i="8"/>
  <c r="I13" i="8"/>
  <c r="K13" i="8"/>
  <c r="L13" i="8"/>
  <c r="M13" i="8"/>
  <c r="N13" i="8"/>
  <c r="O13" i="8"/>
  <c r="L31" i="8"/>
  <c r="M31" i="8"/>
  <c r="N31" i="8"/>
  <c r="O31" i="8"/>
  <c r="P31" i="8"/>
  <c r="Q31" i="8"/>
  <c r="I28" i="8"/>
  <c r="J28" i="8"/>
  <c r="K28" i="8"/>
  <c r="L28" i="8"/>
  <c r="O28" i="8"/>
  <c r="P28" i="8"/>
  <c r="Q28" i="8"/>
  <c r="M25" i="8"/>
  <c r="N25" i="8"/>
  <c r="O25" i="8"/>
  <c r="P25" i="8"/>
  <c r="Q25" i="8"/>
  <c r="I22" i="8"/>
  <c r="J22" i="8"/>
  <c r="K22" i="8"/>
  <c r="L22" i="8"/>
  <c r="O22" i="8"/>
  <c r="P22" i="8"/>
  <c r="Q22" i="8"/>
  <c r="M19" i="8"/>
  <c r="N19" i="8"/>
  <c r="O19" i="8"/>
  <c r="P19" i="8"/>
  <c r="Q19" i="8"/>
  <c r="I16" i="8"/>
  <c r="J16" i="8"/>
  <c r="K16" i="8"/>
  <c r="L16" i="8"/>
  <c r="O16" i="8"/>
  <c r="P16" i="8"/>
  <c r="Q16" i="8"/>
  <c r="I4" i="8"/>
  <c r="J4" i="8"/>
  <c r="K4" i="8"/>
  <c r="L4" i="8"/>
  <c r="M4" i="8"/>
  <c r="N4" i="8"/>
  <c r="O4" i="8"/>
  <c r="P4" i="8"/>
  <c r="Q4" i="8"/>
  <c r="I10" i="8"/>
  <c r="J10" i="8"/>
  <c r="K10" i="8"/>
  <c r="L10" i="8"/>
  <c r="M10" i="8"/>
  <c r="N10" i="8"/>
  <c r="O10" i="8"/>
  <c r="P10" i="8"/>
  <c r="Q10" i="8"/>
  <c r="P13" i="8"/>
  <c r="Q13" i="8"/>
  <c r="C59" i="11" l="1"/>
  <c r="C5" i="11"/>
  <c r="C24" i="11"/>
  <c r="H27" i="11"/>
  <c r="C27" i="11" a="1"/>
  <c r="G27" i="11" s="1"/>
  <c r="C62" i="11" a="1"/>
  <c r="F62" i="11" s="1"/>
  <c r="C41" i="11"/>
  <c r="C44" i="11" a="1"/>
  <c r="E44" i="11" s="1"/>
  <c r="E47" i="11" s="1"/>
  <c r="C8" i="11" a="1"/>
  <c r="F8" i="11" s="1"/>
  <c r="C62" i="10" a="1"/>
  <c r="G62" i="10" s="1"/>
  <c r="C59" i="10"/>
  <c r="C24" i="10"/>
  <c r="H30" i="10" s="1"/>
  <c r="C41" i="10"/>
  <c r="C44" i="10" a="1"/>
  <c r="C44" i="10" s="1"/>
  <c r="C47" i="10" s="1"/>
  <c r="H27" i="10"/>
  <c r="C27" i="10" a="1"/>
  <c r="G27" i="10" s="1"/>
  <c r="C5" i="10"/>
  <c r="C8" i="10" a="1"/>
  <c r="D8" i="10" s="1"/>
  <c r="C59" i="9"/>
  <c r="C62" i="9" a="1"/>
  <c r="C62" i="9" s="1"/>
  <c r="C41" i="9"/>
  <c r="C44" i="9" a="1"/>
  <c r="C44" i="9" s="1"/>
  <c r="H27" i="9"/>
  <c r="C27" i="9" a="1"/>
  <c r="C27" i="9" s="1"/>
  <c r="C24" i="9"/>
  <c r="C5" i="9"/>
  <c r="C8" i="9" a="1"/>
  <c r="G8" i="9" s="1"/>
  <c r="D63" i="14" a="1"/>
  <c r="H63" i="14" s="1"/>
  <c r="H64" i="14" s="1"/>
  <c r="D33" i="14" a="1"/>
  <c r="D33" i="14" s="1"/>
  <c r="I4" i="14"/>
  <c r="I5" i="14" s="1"/>
  <c r="D4" i="14" a="1"/>
  <c r="D4" i="14" s="1"/>
  <c r="D3" i="4" a="1"/>
  <c r="D3" i="4" s="1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2" i="4"/>
  <c r="D5" i="12" a="1"/>
  <c r="D5" i="12" s="1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R4" i="12"/>
  <c r="I12" i="1"/>
  <c r="I13" i="1"/>
  <c r="I14" i="1"/>
  <c r="I11" i="1"/>
  <c r="C47" i="9" l="1"/>
  <c r="G65" i="10"/>
  <c r="G30" i="10"/>
  <c r="H30" i="11"/>
  <c r="H28" i="11"/>
  <c r="H29" i="11" s="1"/>
  <c r="H28" i="9"/>
  <c r="H32" i="9" s="1"/>
  <c r="I72" i="9" s="1"/>
  <c r="J19" i="8" s="1"/>
  <c r="O33" i="1" s="1"/>
  <c r="H30" i="9"/>
  <c r="F62" i="10"/>
  <c r="E62" i="10"/>
  <c r="D62" i="10"/>
  <c r="G11" i="9"/>
  <c r="C62" i="10"/>
  <c r="G62" i="11"/>
  <c r="G63" i="11" s="1"/>
  <c r="G63" i="10"/>
  <c r="G67" i="10" s="1"/>
  <c r="G30" i="11"/>
  <c r="G28" i="11"/>
  <c r="G32" i="11" s="1"/>
  <c r="F27" i="11"/>
  <c r="E27" i="11"/>
  <c r="D27" i="11"/>
  <c r="C27" i="11"/>
  <c r="E62" i="11"/>
  <c r="D62" i="11"/>
  <c r="C62" i="11"/>
  <c r="D44" i="11"/>
  <c r="D47" i="11" s="1"/>
  <c r="C44" i="11"/>
  <c r="C47" i="11" s="1"/>
  <c r="G44" i="11"/>
  <c r="F44" i="11"/>
  <c r="F47" i="11" s="1"/>
  <c r="D8" i="11"/>
  <c r="E8" i="11"/>
  <c r="C8" i="11"/>
  <c r="G8" i="11"/>
  <c r="G11" i="11" s="1"/>
  <c r="G44" i="10"/>
  <c r="F44" i="10"/>
  <c r="E44" i="10"/>
  <c r="D44" i="10"/>
  <c r="H28" i="10"/>
  <c r="G28" i="10"/>
  <c r="F27" i="10"/>
  <c r="E27" i="10"/>
  <c r="C27" i="10"/>
  <c r="D27" i="10"/>
  <c r="G8" i="10"/>
  <c r="G11" i="10" s="1"/>
  <c r="C8" i="10"/>
  <c r="F8" i="10"/>
  <c r="E8" i="10"/>
  <c r="G62" i="9"/>
  <c r="F62" i="9"/>
  <c r="E62" i="9"/>
  <c r="D62" i="9"/>
  <c r="G44" i="9"/>
  <c r="G47" i="9" s="1"/>
  <c r="F44" i="9"/>
  <c r="F47" i="9" s="1"/>
  <c r="E44" i="9"/>
  <c r="E47" i="9" s="1"/>
  <c r="D44" i="9"/>
  <c r="D47" i="9" s="1"/>
  <c r="G27" i="9"/>
  <c r="F27" i="9"/>
  <c r="E27" i="9"/>
  <c r="D27" i="9"/>
  <c r="G9" i="9"/>
  <c r="G13" i="9" s="1"/>
  <c r="H16" i="8" s="1"/>
  <c r="M31" i="1" s="1"/>
  <c r="E8" i="9"/>
  <c r="E9" i="9" s="1"/>
  <c r="C8" i="9"/>
  <c r="C9" i="9" s="1"/>
  <c r="F8" i="9"/>
  <c r="F9" i="9" s="1"/>
  <c r="D8" i="9"/>
  <c r="D9" i="9" s="1"/>
  <c r="G63" i="14"/>
  <c r="F63" i="14"/>
  <c r="E63" i="14"/>
  <c r="E64" i="14" s="1"/>
  <c r="D63" i="14"/>
  <c r="D64" i="14" s="1"/>
  <c r="H33" i="14"/>
  <c r="H34" i="14" s="1"/>
  <c r="G33" i="14"/>
  <c r="G34" i="14" s="1"/>
  <c r="F33" i="14"/>
  <c r="F34" i="14" s="1"/>
  <c r="E33" i="14"/>
  <c r="E34" i="14" s="1"/>
  <c r="F4" i="14"/>
  <c r="F5" i="14" s="1"/>
  <c r="E4" i="14"/>
  <c r="E5" i="14" s="1"/>
  <c r="H4" i="14"/>
  <c r="H5" i="14" s="1"/>
  <c r="G4" i="14"/>
  <c r="G5" i="14" s="1"/>
  <c r="H3" i="4"/>
  <c r="H4" i="4" s="1"/>
  <c r="G3" i="4"/>
  <c r="F3" i="4"/>
  <c r="E3" i="4"/>
  <c r="H5" i="12"/>
  <c r="H6" i="12" s="1"/>
  <c r="G5" i="12"/>
  <c r="G6" i="12" s="1"/>
  <c r="F5" i="12"/>
  <c r="E5" i="12"/>
  <c r="D69" i="13" a="1"/>
  <c r="P69" i="13" s="1"/>
  <c r="D38" i="13" a="1"/>
  <c r="D38" i="13" s="1"/>
  <c r="D39" i="13" s="1"/>
  <c r="D7" i="13" a="1"/>
  <c r="Q7" i="13" s="1"/>
  <c r="Q8" i="13" s="1"/>
  <c r="R62" i="14"/>
  <c r="R75" i="14" s="1"/>
  <c r="D34" i="14"/>
  <c r="R32" i="14"/>
  <c r="R45" i="14" s="1"/>
  <c r="T3" i="14"/>
  <c r="T8" i="14" s="1"/>
  <c r="R5" i="12"/>
  <c r="G45" i="9" l="1"/>
  <c r="G49" i="9" s="1"/>
  <c r="H32" i="11"/>
  <c r="I72" i="11" s="1"/>
  <c r="J31" i="8" s="1"/>
  <c r="O41" i="1" s="1"/>
  <c r="G65" i="11"/>
  <c r="R37" i="14"/>
  <c r="R39" i="14"/>
  <c r="G9" i="11"/>
  <c r="G13" i="11" s="1"/>
  <c r="H28" i="8" s="1"/>
  <c r="M39" i="1" s="1"/>
  <c r="R38" i="14"/>
  <c r="E35" i="14"/>
  <c r="G35" i="14"/>
  <c r="G9" i="10"/>
  <c r="G13" i="10" s="1"/>
  <c r="H22" i="8" s="1"/>
  <c r="M35" i="1" s="1"/>
  <c r="F35" i="14"/>
  <c r="H29" i="9"/>
  <c r="J8" i="9"/>
  <c r="T4" i="14"/>
  <c r="G63" i="9"/>
  <c r="G65" i="9"/>
  <c r="G47" i="11"/>
  <c r="G45" i="11"/>
  <c r="R68" i="14"/>
  <c r="T6" i="14"/>
  <c r="R66" i="14"/>
  <c r="R70" i="14"/>
  <c r="G28" i="9"/>
  <c r="G30" i="9"/>
  <c r="D45" i="10"/>
  <c r="D46" i="10" s="1"/>
  <c r="D47" i="10"/>
  <c r="H35" i="14"/>
  <c r="R72" i="14"/>
  <c r="E45" i="10"/>
  <c r="E46" i="10" s="1"/>
  <c r="E47" i="10"/>
  <c r="R74" i="14"/>
  <c r="F45" i="10"/>
  <c r="F46" i="10" s="1"/>
  <c r="F47" i="10"/>
  <c r="R34" i="14"/>
  <c r="R76" i="14"/>
  <c r="G45" i="10"/>
  <c r="G47" i="10"/>
  <c r="G64" i="10"/>
  <c r="G67" i="11"/>
  <c r="G64" i="11"/>
  <c r="G10" i="11"/>
  <c r="G29" i="11"/>
  <c r="G29" i="10"/>
  <c r="G32" i="10"/>
  <c r="H29" i="10"/>
  <c r="H32" i="10"/>
  <c r="I72" i="10" s="1"/>
  <c r="J25" i="8" s="1"/>
  <c r="O37" i="1" s="1"/>
  <c r="G10" i="9"/>
  <c r="L34" i="14"/>
  <c r="M34" i="14"/>
  <c r="K34" i="14"/>
  <c r="D35" i="14" s="1"/>
  <c r="O34" i="14"/>
  <c r="N34" i="14"/>
  <c r="R40" i="14"/>
  <c r="R42" i="14"/>
  <c r="R46" i="14"/>
  <c r="R33" i="14"/>
  <c r="R41" i="14"/>
  <c r="R64" i="14"/>
  <c r="T10" i="14"/>
  <c r="T12" i="14"/>
  <c r="T17" i="14"/>
  <c r="T9" i="14"/>
  <c r="T13" i="14"/>
  <c r="K7" i="13"/>
  <c r="K8" i="13" s="1"/>
  <c r="I69" i="13"/>
  <c r="I70" i="13" s="1"/>
  <c r="G7" i="13"/>
  <c r="G8" i="13" s="1"/>
  <c r="F38" i="13"/>
  <c r="F39" i="13" s="1"/>
  <c r="L38" i="13"/>
  <c r="L39" i="13" s="1"/>
  <c r="K38" i="13"/>
  <c r="K39" i="13" s="1"/>
  <c r="O38" i="13"/>
  <c r="O39" i="13" s="1"/>
  <c r="P38" i="13"/>
  <c r="P39" i="13" s="1"/>
  <c r="F7" i="13"/>
  <c r="F8" i="13" s="1"/>
  <c r="H7" i="13"/>
  <c r="H8" i="13" s="1"/>
  <c r="G69" i="13"/>
  <c r="G70" i="13" s="1"/>
  <c r="L7" i="13"/>
  <c r="L8" i="13" s="1"/>
  <c r="G38" i="13"/>
  <c r="G39" i="13" s="1"/>
  <c r="P7" i="13"/>
  <c r="O7" i="13"/>
  <c r="D7" i="13"/>
  <c r="N7" i="13"/>
  <c r="M7" i="13"/>
  <c r="J7" i="13"/>
  <c r="I7" i="13"/>
  <c r="E7" i="13"/>
  <c r="P70" i="13"/>
  <c r="Q38" i="13"/>
  <c r="N38" i="13"/>
  <c r="M38" i="13"/>
  <c r="J38" i="13"/>
  <c r="I38" i="13"/>
  <c r="H38" i="13"/>
  <c r="E38" i="13"/>
  <c r="L69" i="13"/>
  <c r="H69" i="13"/>
  <c r="F69" i="13"/>
  <c r="Q69" i="13"/>
  <c r="E69" i="13"/>
  <c r="O69" i="13"/>
  <c r="D69" i="13"/>
  <c r="N69" i="13"/>
  <c r="J69" i="13"/>
  <c r="K69" i="13"/>
  <c r="M69" i="13"/>
  <c r="R35" i="14"/>
  <c r="R44" i="14"/>
  <c r="T15" i="14"/>
  <c r="T11" i="14"/>
  <c r="T7" i="14"/>
  <c r="T5" i="14"/>
  <c r="T14" i="14"/>
  <c r="D5" i="14"/>
  <c r="T16" i="14"/>
  <c r="R36" i="14"/>
  <c r="R43" i="14"/>
  <c r="G64" i="14"/>
  <c r="F64" i="14"/>
  <c r="F65" i="14" s="1"/>
  <c r="R65" i="14"/>
  <c r="R69" i="14"/>
  <c r="R73" i="14"/>
  <c r="R63" i="14"/>
  <c r="R67" i="14"/>
  <c r="R71" i="14"/>
  <c r="F6" i="12"/>
  <c r="D6" i="12"/>
  <c r="E6" i="12"/>
  <c r="D11" i="11"/>
  <c r="M57" i="11"/>
  <c r="M69" i="11" s="1"/>
  <c r="M39" i="11"/>
  <c r="M41" i="11" s="1"/>
  <c r="N22" i="11"/>
  <c r="N24" i="11" s="1"/>
  <c r="M4" i="11"/>
  <c r="M13" i="11" s="1"/>
  <c r="F65" i="10"/>
  <c r="M57" i="10"/>
  <c r="M71" i="10" s="1"/>
  <c r="M39" i="10"/>
  <c r="M51" i="10" s="1"/>
  <c r="N22" i="10"/>
  <c r="N24" i="10" s="1"/>
  <c r="M4" i="10"/>
  <c r="M9" i="10" s="1"/>
  <c r="D65" i="9"/>
  <c r="E65" i="9"/>
  <c r="F65" i="9"/>
  <c r="C65" i="9"/>
  <c r="D63" i="9"/>
  <c r="D64" i="9" s="1"/>
  <c r="E63" i="9"/>
  <c r="E64" i="9" s="1"/>
  <c r="F63" i="9"/>
  <c r="F64" i="9" s="1"/>
  <c r="C63" i="9"/>
  <c r="M57" i="9"/>
  <c r="M63" i="9" s="1"/>
  <c r="M39" i="9"/>
  <c r="M46" i="9" s="1"/>
  <c r="D45" i="9"/>
  <c r="E45" i="9"/>
  <c r="F45" i="9"/>
  <c r="C45" i="9"/>
  <c r="D30" i="9"/>
  <c r="E30" i="9"/>
  <c r="F30" i="9"/>
  <c r="C30" i="9"/>
  <c r="D28" i="9"/>
  <c r="D29" i="9" s="1"/>
  <c r="E28" i="9"/>
  <c r="E29" i="9" s="1"/>
  <c r="F28" i="9"/>
  <c r="F29" i="9" s="1"/>
  <c r="C28" i="9"/>
  <c r="N22" i="9"/>
  <c r="N33" i="9" s="1"/>
  <c r="F13" i="9"/>
  <c r="G16" i="8" s="1"/>
  <c r="L31" i="1" s="1"/>
  <c r="M4" i="9"/>
  <c r="M5" i="9" s="1"/>
  <c r="D22" i="1"/>
  <c r="E22" i="1"/>
  <c r="F22" i="1"/>
  <c r="D23" i="1"/>
  <c r="E23" i="1"/>
  <c r="F23" i="1"/>
  <c r="D24" i="1"/>
  <c r="E24" i="1"/>
  <c r="F24" i="1"/>
  <c r="D25" i="1"/>
  <c r="E25" i="1"/>
  <c r="F25" i="1"/>
  <c r="D26" i="1"/>
  <c r="E26" i="1"/>
  <c r="F26" i="1"/>
  <c r="D27" i="1"/>
  <c r="E27" i="1"/>
  <c r="F27" i="1"/>
  <c r="D28" i="1"/>
  <c r="E28" i="1"/>
  <c r="F28" i="1"/>
  <c r="D29" i="1"/>
  <c r="E29" i="1"/>
  <c r="F29" i="1"/>
  <c r="D30" i="1"/>
  <c r="E30" i="1"/>
  <c r="F30" i="1"/>
  <c r="D31" i="1"/>
  <c r="E31" i="1"/>
  <c r="F31" i="1"/>
  <c r="D32" i="1"/>
  <c r="E32" i="1"/>
  <c r="F32" i="1"/>
  <c r="D33" i="1"/>
  <c r="E33" i="1"/>
  <c r="F33" i="1"/>
  <c r="D34" i="1"/>
  <c r="E34" i="1"/>
  <c r="F34" i="1"/>
  <c r="D35" i="1"/>
  <c r="E35" i="1"/>
  <c r="F35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22" i="1"/>
  <c r="D17" i="1"/>
  <c r="E17" i="1"/>
  <c r="F17" i="1"/>
  <c r="C17" i="1"/>
  <c r="G46" i="9" l="1"/>
  <c r="G10" i="10"/>
  <c r="M58" i="11"/>
  <c r="N30" i="10"/>
  <c r="M59" i="11"/>
  <c r="M65" i="11"/>
  <c r="D49" i="10"/>
  <c r="M45" i="9"/>
  <c r="N6" i="12"/>
  <c r="M60" i="11"/>
  <c r="M61" i="11"/>
  <c r="M62" i="11"/>
  <c r="M63" i="11"/>
  <c r="H65" i="14"/>
  <c r="M64" i="11"/>
  <c r="M70" i="11"/>
  <c r="J45" i="9"/>
  <c r="F36" i="14"/>
  <c r="G36" i="14"/>
  <c r="D36" i="14"/>
  <c r="H7" i="12"/>
  <c r="G67" i="9"/>
  <c r="G64" i="9"/>
  <c r="O6" i="12"/>
  <c r="L5" i="14"/>
  <c r="D6" i="14"/>
  <c r="Q5" i="14"/>
  <c r="I6" i="14"/>
  <c r="H6" i="14"/>
  <c r="P5" i="14"/>
  <c r="L6" i="12"/>
  <c r="E7" i="12"/>
  <c r="N31" i="9"/>
  <c r="M43" i="11"/>
  <c r="C64" i="9"/>
  <c r="J63" i="9"/>
  <c r="G32" i="9"/>
  <c r="G29" i="9"/>
  <c r="M45" i="10"/>
  <c r="N27" i="9"/>
  <c r="M44" i="11"/>
  <c r="G49" i="10"/>
  <c r="G72" i="10" s="1"/>
  <c r="H25" i="8" s="1"/>
  <c r="M37" i="1" s="1"/>
  <c r="G46" i="10"/>
  <c r="H36" i="14"/>
  <c r="O5" i="14"/>
  <c r="G7" i="12"/>
  <c r="M14" i="11"/>
  <c r="M15" i="11"/>
  <c r="C29" i="9"/>
  <c r="K28" i="9"/>
  <c r="M62" i="10"/>
  <c r="M45" i="11"/>
  <c r="M68" i="11"/>
  <c r="F6" i="14"/>
  <c r="G6" i="14"/>
  <c r="K6" i="12"/>
  <c r="D7" i="12" s="1"/>
  <c r="M41" i="10"/>
  <c r="N30" i="11"/>
  <c r="M64" i="10"/>
  <c r="M47" i="11"/>
  <c r="N5" i="14"/>
  <c r="F7" i="12"/>
  <c r="M6" i="12"/>
  <c r="M44" i="9"/>
  <c r="M15" i="10"/>
  <c r="M67" i="10"/>
  <c r="M49" i="11"/>
  <c r="M71" i="11"/>
  <c r="G65" i="14"/>
  <c r="D65" i="14"/>
  <c r="G46" i="11"/>
  <c r="G49" i="11"/>
  <c r="G72" i="11" s="1"/>
  <c r="H31" i="8" s="1"/>
  <c r="M41" i="1" s="1"/>
  <c r="N32" i="9"/>
  <c r="M52" i="10"/>
  <c r="M59" i="9"/>
  <c r="M68" i="10"/>
  <c r="M5" i="14"/>
  <c r="E6" i="14" s="1"/>
  <c r="M64" i="14"/>
  <c r="N64" i="14"/>
  <c r="K64" i="14"/>
  <c r="O64" i="14"/>
  <c r="L64" i="14"/>
  <c r="E65" i="14" s="1"/>
  <c r="N35" i="14"/>
  <c r="M35" i="14"/>
  <c r="O35" i="14"/>
  <c r="L35" i="14"/>
  <c r="E36" i="14" s="1"/>
  <c r="K35" i="14"/>
  <c r="M40" i="9"/>
  <c r="M53" i="9"/>
  <c r="M41" i="9"/>
  <c r="M47" i="10"/>
  <c r="M46" i="11"/>
  <c r="M52" i="9"/>
  <c r="M48" i="10"/>
  <c r="M51" i="9"/>
  <c r="M40" i="10"/>
  <c r="M49" i="10"/>
  <c r="M48" i="11"/>
  <c r="M58" i="9"/>
  <c r="M49" i="9"/>
  <c r="M71" i="9"/>
  <c r="M8" i="10"/>
  <c r="M42" i="10"/>
  <c r="M53" i="10"/>
  <c r="M50" i="11"/>
  <c r="M9" i="9"/>
  <c r="M47" i="9"/>
  <c r="M61" i="9"/>
  <c r="M13" i="10"/>
  <c r="M8" i="11"/>
  <c r="M40" i="11"/>
  <c r="M53" i="11"/>
  <c r="M66" i="11"/>
  <c r="M43" i="9"/>
  <c r="M42" i="9"/>
  <c r="M50" i="9"/>
  <c r="M48" i="9"/>
  <c r="M62" i="9"/>
  <c r="M10" i="10"/>
  <c r="M43" i="10"/>
  <c r="M52" i="11"/>
  <c r="M8" i="9"/>
  <c r="M60" i="9"/>
  <c r="M14" i="10"/>
  <c r="M10" i="11"/>
  <c r="M42" i="11"/>
  <c r="M67" i="11"/>
  <c r="N31" i="10"/>
  <c r="N31" i="11"/>
  <c r="N30" i="9"/>
  <c r="N32" i="10"/>
  <c r="N25" i="11"/>
  <c r="N32" i="11"/>
  <c r="N29" i="9"/>
  <c r="N33" i="10"/>
  <c r="N26" i="11"/>
  <c r="N33" i="11"/>
  <c r="N28" i="9"/>
  <c r="N36" i="11"/>
  <c r="N26" i="9"/>
  <c r="N25" i="10"/>
  <c r="N23" i="9"/>
  <c r="N25" i="9"/>
  <c r="N36" i="9"/>
  <c r="N24" i="9"/>
  <c r="N27" i="10"/>
  <c r="N34" i="9"/>
  <c r="N28" i="10"/>
  <c r="N28" i="11"/>
  <c r="N26" i="10"/>
  <c r="N35" i="9"/>
  <c r="N27" i="11"/>
  <c r="N29" i="10"/>
  <c r="N29" i="11"/>
  <c r="W39" i="13"/>
  <c r="AA39" i="13"/>
  <c r="I8" i="13"/>
  <c r="J8" i="13"/>
  <c r="H70" i="13"/>
  <c r="X70" i="13"/>
  <c r="E39" i="13"/>
  <c r="U39" i="13"/>
  <c r="T39" i="13"/>
  <c r="D8" i="13"/>
  <c r="AE70" i="13"/>
  <c r="O70" i="13"/>
  <c r="AF70" i="13"/>
  <c r="Q70" i="13"/>
  <c r="AG70" i="13"/>
  <c r="Z70" i="13"/>
  <c r="J70" i="13"/>
  <c r="J39" i="13"/>
  <c r="Z39" i="13"/>
  <c r="P8" i="13"/>
  <c r="E70" i="13"/>
  <c r="U70" i="13"/>
  <c r="W70" i="13"/>
  <c r="M70" i="13"/>
  <c r="AC70" i="13"/>
  <c r="X39" i="13"/>
  <c r="H39" i="13"/>
  <c r="O8" i="13"/>
  <c r="K70" i="13"/>
  <c r="AA70" i="13"/>
  <c r="I39" i="13"/>
  <c r="Y39" i="13"/>
  <c r="N70" i="13"/>
  <c r="AD70" i="13"/>
  <c r="AC39" i="13"/>
  <c r="M39" i="13"/>
  <c r="AB39" i="13"/>
  <c r="Q39" i="13"/>
  <c r="AG39" i="13"/>
  <c r="D70" i="13"/>
  <c r="T70" i="13"/>
  <c r="N39" i="13"/>
  <c r="AD39" i="13"/>
  <c r="E8" i="13"/>
  <c r="AE39" i="13"/>
  <c r="V70" i="13"/>
  <c r="F70" i="13"/>
  <c r="AF39" i="13"/>
  <c r="V39" i="13"/>
  <c r="M8" i="13"/>
  <c r="Y70" i="13"/>
  <c r="AB70" i="13"/>
  <c r="L70" i="13"/>
  <c r="N8" i="13"/>
  <c r="C28" i="11"/>
  <c r="D30" i="11"/>
  <c r="E30" i="11"/>
  <c r="F30" i="11"/>
  <c r="D9" i="11"/>
  <c r="D13" i="11" s="1"/>
  <c r="E28" i="8" s="1"/>
  <c r="J39" i="1" s="1"/>
  <c r="E65" i="11"/>
  <c r="E63" i="11"/>
  <c r="E67" i="11" s="1"/>
  <c r="F9" i="11"/>
  <c r="F13" i="11" s="1"/>
  <c r="G28" i="8" s="1"/>
  <c r="L39" i="1" s="1"/>
  <c r="F11" i="11"/>
  <c r="F45" i="11"/>
  <c r="C30" i="11"/>
  <c r="F65" i="11"/>
  <c r="M17" i="11"/>
  <c r="M5" i="11"/>
  <c r="M18" i="11"/>
  <c r="M6" i="11"/>
  <c r="M11" i="11"/>
  <c r="N34" i="11"/>
  <c r="M7" i="11"/>
  <c r="M12" i="11"/>
  <c r="N23" i="11"/>
  <c r="D28" i="11"/>
  <c r="N35" i="11"/>
  <c r="M16" i="11"/>
  <c r="F63" i="11"/>
  <c r="F67" i="11" s="1"/>
  <c r="M9" i="11"/>
  <c r="E28" i="11"/>
  <c r="F28" i="11"/>
  <c r="M51" i="11"/>
  <c r="E49" i="10"/>
  <c r="D30" i="10"/>
  <c r="D28" i="10"/>
  <c r="E65" i="10"/>
  <c r="E63" i="10"/>
  <c r="E67" i="10" s="1"/>
  <c r="M69" i="10"/>
  <c r="M58" i="10"/>
  <c r="M70" i="10"/>
  <c r="M59" i="10"/>
  <c r="F63" i="10"/>
  <c r="F67" i="10" s="1"/>
  <c r="M60" i="10"/>
  <c r="M65" i="10"/>
  <c r="M63" i="10"/>
  <c r="M61" i="10"/>
  <c r="N36" i="10"/>
  <c r="M44" i="10"/>
  <c r="M46" i="10"/>
  <c r="M50" i="10"/>
  <c r="M66" i="10"/>
  <c r="N34" i="10"/>
  <c r="N23" i="10"/>
  <c r="N35" i="10"/>
  <c r="C45" i="10"/>
  <c r="E9" i="10"/>
  <c r="E10" i="10" s="1"/>
  <c r="F9" i="10"/>
  <c r="F10" i="10" s="1"/>
  <c r="D9" i="10"/>
  <c r="D13" i="10" s="1"/>
  <c r="E22" i="8" s="1"/>
  <c r="J35" i="1" s="1"/>
  <c r="C11" i="10"/>
  <c r="C9" i="10"/>
  <c r="D11" i="10"/>
  <c r="M16" i="10"/>
  <c r="E11" i="10"/>
  <c r="M17" i="10"/>
  <c r="M5" i="10"/>
  <c r="F11" i="10"/>
  <c r="M18" i="10"/>
  <c r="M6" i="10"/>
  <c r="M11" i="10"/>
  <c r="M7" i="10"/>
  <c r="M12" i="10"/>
  <c r="M70" i="9"/>
  <c r="M69" i="9"/>
  <c r="M67" i="9"/>
  <c r="M65" i="9"/>
  <c r="M64" i="9"/>
  <c r="M68" i="9"/>
  <c r="M66" i="9"/>
  <c r="F11" i="9"/>
  <c r="F10" i="9"/>
  <c r="M17" i="9"/>
  <c r="M13" i="9"/>
  <c r="M7" i="9"/>
  <c r="M18" i="9"/>
  <c r="M6" i="9"/>
  <c r="M16" i="9"/>
  <c r="M15" i="9"/>
  <c r="M14" i="9"/>
  <c r="M12" i="9"/>
  <c r="M11" i="9"/>
  <c r="M10" i="9"/>
  <c r="C11" i="9"/>
  <c r="AA8" i="13" l="1"/>
  <c r="L6" i="14"/>
  <c r="M71" i="13"/>
  <c r="O71" i="13"/>
  <c r="F66" i="14"/>
  <c r="J45" i="10"/>
  <c r="C46" i="10"/>
  <c r="V8" i="13"/>
  <c r="G66" i="14"/>
  <c r="G8" i="12"/>
  <c r="E7" i="14"/>
  <c r="M6" i="14"/>
  <c r="K28" i="11"/>
  <c r="K29" i="11" s="1"/>
  <c r="D8" i="12"/>
  <c r="J40" i="13"/>
  <c r="G7" i="14"/>
  <c r="O6" i="14"/>
  <c r="G72" i="9"/>
  <c r="H19" i="8" s="1"/>
  <c r="M33" i="1" s="1"/>
  <c r="N71" i="13"/>
  <c r="L71" i="13"/>
  <c r="K71" i="13"/>
  <c r="J71" i="13"/>
  <c r="H71" i="13"/>
  <c r="N6" i="14"/>
  <c r="F7" i="14"/>
  <c r="H8" i="12"/>
  <c r="F49" i="11"/>
  <c r="F46" i="11"/>
  <c r="D71" i="13"/>
  <c r="G71" i="13"/>
  <c r="I71" i="13"/>
  <c r="J8" i="10"/>
  <c r="J9" i="10" s="1"/>
  <c r="P71" i="13"/>
  <c r="F8" i="12"/>
  <c r="P6" i="14"/>
  <c r="H7" i="14"/>
  <c r="E71" i="13"/>
  <c r="Q71" i="13"/>
  <c r="H66" i="14"/>
  <c r="F71" i="13"/>
  <c r="E66" i="14"/>
  <c r="I7" i="14"/>
  <c r="Q6" i="14"/>
  <c r="C32" i="11"/>
  <c r="F64" i="11"/>
  <c r="E64" i="11"/>
  <c r="D10" i="11"/>
  <c r="F10" i="11"/>
  <c r="F13" i="10"/>
  <c r="G22" i="8" s="1"/>
  <c r="L35" i="1" s="1"/>
  <c r="D10" i="10"/>
  <c r="N65" i="14"/>
  <c r="O65" i="14"/>
  <c r="K65" i="14"/>
  <c r="D66" i="14" s="1"/>
  <c r="M65" i="14"/>
  <c r="L65" i="14"/>
  <c r="E37" i="14"/>
  <c r="G37" i="14"/>
  <c r="H37" i="14"/>
  <c r="F37" i="14"/>
  <c r="K7" i="12"/>
  <c r="L7" i="12"/>
  <c r="E8" i="12" s="1"/>
  <c r="O7" i="12"/>
  <c r="N7" i="12"/>
  <c r="M7" i="12"/>
  <c r="I40" i="13"/>
  <c r="E40" i="13"/>
  <c r="D40" i="13"/>
  <c r="H40" i="13"/>
  <c r="G40" i="13"/>
  <c r="M40" i="13"/>
  <c r="P40" i="13"/>
  <c r="K40" i="13"/>
  <c r="L9" i="13"/>
  <c r="F40" i="13"/>
  <c r="Q40" i="13"/>
  <c r="O40" i="13"/>
  <c r="N40" i="13"/>
  <c r="L40" i="13"/>
  <c r="AE8" i="13"/>
  <c r="O9" i="13"/>
  <c r="I9" i="13"/>
  <c r="Y8" i="13"/>
  <c r="Z8" i="13"/>
  <c r="J9" i="13"/>
  <c r="AC8" i="13"/>
  <c r="M9" i="13"/>
  <c r="N9" i="13"/>
  <c r="AD8" i="13"/>
  <c r="W8" i="13"/>
  <c r="G9" i="13"/>
  <c r="AB8" i="13"/>
  <c r="H9" i="13"/>
  <c r="D9" i="13"/>
  <c r="T8" i="13"/>
  <c r="AG8" i="13"/>
  <c r="Q9" i="13"/>
  <c r="X8" i="13"/>
  <c r="U8" i="13"/>
  <c r="E9" i="13" s="1"/>
  <c r="AF8" i="13"/>
  <c r="P9" i="13"/>
  <c r="K9" i="13"/>
  <c r="F9" i="13"/>
  <c r="V40" i="13"/>
  <c r="AE40" i="13"/>
  <c r="Y40" i="13"/>
  <c r="U71" i="13"/>
  <c r="U40" i="13"/>
  <c r="AF40" i="13"/>
  <c r="T40" i="13"/>
  <c r="W40" i="13"/>
  <c r="AB71" i="13"/>
  <c r="AA71" i="13"/>
  <c r="AD71" i="13"/>
  <c r="AE71" i="13"/>
  <c r="AC40" i="13"/>
  <c r="AB40" i="13"/>
  <c r="T71" i="13"/>
  <c r="Z71" i="13"/>
  <c r="X40" i="13"/>
  <c r="X71" i="13"/>
  <c r="Y71" i="13"/>
  <c r="AD40" i="13"/>
  <c r="AC71" i="13"/>
  <c r="Z40" i="13"/>
  <c r="AF71" i="13"/>
  <c r="V71" i="13"/>
  <c r="AA40" i="13"/>
  <c r="W71" i="13"/>
  <c r="AG40" i="13"/>
  <c r="AG71" i="13"/>
  <c r="C29" i="11"/>
  <c r="D45" i="11"/>
  <c r="D46" i="11" s="1"/>
  <c r="E9" i="11"/>
  <c r="E11" i="11"/>
  <c r="C65" i="11"/>
  <c r="C63" i="11"/>
  <c r="C45" i="11"/>
  <c r="F32" i="11"/>
  <c r="F29" i="11"/>
  <c r="D29" i="11"/>
  <c r="D32" i="11"/>
  <c r="E45" i="11"/>
  <c r="E46" i="11" s="1"/>
  <c r="C9" i="11"/>
  <c r="C11" i="11"/>
  <c r="D65" i="11"/>
  <c r="D63" i="11"/>
  <c r="E29" i="11"/>
  <c r="E32" i="11"/>
  <c r="C28" i="10"/>
  <c r="C30" i="10"/>
  <c r="C65" i="10"/>
  <c r="C63" i="10"/>
  <c r="F64" i="10"/>
  <c r="C49" i="10"/>
  <c r="J46" i="10"/>
  <c r="E64" i="10"/>
  <c r="D32" i="10"/>
  <c r="D29" i="10"/>
  <c r="D65" i="10"/>
  <c r="D63" i="10"/>
  <c r="F30" i="10"/>
  <c r="F28" i="10"/>
  <c r="F49" i="10"/>
  <c r="E30" i="10"/>
  <c r="E28" i="10"/>
  <c r="E13" i="10"/>
  <c r="F22" i="8" s="1"/>
  <c r="K35" i="1" s="1"/>
  <c r="C13" i="10"/>
  <c r="D22" i="8" s="1"/>
  <c r="I35" i="1" s="1"/>
  <c r="C10" i="10"/>
  <c r="E67" i="9"/>
  <c r="D67" i="9"/>
  <c r="D49" i="9"/>
  <c r="D46" i="9"/>
  <c r="F49" i="9"/>
  <c r="F46" i="9"/>
  <c r="E49" i="9"/>
  <c r="E46" i="9"/>
  <c r="F32" i="9"/>
  <c r="C10" i="9"/>
  <c r="C13" i="9"/>
  <c r="D16" i="8" s="1"/>
  <c r="E11" i="9"/>
  <c r="J9" i="9"/>
  <c r="D11" i="9"/>
  <c r="D37" i="7"/>
  <c r="C40" i="7" a="1"/>
  <c r="H40" i="7" s="1"/>
  <c r="H43" i="7" s="1"/>
  <c r="Q44" i="7"/>
  <c r="D26" i="7"/>
  <c r="C29" i="7" a="1"/>
  <c r="N29" i="7" s="1"/>
  <c r="C18" i="7" a="1"/>
  <c r="E18" i="7" s="1"/>
  <c r="Q33" i="7"/>
  <c r="D15" i="7"/>
  <c r="Q22" i="7"/>
  <c r="D3" i="7"/>
  <c r="Q10" i="7"/>
  <c r="C6" i="7" a="1"/>
  <c r="N6" i="7" s="1"/>
  <c r="C42" i="6" a="1"/>
  <c r="N42" i="6" s="1"/>
  <c r="C30" i="6" a="1"/>
  <c r="N30" i="6" s="1"/>
  <c r="N31" i="6" s="1"/>
  <c r="N32" i="6" s="1"/>
  <c r="D39" i="6"/>
  <c r="D27" i="6"/>
  <c r="Q46" i="6"/>
  <c r="Q34" i="6"/>
  <c r="D15" i="6"/>
  <c r="C18" i="6" a="1"/>
  <c r="H18" i="6" s="1"/>
  <c r="Q22" i="6"/>
  <c r="Q10" i="6"/>
  <c r="C6" i="6" a="1"/>
  <c r="N6" i="6" s="1"/>
  <c r="D3" i="6"/>
  <c r="C40" i="5" a="1"/>
  <c r="N40" i="5" s="1"/>
  <c r="D37" i="5"/>
  <c r="Q44" i="5"/>
  <c r="D26" i="5"/>
  <c r="C29" i="5" a="1"/>
  <c r="N29" i="5" s="1"/>
  <c r="N30" i="5" s="1"/>
  <c r="N31" i="5" s="1"/>
  <c r="Q33" i="5"/>
  <c r="C17" i="5" a="1"/>
  <c r="N17" i="5" s="1"/>
  <c r="D14" i="5"/>
  <c r="C3" i="5"/>
  <c r="Q21" i="5"/>
  <c r="Q10" i="5"/>
  <c r="C6" i="5" a="1"/>
  <c r="N6" i="5" s="1"/>
  <c r="R3" i="4"/>
  <c r="D4" i="3" a="1"/>
  <c r="H4" i="3" s="1"/>
  <c r="J63" i="10" l="1"/>
  <c r="J64" i="10" s="1"/>
  <c r="N45" i="6"/>
  <c r="N20" i="5"/>
  <c r="N7" i="6"/>
  <c r="G29" i="5"/>
  <c r="G32" i="5" s="1"/>
  <c r="F72" i="11"/>
  <c r="G31" i="8" s="1"/>
  <c r="L41" i="1" s="1"/>
  <c r="K28" i="10"/>
  <c r="K29" i="10" s="1"/>
  <c r="P6" i="6"/>
  <c r="P9" i="6" s="1"/>
  <c r="F6" i="6"/>
  <c r="F7" i="6" s="1"/>
  <c r="F8" i="6" s="1"/>
  <c r="J63" i="11"/>
  <c r="J64" i="11" s="1"/>
  <c r="O72" i="13"/>
  <c r="E6" i="6"/>
  <c r="E9" i="6" s="1"/>
  <c r="H21" i="6"/>
  <c r="N43" i="5"/>
  <c r="N9" i="6"/>
  <c r="F29" i="5"/>
  <c r="F32" i="5" s="1"/>
  <c r="J72" i="13"/>
  <c r="N8" i="6"/>
  <c r="N11" i="6"/>
  <c r="O21" i="8" s="1"/>
  <c r="T34" i="1" s="1"/>
  <c r="H72" i="13"/>
  <c r="E29" i="5"/>
  <c r="J45" i="11"/>
  <c r="J46" i="11" s="1"/>
  <c r="C46" i="11"/>
  <c r="F30" i="5"/>
  <c r="F31" i="5" s="1"/>
  <c r="D6" i="6"/>
  <c r="K72" i="13"/>
  <c r="Q45" i="6"/>
  <c r="M72" i="13"/>
  <c r="L72" i="13"/>
  <c r="D29" i="5"/>
  <c r="P7" i="6"/>
  <c r="I72" i="13"/>
  <c r="N72" i="13"/>
  <c r="N7" i="5"/>
  <c r="I31" i="1"/>
  <c r="E72" i="13"/>
  <c r="G72" i="13"/>
  <c r="P29" i="7"/>
  <c r="P32" i="7" s="1"/>
  <c r="P72" i="13"/>
  <c r="D72" i="13"/>
  <c r="E29" i="7"/>
  <c r="E32" i="7" s="1"/>
  <c r="F72" i="13"/>
  <c r="N30" i="7"/>
  <c r="N31" i="7" s="1"/>
  <c r="F41" i="13"/>
  <c r="Q72" i="13"/>
  <c r="J8" i="11"/>
  <c r="J9" i="11" s="1"/>
  <c r="R22" i="8"/>
  <c r="D67" i="14"/>
  <c r="H67" i="14"/>
  <c r="G67" i="14"/>
  <c r="F67" i="14"/>
  <c r="E9" i="12"/>
  <c r="F9" i="12"/>
  <c r="G9" i="12"/>
  <c r="H9" i="12"/>
  <c r="E10" i="13"/>
  <c r="Q41" i="13"/>
  <c r="P41" i="13"/>
  <c r="K41" i="13"/>
  <c r="M41" i="13"/>
  <c r="J41" i="13"/>
  <c r="G41" i="13"/>
  <c r="H41" i="13"/>
  <c r="L41" i="13"/>
  <c r="D41" i="13"/>
  <c r="N41" i="13"/>
  <c r="E41" i="13"/>
  <c r="O41" i="13"/>
  <c r="I41" i="13"/>
  <c r="Q10" i="13"/>
  <c r="I10" i="13"/>
  <c r="N10" i="13"/>
  <c r="F10" i="13"/>
  <c r="K10" i="13"/>
  <c r="O10" i="13"/>
  <c r="G10" i="13"/>
  <c r="M10" i="13"/>
  <c r="H10" i="13"/>
  <c r="J10" i="13"/>
  <c r="P10" i="13"/>
  <c r="L10" i="13"/>
  <c r="O8" i="12"/>
  <c r="M8" i="12"/>
  <c r="E49" i="11"/>
  <c r="E72" i="11" s="1"/>
  <c r="F31" i="8" s="1"/>
  <c r="K41" i="1" s="1"/>
  <c r="C49" i="11"/>
  <c r="D67" i="11"/>
  <c r="D64" i="11"/>
  <c r="C67" i="11"/>
  <c r="C64" i="11"/>
  <c r="E13" i="11"/>
  <c r="F28" i="8" s="1"/>
  <c r="K39" i="1" s="1"/>
  <c r="E10" i="11"/>
  <c r="C13" i="11"/>
  <c r="D28" i="8" s="1"/>
  <c r="I39" i="1" s="1"/>
  <c r="C10" i="11"/>
  <c r="D49" i="11"/>
  <c r="C32" i="10"/>
  <c r="C29" i="10"/>
  <c r="D67" i="10"/>
  <c r="D72" i="10" s="1"/>
  <c r="E25" i="8" s="1"/>
  <c r="J37" i="1" s="1"/>
  <c r="D64" i="10"/>
  <c r="E32" i="10"/>
  <c r="E72" i="10" s="1"/>
  <c r="F25" i="8" s="1"/>
  <c r="K37" i="1" s="1"/>
  <c r="E29" i="10"/>
  <c r="C64" i="10"/>
  <c r="C67" i="10"/>
  <c r="F32" i="10"/>
  <c r="F72" i="10" s="1"/>
  <c r="G25" i="8" s="1"/>
  <c r="L37" i="1" s="1"/>
  <c r="F29" i="10"/>
  <c r="F67" i="9"/>
  <c r="F72" i="9" s="1"/>
  <c r="G19" i="8" s="1"/>
  <c r="L33" i="1" s="1"/>
  <c r="C67" i="9"/>
  <c r="J64" i="9"/>
  <c r="C49" i="9"/>
  <c r="J46" i="9"/>
  <c r="C46" i="9"/>
  <c r="E32" i="9"/>
  <c r="E72" i="9" s="1"/>
  <c r="F19" i="8" s="1"/>
  <c r="K33" i="1" s="1"/>
  <c r="D32" i="9"/>
  <c r="D72" i="9" s="1"/>
  <c r="E19" i="8" s="1"/>
  <c r="J33" i="1" s="1"/>
  <c r="K29" i="9"/>
  <c r="C32" i="9"/>
  <c r="D10" i="9"/>
  <c r="D13" i="9"/>
  <c r="E16" i="8" s="1"/>
  <c r="J31" i="1" s="1"/>
  <c r="E10" i="9"/>
  <c r="E13" i="9"/>
  <c r="F16" i="8" s="1"/>
  <c r="K31" i="1" s="1"/>
  <c r="F40" i="5"/>
  <c r="F43" i="5" s="1"/>
  <c r="N41" i="5"/>
  <c r="N42" i="5" s="1"/>
  <c r="O40" i="7"/>
  <c r="O43" i="7" s="1"/>
  <c r="J40" i="7"/>
  <c r="J41" i="7" s="1"/>
  <c r="J42" i="7" s="1"/>
  <c r="P42" i="6"/>
  <c r="P43" i="6" s="1"/>
  <c r="P44" i="6" s="1"/>
  <c r="G40" i="7"/>
  <c r="G43" i="7" s="1"/>
  <c r="L40" i="7"/>
  <c r="L41" i="7" s="1"/>
  <c r="L42" i="7" s="1"/>
  <c r="P40" i="5"/>
  <c r="O42" i="6"/>
  <c r="O43" i="6" s="1"/>
  <c r="O44" i="6" s="1"/>
  <c r="F40" i="7"/>
  <c r="F43" i="7" s="1"/>
  <c r="D40" i="5"/>
  <c r="G40" i="5"/>
  <c r="G42" i="6"/>
  <c r="E40" i="7"/>
  <c r="E43" i="7" s="1"/>
  <c r="D40" i="7"/>
  <c r="D43" i="7" s="1"/>
  <c r="E40" i="5"/>
  <c r="C40" i="7"/>
  <c r="C43" i="7" s="1"/>
  <c r="H41" i="7"/>
  <c r="H42" i="7" s="1"/>
  <c r="P40" i="7"/>
  <c r="P43" i="7" s="1"/>
  <c r="F42" i="6"/>
  <c r="N43" i="6"/>
  <c r="N44" i="6" s="1"/>
  <c r="E42" i="6"/>
  <c r="O45" i="6"/>
  <c r="D42" i="6"/>
  <c r="C42" i="6"/>
  <c r="N40" i="7"/>
  <c r="N41" i="7" s="1"/>
  <c r="N42" i="7" s="1"/>
  <c r="K40" i="7"/>
  <c r="N33" i="6"/>
  <c r="P29" i="5"/>
  <c r="D29" i="7"/>
  <c r="G18" i="6"/>
  <c r="G21" i="6" s="1"/>
  <c r="N18" i="5"/>
  <c r="N19" i="5" s="1"/>
  <c r="F18" i="6"/>
  <c r="H19" i="6"/>
  <c r="H20" i="6" s="1"/>
  <c r="M40" i="7"/>
  <c r="I40" i="7"/>
  <c r="I41" i="7" s="1"/>
  <c r="I42" i="7" s="1"/>
  <c r="N32" i="7"/>
  <c r="E30" i="7"/>
  <c r="E31" i="7" s="1"/>
  <c r="M29" i="7"/>
  <c r="L29" i="7"/>
  <c r="K29" i="7"/>
  <c r="J29" i="7"/>
  <c r="J30" i="7" s="1"/>
  <c r="J31" i="7" s="1"/>
  <c r="I29" i="7"/>
  <c r="I32" i="7" s="1"/>
  <c r="H29" i="7"/>
  <c r="G29" i="7"/>
  <c r="F29" i="7"/>
  <c r="F32" i="7" s="1"/>
  <c r="O29" i="7"/>
  <c r="C29" i="7"/>
  <c r="C32" i="7" s="1"/>
  <c r="P18" i="7"/>
  <c r="P21" i="7" s="1"/>
  <c r="D18" i="7"/>
  <c r="D19" i="7" s="1"/>
  <c r="D20" i="7" s="1"/>
  <c r="O18" i="7"/>
  <c r="O21" i="7" s="1"/>
  <c r="C18" i="7"/>
  <c r="C19" i="7" s="1"/>
  <c r="C20" i="7" s="1"/>
  <c r="N18" i="7"/>
  <c r="N19" i="7" s="1"/>
  <c r="N20" i="7" s="1"/>
  <c r="M18" i="7"/>
  <c r="M19" i="7" s="1"/>
  <c r="M20" i="7" s="1"/>
  <c r="J18" i="7"/>
  <c r="J21" i="7" s="1"/>
  <c r="I18" i="7"/>
  <c r="I21" i="7" s="1"/>
  <c r="L18" i="7"/>
  <c r="L19" i="7" s="1"/>
  <c r="L20" i="7" s="1"/>
  <c r="K18" i="7"/>
  <c r="K19" i="7" s="1"/>
  <c r="K20" i="7" s="1"/>
  <c r="H18" i="7"/>
  <c r="H19" i="7" s="1"/>
  <c r="H20" i="7" s="1"/>
  <c r="G18" i="7"/>
  <c r="G19" i="7" s="1"/>
  <c r="G20" i="7" s="1"/>
  <c r="F18" i="7"/>
  <c r="F21" i="7" s="1"/>
  <c r="E21" i="7"/>
  <c r="E19" i="7"/>
  <c r="E20" i="7" s="1"/>
  <c r="C6" i="7"/>
  <c r="C9" i="7" s="1"/>
  <c r="F6" i="7"/>
  <c r="F9" i="7" s="1"/>
  <c r="H6" i="7"/>
  <c r="H7" i="7" s="1"/>
  <c r="H11" i="7" s="1"/>
  <c r="I27" i="8" s="1"/>
  <c r="N38" i="1" s="1"/>
  <c r="L6" i="7"/>
  <c r="L7" i="7" s="1"/>
  <c r="L11" i="7" s="1"/>
  <c r="M27" i="8" s="1"/>
  <c r="R38" i="1" s="1"/>
  <c r="M6" i="7"/>
  <c r="M7" i="7" s="1"/>
  <c r="M11" i="7" s="1"/>
  <c r="N27" i="8" s="1"/>
  <c r="S38" i="1" s="1"/>
  <c r="K6" i="7"/>
  <c r="K9" i="7" s="1"/>
  <c r="O6" i="7"/>
  <c r="O9" i="7" s="1"/>
  <c r="E6" i="7"/>
  <c r="E7" i="7" s="1"/>
  <c r="E11" i="7" s="1"/>
  <c r="F27" i="8" s="1"/>
  <c r="K38" i="1" s="1"/>
  <c r="N9" i="7"/>
  <c r="N7" i="7"/>
  <c r="D6" i="7"/>
  <c r="P6" i="7"/>
  <c r="G6" i="7"/>
  <c r="I6" i="7"/>
  <c r="J6" i="7"/>
  <c r="M42" i="6"/>
  <c r="L42" i="6"/>
  <c r="K42" i="6"/>
  <c r="J42" i="6"/>
  <c r="I42" i="6"/>
  <c r="H42" i="6"/>
  <c r="M30" i="6"/>
  <c r="E30" i="6"/>
  <c r="D30" i="6"/>
  <c r="O30" i="6"/>
  <c r="C30" i="6"/>
  <c r="L30" i="6"/>
  <c r="K30" i="6"/>
  <c r="J30" i="6"/>
  <c r="I30" i="6"/>
  <c r="H30" i="6"/>
  <c r="G30" i="6"/>
  <c r="F30" i="6"/>
  <c r="P30" i="6"/>
  <c r="E18" i="6"/>
  <c r="P18" i="6"/>
  <c r="D18" i="6"/>
  <c r="O18" i="6"/>
  <c r="C18" i="6"/>
  <c r="N18" i="6"/>
  <c r="M18" i="6"/>
  <c r="I18" i="6"/>
  <c r="L18" i="6"/>
  <c r="K18" i="6"/>
  <c r="J18" i="6"/>
  <c r="M6" i="6"/>
  <c r="L6" i="6"/>
  <c r="K6" i="6"/>
  <c r="I6" i="6"/>
  <c r="H6" i="6"/>
  <c r="J6" i="6"/>
  <c r="G6" i="6"/>
  <c r="O6" i="6"/>
  <c r="C6" i="6"/>
  <c r="M40" i="5"/>
  <c r="C40" i="5"/>
  <c r="L40" i="5"/>
  <c r="K40" i="5"/>
  <c r="J40" i="5"/>
  <c r="I40" i="5"/>
  <c r="H40" i="5"/>
  <c r="O40" i="5"/>
  <c r="N32" i="5"/>
  <c r="G30" i="5"/>
  <c r="G31" i="5" s="1"/>
  <c r="M29" i="5"/>
  <c r="M32" i="5" s="1"/>
  <c r="O29" i="5"/>
  <c r="O30" i="5" s="1"/>
  <c r="O31" i="5" s="1"/>
  <c r="C29" i="5"/>
  <c r="L29" i="5"/>
  <c r="L32" i="5" s="1"/>
  <c r="K29" i="5"/>
  <c r="J29" i="5"/>
  <c r="J32" i="5" s="1"/>
  <c r="I29" i="5"/>
  <c r="I30" i="5" s="1"/>
  <c r="I31" i="5" s="1"/>
  <c r="H29" i="5"/>
  <c r="H32" i="5" s="1"/>
  <c r="M17" i="5"/>
  <c r="G17" i="5"/>
  <c r="F17" i="5"/>
  <c r="E17" i="5"/>
  <c r="P17" i="5"/>
  <c r="D17" i="5"/>
  <c r="O17" i="5"/>
  <c r="C17" i="5"/>
  <c r="L17" i="5"/>
  <c r="K17" i="5"/>
  <c r="J17" i="5"/>
  <c r="I17" i="5"/>
  <c r="H17" i="5"/>
  <c r="N9" i="5"/>
  <c r="M6" i="5"/>
  <c r="M7" i="5" s="1"/>
  <c r="M8" i="5" s="1"/>
  <c r="K6" i="5"/>
  <c r="K9" i="5" s="1"/>
  <c r="E6" i="5"/>
  <c r="E7" i="5" s="1"/>
  <c r="E8" i="5" s="1"/>
  <c r="L6" i="5"/>
  <c r="L9" i="5" s="1"/>
  <c r="I6" i="5"/>
  <c r="J6" i="5"/>
  <c r="J7" i="5" s="1"/>
  <c r="J8" i="5" s="1"/>
  <c r="H6" i="5"/>
  <c r="H7" i="5" s="1"/>
  <c r="H8" i="5" s="1"/>
  <c r="G6" i="5"/>
  <c r="G9" i="5" s="1"/>
  <c r="F6" i="5"/>
  <c r="F7" i="5" s="1"/>
  <c r="F8" i="5" s="1"/>
  <c r="P6" i="5"/>
  <c r="P9" i="5" s="1"/>
  <c r="D6" i="5"/>
  <c r="D7" i="5" s="1"/>
  <c r="D8" i="5" s="1"/>
  <c r="O6" i="5"/>
  <c r="O7" i="5" s="1"/>
  <c r="C6" i="5"/>
  <c r="C9" i="5" s="1"/>
  <c r="D4" i="4"/>
  <c r="F4" i="4"/>
  <c r="G4" i="4"/>
  <c r="P4" i="3"/>
  <c r="P5" i="3" s="1"/>
  <c r="F4" i="3"/>
  <c r="F5" i="3" s="1"/>
  <c r="E4" i="3"/>
  <c r="E5" i="3" s="1"/>
  <c r="Q4" i="3"/>
  <c r="Q5" i="3" s="1"/>
  <c r="G4" i="3"/>
  <c r="G5" i="3" s="1"/>
  <c r="D4" i="3"/>
  <c r="D5" i="3" s="1"/>
  <c r="M4" i="3"/>
  <c r="M5" i="3" s="1"/>
  <c r="J4" i="3"/>
  <c r="J5" i="3" s="1"/>
  <c r="N4" i="3"/>
  <c r="N5" i="3" s="1"/>
  <c r="I4" i="3"/>
  <c r="I5" i="3" s="1"/>
  <c r="O4" i="3"/>
  <c r="O5" i="3" s="1"/>
  <c r="L4" i="3"/>
  <c r="L5" i="3" s="1"/>
  <c r="K4" i="3"/>
  <c r="K5" i="3" s="1"/>
  <c r="H5" i="3"/>
  <c r="N43" i="7" l="1"/>
  <c r="L30" i="5"/>
  <c r="L31" i="5" s="1"/>
  <c r="F9" i="6"/>
  <c r="C30" i="7"/>
  <c r="C31" i="7" s="1"/>
  <c r="P30" i="7"/>
  <c r="P31" i="7" s="1"/>
  <c r="K7" i="5"/>
  <c r="K8" i="5" s="1"/>
  <c r="G7" i="5"/>
  <c r="G8" i="5" s="1"/>
  <c r="F42" i="13"/>
  <c r="H9" i="7"/>
  <c r="E7" i="6"/>
  <c r="E8" i="6" s="1"/>
  <c r="F41" i="5"/>
  <c r="F42" i="5" s="1"/>
  <c r="I42" i="13"/>
  <c r="O9" i="5"/>
  <c r="C41" i="7"/>
  <c r="C42" i="7" s="1"/>
  <c r="J43" i="7"/>
  <c r="E9" i="7"/>
  <c r="L8" i="7"/>
  <c r="P7" i="5"/>
  <c r="P11" i="5" s="1"/>
  <c r="Q15" i="8" s="1"/>
  <c r="V30" i="1" s="1"/>
  <c r="E8" i="7"/>
  <c r="O7" i="7"/>
  <c r="O11" i="7" s="1"/>
  <c r="P27" i="8" s="1"/>
  <c r="U38" i="1" s="1"/>
  <c r="D9" i="5"/>
  <c r="C7" i="5"/>
  <c r="C8" i="5" s="1"/>
  <c r="E73" i="13"/>
  <c r="G21" i="7"/>
  <c r="M9" i="5"/>
  <c r="O32" i="5"/>
  <c r="K7" i="7"/>
  <c r="K11" i="7" s="1"/>
  <c r="L27" i="8" s="1"/>
  <c r="Q38" i="1" s="1"/>
  <c r="H21" i="7"/>
  <c r="R16" i="8"/>
  <c r="O11" i="5"/>
  <c r="P15" i="8" s="1"/>
  <c r="U30" i="1" s="1"/>
  <c r="O8" i="5"/>
  <c r="M73" i="13"/>
  <c r="I7" i="5"/>
  <c r="I8" i="5" s="1"/>
  <c r="I9" i="5"/>
  <c r="K73" i="13"/>
  <c r="Q73" i="13"/>
  <c r="N11" i="5"/>
  <c r="O15" i="8" s="1"/>
  <c r="T30" i="1" s="1"/>
  <c r="N8" i="5"/>
  <c r="D9" i="6"/>
  <c r="D7" i="6"/>
  <c r="D8" i="6" s="1"/>
  <c r="N73" i="13"/>
  <c r="D42" i="13"/>
  <c r="I73" i="13"/>
  <c r="F7" i="7"/>
  <c r="F8" i="7" s="1"/>
  <c r="K7" i="6"/>
  <c r="K8" i="6" s="1"/>
  <c r="K9" i="6"/>
  <c r="F73" i="13"/>
  <c r="O9" i="6"/>
  <c r="O7" i="6"/>
  <c r="I7" i="6"/>
  <c r="I8" i="6" s="1"/>
  <c r="I9" i="6"/>
  <c r="J9" i="5"/>
  <c r="H9" i="5"/>
  <c r="L7" i="6"/>
  <c r="L8" i="6" s="1"/>
  <c r="L9" i="6"/>
  <c r="K21" i="7"/>
  <c r="P11" i="6"/>
  <c r="Q21" i="8" s="1"/>
  <c r="V34" i="1" s="1"/>
  <c r="P8" i="6"/>
  <c r="E32" i="5"/>
  <c r="E30" i="5"/>
  <c r="E31" i="5" s="1"/>
  <c r="G7" i="6"/>
  <c r="G8" i="6" s="1"/>
  <c r="G9" i="6"/>
  <c r="E9" i="5"/>
  <c r="M7" i="6"/>
  <c r="M8" i="6" s="1"/>
  <c r="M9" i="6"/>
  <c r="P19" i="7"/>
  <c r="P20" i="7" s="1"/>
  <c r="P73" i="13"/>
  <c r="H73" i="13"/>
  <c r="L7" i="5"/>
  <c r="L8" i="5" s="1"/>
  <c r="C7" i="7"/>
  <c r="C8" i="7" s="1"/>
  <c r="D32" i="5"/>
  <c r="D30" i="5"/>
  <c r="D31" i="5" s="1"/>
  <c r="O73" i="13"/>
  <c r="J32" i="7"/>
  <c r="J73" i="13"/>
  <c r="J7" i="6"/>
  <c r="J8" i="6" s="1"/>
  <c r="J9" i="6"/>
  <c r="H7" i="6"/>
  <c r="H8" i="6" s="1"/>
  <c r="H9" i="6"/>
  <c r="F9" i="5"/>
  <c r="F30" i="7"/>
  <c r="F31" i="7" s="1"/>
  <c r="G73" i="13"/>
  <c r="L73" i="13"/>
  <c r="C72" i="11"/>
  <c r="D72" i="11"/>
  <c r="E31" i="8" s="1"/>
  <c r="J41" i="1" s="1"/>
  <c r="R28" i="8"/>
  <c r="C72" i="10"/>
  <c r="C72" i="9"/>
  <c r="D19" i="8" s="1"/>
  <c r="L8" i="12"/>
  <c r="N8" i="12"/>
  <c r="K8" i="12"/>
  <c r="D9" i="12" s="1"/>
  <c r="D10" i="12" s="1"/>
  <c r="L42" i="13"/>
  <c r="H42" i="13"/>
  <c r="G42" i="13"/>
  <c r="J42" i="13"/>
  <c r="M42" i="13"/>
  <c r="O42" i="13"/>
  <c r="K42" i="13"/>
  <c r="P42" i="13"/>
  <c r="N42" i="13"/>
  <c r="Q42" i="13"/>
  <c r="E4" i="4"/>
  <c r="M4" i="4" s="1"/>
  <c r="F5" i="4" s="1"/>
  <c r="E6" i="3"/>
  <c r="U5" i="3"/>
  <c r="G6" i="3"/>
  <c r="W5" i="3"/>
  <c r="F6" i="3"/>
  <c r="V5" i="3"/>
  <c r="L6" i="3"/>
  <c r="AB5" i="3"/>
  <c r="N6" i="3"/>
  <c r="AD5" i="3"/>
  <c r="O6" i="3"/>
  <c r="AE5" i="3"/>
  <c r="Y5" i="3"/>
  <c r="I6" i="3"/>
  <c r="Z5" i="3"/>
  <c r="J6" i="3"/>
  <c r="T5" i="3"/>
  <c r="D6" i="3" s="1"/>
  <c r="AC5" i="3"/>
  <c r="M6" i="3"/>
  <c r="K6" i="3"/>
  <c r="AA5" i="3"/>
  <c r="H6" i="3"/>
  <c r="X5" i="3"/>
  <c r="AG5" i="3"/>
  <c r="Q6" i="3"/>
  <c r="AF5" i="3"/>
  <c r="P6" i="3"/>
  <c r="F41" i="7"/>
  <c r="F42" i="7" s="1"/>
  <c r="P41" i="7"/>
  <c r="P42" i="7" s="1"/>
  <c r="L43" i="7"/>
  <c r="L45" i="7"/>
  <c r="G41" i="5"/>
  <c r="G42" i="5" s="1"/>
  <c r="G43" i="5"/>
  <c r="D41" i="5"/>
  <c r="D42" i="5" s="1"/>
  <c r="D43" i="5"/>
  <c r="P45" i="6"/>
  <c r="G41" i="7"/>
  <c r="G42" i="7" s="1"/>
  <c r="D41" i="7"/>
  <c r="D42" i="7" s="1"/>
  <c r="P41" i="5"/>
  <c r="P42" i="5" s="1"/>
  <c r="P43" i="5"/>
  <c r="O41" i="7"/>
  <c r="O42" i="7" s="1"/>
  <c r="E41" i="7"/>
  <c r="E42" i="7" s="1"/>
  <c r="E41" i="5"/>
  <c r="E43" i="5"/>
  <c r="G43" i="6"/>
  <c r="G44" i="6" s="1"/>
  <c r="G45" i="6"/>
  <c r="L45" i="6"/>
  <c r="L43" i="6"/>
  <c r="L44" i="6" s="1"/>
  <c r="K41" i="7"/>
  <c r="K43" i="7"/>
  <c r="J45" i="7"/>
  <c r="H43" i="5"/>
  <c r="H41" i="5"/>
  <c r="H42" i="5" s="1"/>
  <c r="F43" i="6"/>
  <c r="F44" i="6" s="1"/>
  <c r="F45" i="6"/>
  <c r="I43" i="5"/>
  <c r="I41" i="5"/>
  <c r="I42" i="5" s="1"/>
  <c r="M45" i="6"/>
  <c r="M43" i="6"/>
  <c r="M44" i="6" s="1"/>
  <c r="K43" i="5"/>
  <c r="K41" i="5"/>
  <c r="K42" i="5" s="1"/>
  <c r="C43" i="6"/>
  <c r="C45" i="6"/>
  <c r="L41" i="5"/>
  <c r="L42" i="5" s="1"/>
  <c r="L43" i="5"/>
  <c r="H45" i="6"/>
  <c r="H43" i="6"/>
  <c r="H44" i="6" s="1"/>
  <c r="I43" i="7"/>
  <c r="K45" i="6"/>
  <c r="K43" i="6"/>
  <c r="K44" i="6" s="1"/>
  <c r="E43" i="6"/>
  <c r="E44" i="6" s="1"/>
  <c r="E45" i="6"/>
  <c r="O41" i="5"/>
  <c r="O42" i="5" s="1"/>
  <c r="O43" i="5"/>
  <c r="J43" i="5"/>
  <c r="J41" i="5"/>
  <c r="J42" i="5" s="1"/>
  <c r="M41" i="7"/>
  <c r="M42" i="7" s="1"/>
  <c r="M43" i="7"/>
  <c r="C43" i="5"/>
  <c r="C41" i="5"/>
  <c r="C42" i="5" s="1"/>
  <c r="I45" i="6"/>
  <c r="I43" i="6"/>
  <c r="I44" i="6" s="1"/>
  <c r="D43" i="6"/>
  <c r="D44" i="6" s="1"/>
  <c r="D45" i="6"/>
  <c r="M41" i="5"/>
  <c r="M42" i="5" s="1"/>
  <c r="M43" i="5"/>
  <c r="J43" i="6"/>
  <c r="J44" i="6" s="1"/>
  <c r="J45" i="6"/>
  <c r="H33" i="6"/>
  <c r="H31" i="6"/>
  <c r="H32" i="6" s="1"/>
  <c r="I32" i="5"/>
  <c r="C30" i="5"/>
  <c r="C32" i="5"/>
  <c r="O31" i="6"/>
  <c r="O32" i="6" s="1"/>
  <c r="O33" i="6"/>
  <c r="I30" i="7"/>
  <c r="I31" i="7" s="1"/>
  <c r="I33" i="6"/>
  <c r="I31" i="6"/>
  <c r="I32" i="6" s="1"/>
  <c r="E31" i="6"/>
  <c r="E32" i="6" s="1"/>
  <c r="E33" i="6"/>
  <c r="K30" i="7"/>
  <c r="K31" i="7" s="1"/>
  <c r="K32" i="7"/>
  <c r="P31" i="6"/>
  <c r="P32" i="6" s="1"/>
  <c r="P33" i="6"/>
  <c r="M33" i="6"/>
  <c r="M31" i="6"/>
  <c r="M32" i="6" s="1"/>
  <c r="L30" i="7"/>
  <c r="L31" i="7" s="1"/>
  <c r="L32" i="7"/>
  <c r="H30" i="5"/>
  <c r="H31" i="5" s="1"/>
  <c r="F33" i="6"/>
  <c r="F31" i="6"/>
  <c r="F32" i="6" s="1"/>
  <c r="M30" i="7"/>
  <c r="M31" i="7" s="1"/>
  <c r="M32" i="7"/>
  <c r="D31" i="6"/>
  <c r="D32" i="6" s="1"/>
  <c r="D33" i="6"/>
  <c r="G33" i="6"/>
  <c r="G31" i="6"/>
  <c r="G32" i="6" s="1"/>
  <c r="D32" i="7"/>
  <c r="D30" i="7"/>
  <c r="D31" i="7" s="1"/>
  <c r="J31" i="6"/>
  <c r="J32" i="6" s="1"/>
  <c r="J33" i="6"/>
  <c r="O32" i="7"/>
  <c r="O30" i="7"/>
  <c r="O31" i="7" s="1"/>
  <c r="J30" i="5"/>
  <c r="J31" i="5" s="1"/>
  <c r="M30" i="5"/>
  <c r="M31" i="5" s="1"/>
  <c r="K31" i="6"/>
  <c r="K32" i="6" s="1"/>
  <c r="K33" i="6"/>
  <c r="P32" i="5"/>
  <c r="P30" i="5"/>
  <c r="P31" i="5" s="1"/>
  <c r="K30" i="5"/>
  <c r="K31" i="5" s="1"/>
  <c r="K32" i="5"/>
  <c r="L31" i="6"/>
  <c r="L32" i="6" s="1"/>
  <c r="L33" i="6"/>
  <c r="G32" i="7"/>
  <c r="G30" i="7"/>
  <c r="G31" i="7" s="1"/>
  <c r="C31" i="6"/>
  <c r="C33" i="6"/>
  <c r="H30" i="7"/>
  <c r="H31" i="7" s="1"/>
  <c r="H32" i="7"/>
  <c r="I19" i="7"/>
  <c r="I20" i="7" s="1"/>
  <c r="G19" i="6"/>
  <c r="G20" i="6" s="1"/>
  <c r="F19" i="7"/>
  <c r="F20" i="7" s="1"/>
  <c r="N21" i="7"/>
  <c r="D20" i="5"/>
  <c r="D18" i="5"/>
  <c r="D19" i="5" s="1"/>
  <c r="P19" i="6"/>
  <c r="P20" i="6" s="1"/>
  <c r="P21" i="6"/>
  <c r="N21" i="6"/>
  <c r="N19" i="6"/>
  <c r="N20" i="6" s="1"/>
  <c r="P20" i="5"/>
  <c r="P18" i="5"/>
  <c r="P19" i="5" s="1"/>
  <c r="E18" i="5"/>
  <c r="E19" i="5" s="1"/>
  <c r="E20" i="5"/>
  <c r="F18" i="5"/>
  <c r="F19" i="5" s="1"/>
  <c r="F20" i="5"/>
  <c r="J21" i="6"/>
  <c r="J19" i="6"/>
  <c r="J20" i="6" s="1"/>
  <c r="M21" i="7"/>
  <c r="G20" i="5"/>
  <c r="G18" i="5"/>
  <c r="G19" i="5" s="1"/>
  <c r="K19" i="6"/>
  <c r="K20" i="6" s="1"/>
  <c r="K21" i="6"/>
  <c r="E21" i="6"/>
  <c r="E19" i="6"/>
  <c r="E20" i="6" s="1"/>
  <c r="H20" i="5"/>
  <c r="H18" i="5"/>
  <c r="H19" i="5" s="1"/>
  <c r="M20" i="5"/>
  <c r="M18" i="5"/>
  <c r="M19" i="5" s="1"/>
  <c r="L19" i="6"/>
  <c r="L20" i="6" s="1"/>
  <c r="L21" i="6"/>
  <c r="K20" i="5"/>
  <c r="K18" i="5"/>
  <c r="K19" i="5" s="1"/>
  <c r="I20" i="5"/>
  <c r="I18" i="5"/>
  <c r="I19" i="5" s="1"/>
  <c r="I21" i="6"/>
  <c r="I19" i="6"/>
  <c r="I20" i="6" s="1"/>
  <c r="J19" i="7"/>
  <c r="J20" i="7" s="1"/>
  <c r="J18" i="5"/>
  <c r="J19" i="5" s="1"/>
  <c r="J20" i="5"/>
  <c r="M21" i="6"/>
  <c r="M19" i="6"/>
  <c r="M20" i="6" s="1"/>
  <c r="C21" i="6"/>
  <c r="C19" i="6"/>
  <c r="C20" i="6" s="1"/>
  <c r="F21" i="6"/>
  <c r="F19" i="6"/>
  <c r="F20" i="6" s="1"/>
  <c r="C18" i="5"/>
  <c r="C20" i="5"/>
  <c r="O21" i="6"/>
  <c r="O19" i="6"/>
  <c r="O20" i="6" s="1"/>
  <c r="L20" i="5"/>
  <c r="L18" i="5"/>
  <c r="L19" i="5" s="1"/>
  <c r="O18" i="5"/>
  <c r="O19" i="5" s="1"/>
  <c r="O20" i="5"/>
  <c r="D19" i="6"/>
  <c r="D20" i="6" s="1"/>
  <c r="D21" i="6"/>
  <c r="N45" i="7"/>
  <c r="P45" i="7"/>
  <c r="O19" i="7"/>
  <c r="O20" i="7" s="1"/>
  <c r="L21" i="7"/>
  <c r="D21" i="7"/>
  <c r="C21" i="7"/>
  <c r="D34" i="7"/>
  <c r="N34" i="7"/>
  <c r="P34" i="7"/>
  <c r="M9" i="7"/>
  <c r="M8" i="7"/>
  <c r="L9" i="7"/>
  <c r="N23" i="7"/>
  <c r="H8" i="7"/>
  <c r="C11" i="7"/>
  <c r="D27" i="8" s="1"/>
  <c r="N11" i="7"/>
  <c r="O27" i="8" s="1"/>
  <c r="T38" i="1" s="1"/>
  <c r="N8" i="7"/>
  <c r="J7" i="7"/>
  <c r="J9" i="7"/>
  <c r="P9" i="7"/>
  <c r="P7" i="7"/>
  <c r="I7" i="7"/>
  <c r="I9" i="7"/>
  <c r="D9" i="7"/>
  <c r="D7" i="7"/>
  <c r="G9" i="7"/>
  <c r="G7" i="7"/>
  <c r="P47" i="6"/>
  <c r="C9" i="6"/>
  <c r="C7" i="6"/>
  <c r="P45" i="5"/>
  <c r="N45" i="5"/>
  <c r="I34" i="5"/>
  <c r="L34" i="5"/>
  <c r="D11" i="5"/>
  <c r="E15" i="8" s="1"/>
  <c r="J30" i="1" s="1"/>
  <c r="F11" i="5"/>
  <c r="G15" i="8" s="1"/>
  <c r="L30" i="1" s="1"/>
  <c r="L45" i="5" l="1"/>
  <c r="F45" i="5"/>
  <c r="K11" i="6"/>
  <c r="L21" i="8" s="1"/>
  <c r="Q34" i="1" s="1"/>
  <c r="E35" i="6"/>
  <c r="G11" i="5"/>
  <c r="H15" i="8" s="1"/>
  <c r="M30" i="1" s="1"/>
  <c r="M45" i="7"/>
  <c r="F11" i="7"/>
  <c r="G27" i="8" s="1"/>
  <c r="L38" i="1" s="1"/>
  <c r="K8" i="7"/>
  <c r="P8" i="5"/>
  <c r="E45" i="7"/>
  <c r="D45" i="5"/>
  <c r="O8" i="7"/>
  <c r="F45" i="7"/>
  <c r="B72" i="9"/>
  <c r="D31" i="8"/>
  <c r="I41" i="1" s="1"/>
  <c r="B72" i="11"/>
  <c r="F10" i="12"/>
  <c r="O11" i="6"/>
  <c r="P21" i="8" s="1"/>
  <c r="U34" i="1" s="1"/>
  <c r="O8" i="6"/>
  <c r="G10" i="12"/>
  <c r="H10" i="12"/>
  <c r="I38" i="1"/>
  <c r="N49" i="7"/>
  <c r="O30" i="8" s="1"/>
  <c r="T40" i="1" s="1"/>
  <c r="K4" i="4"/>
  <c r="D5" i="4" s="1"/>
  <c r="O4" i="4"/>
  <c r="R19" i="8"/>
  <c r="I33" i="1"/>
  <c r="D25" i="8"/>
  <c r="I37" i="1" s="1"/>
  <c r="B72" i="10"/>
  <c r="L4" i="4"/>
  <c r="E5" i="4" s="1"/>
  <c r="N4" i="4"/>
  <c r="G5" i="4" s="1"/>
  <c r="D7" i="14"/>
  <c r="N7" i="3"/>
  <c r="AD6" i="3"/>
  <c r="K7" i="3"/>
  <c r="AA6" i="3"/>
  <c r="L7" i="3"/>
  <c r="AB6" i="3"/>
  <c r="M7" i="3"/>
  <c r="AC6" i="3"/>
  <c r="P7" i="3"/>
  <c r="AF6" i="3"/>
  <c r="D7" i="3"/>
  <c r="T6" i="3"/>
  <c r="F7" i="3"/>
  <c r="V6" i="3"/>
  <c r="J7" i="3"/>
  <c r="Z6" i="3"/>
  <c r="Q7" i="3"/>
  <c r="AG6" i="3"/>
  <c r="G7" i="3"/>
  <c r="W6" i="3"/>
  <c r="I7" i="3"/>
  <c r="Y6" i="3"/>
  <c r="U6" i="3"/>
  <c r="H7" i="3"/>
  <c r="X6" i="3"/>
  <c r="O7" i="3"/>
  <c r="AE6" i="3"/>
  <c r="O9" i="12"/>
  <c r="D45" i="7"/>
  <c r="E42" i="5"/>
  <c r="E45" i="5"/>
  <c r="M45" i="5"/>
  <c r="C44" i="6"/>
  <c r="K39" i="6"/>
  <c r="O39" i="6" s="1"/>
  <c r="K42" i="7"/>
  <c r="K45" i="7"/>
  <c r="K45" i="5"/>
  <c r="M34" i="5"/>
  <c r="J34" i="5"/>
  <c r="K34" i="5"/>
  <c r="C31" i="5"/>
  <c r="K26" i="5"/>
  <c r="O26" i="5" s="1"/>
  <c r="I34" i="7"/>
  <c r="C32" i="6"/>
  <c r="K27" i="6"/>
  <c r="M22" i="5"/>
  <c r="K14" i="5"/>
  <c r="O14" i="5" s="1"/>
  <c r="C19" i="5"/>
  <c r="E23" i="6"/>
  <c r="H45" i="7"/>
  <c r="O45" i="7"/>
  <c r="G45" i="7"/>
  <c r="C45" i="7"/>
  <c r="K37" i="7"/>
  <c r="O37" i="7" s="1"/>
  <c r="I45" i="7"/>
  <c r="J34" i="7"/>
  <c r="M34" i="7"/>
  <c r="K34" i="7"/>
  <c r="O34" i="7"/>
  <c r="E34" i="7"/>
  <c r="F34" i="7"/>
  <c r="L34" i="7"/>
  <c r="G34" i="7"/>
  <c r="H34" i="7"/>
  <c r="C34" i="7"/>
  <c r="K26" i="7"/>
  <c r="O26" i="7" s="1"/>
  <c r="K23" i="7"/>
  <c r="I23" i="7"/>
  <c r="G23" i="7"/>
  <c r="C23" i="7"/>
  <c r="K15" i="7"/>
  <c r="O15" i="7" s="1"/>
  <c r="L23" i="7"/>
  <c r="M23" i="7"/>
  <c r="J23" i="7"/>
  <c r="O23" i="7"/>
  <c r="D23" i="7"/>
  <c r="P23" i="7"/>
  <c r="P49" i="7" s="1"/>
  <c r="Q30" i="8" s="1"/>
  <c r="V40" i="1" s="1"/>
  <c r="F23" i="7"/>
  <c r="H23" i="7"/>
  <c r="E23" i="7"/>
  <c r="K3" i="7"/>
  <c r="O3" i="7" s="1"/>
  <c r="P11" i="7"/>
  <c r="Q27" i="8" s="1"/>
  <c r="V38" i="1" s="1"/>
  <c r="P8" i="7"/>
  <c r="G8" i="7"/>
  <c r="G11" i="7"/>
  <c r="H27" i="8" s="1"/>
  <c r="M38" i="1" s="1"/>
  <c r="I8" i="7"/>
  <c r="I11" i="7"/>
  <c r="J27" i="8" s="1"/>
  <c r="O38" i="1" s="1"/>
  <c r="J11" i="7"/>
  <c r="K27" i="8" s="1"/>
  <c r="P38" i="1" s="1"/>
  <c r="J8" i="7"/>
  <c r="D11" i="7"/>
  <c r="E27" i="8" s="1"/>
  <c r="J38" i="1" s="1"/>
  <c r="D8" i="7"/>
  <c r="Q7" i="7"/>
  <c r="M47" i="6"/>
  <c r="K47" i="6"/>
  <c r="O47" i="6"/>
  <c r="H47" i="6"/>
  <c r="E47" i="6"/>
  <c r="L47" i="6"/>
  <c r="J47" i="6"/>
  <c r="G47" i="6"/>
  <c r="D47" i="6"/>
  <c r="C47" i="6"/>
  <c r="Q43" i="6"/>
  <c r="N47" i="6"/>
  <c r="F47" i="6"/>
  <c r="I47" i="6"/>
  <c r="O35" i="6"/>
  <c r="M35" i="6"/>
  <c r="D35" i="6"/>
  <c r="N35" i="6"/>
  <c r="F35" i="6"/>
  <c r="G35" i="6"/>
  <c r="K35" i="6"/>
  <c r="H35" i="6"/>
  <c r="J35" i="6"/>
  <c r="C35" i="6"/>
  <c r="O27" i="6"/>
  <c r="Q31" i="6"/>
  <c r="I35" i="6"/>
  <c r="L35" i="6"/>
  <c r="P35" i="6"/>
  <c r="L23" i="6"/>
  <c r="J23" i="6"/>
  <c r="P23" i="6"/>
  <c r="I23" i="6"/>
  <c r="K15" i="6"/>
  <c r="O15" i="6" s="1"/>
  <c r="Q19" i="6"/>
  <c r="C23" i="6"/>
  <c r="O23" i="6"/>
  <c r="F23" i="6"/>
  <c r="K23" i="6"/>
  <c r="G23" i="6"/>
  <c r="H23" i="6"/>
  <c r="D23" i="6"/>
  <c r="M23" i="6"/>
  <c r="N23" i="6"/>
  <c r="D11" i="6"/>
  <c r="E21" i="8" s="1"/>
  <c r="J34" i="1" s="1"/>
  <c r="E11" i="6"/>
  <c r="F21" i="8" s="1"/>
  <c r="K34" i="1" s="1"/>
  <c r="J11" i="6"/>
  <c r="K21" i="8" s="1"/>
  <c r="P34" i="1" s="1"/>
  <c r="H11" i="6"/>
  <c r="I21" i="8" s="1"/>
  <c r="N34" i="1" s="1"/>
  <c r="I11" i="6"/>
  <c r="J21" i="8" s="1"/>
  <c r="O34" i="1" s="1"/>
  <c r="G11" i="6"/>
  <c r="H21" i="8" s="1"/>
  <c r="M34" i="1" s="1"/>
  <c r="F11" i="6"/>
  <c r="G21" i="8" s="1"/>
  <c r="L34" i="1" s="1"/>
  <c r="M11" i="6"/>
  <c r="N21" i="8" s="1"/>
  <c r="S34" i="1" s="1"/>
  <c r="L11" i="6"/>
  <c r="M21" i="8" s="1"/>
  <c r="R34" i="1" s="1"/>
  <c r="Q7" i="6"/>
  <c r="C8" i="6"/>
  <c r="K3" i="6"/>
  <c r="O3" i="6" s="1"/>
  <c r="C11" i="6"/>
  <c r="D21" i="8" s="1"/>
  <c r="C45" i="5"/>
  <c r="J45" i="5"/>
  <c r="O45" i="5"/>
  <c r="G45" i="5"/>
  <c r="H45" i="5"/>
  <c r="K37" i="5"/>
  <c r="O37" i="5" s="1"/>
  <c r="I45" i="5"/>
  <c r="D34" i="5"/>
  <c r="N34" i="5"/>
  <c r="H34" i="5"/>
  <c r="O34" i="5"/>
  <c r="E34" i="5"/>
  <c r="P34" i="5"/>
  <c r="F34" i="5"/>
  <c r="C34" i="5"/>
  <c r="G34" i="5"/>
  <c r="C22" i="5"/>
  <c r="D22" i="5"/>
  <c r="K22" i="5"/>
  <c r="O22" i="5"/>
  <c r="J22" i="5"/>
  <c r="G22" i="5"/>
  <c r="F22" i="5"/>
  <c r="E22" i="5"/>
  <c r="H22" i="5"/>
  <c r="L22" i="5"/>
  <c r="L48" i="5" s="1"/>
  <c r="M18" i="8" s="1"/>
  <c r="R32" i="1" s="1"/>
  <c r="P22" i="5"/>
  <c r="I22" i="5"/>
  <c r="N22" i="5"/>
  <c r="E11" i="5"/>
  <c r="F15" i="8" s="1"/>
  <c r="K30" i="1" s="1"/>
  <c r="H11" i="5"/>
  <c r="I15" i="8" s="1"/>
  <c r="N30" i="1" s="1"/>
  <c r="M11" i="5"/>
  <c r="N15" i="8" s="1"/>
  <c r="S30" i="1" s="1"/>
  <c r="I11" i="5"/>
  <c r="J15" i="8" s="1"/>
  <c r="O30" i="1" s="1"/>
  <c r="L11" i="5"/>
  <c r="M15" i="8" s="1"/>
  <c r="R30" i="1" s="1"/>
  <c r="J11" i="5"/>
  <c r="K15" i="8" s="1"/>
  <c r="P30" i="1" s="1"/>
  <c r="C11" i="5"/>
  <c r="D15" i="8" s="1"/>
  <c r="J3" i="5"/>
  <c r="N3" i="5" s="1"/>
  <c r="K11" i="5"/>
  <c r="L15" i="8" s="1"/>
  <c r="Q30" i="1" s="1"/>
  <c r="J49" i="7" l="1"/>
  <c r="K30" i="8" s="1"/>
  <c r="P40" i="1" s="1"/>
  <c r="L49" i="7"/>
  <c r="M30" i="8" s="1"/>
  <c r="R40" i="1" s="1"/>
  <c r="M49" i="7"/>
  <c r="N30" i="8" s="1"/>
  <c r="S40" i="1" s="1"/>
  <c r="R31" i="8"/>
  <c r="R25" i="8"/>
  <c r="F49" i="7"/>
  <c r="E49" i="7"/>
  <c r="F30" i="8" s="1"/>
  <c r="K40" i="1" s="1"/>
  <c r="I49" i="7"/>
  <c r="J30" i="8" s="1"/>
  <c r="O40" i="1" s="1"/>
  <c r="R27" i="8"/>
  <c r="C49" i="7"/>
  <c r="G49" i="7"/>
  <c r="H30" i="8" s="1"/>
  <c r="M40" i="1" s="1"/>
  <c r="D49" i="7"/>
  <c r="E30" i="8" s="1"/>
  <c r="J40" i="1" s="1"/>
  <c r="O49" i="7"/>
  <c r="P30" i="8" s="1"/>
  <c r="U40" i="1" s="1"/>
  <c r="I30" i="1"/>
  <c r="R15" i="8"/>
  <c r="I34" i="1"/>
  <c r="R21" i="8"/>
  <c r="H49" i="7"/>
  <c r="I30" i="8" s="1"/>
  <c r="N40" i="1" s="1"/>
  <c r="G50" i="6"/>
  <c r="H24" i="8" s="1"/>
  <c r="M36" i="1" s="1"/>
  <c r="K49" i="7"/>
  <c r="L30" i="8" s="1"/>
  <c r="Q40" i="1" s="1"/>
  <c r="H5" i="4"/>
  <c r="K5" i="4" s="1"/>
  <c r="F50" i="6"/>
  <c r="G24" i="8" s="1"/>
  <c r="L36" i="1" s="1"/>
  <c r="E48" i="5"/>
  <c r="F18" i="8" s="1"/>
  <c r="K32" i="1" s="1"/>
  <c r="L7" i="14"/>
  <c r="M7" i="14"/>
  <c r="P7" i="14"/>
  <c r="Q7" i="14"/>
  <c r="O7" i="14"/>
  <c r="N7" i="14"/>
  <c r="F8" i="14" s="1"/>
  <c r="D8" i="14"/>
  <c r="E8" i="14"/>
  <c r="H8" i="14"/>
  <c r="G8" i="14"/>
  <c r="I8" i="14"/>
  <c r="D6" i="4"/>
  <c r="M5" i="4"/>
  <c r="M9" i="12"/>
  <c r="N9" i="12"/>
  <c r="L9" i="12"/>
  <c r="E10" i="12" s="1"/>
  <c r="K9" i="12"/>
  <c r="E7" i="3"/>
  <c r="E8" i="3" s="1"/>
  <c r="P8" i="3"/>
  <c r="H48" i="5"/>
  <c r="I18" i="8" s="1"/>
  <c r="N32" i="1" s="1"/>
  <c r="M48" i="5"/>
  <c r="N18" i="8" s="1"/>
  <c r="S32" i="1" s="1"/>
  <c r="O48" i="5"/>
  <c r="P18" i="8" s="1"/>
  <c r="U32" i="1" s="1"/>
  <c r="I48" i="5"/>
  <c r="J18" i="8" s="1"/>
  <c r="O32" i="1" s="1"/>
  <c r="O50" i="6"/>
  <c r="P24" i="8" s="1"/>
  <c r="U36" i="1" s="1"/>
  <c r="I50" i="6"/>
  <c r="J24" i="8" s="1"/>
  <c r="O36" i="1" s="1"/>
  <c r="E50" i="6"/>
  <c r="F24" i="8" s="1"/>
  <c r="K36" i="1" s="1"/>
  <c r="J48" i="5"/>
  <c r="K18" i="8" s="1"/>
  <c r="P32" i="1" s="1"/>
  <c r="K48" i="5"/>
  <c r="L18" i="8" s="1"/>
  <c r="Q32" i="1" s="1"/>
  <c r="D50" i="6"/>
  <c r="E24" i="8" s="1"/>
  <c r="J36" i="1" s="1"/>
  <c r="L50" i="6"/>
  <c r="M24" i="8" s="1"/>
  <c r="R36" i="1" s="1"/>
  <c r="H50" i="6"/>
  <c r="I24" i="8" s="1"/>
  <c r="N36" i="1" s="1"/>
  <c r="N48" i="5"/>
  <c r="O18" i="8" s="1"/>
  <c r="T32" i="1" s="1"/>
  <c r="C48" i="5"/>
  <c r="D18" i="8" s="1"/>
  <c r="I32" i="1" s="1"/>
  <c r="K50" i="6"/>
  <c r="L24" i="8" s="1"/>
  <c r="Q36" i="1" s="1"/>
  <c r="C50" i="6"/>
  <c r="D24" i="8" s="1"/>
  <c r="I36" i="1" s="1"/>
  <c r="D48" i="5"/>
  <c r="E18" i="8" s="1"/>
  <c r="J32" i="1" s="1"/>
  <c r="P48" i="5"/>
  <c r="Q18" i="8" s="1"/>
  <c r="V32" i="1" s="1"/>
  <c r="F48" i="5"/>
  <c r="G18" i="8" s="1"/>
  <c r="L32" i="1" s="1"/>
  <c r="G48" i="5"/>
  <c r="H18" i="8" s="1"/>
  <c r="M32" i="1" s="1"/>
  <c r="N50" i="6"/>
  <c r="O24" i="8" s="1"/>
  <c r="T36" i="1" s="1"/>
  <c r="P50" i="6"/>
  <c r="Q24" i="8" s="1"/>
  <c r="V36" i="1" s="1"/>
  <c r="G30" i="8"/>
  <c r="L40" i="1" s="1"/>
  <c r="M50" i="6"/>
  <c r="N24" i="8" s="1"/>
  <c r="S36" i="1" s="1"/>
  <c r="J50" i="6"/>
  <c r="K24" i="8" s="1"/>
  <c r="P36" i="1" s="1"/>
  <c r="Q45" i="7"/>
  <c r="Q34" i="7"/>
  <c r="Q23" i="7"/>
  <c r="Q11" i="7"/>
  <c r="Q47" i="6"/>
  <c r="Q35" i="6"/>
  <c r="Q23" i="6"/>
  <c r="Q11" i="6"/>
  <c r="Q45" i="5"/>
  <c r="Q34" i="5"/>
  <c r="Q11" i="5"/>
  <c r="Q22" i="5"/>
  <c r="V7" i="3"/>
  <c r="F8" i="3" s="1"/>
  <c r="H6" i="4" l="1"/>
  <c r="F6" i="4"/>
  <c r="O5" i="4"/>
  <c r="G6" i="4"/>
  <c r="N5" i="4"/>
  <c r="L5" i="4"/>
  <c r="E6" i="4" s="1"/>
  <c r="G8" i="3"/>
  <c r="U7" i="3"/>
  <c r="N8" i="14"/>
  <c r="T7" i="3"/>
  <c r="O8" i="14"/>
  <c r="G9" i="14" s="1"/>
  <c r="Q8" i="14"/>
  <c r="P8" i="14"/>
  <c r="M8" i="14"/>
  <c r="L8" i="14"/>
  <c r="F9" i="14"/>
  <c r="H9" i="14"/>
  <c r="D9" i="14"/>
  <c r="E9" i="14"/>
  <c r="I9" i="14"/>
  <c r="E11" i="12"/>
  <c r="H11" i="12"/>
  <c r="G11" i="12"/>
  <c r="D11" i="12"/>
  <c r="L10" i="12"/>
  <c r="M10" i="12"/>
  <c r="F11" i="12" s="1"/>
  <c r="K10" i="12"/>
  <c r="N10" i="12"/>
  <c r="O10" i="12"/>
  <c r="I8" i="3"/>
  <c r="Y7" i="3"/>
  <c r="Z7" i="3"/>
  <c r="AC7" i="3"/>
  <c r="N8" i="3"/>
  <c r="W7" i="3"/>
  <c r="AE7" i="3"/>
  <c r="J8" i="3"/>
  <c r="X7" i="3"/>
  <c r="AG7" i="3"/>
  <c r="M8" i="3"/>
  <c r="D8" i="3"/>
  <c r="AB7" i="3"/>
  <c r="K8" i="3"/>
  <c r="AA7" i="3"/>
  <c r="O8" i="3"/>
  <c r="AD7" i="3"/>
  <c r="L8" i="3"/>
  <c r="AF7" i="3"/>
  <c r="Q8" i="3"/>
  <c r="H8" i="3"/>
  <c r="R18" i="8"/>
  <c r="R24" i="8"/>
  <c r="Q49" i="7"/>
  <c r="D30" i="8"/>
  <c r="G12" i="12" l="1"/>
  <c r="O9" i="14"/>
  <c r="R30" i="8"/>
  <c r="I40" i="1"/>
  <c r="Q9" i="14"/>
  <c r="M9" i="14"/>
  <c r="E10" i="14" s="1"/>
  <c r="P9" i="14"/>
  <c r="N9" i="14"/>
  <c r="G10" i="14"/>
  <c r="L9" i="14"/>
  <c r="D10" i="14"/>
  <c r="H10" i="14"/>
  <c r="I10" i="14"/>
  <c r="F10" i="14"/>
  <c r="H12" i="12"/>
  <c r="M11" i="12"/>
  <c r="F12" i="12"/>
  <c r="E12" i="12"/>
  <c r="L11" i="12"/>
  <c r="N11" i="12"/>
  <c r="O11" i="12"/>
  <c r="K11" i="12"/>
  <c r="D12" i="12" s="1"/>
  <c r="Q9" i="3"/>
  <c r="J9" i="3"/>
  <c r="O9" i="3"/>
  <c r="E9" i="3"/>
  <c r="G9" i="3"/>
  <c r="F9" i="3"/>
  <c r="H9" i="3"/>
  <c r="I9" i="3"/>
  <c r="L9" i="3"/>
  <c r="N9" i="3"/>
  <c r="K9" i="3"/>
  <c r="M9" i="3"/>
  <c r="P9" i="3"/>
  <c r="T8" i="3"/>
  <c r="D9" i="3" s="1"/>
  <c r="AG8" i="3"/>
  <c r="AE8" i="3"/>
  <c r="AF8" i="3"/>
  <c r="AD8" i="3"/>
  <c r="AC8" i="3"/>
  <c r="AB8" i="3"/>
  <c r="AA8" i="3"/>
  <c r="Z8" i="3"/>
  <c r="Y8" i="3"/>
  <c r="X8" i="3"/>
  <c r="W8" i="3"/>
  <c r="V8" i="3"/>
  <c r="U8" i="3"/>
  <c r="M10" i="14" l="1"/>
  <c r="N10" i="14"/>
  <c r="O10" i="14"/>
  <c r="Q10" i="14"/>
  <c r="P10" i="14"/>
  <c r="L10" i="14"/>
  <c r="D11" i="14" s="1"/>
  <c r="E11" i="14"/>
  <c r="G11" i="14"/>
  <c r="F11" i="14"/>
  <c r="I11" i="14"/>
  <c r="H11" i="14"/>
  <c r="E13" i="12"/>
  <c r="H13" i="12"/>
  <c r="F13" i="12"/>
  <c r="G13" i="12"/>
  <c r="D13" i="12"/>
  <c r="O12" i="12"/>
  <c r="K12" i="12"/>
  <c r="L12" i="12"/>
  <c r="N12" i="12"/>
  <c r="M12" i="12"/>
  <c r="P10" i="3"/>
  <c r="Q10" i="3"/>
  <c r="N10" i="3"/>
  <c r="O10" i="3"/>
  <c r="L10" i="3"/>
  <c r="M10" i="3"/>
  <c r="J10" i="3"/>
  <c r="K10" i="3"/>
  <c r="G10" i="3"/>
  <c r="I10" i="3"/>
  <c r="H10" i="3"/>
  <c r="F10" i="3"/>
  <c r="D10" i="3"/>
  <c r="AG9" i="3"/>
  <c r="AF9" i="3"/>
  <c r="AE9" i="3"/>
  <c r="AD9" i="3"/>
  <c r="AB9" i="3"/>
  <c r="AC9" i="3"/>
  <c r="Z9" i="3"/>
  <c r="AA9" i="3"/>
  <c r="X9" i="3"/>
  <c r="Y9" i="3"/>
  <c r="W9" i="3"/>
  <c r="V9" i="3"/>
  <c r="U9" i="3"/>
  <c r="T9" i="3"/>
  <c r="P11" i="14" l="1"/>
  <c r="D14" i="12"/>
  <c r="O11" i="14"/>
  <c r="F14" i="12"/>
  <c r="Q11" i="14"/>
  <c r="H14" i="12"/>
  <c r="N11" i="14"/>
  <c r="M11" i="14"/>
  <c r="L11" i="14"/>
  <c r="H12" i="14"/>
  <c r="F12" i="14"/>
  <c r="G12" i="14"/>
  <c r="I12" i="14"/>
  <c r="D12" i="14"/>
  <c r="E14" i="12"/>
  <c r="O13" i="12"/>
  <c r="L13" i="12"/>
  <c r="N13" i="12"/>
  <c r="G14" i="12" s="1"/>
  <c r="G15" i="12" s="1"/>
  <c r="M13" i="12"/>
  <c r="K13" i="12"/>
  <c r="E12" i="14"/>
  <c r="E10" i="3"/>
  <c r="E11" i="3" s="1"/>
  <c r="M12" i="14" l="1"/>
  <c r="N12" i="14"/>
  <c r="Q12" i="14"/>
  <c r="P12" i="14"/>
  <c r="O12" i="14"/>
  <c r="H13" i="14"/>
  <c r="L12" i="14"/>
  <c r="D13" i="14" s="1"/>
  <c r="F13" i="14"/>
  <c r="E13" i="14"/>
  <c r="I13" i="14"/>
  <c r="G13" i="14"/>
  <c r="F15" i="12"/>
  <c r="H15" i="12"/>
  <c r="E15" i="12"/>
  <c r="N14" i="12"/>
  <c r="L14" i="12"/>
  <c r="O14" i="12"/>
  <c r="M14" i="12"/>
  <c r="K14" i="12"/>
  <c r="D15" i="12" s="1"/>
  <c r="Q11" i="3"/>
  <c r="P11" i="3"/>
  <c r="N11" i="3"/>
  <c r="O11" i="3"/>
  <c r="X10" i="3"/>
  <c r="M11" i="3"/>
  <c r="L11" i="3"/>
  <c r="K11" i="3"/>
  <c r="AA10" i="3"/>
  <c r="AB10" i="3"/>
  <c r="Z10" i="3"/>
  <c r="AC10" i="3"/>
  <c r="AD10" i="3"/>
  <c r="Y10" i="3"/>
  <c r="AG10" i="3"/>
  <c r="AF10" i="3"/>
  <c r="AE10" i="3"/>
  <c r="J11" i="3"/>
  <c r="I11" i="3"/>
  <c r="H11" i="3"/>
  <c r="T10" i="3"/>
  <c r="U10" i="3"/>
  <c r="V10" i="3"/>
  <c r="F11" i="3"/>
  <c r="W10" i="3"/>
  <c r="D11" i="3"/>
  <c r="Q13" i="14" l="1"/>
  <c r="O13" i="14"/>
  <c r="N13" i="14"/>
  <c r="M13" i="14"/>
  <c r="L13" i="14"/>
  <c r="P13" i="14"/>
  <c r="H14" i="14"/>
  <c r="G14" i="14"/>
  <c r="E14" i="14"/>
  <c r="I14" i="14"/>
  <c r="D14" i="14"/>
  <c r="D16" i="12"/>
  <c r="G16" i="12"/>
  <c r="F16" i="12"/>
  <c r="H16" i="12"/>
  <c r="L15" i="12"/>
  <c r="O15" i="12"/>
  <c r="M15" i="12"/>
  <c r="N15" i="12"/>
  <c r="K15" i="12"/>
  <c r="F14" i="14"/>
  <c r="G11" i="3"/>
  <c r="E12" i="3" s="1"/>
  <c r="Q14" i="14" l="1"/>
  <c r="N14" i="14"/>
  <c r="M14" i="14"/>
  <c r="P14" i="14"/>
  <c r="O14" i="14"/>
  <c r="G15" i="14" s="1"/>
  <c r="L14" i="14"/>
  <c r="H15" i="14"/>
  <c r="I15" i="14"/>
  <c r="F15" i="14"/>
  <c r="E15" i="14"/>
  <c r="D15" i="14"/>
  <c r="E16" i="12"/>
  <c r="E17" i="12" s="1"/>
  <c r="W11" i="3"/>
  <c r="X11" i="3"/>
  <c r="O12" i="3"/>
  <c r="Q12" i="3"/>
  <c r="P12" i="3"/>
  <c r="V11" i="3"/>
  <c r="I12" i="3"/>
  <c r="N12" i="3"/>
  <c r="M12" i="3"/>
  <c r="F12" i="3"/>
  <c r="L12" i="3"/>
  <c r="K12" i="3"/>
  <c r="J12" i="3"/>
  <c r="AF11" i="3"/>
  <c r="H12" i="3"/>
  <c r="G12" i="3"/>
  <c r="AB11" i="3"/>
  <c r="AA11" i="3"/>
  <c r="Z11" i="3"/>
  <c r="AC11" i="3"/>
  <c r="AG11" i="3"/>
  <c r="AE11" i="3"/>
  <c r="T11" i="3"/>
  <c r="D12" i="3" s="1"/>
  <c r="U11" i="3"/>
  <c r="Y11" i="3"/>
  <c r="AD11" i="3"/>
  <c r="D17" i="12" l="1"/>
  <c r="O15" i="14"/>
  <c r="K16" i="12"/>
  <c r="M16" i="12"/>
  <c r="O16" i="12"/>
  <c r="N16" i="12"/>
  <c r="L16" i="12"/>
  <c r="G17" i="12"/>
  <c r="F17" i="12"/>
  <c r="H17" i="12"/>
  <c r="N15" i="14"/>
  <c r="Q15" i="14"/>
  <c r="M15" i="14"/>
  <c r="E16" i="14" s="1"/>
  <c r="P15" i="14"/>
  <c r="L15" i="14"/>
  <c r="G16" i="14"/>
  <c r="F16" i="14"/>
  <c r="I16" i="14"/>
  <c r="D16" i="14"/>
  <c r="H16" i="14"/>
  <c r="Q13" i="3"/>
  <c r="O13" i="3"/>
  <c r="P13" i="3"/>
  <c r="N13" i="3"/>
  <c r="M13" i="3"/>
  <c r="L13" i="3"/>
  <c r="K13" i="3"/>
  <c r="J13" i="3"/>
  <c r="I13" i="3"/>
  <c r="H13" i="3"/>
  <c r="AD12" i="3"/>
  <c r="AA12" i="3"/>
  <c r="AC12" i="3"/>
  <c r="U12" i="3"/>
  <c r="E13" i="3" s="1"/>
  <c r="AE12" i="3"/>
  <c r="Z12" i="3"/>
  <c r="T12" i="3"/>
  <c r="X12" i="3"/>
  <c r="F13" i="3"/>
  <c r="V12" i="3"/>
  <c r="Y12" i="3"/>
  <c r="AF12" i="3"/>
  <c r="W12" i="3"/>
  <c r="AB12" i="3"/>
  <c r="D13" i="3"/>
  <c r="AG12" i="3"/>
  <c r="G13" i="3"/>
  <c r="F18" i="12" l="1"/>
  <c r="L17" i="12"/>
  <c r="E18" i="12"/>
  <c r="G18" i="12"/>
  <c r="O17" i="12"/>
  <c r="N17" i="12"/>
  <c r="K17" i="12"/>
  <c r="D18" i="12" s="1"/>
  <c r="P16" i="14"/>
  <c r="H18" i="12"/>
  <c r="M17" i="12"/>
  <c r="Q16" i="14"/>
  <c r="N16" i="14"/>
  <c r="M16" i="14"/>
  <c r="O16" i="14"/>
  <c r="L16" i="14"/>
  <c r="G17" i="14"/>
  <c r="H17" i="14"/>
  <c r="E17" i="14"/>
  <c r="I17" i="14"/>
  <c r="F17" i="14"/>
  <c r="Q14" i="3"/>
  <c r="O14" i="3"/>
  <c r="P14" i="3"/>
  <c r="N14" i="3"/>
  <c r="M14" i="3"/>
  <c r="L14" i="3"/>
  <c r="K14" i="3"/>
  <c r="J14" i="3"/>
  <c r="I14" i="3"/>
  <c r="F14" i="3"/>
  <c r="G14" i="3"/>
  <c r="AB13" i="3"/>
  <c r="H14" i="3"/>
  <c r="AD13" i="3"/>
  <c r="Y13" i="3"/>
  <c r="AC13" i="3"/>
  <c r="V13" i="3"/>
  <c r="E14" i="3"/>
  <c r="AE13" i="3"/>
  <c r="Z13" i="3"/>
  <c r="X13" i="3"/>
  <c r="AF13" i="3"/>
  <c r="AG13" i="3"/>
  <c r="W13" i="3"/>
  <c r="U13" i="3"/>
  <c r="AA13" i="3"/>
  <c r="T13" i="3"/>
  <c r="D14" i="3" s="1"/>
  <c r="O18" i="12" l="1"/>
  <c r="L18" i="12"/>
  <c r="E19" i="12" s="1"/>
  <c r="M18" i="12"/>
  <c r="K18" i="12"/>
  <c r="N18" i="12"/>
  <c r="D19" i="12"/>
  <c r="F19" i="12"/>
  <c r="H19" i="12"/>
  <c r="G19" i="12"/>
  <c r="D17" i="14"/>
  <c r="P17" i="14" s="1"/>
  <c r="Q15" i="3"/>
  <c r="P15" i="3"/>
  <c r="AD14" i="3"/>
  <c r="O15" i="3"/>
  <c r="N15" i="3"/>
  <c r="M15" i="3"/>
  <c r="L15" i="3"/>
  <c r="K15" i="3"/>
  <c r="J15" i="3"/>
  <c r="I15" i="3"/>
  <c r="E15" i="3"/>
  <c r="H15" i="3"/>
  <c r="AA14" i="3"/>
  <c r="Y14" i="3"/>
  <c r="D15" i="3"/>
  <c r="W14" i="3"/>
  <c r="AE14" i="3"/>
  <c r="T14" i="3"/>
  <c r="G15" i="3"/>
  <c r="AB14" i="3"/>
  <c r="Z14" i="3"/>
  <c r="X14" i="3"/>
  <c r="AF14" i="3"/>
  <c r="U14" i="3"/>
  <c r="AC14" i="3"/>
  <c r="V14" i="3"/>
  <c r="F15" i="3" s="1"/>
  <c r="AG14" i="3"/>
  <c r="E20" i="12" l="1"/>
  <c r="N19" i="12"/>
  <c r="K19" i="12"/>
  <c r="D20" i="12" s="1"/>
  <c r="M19" i="12"/>
  <c r="L19" i="12"/>
  <c r="O19" i="12"/>
  <c r="H20" i="12"/>
  <c r="G20" i="12"/>
  <c r="F20" i="12"/>
  <c r="M17" i="14"/>
  <c r="E18" i="14" s="1"/>
  <c r="N17" i="14"/>
  <c r="O17" i="14"/>
  <c r="Q17" i="14"/>
  <c r="I18" i="14"/>
  <c r="L17" i="14"/>
  <c r="D18" i="14"/>
  <c r="H18" i="14"/>
  <c r="G18" i="14"/>
  <c r="F18" i="14"/>
  <c r="Q16" i="3"/>
  <c r="P16" i="3"/>
  <c r="O16" i="3"/>
  <c r="N16" i="3"/>
  <c r="M16" i="3"/>
  <c r="L16" i="3"/>
  <c r="K16" i="3"/>
  <c r="J16" i="3"/>
  <c r="I16" i="3"/>
  <c r="AB15" i="3"/>
  <c r="H16" i="3"/>
  <c r="Z15" i="3"/>
  <c r="G16" i="3"/>
  <c r="AA15" i="3"/>
  <c r="AF15" i="3"/>
  <c r="V15" i="3"/>
  <c r="D16" i="3"/>
  <c r="Y15" i="3"/>
  <c r="X15" i="3"/>
  <c r="F16" i="3"/>
  <c r="AD15" i="3"/>
  <c r="AC15" i="3"/>
  <c r="AE15" i="3"/>
  <c r="AG15" i="3"/>
  <c r="T15" i="3"/>
  <c r="W15" i="3"/>
  <c r="U15" i="3"/>
  <c r="E16" i="3" s="1"/>
  <c r="N20" i="12" l="1"/>
  <c r="G21" i="12"/>
  <c r="M20" i="12"/>
  <c r="F21" i="12"/>
  <c r="L20" i="12"/>
  <c r="E21" i="12" s="1"/>
  <c r="O20" i="12"/>
  <c r="N18" i="14"/>
  <c r="F19" i="14" s="1"/>
  <c r="K20" i="12"/>
  <c r="H21" i="12"/>
  <c r="D21" i="12"/>
  <c r="O21" i="12" s="1"/>
  <c r="O18" i="14"/>
  <c r="M18" i="14"/>
  <c r="L18" i="14"/>
  <c r="P18" i="14"/>
  <c r="Q18" i="14"/>
  <c r="E19" i="14"/>
  <c r="D19" i="14"/>
  <c r="I19" i="14"/>
  <c r="G19" i="14"/>
  <c r="H19" i="14"/>
  <c r="Q17" i="3"/>
  <c r="P17" i="3"/>
  <c r="O17" i="3"/>
  <c r="N17" i="3"/>
  <c r="M17" i="3"/>
  <c r="L17" i="3"/>
  <c r="K17" i="3"/>
  <c r="J17" i="3"/>
  <c r="I17" i="3"/>
  <c r="H17" i="3"/>
  <c r="AB16" i="3"/>
  <c r="AC16" i="3"/>
  <c r="AD16" i="3"/>
  <c r="V16" i="3"/>
  <c r="U16" i="3"/>
  <c r="AA16" i="3"/>
  <c r="E17" i="3"/>
  <c r="AF16" i="3"/>
  <c r="X16" i="3"/>
  <c r="Y16" i="3"/>
  <c r="G17" i="3"/>
  <c r="W16" i="3"/>
  <c r="AG16" i="3"/>
  <c r="Z16" i="3"/>
  <c r="T16" i="3"/>
  <c r="D17" i="3" s="1"/>
  <c r="F17" i="3"/>
  <c r="AE16" i="3"/>
  <c r="K21" i="12" l="1"/>
  <c r="M21" i="12"/>
  <c r="L21" i="12"/>
  <c r="N21" i="12"/>
  <c r="E22" i="12"/>
  <c r="F22" i="12"/>
  <c r="G22" i="12"/>
  <c r="H22" i="12"/>
  <c r="Q19" i="14"/>
  <c r="N19" i="14"/>
  <c r="O19" i="14"/>
  <c r="M19" i="14"/>
  <c r="P19" i="14"/>
  <c r="L19" i="14"/>
  <c r="D20" i="14" s="1"/>
  <c r="F20" i="14"/>
  <c r="I20" i="14"/>
  <c r="E20" i="14"/>
  <c r="H20" i="14"/>
  <c r="G20" i="14"/>
  <c r="D22" i="12"/>
  <c r="L22" i="12" s="1"/>
  <c r="Q18" i="3"/>
  <c r="P18" i="3"/>
  <c r="O18" i="3"/>
  <c r="N18" i="3"/>
  <c r="M18" i="3"/>
  <c r="L18" i="3"/>
  <c r="K18" i="3"/>
  <c r="J18" i="3"/>
  <c r="U17" i="3"/>
  <c r="E18" i="3" s="1"/>
  <c r="I18" i="3"/>
  <c r="F18" i="3"/>
  <c r="Z17" i="3"/>
  <c r="Y17" i="3"/>
  <c r="AF17" i="3"/>
  <c r="H18" i="3"/>
  <c r="AC17" i="3"/>
  <c r="AA17" i="3"/>
  <c r="W17" i="3"/>
  <c r="AG17" i="3"/>
  <c r="AE17" i="3"/>
  <c r="AB17" i="3"/>
  <c r="G18" i="3"/>
  <c r="X17" i="3"/>
  <c r="V17" i="3"/>
  <c r="D18" i="3"/>
  <c r="T17" i="3"/>
  <c r="AD17" i="3"/>
  <c r="P20" i="14" l="1"/>
  <c r="N20" i="14"/>
  <c r="M20" i="14"/>
  <c r="O20" i="14"/>
  <c r="Q20" i="14"/>
  <c r="L20" i="14"/>
  <c r="E21" i="14"/>
  <c r="I21" i="14"/>
  <c r="D21" i="14"/>
  <c r="H21" i="14"/>
  <c r="F21" i="14"/>
  <c r="D23" i="12"/>
  <c r="E23" i="12"/>
  <c r="N22" i="12"/>
  <c r="M22" i="12"/>
  <c r="O22" i="12"/>
  <c r="H23" i="12"/>
  <c r="G23" i="12"/>
  <c r="F23" i="12"/>
  <c r="K22" i="12"/>
  <c r="G21" i="14"/>
  <c r="Q19" i="3"/>
  <c r="P19" i="3"/>
  <c r="O19" i="3"/>
  <c r="N19" i="3"/>
  <c r="M19" i="3"/>
  <c r="E19" i="3"/>
  <c r="L19" i="3"/>
  <c r="K19" i="3"/>
  <c r="J19" i="3"/>
  <c r="I19" i="3"/>
  <c r="AC18" i="3"/>
  <c r="AD18" i="3"/>
  <c r="Y18" i="3"/>
  <c r="G19" i="3"/>
  <c r="X18" i="3"/>
  <c r="H19" i="3" s="1"/>
  <c r="U18" i="3"/>
  <c r="AA18" i="3"/>
  <c r="V18" i="3"/>
  <c r="F19" i="3"/>
  <c r="Z18" i="3"/>
  <c r="W18" i="3"/>
  <c r="AF18" i="3"/>
  <c r="AG18" i="3"/>
  <c r="D19" i="3"/>
  <c r="AB18" i="3"/>
  <c r="T18" i="3"/>
  <c r="AE18" i="3"/>
  <c r="O21" i="14" l="1"/>
  <c r="O23" i="12"/>
  <c r="G24" i="12"/>
  <c r="F24" i="12"/>
  <c r="M23" i="12"/>
  <c r="N21" i="14"/>
  <c r="P21" i="14"/>
  <c r="M21" i="14"/>
  <c r="Q21" i="14"/>
  <c r="G22" i="14"/>
  <c r="L21" i="14"/>
  <c r="D22" i="14"/>
  <c r="F22" i="14"/>
  <c r="I22" i="14"/>
  <c r="H22" i="14"/>
  <c r="D24" i="12"/>
  <c r="H24" i="12"/>
  <c r="K23" i="12"/>
  <c r="N23" i="12"/>
  <c r="L23" i="12"/>
  <c r="E24" i="12" s="1"/>
  <c r="E22" i="14"/>
  <c r="Q20" i="3"/>
  <c r="P20" i="3"/>
  <c r="H20" i="3"/>
  <c r="O20" i="3"/>
  <c r="N20" i="3"/>
  <c r="M20" i="3"/>
  <c r="L20" i="3"/>
  <c r="K20" i="3"/>
  <c r="J20" i="3"/>
  <c r="I20" i="3"/>
  <c r="AB19" i="3"/>
  <c r="V19" i="3"/>
  <c r="Z19" i="3"/>
  <c r="Y19" i="3"/>
  <c r="AE19" i="3"/>
  <c r="U19" i="3"/>
  <c r="AF19" i="3"/>
  <c r="AA19" i="3"/>
  <c r="F20" i="3"/>
  <c r="AG19" i="3"/>
  <c r="X19" i="3"/>
  <c r="G20" i="3"/>
  <c r="AC19" i="3"/>
  <c r="E20" i="3"/>
  <c r="W19" i="3"/>
  <c r="T19" i="3"/>
  <c r="D20" i="3" s="1"/>
  <c r="AD19" i="3"/>
  <c r="Q22" i="14" l="1"/>
  <c r="P22" i="14"/>
  <c r="N22" i="14"/>
  <c r="O22" i="14"/>
  <c r="L22" i="14"/>
  <c r="E23" i="14"/>
  <c r="M22" i="14"/>
  <c r="G23" i="14"/>
  <c r="I23" i="14"/>
  <c r="H23" i="14"/>
  <c r="F23" i="14"/>
  <c r="E25" i="12"/>
  <c r="N24" i="12"/>
  <c r="G25" i="12" s="1"/>
  <c r="L24" i="12"/>
  <c r="O24" i="12"/>
  <c r="D25" i="12"/>
  <c r="H25" i="12"/>
  <c r="F25" i="12"/>
  <c r="M24" i="12"/>
  <c r="K24" i="12"/>
  <c r="D23" i="14"/>
  <c r="Q21" i="3"/>
  <c r="P21" i="3"/>
  <c r="O21" i="3"/>
  <c r="N21" i="3"/>
  <c r="M21" i="3"/>
  <c r="L21" i="3"/>
  <c r="K21" i="3"/>
  <c r="J21" i="3"/>
  <c r="X20" i="3"/>
  <c r="I21" i="3"/>
  <c r="AB20" i="3"/>
  <c r="AA20" i="3"/>
  <c r="E21" i="3"/>
  <c r="AD20" i="3"/>
  <c r="V20" i="3"/>
  <c r="F21" i="3"/>
  <c r="H21" i="3"/>
  <c r="AE20" i="3"/>
  <c r="T20" i="3"/>
  <c r="D21" i="3"/>
  <c r="W20" i="3"/>
  <c r="G21" i="3" s="1"/>
  <c r="U20" i="3"/>
  <c r="AG20" i="3"/>
  <c r="Y20" i="3"/>
  <c r="AF20" i="3"/>
  <c r="AC20" i="3"/>
  <c r="Z20" i="3"/>
  <c r="G26" i="12" l="1"/>
  <c r="M25" i="12"/>
  <c r="F26" i="12"/>
  <c r="L25" i="12"/>
  <c r="K25" i="12"/>
  <c r="D26" i="12" s="1"/>
  <c r="O23" i="14"/>
  <c r="P23" i="14"/>
  <c r="N23" i="14"/>
  <c r="Q23" i="14"/>
  <c r="M23" i="14"/>
  <c r="E24" i="14" s="1"/>
  <c r="D24" i="14"/>
  <c r="L23" i="14"/>
  <c r="F24" i="14"/>
  <c r="I24" i="14"/>
  <c r="H24" i="14"/>
  <c r="G24" i="14"/>
  <c r="H26" i="12"/>
  <c r="N25" i="12"/>
  <c r="O25" i="12"/>
  <c r="E26" i="12"/>
  <c r="Q22" i="3"/>
  <c r="P22" i="3"/>
  <c r="O22" i="3"/>
  <c r="N22" i="3"/>
  <c r="M22" i="3"/>
  <c r="L22" i="3"/>
  <c r="K22" i="3"/>
  <c r="J22" i="3"/>
  <c r="I22" i="3"/>
  <c r="AA21" i="3"/>
  <c r="H22" i="3"/>
  <c r="G22" i="3"/>
  <c r="Z21" i="3"/>
  <c r="AB21" i="3"/>
  <c r="T21" i="3"/>
  <c r="AE21" i="3"/>
  <c r="AD21" i="3"/>
  <c r="Y21" i="3"/>
  <c r="X21" i="3"/>
  <c r="F22" i="3"/>
  <c r="V21" i="3"/>
  <c r="U21" i="3"/>
  <c r="E22" i="3" s="1"/>
  <c r="D22" i="3"/>
  <c r="AG21" i="3"/>
  <c r="AF21" i="3"/>
  <c r="AC21" i="3"/>
  <c r="W21" i="3"/>
  <c r="K26" i="12" l="1"/>
  <c r="M26" i="12"/>
  <c r="M24" i="14"/>
  <c r="P24" i="14"/>
  <c r="Q24" i="14"/>
  <c r="O24" i="14"/>
  <c r="N24" i="14"/>
  <c r="F25" i="14" s="1"/>
  <c r="E25" i="14"/>
  <c r="L24" i="14"/>
  <c r="G25" i="14"/>
  <c r="H25" i="14"/>
  <c r="I25" i="14"/>
  <c r="D25" i="14"/>
  <c r="L26" i="12"/>
  <c r="E27" i="12" s="1"/>
  <c r="H27" i="12"/>
  <c r="O26" i="12"/>
  <c r="N26" i="12"/>
  <c r="G27" i="12"/>
  <c r="F27" i="12"/>
  <c r="D27" i="12"/>
  <c r="Q23" i="3"/>
  <c r="P23" i="3"/>
  <c r="O23" i="3"/>
  <c r="N23" i="3"/>
  <c r="M23" i="3"/>
  <c r="L23" i="3"/>
  <c r="K23" i="3"/>
  <c r="J23" i="3"/>
  <c r="I23" i="3"/>
  <c r="H23" i="3"/>
  <c r="AC22" i="3"/>
  <c r="G23" i="3"/>
  <c r="X22" i="3"/>
  <c r="D23" i="3"/>
  <c r="E23" i="3"/>
  <c r="AE22" i="3"/>
  <c r="AG22" i="3"/>
  <c r="U22" i="3"/>
  <c r="T22" i="3"/>
  <c r="AF22" i="3"/>
  <c r="AD22" i="3"/>
  <c r="AB22" i="3"/>
  <c r="V22" i="3"/>
  <c r="F23" i="3" s="1"/>
  <c r="Z22" i="3"/>
  <c r="W22" i="3"/>
  <c r="Y22" i="3"/>
  <c r="AA22" i="3"/>
  <c r="K27" i="12" l="1"/>
  <c r="D28" i="12" s="1"/>
  <c r="O25" i="14"/>
  <c r="P25" i="14"/>
  <c r="N25" i="14"/>
  <c r="Q25" i="14"/>
  <c r="M25" i="14"/>
  <c r="L25" i="14"/>
  <c r="F26" i="14"/>
  <c r="D26" i="14"/>
  <c r="E26" i="14"/>
  <c r="H26" i="14"/>
  <c r="I26" i="14"/>
  <c r="E28" i="12"/>
  <c r="L27" i="12"/>
  <c r="N27" i="12"/>
  <c r="M27" i="12"/>
  <c r="O27" i="12"/>
  <c r="F28" i="12"/>
  <c r="G28" i="12"/>
  <c r="H28" i="12"/>
  <c r="G26" i="14"/>
  <c r="Q24" i="3"/>
  <c r="P24" i="3"/>
  <c r="O24" i="3"/>
  <c r="N24" i="3"/>
  <c r="M24" i="3"/>
  <c r="L24" i="3"/>
  <c r="K24" i="3"/>
  <c r="J24" i="3"/>
  <c r="I24" i="3"/>
  <c r="H24" i="3"/>
  <c r="F24" i="3"/>
  <c r="G24" i="3"/>
  <c r="X23" i="3"/>
  <c r="E24" i="3"/>
  <c r="U23" i="3"/>
  <c r="Z23" i="3"/>
  <c r="T23" i="3"/>
  <c r="D24" i="3" s="1"/>
  <c r="AF23" i="3"/>
  <c r="AG23" i="3"/>
  <c r="AE23" i="3"/>
  <c r="AB23" i="3"/>
  <c r="AD23" i="3"/>
  <c r="V23" i="3"/>
  <c r="Y23" i="3"/>
  <c r="AC23" i="3"/>
  <c r="AA23" i="3"/>
  <c r="W23" i="3"/>
  <c r="H29" i="12" l="1"/>
  <c r="L28" i="12"/>
  <c r="E29" i="12" s="1"/>
  <c r="M28" i="12"/>
  <c r="Q26" i="14"/>
  <c r="K28" i="12"/>
  <c r="M26" i="14"/>
  <c r="G27" i="14"/>
  <c r="O26" i="14"/>
  <c r="P26" i="14"/>
  <c r="N26" i="14"/>
  <c r="L26" i="14"/>
  <c r="D27" i="14" s="1"/>
  <c r="I27" i="14"/>
  <c r="F27" i="14"/>
  <c r="H27" i="14"/>
  <c r="E27" i="14"/>
  <c r="O28" i="12"/>
  <c r="G29" i="12"/>
  <c r="F29" i="12"/>
  <c r="N28" i="12"/>
  <c r="D29" i="12"/>
  <c r="Q25" i="3"/>
  <c r="P25" i="3"/>
  <c r="O25" i="3"/>
  <c r="N25" i="3"/>
  <c r="M25" i="3"/>
  <c r="L25" i="3"/>
  <c r="K25" i="3"/>
  <c r="J25" i="3"/>
  <c r="I25" i="3"/>
  <c r="F25" i="3"/>
  <c r="H25" i="3"/>
  <c r="G25" i="3"/>
  <c r="D25" i="3"/>
  <c r="AE24" i="3"/>
  <c r="AG24" i="3"/>
  <c r="T24" i="3"/>
  <c r="AF24" i="3"/>
  <c r="Y24" i="3"/>
  <c r="AA24" i="3"/>
  <c r="Z24" i="3"/>
  <c r="V24" i="3"/>
  <c r="U24" i="3"/>
  <c r="E25" i="3" s="1"/>
  <c r="AB24" i="3"/>
  <c r="AD24" i="3"/>
  <c r="X24" i="3"/>
  <c r="W24" i="3"/>
  <c r="AC24" i="3"/>
  <c r="M29" i="12" l="1"/>
  <c r="F30" i="12" s="1"/>
  <c r="N29" i="12"/>
  <c r="L29" i="12"/>
  <c r="K29" i="12"/>
  <c r="E30" i="12"/>
  <c r="M27" i="14"/>
  <c r="N27" i="14"/>
  <c r="O27" i="14"/>
  <c r="P27" i="14"/>
  <c r="Q27" i="14"/>
  <c r="I28" i="14" s="1"/>
  <c r="D28" i="14"/>
  <c r="L27" i="14"/>
  <c r="F28" i="14"/>
  <c r="E28" i="14"/>
  <c r="H28" i="14"/>
  <c r="G28" i="14"/>
  <c r="O29" i="12"/>
  <c r="G30" i="12"/>
  <c r="D30" i="12"/>
  <c r="H30" i="12"/>
  <c r="Q26" i="3"/>
  <c r="P26" i="3"/>
  <c r="O26" i="3"/>
  <c r="N26" i="3"/>
  <c r="M26" i="3"/>
  <c r="L26" i="3"/>
  <c r="K26" i="3"/>
  <c r="J26" i="3"/>
  <c r="I26" i="3"/>
  <c r="H26" i="3"/>
  <c r="F26" i="3"/>
  <c r="G26" i="3"/>
  <c r="E26" i="3"/>
  <c r="U25" i="3"/>
  <c r="AC25" i="3"/>
  <c r="X25" i="3"/>
  <c r="W25" i="3"/>
  <c r="V25" i="3"/>
  <c r="AB25" i="3"/>
  <c r="Y25" i="3"/>
  <c r="Z25" i="3"/>
  <c r="AA25" i="3"/>
  <c r="AD25" i="3"/>
  <c r="AF25" i="3"/>
  <c r="AE25" i="3"/>
  <c r="T25" i="3"/>
  <c r="D26" i="3" s="1"/>
  <c r="AG25" i="3"/>
  <c r="L30" i="12" l="1"/>
  <c r="K30" i="12"/>
  <c r="D31" i="12" s="1"/>
  <c r="N28" i="14"/>
  <c r="H31" i="12"/>
  <c r="E31" i="12"/>
  <c r="Q28" i="14"/>
  <c r="P28" i="14"/>
  <c r="H29" i="14" s="1"/>
  <c r="G29" i="14"/>
  <c r="O28" i="14"/>
  <c r="M28" i="14"/>
  <c r="L28" i="14"/>
  <c r="I29" i="14"/>
  <c r="E29" i="14"/>
  <c r="F29" i="14"/>
  <c r="G31" i="12"/>
  <c r="N30" i="12"/>
  <c r="M30" i="12"/>
  <c r="O30" i="12"/>
  <c r="F31" i="12"/>
  <c r="F32" i="12" s="1"/>
  <c r="N31" i="12"/>
  <c r="D29" i="14"/>
  <c r="Q27" i="3"/>
  <c r="F27" i="3"/>
  <c r="P27" i="3"/>
  <c r="O27" i="3"/>
  <c r="N27" i="3"/>
  <c r="M27" i="3"/>
  <c r="L27" i="3"/>
  <c r="K27" i="3"/>
  <c r="J27" i="3"/>
  <c r="H27" i="3"/>
  <c r="G27" i="3"/>
  <c r="AB26" i="3"/>
  <c r="V26" i="3"/>
  <c r="AD26" i="3"/>
  <c r="D27" i="3"/>
  <c r="AG26" i="3"/>
  <c r="AF26" i="3"/>
  <c r="AE26" i="3"/>
  <c r="T26" i="3"/>
  <c r="W26" i="3"/>
  <c r="AA26" i="3"/>
  <c r="X26" i="3"/>
  <c r="AC26" i="3"/>
  <c r="Z26" i="3"/>
  <c r="Y26" i="3"/>
  <c r="I27" i="3" s="1"/>
  <c r="E27" i="3"/>
  <c r="U26" i="3"/>
  <c r="L31" i="12" l="1"/>
  <c r="O31" i="12"/>
  <c r="H32" i="12" s="1"/>
  <c r="M31" i="12"/>
  <c r="L29" i="14"/>
  <c r="L30" i="14" s="1"/>
  <c r="M29" i="14"/>
  <c r="M30" i="14" s="1"/>
  <c r="N29" i="14"/>
  <c r="N30" i="14" s="1"/>
  <c r="Q29" i="14"/>
  <c r="Q30" i="14" s="1"/>
  <c r="P91" i="14" s="1"/>
  <c r="J13" i="8" s="1"/>
  <c r="O29" i="1" s="1"/>
  <c r="P29" i="14"/>
  <c r="P30" i="14" s="1"/>
  <c r="O29" i="14"/>
  <c r="O30" i="14" s="1"/>
  <c r="D32" i="12"/>
  <c r="G32" i="12"/>
  <c r="K31" i="12"/>
  <c r="E32" i="12"/>
  <c r="Q28" i="3"/>
  <c r="P28" i="3"/>
  <c r="O28" i="3"/>
  <c r="N28" i="3"/>
  <c r="M28" i="3"/>
  <c r="L28" i="3"/>
  <c r="I28" i="3"/>
  <c r="K28" i="3"/>
  <c r="J28" i="3"/>
  <c r="H28" i="3"/>
  <c r="F28" i="3"/>
  <c r="G28" i="3"/>
  <c r="Y27" i="3"/>
  <c r="AC27" i="3"/>
  <c r="Z27" i="3"/>
  <c r="X27" i="3"/>
  <c r="D28" i="3"/>
  <c r="AG27" i="3"/>
  <c r="AF27" i="3"/>
  <c r="T27" i="3"/>
  <c r="AE27" i="3"/>
  <c r="U27" i="3"/>
  <c r="E28" i="3" s="1"/>
  <c r="AD27" i="3"/>
  <c r="V27" i="3"/>
  <c r="AA27" i="3"/>
  <c r="W27" i="3"/>
  <c r="AB27" i="3"/>
  <c r="L32" i="12" l="1"/>
  <c r="E33" i="12" s="1"/>
  <c r="O32" i="12"/>
  <c r="D33" i="12"/>
  <c r="G33" i="12"/>
  <c r="K32" i="12"/>
  <c r="N32" i="12"/>
  <c r="L36" i="14"/>
  <c r="O36" i="14"/>
  <c r="K36" i="14"/>
  <c r="D37" i="14" s="1"/>
  <c r="N36" i="14"/>
  <c r="M36" i="14"/>
  <c r="M32" i="12"/>
  <c r="H33" i="12"/>
  <c r="F33" i="12"/>
  <c r="Q29" i="3"/>
  <c r="P29" i="3"/>
  <c r="O29" i="3"/>
  <c r="N29" i="3"/>
  <c r="L29" i="3"/>
  <c r="M29" i="3"/>
  <c r="K29" i="3"/>
  <c r="I29" i="3"/>
  <c r="J29" i="3"/>
  <c r="H29" i="3"/>
  <c r="F29" i="3"/>
  <c r="G29" i="3"/>
  <c r="E29" i="3"/>
  <c r="U28" i="3"/>
  <c r="W28" i="3"/>
  <c r="AB28" i="3"/>
  <c r="AG28" i="3"/>
  <c r="AF28" i="3"/>
  <c r="T28" i="3"/>
  <c r="D29" i="3" s="1"/>
  <c r="AE28" i="3"/>
  <c r="X28" i="3"/>
  <c r="AA28" i="3"/>
  <c r="V28" i="3"/>
  <c r="AD28" i="3"/>
  <c r="Z28" i="3"/>
  <c r="AC28" i="3"/>
  <c r="Y28" i="3"/>
  <c r="O33" i="12" l="1"/>
  <c r="M33" i="12"/>
  <c r="K33" i="12"/>
  <c r="F34" i="12"/>
  <c r="F38" i="14"/>
  <c r="H38" i="14"/>
  <c r="G38" i="14"/>
  <c r="D38" i="14"/>
  <c r="O37" i="14"/>
  <c r="E34" i="12"/>
  <c r="D34" i="12"/>
  <c r="N33" i="12"/>
  <c r="L33" i="12"/>
  <c r="H34" i="12"/>
  <c r="G34" i="12"/>
  <c r="Q30" i="3"/>
  <c r="P30" i="3"/>
  <c r="O30" i="3"/>
  <c r="N30" i="3"/>
  <c r="L30" i="3"/>
  <c r="M30" i="3"/>
  <c r="K30" i="3"/>
  <c r="I30" i="3"/>
  <c r="H30" i="3"/>
  <c r="F30" i="3"/>
  <c r="G30" i="3"/>
  <c r="X29" i="3"/>
  <c r="D30" i="3"/>
  <c r="AG29" i="3"/>
  <c r="T29" i="3"/>
  <c r="AF29" i="3"/>
  <c r="AE29" i="3"/>
  <c r="AD29" i="3"/>
  <c r="AC29" i="3"/>
  <c r="W29" i="3"/>
  <c r="Y29" i="3"/>
  <c r="Z29" i="3"/>
  <c r="J30" i="3" s="1"/>
  <c r="AA29" i="3"/>
  <c r="AB29" i="3"/>
  <c r="V29" i="3"/>
  <c r="E30" i="3"/>
  <c r="U29" i="3"/>
  <c r="F35" i="12" l="1"/>
  <c r="K34" i="12"/>
  <c r="M34" i="12"/>
  <c r="N34" i="12"/>
  <c r="D35" i="12"/>
  <c r="H35" i="12"/>
  <c r="L37" i="14"/>
  <c r="E38" i="14" s="1"/>
  <c r="E39" i="14" s="1"/>
  <c r="N37" i="14"/>
  <c r="M37" i="14"/>
  <c r="K37" i="14"/>
  <c r="O34" i="12"/>
  <c r="G35" i="12"/>
  <c r="G36" i="12" s="1"/>
  <c r="E35" i="12"/>
  <c r="L34" i="12"/>
  <c r="Q31" i="3"/>
  <c r="P31" i="3"/>
  <c r="O31" i="3"/>
  <c r="N31" i="3"/>
  <c r="L31" i="3"/>
  <c r="M31" i="3"/>
  <c r="J31" i="3"/>
  <c r="K31" i="3"/>
  <c r="I31" i="3"/>
  <c r="H31" i="3"/>
  <c r="G31" i="3"/>
  <c r="Z30" i="3"/>
  <c r="AB30" i="3"/>
  <c r="AC30" i="3"/>
  <c r="V30" i="3"/>
  <c r="F31" i="3" s="1"/>
  <c r="AA30" i="3"/>
  <c r="Y30" i="3"/>
  <c r="D31" i="3"/>
  <c r="AG30" i="3"/>
  <c r="T30" i="3"/>
  <c r="AF30" i="3"/>
  <c r="AE30" i="3"/>
  <c r="AD30" i="3"/>
  <c r="E31" i="3"/>
  <c r="U30" i="3"/>
  <c r="W30" i="3"/>
  <c r="X30" i="3"/>
  <c r="D39" i="14" l="1"/>
  <c r="O35" i="12"/>
  <c r="D36" i="12"/>
  <c r="M35" i="12"/>
  <c r="K35" i="12"/>
  <c r="L35" i="12"/>
  <c r="E36" i="12" s="1"/>
  <c r="E37" i="12" s="1"/>
  <c r="N35" i="12"/>
  <c r="H39" i="14"/>
  <c r="G39" i="14"/>
  <c r="L38" i="14"/>
  <c r="K38" i="14"/>
  <c r="O38" i="14"/>
  <c r="M38" i="14"/>
  <c r="F39" i="14" s="1"/>
  <c r="N38" i="14"/>
  <c r="H36" i="12"/>
  <c r="F36" i="12"/>
  <c r="Q32" i="3"/>
  <c r="P32" i="3"/>
  <c r="O32" i="3"/>
  <c r="N32" i="3"/>
  <c r="L32" i="3"/>
  <c r="M32" i="3"/>
  <c r="K32" i="3"/>
  <c r="I32" i="3"/>
  <c r="J32" i="3"/>
  <c r="H32" i="3"/>
  <c r="F32" i="3"/>
  <c r="G32" i="3"/>
  <c r="W31" i="3"/>
  <c r="AA31" i="3"/>
  <c r="D32" i="3"/>
  <c r="AG31" i="3"/>
  <c r="AF31" i="3"/>
  <c r="T31" i="3"/>
  <c r="AE31" i="3"/>
  <c r="Y31" i="3"/>
  <c r="V31" i="3"/>
  <c r="X31" i="3"/>
  <c r="AD31" i="3"/>
  <c r="Z31" i="3"/>
  <c r="U31" i="3"/>
  <c r="AC31" i="3"/>
  <c r="AB31" i="3"/>
  <c r="O36" i="12" l="1"/>
  <c r="N36" i="12"/>
  <c r="K36" i="12"/>
  <c r="D37" i="12" s="1"/>
  <c r="L36" i="12"/>
  <c r="M36" i="12"/>
  <c r="F37" i="12"/>
  <c r="F40" i="14"/>
  <c r="E40" i="14"/>
  <c r="H40" i="14"/>
  <c r="G40" i="14"/>
  <c r="M39" i="14"/>
  <c r="K39" i="14"/>
  <c r="D40" i="14" s="1"/>
  <c r="N39" i="14"/>
  <c r="L39" i="14"/>
  <c r="O39" i="14"/>
  <c r="H37" i="12"/>
  <c r="G37" i="12"/>
  <c r="E32" i="3"/>
  <c r="V32" i="3" s="1"/>
  <c r="N37" i="12" l="1"/>
  <c r="K37" i="12"/>
  <c r="M37" i="12"/>
  <c r="O37" i="12"/>
  <c r="G38" i="12"/>
  <c r="E41" i="14"/>
  <c r="G41" i="14"/>
  <c r="H41" i="14"/>
  <c r="F41" i="14"/>
  <c r="O40" i="14"/>
  <c r="K40" i="14"/>
  <c r="D41" i="14" s="1"/>
  <c r="M40" i="14"/>
  <c r="L40" i="14"/>
  <c r="N40" i="14"/>
  <c r="L37" i="12"/>
  <c r="D38" i="12"/>
  <c r="H38" i="12"/>
  <c r="F38" i="12"/>
  <c r="E38" i="12"/>
  <c r="Q33" i="3"/>
  <c r="P33" i="3"/>
  <c r="O33" i="3"/>
  <c r="N33" i="3"/>
  <c r="M33" i="3"/>
  <c r="L33" i="3"/>
  <c r="K33" i="3"/>
  <c r="J33" i="3"/>
  <c r="I33" i="3"/>
  <c r="H33" i="3"/>
  <c r="W32" i="3"/>
  <c r="G33" i="3" s="1"/>
  <c r="F33" i="3"/>
  <c r="E33" i="3"/>
  <c r="U32" i="3"/>
  <c r="D33" i="3"/>
  <c r="Z32" i="3"/>
  <c r="AD32" i="3"/>
  <c r="AB32" i="3"/>
  <c r="AF32" i="3"/>
  <c r="T32" i="3"/>
  <c r="AG32" i="3"/>
  <c r="X32" i="3"/>
  <c r="AC32" i="3"/>
  <c r="AA32" i="3"/>
  <c r="Y32" i="3"/>
  <c r="AE32" i="3"/>
  <c r="D42" i="14" l="1"/>
  <c r="G39" i="12"/>
  <c r="K38" i="12"/>
  <c r="M38" i="12"/>
  <c r="F42" i="14"/>
  <c r="L38" i="12"/>
  <c r="D39" i="12"/>
  <c r="F39" i="12"/>
  <c r="G42" i="14"/>
  <c r="H42" i="14"/>
  <c r="O41" i="14"/>
  <c r="K41" i="14"/>
  <c r="M41" i="14"/>
  <c r="N41" i="14"/>
  <c r="L41" i="14"/>
  <c r="N38" i="12"/>
  <c r="O38" i="12"/>
  <c r="E39" i="12"/>
  <c r="H39" i="12"/>
  <c r="Q34" i="3"/>
  <c r="P34" i="3"/>
  <c r="O34" i="3"/>
  <c r="M34" i="3"/>
  <c r="N34" i="3"/>
  <c r="L34" i="3"/>
  <c r="K34" i="3"/>
  <c r="J34" i="3"/>
  <c r="I34" i="3"/>
  <c r="G34" i="3"/>
  <c r="H34" i="3"/>
  <c r="AD33" i="3"/>
  <c r="F34" i="3"/>
  <c r="Y33" i="3"/>
  <c r="AA33" i="3"/>
  <c r="X33" i="3"/>
  <c r="AB33" i="3"/>
  <c r="AE33" i="3"/>
  <c r="AG33" i="3"/>
  <c r="T33" i="3"/>
  <c r="D34" i="3" s="1"/>
  <c r="AF33" i="3"/>
  <c r="E34" i="3"/>
  <c r="U33" i="3"/>
  <c r="W33" i="3"/>
  <c r="Z33" i="3"/>
  <c r="AC33" i="3"/>
  <c r="V33" i="3"/>
  <c r="N39" i="12" l="1"/>
  <c r="M39" i="12"/>
  <c r="O39" i="12"/>
  <c r="D40" i="12"/>
  <c r="L39" i="12"/>
  <c r="H40" i="12"/>
  <c r="E42" i="14"/>
  <c r="N42" i="14" s="1"/>
  <c r="K39" i="12"/>
  <c r="E40" i="12"/>
  <c r="F40" i="12"/>
  <c r="G40" i="12"/>
  <c r="Q35" i="3"/>
  <c r="M35" i="3"/>
  <c r="P35" i="3"/>
  <c r="O35" i="3"/>
  <c r="N35" i="3"/>
  <c r="L35" i="3"/>
  <c r="K35" i="3"/>
  <c r="J35" i="3"/>
  <c r="I35" i="3"/>
  <c r="H35" i="3"/>
  <c r="G35" i="3"/>
  <c r="F35" i="3"/>
  <c r="W34" i="3"/>
  <c r="V34" i="3"/>
  <c r="AB34" i="3"/>
  <c r="X34" i="3"/>
  <c r="AA34" i="3"/>
  <c r="AC34" i="3"/>
  <c r="Z34" i="3"/>
  <c r="D35" i="3"/>
  <c r="AF34" i="3"/>
  <c r="T34" i="3"/>
  <c r="AG34" i="3"/>
  <c r="AE34" i="3"/>
  <c r="AD34" i="3"/>
  <c r="U34" i="3"/>
  <c r="E35" i="3" s="1"/>
  <c r="Y34" i="3"/>
  <c r="G41" i="12" l="1"/>
  <c r="K42" i="14"/>
  <c r="D43" i="14"/>
  <c r="M42" i="14"/>
  <c r="M40" i="12"/>
  <c r="E41" i="12"/>
  <c r="O40" i="12"/>
  <c r="K40" i="12"/>
  <c r="D41" i="12" s="1"/>
  <c r="N40" i="12"/>
  <c r="L40" i="12"/>
  <c r="E43" i="14"/>
  <c r="F43" i="14"/>
  <c r="O42" i="14"/>
  <c r="L42" i="14"/>
  <c r="G43" i="14"/>
  <c r="H43" i="14"/>
  <c r="F41" i="12"/>
  <c r="H41" i="12"/>
  <c r="Q36" i="3"/>
  <c r="P36" i="3"/>
  <c r="M36" i="3"/>
  <c r="O36" i="3"/>
  <c r="N36" i="3"/>
  <c r="L36" i="3"/>
  <c r="K36" i="3"/>
  <c r="J36" i="3"/>
  <c r="I36" i="3"/>
  <c r="G36" i="3"/>
  <c r="H36" i="3"/>
  <c r="F36" i="3"/>
  <c r="E36" i="3"/>
  <c r="U35" i="3"/>
  <c r="AC35" i="3"/>
  <c r="AA35" i="3"/>
  <c r="AF35" i="3"/>
  <c r="T35" i="3"/>
  <c r="D36" i="3" s="1"/>
  <c r="AE35" i="3"/>
  <c r="AG35" i="3"/>
  <c r="V35" i="3"/>
  <c r="AD35" i="3"/>
  <c r="X35" i="3"/>
  <c r="AB35" i="3"/>
  <c r="Z35" i="3"/>
  <c r="Y35" i="3"/>
  <c r="W35" i="3"/>
  <c r="L41" i="12" l="1"/>
  <c r="M41" i="12"/>
  <c r="E44" i="14"/>
  <c r="K41" i="12"/>
  <c r="N41" i="12"/>
  <c r="D42" i="12"/>
  <c r="H42" i="12"/>
  <c r="L43" i="14"/>
  <c r="K43" i="14"/>
  <c r="D44" i="14" s="1"/>
  <c r="G44" i="14"/>
  <c r="O43" i="14"/>
  <c r="M43" i="14"/>
  <c r="N43" i="14"/>
  <c r="H44" i="14"/>
  <c r="F44" i="14"/>
  <c r="O41" i="12"/>
  <c r="F42" i="12"/>
  <c r="G42" i="12"/>
  <c r="E42" i="12"/>
  <c r="Q37" i="3"/>
  <c r="P37" i="3"/>
  <c r="O37" i="3"/>
  <c r="M37" i="3"/>
  <c r="N37" i="3"/>
  <c r="L37" i="3"/>
  <c r="K37" i="3"/>
  <c r="V36" i="3"/>
  <c r="F37" i="3" s="1"/>
  <c r="J37" i="3"/>
  <c r="I37" i="3"/>
  <c r="H37" i="3"/>
  <c r="G37" i="3"/>
  <c r="Y36" i="3"/>
  <c r="AC36" i="3"/>
  <c r="W36" i="3"/>
  <c r="D37" i="3"/>
  <c r="AE36" i="3"/>
  <c r="T36" i="3"/>
  <c r="AG36" i="3"/>
  <c r="AF36" i="3"/>
  <c r="AA36" i="3"/>
  <c r="X36" i="3"/>
  <c r="Z36" i="3"/>
  <c r="AB36" i="3"/>
  <c r="AD36" i="3"/>
  <c r="E37" i="3"/>
  <c r="U36" i="3"/>
  <c r="M42" i="12" l="1"/>
  <c r="K42" i="12"/>
  <c r="L44" i="14"/>
  <c r="E43" i="12"/>
  <c r="O44" i="14"/>
  <c r="K44" i="14"/>
  <c r="F45" i="14"/>
  <c r="E45" i="14"/>
  <c r="D45" i="14"/>
  <c r="H45" i="14"/>
  <c r="G45" i="14"/>
  <c r="N44" i="14"/>
  <c r="M44" i="14"/>
  <c r="N42" i="12"/>
  <c r="F43" i="12"/>
  <c r="O42" i="12"/>
  <c r="D43" i="12"/>
  <c r="G43" i="12"/>
  <c r="L42" i="12"/>
  <c r="H43" i="12"/>
  <c r="H44" i="12" s="1"/>
  <c r="Q38" i="3"/>
  <c r="P38" i="3"/>
  <c r="O38" i="3"/>
  <c r="N38" i="3"/>
  <c r="M38" i="3"/>
  <c r="L38" i="3"/>
  <c r="K38" i="3"/>
  <c r="J38" i="3"/>
  <c r="I38" i="3"/>
  <c r="H38" i="3"/>
  <c r="G38" i="3"/>
  <c r="F38" i="3"/>
  <c r="U37" i="3"/>
  <c r="E38" i="3" s="1"/>
  <c r="AB37" i="3"/>
  <c r="AD37" i="3"/>
  <c r="AC37" i="3"/>
  <c r="D38" i="3"/>
  <c r="AE37" i="3"/>
  <c r="AF37" i="3"/>
  <c r="T37" i="3"/>
  <c r="AG37" i="3"/>
  <c r="W37" i="3"/>
  <c r="Z37" i="3"/>
  <c r="V37" i="3"/>
  <c r="X37" i="3"/>
  <c r="AA37" i="3"/>
  <c r="Y37" i="3"/>
  <c r="N43" i="12" l="1"/>
  <c r="L45" i="14"/>
  <c r="K45" i="14"/>
  <c r="M43" i="12"/>
  <c r="N45" i="14"/>
  <c r="O45" i="14"/>
  <c r="K43" i="12"/>
  <c r="D44" i="12" s="1"/>
  <c r="H46" i="14"/>
  <c r="E44" i="12"/>
  <c r="E46" i="14"/>
  <c r="G46" i="14"/>
  <c r="D46" i="14"/>
  <c r="M45" i="14"/>
  <c r="F46" i="14" s="1"/>
  <c r="G44" i="12"/>
  <c r="F44" i="12"/>
  <c r="L43" i="12"/>
  <c r="O43" i="12"/>
  <c r="Q39" i="3"/>
  <c r="P39" i="3"/>
  <c r="O39" i="3"/>
  <c r="M39" i="3"/>
  <c r="N39" i="3"/>
  <c r="L39" i="3"/>
  <c r="K39" i="3"/>
  <c r="J39" i="3"/>
  <c r="I39" i="3"/>
  <c r="H39" i="3"/>
  <c r="G39" i="3"/>
  <c r="F39" i="3"/>
  <c r="E39" i="3"/>
  <c r="U38" i="3"/>
  <c r="Y38" i="3"/>
  <c r="AA38" i="3"/>
  <c r="AC38" i="3"/>
  <c r="X38" i="3"/>
  <c r="V38" i="3"/>
  <c r="AB38" i="3"/>
  <c r="AG38" i="3"/>
  <c r="T38" i="3"/>
  <c r="D39" i="3" s="1"/>
  <c r="AE38" i="3"/>
  <c r="AF38" i="3"/>
  <c r="Z38" i="3"/>
  <c r="W38" i="3"/>
  <c r="AD38" i="3"/>
  <c r="L44" i="12" l="1"/>
  <c r="E45" i="12" s="1"/>
  <c r="N44" i="12"/>
  <c r="O44" i="12"/>
  <c r="F45" i="12"/>
  <c r="K44" i="12"/>
  <c r="M44" i="12"/>
  <c r="D45" i="12"/>
  <c r="F47" i="14"/>
  <c r="M46" i="14"/>
  <c r="L46" i="14"/>
  <c r="K46" i="14"/>
  <c r="D47" i="14" s="1"/>
  <c r="N46" i="14"/>
  <c r="O46" i="14"/>
  <c r="H47" i="14"/>
  <c r="G47" i="14"/>
  <c r="E47" i="14"/>
  <c r="H45" i="12"/>
  <c r="G45" i="12"/>
  <c r="Q40" i="3"/>
  <c r="O40" i="3"/>
  <c r="P40" i="3"/>
  <c r="M40" i="3"/>
  <c r="N40" i="3"/>
  <c r="L40" i="3"/>
  <c r="K40" i="3"/>
  <c r="J40" i="3"/>
  <c r="I40" i="3"/>
  <c r="H40" i="3"/>
  <c r="G40" i="3"/>
  <c r="F40" i="3"/>
  <c r="AD39" i="3"/>
  <c r="V39" i="3"/>
  <c r="AC39" i="3"/>
  <c r="Y39" i="3"/>
  <c r="X39" i="3"/>
  <c r="W39" i="3"/>
  <c r="Z39" i="3"/>
  <c r="D40" i="3"/>
  <c r="AF39" i="3"/>
  <c r="T39" i="3"/>
  <c r="AE39" i="3"/>
  <c r="AG39" i="3"/>
  <c r="AA39" i="3"/>
  <c r="AB39" i="3"/>
  <c r="U39" i="3"/>
  <c r="E40" i="3" s="1"/>
  <c r="E46" i="12" l="1"/>
  <c r="K45" i="12"/>
  <c r="N45" i="12"/>
  <c r="L45" i="12"/>
  <c r="O45" i="12"/>
  <c r="G48" i="14"/>
  <c r="M47" i="14"/>
  <c r="K47" i="14"/>
  <c r="D48" i="14"/>
  <c r="L47" i="14"/>
  <c r="E48" i="14" s="1"/>
  <c r="O47" i="14"/>
  <c r="H48" i="14"/>
  <c r="N47" i="14"/>
  <c r="F48" i="14"/>
  <c r="M45" i="12"/>
  <c r="F46" i="12"/>
  <c r="D46" i="12"/>
  <c r="G46" i="12"/>
  <c r="H46" i="12"/>
  <c r="Q41" i="3"/>
  <c r="O41" i="3"/>
  <c r="P41" i="3"/>
  <c r="M41" i="3"/>
  <c r="N41" i="3"/>
  <c r="L41" i="3"/>
  <c r="K41" i="3"/>
  <c r="J41" i="3"/>
  <c r="I41" i="3"/>
  <c r="H41" i="3"/>
  <c r="G41" i="3"/>
  <c r="F41" i="3"/>
  <c r="W40" i="3"/>
  <c r="AB40" i="3"/>
  <c r="AA40" i="3"/>
  <c r="V40" i="3"/>
  <c r="E41" i="3"/>
  <c r="U40" i="3"/>
  <c r="AC40" i="3"/>
  <c r="X40" i="3"/>
  <c r="AD40" i="3"/>
  <c r="Y40" i="3"/>
  <c r="AF40" i="3"/>
  <c r="AE40" i="3"/>
  <c r="AG40" i="3"/>
  <c r="T40" i="3"/>
  <c r="D41" i="3" s="1"/>
  <c r="Z40" i="3"/>
  <c r="M46" i="12" l="1"/>
  <c r="G47" i="12"/>
  <c r="E47" i="12"/>
  <c r="O46" i="12"/>
  <c r="K46" i="12"/>
  <c r="D47" i="12" s="1"/>
  <c r="E49" i="14"/>
  <c r="L48" i="14"/>
  <c r="K48" i="14"/>
  <c r="D49" i="14" s="1"/>
  <c r="O48" i="14"/>
  <c r="G49" i="14"/>
  <c r="H49" i="14"/>
  <c r="F49" i="14"/>
  <c r="F50" i="14" s="1"/>
  <c r="N48" i="14"/>
  <c r="M48" i="14"/>
  <c r="N46" i="12"/>
  <c r="L46" i="12"/>
  <c r="H47" i="12"/>
  <c r="F47" i="12"/>
  <c r="Q42" i="3"/>
  <c r="P42" i="3"/>
  <c r="M42" i="3"/>
  <c r="O42" i="3"/>
  <c r="N42" i="3"/>
  <c r="L42" i="3"/>
  <c r="K42" i="3"/>
  <c r="J42" i="3"/>
  <c r="I42" i="3"/>
  <c r="H42" i="3"/>
  <c r="F42" i="3"/>
  <c r="Z41" i="3"/>
  <c r="E42" i="3"/>
  <c r="U41" i="3"/>
  <c r="D42" i="3"/>
  <c r="AG41" i="3"/>
  <c r="AF41" i="3"/>
  <c r="T41" i="3"/>
  <c r="AE41" i="3"/>
  <c r="AB41" i="3"/>
  <c r="AC41" i="3"/>
  <c r="V41" i="3"/>
  <c r="AA41" i="3"/>
  <c r="Y41" i="3"/>
  <c r="X41" i="3"/>
  <c r="AD41" i="3"/>
  <c r="W41" i="3"/>
  <c r="G42" i="3" s="1"/>
  <c r="M47" i="12" l="1"/>
  <c r="N47" i="12"/>
  <c r="O47" i="12"/>
  <c r="H48" i="12"/>
  <c r="L47" i="12"/>
  <c r="N49" i="14"/>
  <c r="L49" i="14"/>
  <c r="E48" i="12"/>
  <c r="K49" i="14"/>
  <c r="D50" i="14" s="1"/>
  <c r="H50" i="14"/>
  <c r="O49" i="14"/>
  <c r="G50" i="14"/>
  <c r="M49" i="14"/>
  <c r="E50" i="14"/>
  <c r="D48" i="12"/>
  <c r="G48" i="12"/>
  <c r="F48" i="12"/>
  <c r="K47" i="12"/>
  <c r="Q43" i="3"/>
  <c r="G43" i="3"/>
  <c r="P43" i="3"/>
  <c r="O43" i="3"/>
  <c r="M43" i="3"/>
  <c r="N43" i="3"/>
  <c r="L43" i="3"/>
  <c r="K43" i="3"/>
  <c r="J43" i="3"/>
  <c r="I43" i="3"/>
  <c r="H43" i="3"/>
  <c r="F43" i="3"/>
  <c r="AD42" i="3"/>
  <c r="AB42" i="3"/>
  <c r="W42" i="3"/>
  <c r="Y42" i="3"/>
  <c r="T42" i="3"/>
  <c r="D43" i="3" s="1"/>
  <c r="AG42" i="3"/>
  <c r="AF42" i="3"/>
  <c r="AE42" i="3"/>
  <c r="E43" i="3"/>
  <c r="U42" i="3"/>
  <c r="X42" i="3"/>
  <c r="V42" i="3"/>
  <c r="AA42" i="3"/>
  <c r="AC42" i="3"/>
  <c r="Z42" i="3"/>
  <c r="E49" i="12" l="1"/>
  <c r="N48" i="12"/>
  <c r="F49" i="12"/>
  <c r="K48" i="12"/>
  <c r="O48" i="12"/>
  <c r="D51" i="14"/>
  <c r="F51" i="14"/>
  <c r="L50" i="14"/>
  <c r="K50" i="14"/>
  <c r="O50" i="14"/>
  <c r="M50" i="14"/>
  <c r="E51" i="14"/>
  <c r="G51" i="14"/>
  <c r="H51" i="14"/>
  <c r="N50" i="14"/>
  <c r="M48" i="12"/>
  <c r="D49" i="12"/>
  <c r="G49" i="12"/>
  <c r="H49" i="12"/>
  <c r="L48" i="12"/>
  <c r="L49" i="12"/>
  <c r="Q44" i="3"/>
  <c r="P44" i="3"/>
  <c r="O44" i="3"/>
  <c r="N44" i="3"/>
  <c r="M44" i="3"/>
  <c r="L44" i="3"/>
  <c r="K44" i="3"/>
  <c r="J44" i="3"/>
  <c r="I44" i="3"/>
  <c r="G44" i="3"/>
  <c r="H44" i="3"/>
  <c r="F44" i="3"/>
  <c r="Z43" i="3"/>
  <c r="AB43" i="3"/>
  <c r="D44" i="3"/>
  <c r="AE43" i="3"/>
  <c r="T43" i="3"/>
  <c r="AG43" i="3"/>
  <c r="AF43" i="3"/>
  <c r="AA43" i="3"/>
  <c r="V43" i="3"/>
  <c r="Y43" i="3"/>
  <c r="W43" i="3"/>
  <c r="AC43" i="3"/>
  <c r="X43" i="3"/>
  <c r="U43" i="3"/>
  <c r="E44" i="3" s="1"/>
  <c r="AD43" i="3"/>
  <c r="O49" i="12" l="1"/>
  <c r="H50" i="12"/>
  <c r="H52" i="14"/>
  <c r="E50" i="12"/>
  <c r="K51" i="14"/>
  <c r="G52" i="14"/>
  <c r="D52" i="14"/>
  <c r="E52" i="14"/>
  <c r="L51" i="14"/>
  <c r="M51" i="14"/>
  <c r="O51" i="14"/>
  <c r="N51" i="14"/>
  <c r="D50" i="12"/>
  <c r="N49" i="12"/>
  <c r="M49" i="12"/>
  <c r="F50" i="12" s="1"/>
  <c r="G50" i="12"/>
  <c r="K49" i="12"/>
  <c r="Q45" i="3"/>
  <c r="M45" i="3"/>
  <c r="P45" i="3"/>
  <c r="O45" i="3"/>
  <c r="N45" i="3"/>
  <c r="L45" i="3"/>
  <c r="K45" i="3"/>
  <c r="J45" i="3"/>
  <c r="I45" i="3"/>
  <c r="H45" i="3"/>
  <c r="V44" i="3"/>
  <c r="F45" i="3" s="1"/>
  <c r="G45" i="3"/>
  <c r="E45" i="3"/>
  <c r="U44" i="3"/>
  <c r="D45" i="3"/>
  <c r="AB44" i="3"/>
  <c r="AA44" i="3"/>
  <c r="X44" i="3"/>
  <c r="AE44" i="3"/>
  <c r="T44" i="3"/>
  <c r="AG44" i="3"/>
  <c r="AF44" i="3"/>
  <c r="Z44" i="3"/>
  <c r="AC44" i="3"/>
  <c r="W44" i="3"/>
  <c r="Y44" i="3"/>
  <c r="AD44" i="3"/>
  <c r="F51" i="12" l="1"/>
  <c r="M50" i="12"/>
  <c r="N50" i="12"/>
  <c r="D51" i="12"/>
  <c r="L50" i="12"/>
  <c r="E51" i="12" s="1"/>
  <c r="G51" i="12"/>
  <c r="F52" i="14"/>
  <c r="H53" i="14" s="1"/>
  <c r="H51" i="12"/>
  <c r="K50" i="12"/>
  <c r="O50" i="12"/>
  <c r="Q46" i="3"/>
  <c r="P46" i="3"/>
  <c r="M46" i="3"/>
  <c r="O46" i="3"/>
  <c r="N46" i="3"/>
  <c r="L46" i="3"/>
  <c r="K46" i="3"/>
  <c r="J46" i="3"/>
  <c r="I46" i="3"/>
  <c r="H46" i="3"/>
  <c r="G46" i="3"/>
  <c r="F46" i="3"/>
  <c r="Y45" i="3"/>
  <c r="X45" i="3"/>
  <c r="AA45" i="3"/>
  <c r="AB45" i="3"/>
  <c r="AF45" i="3"/>
  <c r="AE45" i="3"/>
  <c r="T45" i="3"/>
  <c r="D46" i="3" s="1"/>
  <c r="AG45" i="3"/>
  <c r="E46" i="3"/>
  <c r="U45" i="3"/>
  <c r="AC45" i="3"/>
  <c r="Z45" i="3"/>
  <c r="W45" i="3"/>
  <c r="AD45" i="3"/>
  <c r="V45" i="3"/>
  <c r="O51" i="12" l="1"/>
  <c r="L51" i="12"/>
  <c r="K51" i="12"/>
  <c r="D52" i="12" s="1"/>
  <c r="N51" i="12"/>
  <c r="F52" i="12"/>
  <c r="L52" i="14"/>
  <c r="E53" i="14"/>
  <c r="H52" i="12"/>
  <c r="N52" i="12" s="1"/>
  <c r="M51" i="12"/>
  <c r="F53" i="14"/>
  <c r="M52" i="14"/>
  <c r="O52" i="14"/>
  <c r="N52" i="14"/>
  <c r="G53" i="14" s="1"/>
  <c r="D53" i="14"/>
  <c r="K52" i="14"/>
  <c r="G52" i="12"/>
  <c r="E52" i="12"/>
  <c r="Q47" i="3"/>
  <c r="P47" i="3"/>
  <c r="O47" i="3"/>
  <c r="M47" i="3"/>
  <c r="N47" i="3"/>
  <c r="L47" i="3"/>
  <c r="K47" i="3"/>
  <c r="J47" i="3"/>
  <c r="I47" i="3"/>
  <c r="H47" i="3"/>
  <c r="G47" i="3"/>
  <c r="F47" i="3"/>
  <c r="D47" i="3"/>
  <c r="AE46" i="3"/>
  <c r="T46" i="3"/>
  <c r="AG46" i="3"/>
  <c r="AF46" i="3"/>
  <c r="W46" i="3"/>
  <c r="AD46" i="3"/>
  <c r="AB46" i="3"/>
  <c r="X46" i="3"/>
  <c r="V46" i="3"/>
  <c r="Z46" i="3"/>
  <c r="Y46" i="3"/>
  <c r="AA46" i="3"/>
  <c r="AC46" i="3"/>
  <c r="U46" i="3"/>
  <c r="E47" i="3" s="1"/>
  <c r="M52" i="12" l="1"/>
  <c r="D53" i="12"/>
  <c r="K52" i="12"/>
  <c r="E54" i="14"/>
  <c r="G54" i="14"/>
  <c r="N53" i="14"/>
  <c r="H54" i="14"/>
  <c r="K53" i="14"/>
  <c r="D54" i="14" s="1"/>
  <c r="F54" i="14"/>
  <c r="M53" i="14"/>
  <c r="L53" i="14"/>
  <c r="O53" i="14"/>
  <c r="L52" i="12"/>
  <c r="E53" i="12" s="1"/>
  <c r="H53" i="12"/>
  <c r="O52" i="12"/>
  <c r="G53" i="12"/>
  <c r="F53" i="12"/>
  <c r="Q48" i="3"/>
  <c r="P48" i="3"/>
  <c r="O48" i="3"/>
  <c r="M48" i="3"/>
  <c r="N48" i="3"/>
  <c r="L48" i="3"/>
  <c r="K48" i="3"/>
  <c r="J48" i="3"/>
  <c r="I48" i="3"/>
  <c r="H48" i="3"/>
  <c r="G48" i="3"/>
  <c r="F48" i="3"/>
  <c r="W47" i="3"/>
  <c r="E48" i="3"/>
  <c r="U47" i="3"/>
  <c r="Y47" i="3"/>
  <c r="AB47" i="3"/>
  <c r="AD47" i="3"/>
  <c r="AA47" i="3"/>
  <c r="V47" i="3"/>
  <c r="AC47" i="3"/>
  <c r="Z47" i="3"/>
  <c r="X47" i="3"/>
  <c r="AF47" i="3"/>
  <c r="AG47" i="3"/>
  <c r="AE47" i="3"/>
  <c r="T47" i="3"/>
  <c r="D48" i="3" s="1"/>
  <c r="F55" i="14" l="1"/>
  <c r="M54" i="14"/>
  <c r="D55" i="14"/>
  <c r="K54" i="14"/>
  <c r="H55" i="14"/>
  <c r="O54" i="14"/>
  <c r="G55" i="14"/>
  <c r="N54" i="14"/>
  <c r="L54" i="14"/>
  <c r="E55" i="14" s="1"/>
  <c r="E54" i="12"/>
  <c r="L53" i="12"/>
  <c r="O53" i="12"/>
  <c r="M53" i="12"/>
  <c r="K53" i="12"/>
  <c r="D54" i="12"/>
  <c r="N53" i="12"/>
  <c r="G54" i="12"/>
  <c r="F54" i="12"/>
  <c r="H54" i="12"/>
  <c r="Q49" i="3"/>
  <c r="P49" i="3"/>
  <c r="M49" i="3"/>
  <c r="O49" i="3"/>
  <c r="N49" i="3"/>
  <c r="L49" i="3"/>
  <c r="K49" i="3"/>
  <c r="J49" i="3"/>
  <c r="I49" i="3"/>
  <c r="H49" i="3"/>
  <c r="G49" i="3"/>
  <c r="F49" i="3"/>
  <c r="AB48" i="3"/>
  <c r="D49" i="3"/>
  <c r="AF48" i="3"/>
  <c r="T48" i="3"/>
  <c r="AG48" i="3"/>
  <c r="AE48" i="3"/>
  <c r="AD48" i="3"/>
  <c r="X48" i="3"/>
  <c r="AA48" i="3"/>
  <c r="U48" i="3"/>
  <c r="E49" i="3" s="1"/>
  <c r="Z48" i="3"/>
  <c r="V48" i="3"/>
  <c r="W48" i="3"/>
  <c r="Y48" i="3"/>
  <c r="AC48" i="3"/>
  <c r="F55" i="12" l="1"/>
  <c r="G55" i="12"/>
  <c r="K54" i="12"/>
  <c r="D55" i="12" s="1"/>
  <c r="F56" i="14"/>
  <c r="M55" i="14"/>
  <c r="E56" i="14"/>
  <c r="L55" i="14"/>
  <c r="K55" i="14"/>
  <c r="D56" i="14" s="1"/>
  <c r="G56" i="14"/>
  <c r="N55" i="14"/>
  <c r="H56" i="14"/>
  <c r="O55" i="14"/>
  <c r="N54" i="12"/>
  <c r="H55" i="12"/>
  <c r="M54" i="12"/>
  <c r="L54" i="12"/>
  <c r="O54" i="12"/>
  <c r="E55" i="12"/>
  <c r="Q50" i="3"/>
  <c r="M50" i="3"/>
  <c r="P50" i="3"/>
  <c r="O50" i="3"/>
  <c r="N50" i="3"/>
  <c r="L50" i="3"/>
  <c r="K50" i="3"/>
  <c r="J50" i="3"/>
  <c r="I50" i="3"/>
  <c r="G50" i="3"/>
  <c r="F50" i="3"/>
  <c r="AA49" i="3"/>
  <c r="AD49" i="3"/>
  <c r="Y49" i="3"/>
  <c r="AF49" i="3"/>
  <c r="AG49" i="3"/>
  <c r="AE49" i="3"/>
  <c r="T49" i="3"/>
  <c r="X49" i="3"/>
  <c r="H50" i="3" s="1"/>
  <c r="W49" i="3"/>
  <c r="E50" i="3"/>
  <c r="U49" i="3"/>
  <c r="V49" i="3"/>
  <c r="Z49" i="3"/>
  <c r="D50" i="3"/>
  <c r="AC49" i="3"/>
  <c r="AB49" i="3"/>
  <c r="M55" i="12" l="1"/>
  <c r="D56" i="12"/>
  <c r="O55" i="12"/>
  <c r="G56" i="12"/>
  <c r="F56" i="12"/>
  <c r="F57" i="14"/>
  <c r="M56" i="14"/>
  <c r="H57" i="14"/>
  <c r="O56" i="14"/>
  <c r="K56" i="14"/>
  <c r="D57" i="14"/>
  <c r="G57" i="14"/>
  <c r="N56" i="14"/>
  <c r="E57" i="14"/>
  <c r="L56" i="14"/>
  <c r="L55" i="12"/>
  <c r="E56" i="12" s="1"/>
  <c r="H56" i="12"/>
  <c r="K55" i="12"/>
  <c r="N55" i="12"/>
  <c r="M51" i="3"/>
  <c r="Q51" i="3"/>
  <c r="O51" i="3"/>
  <c r="P51" i="3"/>
  <c r="N51" i="3"/>
  <c r="L51" i="3"/>
  <c r="K51" i="3"/>
  <c r="J51" i="3"/>
  <c r="H51" i="3"/>
  <c r="I51" i="3"/>
  <c r="G51" i="3"/>
  <c r="D51" i="3"/>
  <c r="AG50" i="3"/>
  <c r="T50" i="3"/>
  <c r="AF50" i="3"/>
  <c r="AE50" i="3"/>
  <c r="Y50" i="3"/>
  <c r="W50" i="3"/>
  <c r="Z50" i="3"/>
  <c r="AD50" i="3"/>
  <c r="V50" i="3"/>
  <c r="F51" i="3" s="1"/>
  <c r="AB50" i="3"/>
  <c r="AC50" i="3"/>
  <c r="AA50" i="3"/>
  <c r="X50" i="3"/>
  <c r="E51" i="3"/>
  <c r="U50" i="3"/>
  <c r="K66" i="14" l="1"/>
  <c r="O66" i="14"/>
  <c r="M66" i="14"/>
  <c r="L66" i="14"/>
  <c r="E67" i="14" s="1"/>
  <c r="N66" i="14"/>
  <c r="D58" i="14"/>
  <c r="K57" i="14"/>
  <c r="L57" i="14"/>
  <c r="G58" i="14"/>
  <c r="N57" i="14"/>
  <c r="H58" i="14"/>
  <c r="O57" i="14"/>
  <c r="F58" i="14"/>
  <c r="M57" i="14"/>
  <c r="E57" i="12"/>
  <c r="G57" i="12"/>
  <c r="K56" i="12"/>
  <c r="D57" i="12"/>
  <c r="L56" i="12"/>
  <c r="O56" i="12"/>
  <c r="N56" i="12"/>
  <c r="M56" i="12"/>
  <c r="F57" i="12" s="1"/>
  <c r="F58" i="12" s="1"/>
  <c r="H57" i="12"/>
  <c r="Q52" i="3"/>
  <c r="O52" i="3"/>
  <c r="P52" i="3"/>
  <c r="M52" i="3"/>
  <c r="N52" i="3"/>
  <c r="L52" i="3"/>
  <c r="K52" i="3"/>
  <c r="J52" i="3"/>
  <c r="H52" i="3"/>
  <c r="I52" i="3"/>
  <c r="F52" i="3"/>
  <c r="G52" i="3"/>
  <c r="Y51" i="3"/>
  <c r="Z51" i="3"/>
  <c r="AB51" i="3"/>
  <c r="X51" i="3"/>
  <c r="AC51" i="3"/>
  <c r="E52" i="3"/>
  <c r="U51" i="3"/>
  <c r="AA51" i="3"/>
  <c r="V51" i="3"/>
  <c r="W51" i="3"/>
  <c r="AD51" i="3"/>
  <c r="AG51" i="3"/>
  <c r="AF51" i="3"/>
  <c r="T51" i="3"/>
  <c r="D52" i="3" s="1"/>
  <c r="AE51" i="3"/>
  <c r="L57" i="12" l="1"/>
  <c r="H58" i="12"/>
  <c r="E68" i="14"/>
  <c r="H68" i="14"/>
  <c r="F68" i="14"/>
  <c r="G68" i="14"/>
  <c r="E58" i="14"/>
  <c r="L58" i="14" s="1"/>
  <c r="L59" i="14" s="1"/>
  <c r="N57" i="12"/>
  <c r="G58" i="12"/>
  <c r="K57" i="12"/>
  <c r="D58" i="12" s="1"/>
  <c r="M57" i="12"/>
  <c r="O57" i="12"/>
  <c r="E58" i="12"/>
  <c r="Q53" i="3"/>
  <c r="P53" i="3"/>
  <c r="F53" i="3"/>
  <c r="O53" i="3"/>
  <c r="N53" i="3"/>
  <c r="M53" i="3"/>
  <c r="L53" i="3"/>
  <c r="K53" i="3"/>
  <c r="J53" i="3"/>
  <c r="I53" i="3"/>
  <c r="H53" i="3"/>
  <c r="G53" i="3"/>
  <c r="AC52" i="3"/>
  <c r="AB52" i="3"/>
  <c r="W52" i="3"/>
  <c r="X52" i="3"/>
  <c r="Z52" i="3"/>
  <c r="U52" i="3"/>
  <c r="AD52" i="3"/>
  <c r="AA52" i="3"/>
  <c r="D53" i="3"/>
  <c r="AG52" i="3"/>
  <c r="AF52" i="3"/>
  <c r="T52" i="3"/>
  <c r="AE52" i="3"/>
  <c r="V52" i="3"/>
  <c r="Y52" i="3"/>
  <c r="K58" i="14" l="1"/>
  <c r="K59" i="14" s="1"/>
  <c r="O58" i="14"/>
  <c r="O59" i="14" s="1"/>
  <c r="O67" i="14"/>
  <c r="K67" i="14"/>
  <c r="D68" i="14" s="1"/>
  <c r="D69" i="14" s="1"/>
  <c r="L67" i="14"/>
  <c r="M67" i="14"/>
  <c r="N67" i="14"/>
  <c r="M58" i="14"/>
  <c r="M59" i="14" s="1"/>
  <c r="N58" i="14"/>
  <c r="N59" i="14" s="1"/>
  <c r="H59" i="12"/>
  <c r="O58" i="12"/>
  <c r="F59" i="12"/>
  <c r="K58" i="12"/>
  <c r="D59" i="12"/>
  <c r="M58" i="12"/>
  <c r="L58" i="12"/>
  <c r="E59" i="12" s="1"/>
  <c r="G59" i="12"/>
  <c r="N58" i="12"/>
  <c r="E53" i="3"/>
  <c r="F54" i="3" s="1"/>
  <c r="M59" i="12" l="1"/>
  <c r="G60" i="12"/>
  <c r="E60" i="12"/>
  <c r="O59" i="12"/>
  <c r="E69" i="14"/>
  <c r="H69" i="14"/>
  <c r="G69" i="14"/>
  <c r="O68" i="14"/>
  <c r="L68" i="14"/>
  <c r="M68" i="14"/>
  <c r="F69" i="14" s="1"/>
  <c r="N68" i="14"/>
  <c r="K68" i="14"/>
  <c r="L59" i="12"/>
  <c r="K59" i="12"/>
  <c r="D60" i="12" s="1"/>
  <c r="F60" i="12"/>
  <c r="N59" i="12"/>
  <c r="H60" i="12"/>
  <c r="Q54" i="3"/>
  <c r="P54" i="3"/>
  <c r="O54" i="3"/>
  <c r="N54" i="3"/>
  <c r="M54" i="3"/>
  <c r="L54" i="3"/>
  <c r="K54" i="3"/>
  <c r="J54" i="3"/>
  <c r="I54" i="3"/>
  <c r="H54" i="3"/>
  <c r="AC53" i="3"/>
  <c r="AE53" i="3"/>
  <c r="AB53" i="3"/>
  <c r="Y53" i="3"/>
  <c r="AA53" i="3"/>
  <c r="W53" i="3"/>
  <c r="G54" i="3" s="1"/>
  <c r="X53" i="3"/>
  <c r="Z53" i="3"/>
  <c r="V53" i="3"/>
  <c r="AD53" i="3"/>
  <c r="T53" i="3"/>
  <c r="AF53" i="3"/>
  <c r="AG53" i="3"/>
  <c r="E54" i="3"/>
  <c r="U53" i="3"/>
  <c r="D54" i="3"/>
  <c r="K60" i="12" l="1"/>
  <c r="M60" i="12"/>
  <c r="N60" i="12"/>
  <c r="E61" i="12"/>
  <c r="F70" i="14"/>
  <c r="D70" i="14"/>
  <c r="G70" i="14"/>
  <c r="H70" i="14"/>
  <c r="M69" i="14"/>
  <c r="O69" i="14"/>
  <c r="N69" i="14"/>
  <c r="L69" i="14"/>
  <c r="E70" i="14" s="1"/>
  <c r="E71" i="14" s="1"/>
  <c r="K69" i="14"/>
  <c r="G61" i="12"/>
  <c r="O60" i="12"/>
  <c r="H61" i="12" s="1"/>
  <c r="F61" i="12"/>
  <c r="L60" i="12"/>
  <c r="D61" i="12"/>
  <c r="Q55" i="3"/>
  <c r="P55" i="3"/>
  <c r="O55" i="3"/>
  <c r="G55" i="3"/>
  <c r="N55" i="3"/>
  <c r="M55" i="3"/>
  <c r="L55" i="3"/>
  <c r="K55" i="3"/>
  <c r="J55" i="3"/>
  <c r="I55" i="3"/>
  <c r="H55" i="3"/>
  <c r="F55" i="3"/>
  <c r="Z54" i="3"/>
  <c r="AG54" i="3"/>
  <c r="AF54" i="3"/>
  <c r="T54" i="3"/>
  <c r="D55" i="3" s="1"/>
  <c r="AE54" i="3"/>
  <c r="Y54" i="3"/>
  <c r="AA54" i="3"/>
  <c r="AB54" i="3"/>
  <c r="E55" i="3"/>
  <c r="U54" i="3"/>
  <c r="AC54" i="3"/>
  <c r="X54" i="3"/>
  <c r="W54" i="3"/>
  <c r="AD54" i="3"/>
  <c r="V54" i="3"/>
  <c r="H71" i="14" l="1"/>
  <c r="G71" i="14"/>
  <c r="F71" i="14"/>
  <c r="O70" i="14"/>
  <c r="M70" i="14"/>
  <c r="L70" i="14"/>
  <c r="N70" i="14"/>
  <c r="K70" i="14"/>
  <c r="D71" i="14" s="1"/>
  <c r="H62" i="12"/>
  <c r="O61" i="12"/>
  <c r="L61" i="12"/>
  <c r="E62" i="12" s="1"/>
  <c r="N61" i="12"/>
  <c r="K61" i="12"/>
  <c r="D62" i="12"/>
  <c r="F62" i="12"/>
  <c r="M61" i="12"/>
  <c r="G62" i="12"/>
  <c r="Q56" i="3"/>
  <c r="P56" i="3"/>
  <c r="O56" i="3"/>
  <c r="N56" i="3"/>
  <c r="M56" i="3"/>
  <c r="L56" i="3"/>
  <c r="K56" i="3"/>
  <c r="J56" i="3"/>
  <c r="I56" i="3"/>
  <c r="H56" i="3"/>
  <c r="F56" i="3"/>
  <c r="G56" i="3"/>
  <c r="AC55" i="3"/>
  <c r="W55" i="3"/>
  <c r="AB55" i="3"/>
  <c r="X55" i="3"/>
  <c r="D56" i="3"/>
  <c r="T55" i="3"/>
  <c r="AF55" i="3"/>
  <c r="AG55" i="3"/>
  <c r="AE55" i="3"/>
  <c r="U55" i="3"/>
  <c r="E56" i="3" s="1"/>
  <c r="AD55" i="3"/>
  <c r="Y55" i="3"/>
  <c r="Z55" i="3"/>
  <c r="V55" i="3"/>
  <c r="AA55" i="3"/>
  <c r="F72" i="14" l="1"/>
  <c r="G72" i="14"/>
  <c r="H72" i="14"/>
  <c r="D72" i="14"/>
  <c r="O71" i="14"/>
  <c r="L71" i="14"/>
  <c r="E72" i="14" s="1"/>
  <c r="N71" i="14"/>
  <c r="M71" i="14"/>
  <c r="K71" i="14"/>
  <c r="K62" i="12"/>
  <c r="D63" i="12" s="1"/>
  <c r="E63" i="12"/>
  <c r="L62" i="12"/>
  <c r="F63" i="12"/>
  <c r="G63" i="12"/>
  <c r="H63" i="12"/>
  <c r="M62" i="12"/>
  <c r="N62" i="12"/>
  <c r="O62" i="12"/>
  <c r="Q57" i="3"/>
  <c r="P57" i="3"/>
  <c r="O57" i="3"/>
  <c r="N57" i="3"/>
  <c r="M57" i="3"/>
  <c r="L57" i="3"/>
  <c r="K57" i="3"/>
  <c r="J57" i="3"/>
  <c r="I57" i="3"/>
  <c r="H57" i="3"/>
  <c r="F57" i="3"/>
  <c r="G57" i="3"/>
  <c r="E57" i="3"/>
  <c r="U56" i="3"/>
  <c r="V56" i="3"/>
  <c r="Z56" i="3"/>
  <c r="X56" i="3"/>
  <c r="AF56" i="3"/>
  <c r="T56" i="3"/>
  <c r="D57" i="3" s="1"/>
  <c r="AG56" i="3"/>
  <c r="AE56" i="3"/>
  <c r="Y56" i="3"/>
  <c r="AB56" i="3"/>
  <c r="W56" i="3"/>
  <c r="AD56" i="3"/>
  <c r="AA56" i="3"/>
  <c r="AC56" i="3"/>
  <c r="D64" i="12" l="1"/>
  <c r="K63" i="12"/>
  <c r="H64" i="12"/>
  <c r="G73" i="14"/>
  <c r="F73" i="14"/>
  <c r="H73" i="14"/>
  <c r="D73" i="14"/>
  <c r="L72" i="14"/>
  <c r="E73" i="14" s="1"/>
  <c r="K72" i="14"/>
  <c r="O72" i="14"/>
  <c r="M72" i="14"/>
  <c r="N72" i="14"/>
  <c r="G64" i="12"/>
  <c r="L63" i="12"/>
  <c r="E64" i="12"/>
  <c r="M63" i="12"/>
  <c r="F64" i="12" s="1"/>
  <c r="O63" i="12"/>
  <c r="N63" i="12"/>
  <c r="Q58" i="3"/>
  <c r="P58" i="3"/>
  <c r="O58" i="3"/>
  <c r="N58" i="3"/>
  <c r="M58" i="3"/>
  <c r="L58" i="3"/>
  <c r="K58" i="3"/>
  <c r="J58" i="3"/>
  <c r="I58" i="3"/>
  <c r="H58" i="3"/>
  <c r="G58" i="3"/>
  <c r="AC57" i="3"/>
  <c r="D58" i="3"/>
  <c r="AG57" i="3"/>
  <c r="AF57" i="3"/>
  <c r="AE57" i="3"/>
  <c r="T57" i="3"/>
  <c r="Z57" i="3"/>
  <c r="X57" i="3"/>
  <c r="AD57" i="3"/>
  <c r="AB57" i="3"/>
  <c r="V57" i="3"/>
  <c r="F58" i="3" s="1"/>
  <c r="AA57" i="3"/>
  <c r="W57" i="3"/>
  <c r="Y57" i="3"/>
  <c r="E58" i="3"/>
  <c r="U57" i="3"/>
  <c r="E74" i="14" l="1"/>
  <c r="F74" i="14"/>
  <c r="G74" i="14"/>
  <c r="H74" i="14"/>
  <c r="L73" i="14"/>
  <c r="K73" i="14"/>
  <c r="D74" i="14" s="1"/>
  <c r="N73" i="14"/>
  <c r="M73" i="14"/>
  <c r="O73" i="14"/>
  <c r="F65" i="12"/>
  <c r="M64" i="12"/>
  <c r="O64" i="12"/>
  <c r="D65" i="12"/>
  <c r="N64" i="12"/>
  <c r="G65" i="12"/>
  <c r="K64" i="12"/>
  <c r="L64" i="12"/>
  <c r="E65" i="12" s="1"/>
  <c r="H65" i="12"/>
  <c r="Q59" i="3"/>
  <c r="P59" i="3"/>
  <c r="O59" i="3"/>
  <c r="N59" i="3"/>
  <c r="M59" i="3"/>
  <c r="L59" i="3"/>
  <c r="K59" i="3"/>
  <c r="J59" i="3"/>
  <c r="I59" i="3"/>
  <c r="H59" i="3"/>
  <c r="F59" i="3"/>
  <c r="G59" i="3"/>
  <c r="Y58" i="3"/>
  <c r="X58" i="3"/>
  <c r="W58" i="3"/>
  <c r="U58" i="3"/>
  <c r="E59" i="3" s="1"/>
  <c r="D59" i="3"/>
  <c r="AF58" i="3"/>
  <c r="T58" i="3"/>
  <c r="AG58" i="3"/>
  <c r="AE58" i="3"/>
  <c r="AA58" i="3"/>
  <c r="AB58" i="3"/>
  <c r="AC58" i="3"/>
  <c r="Z58" i="3"/>
  <c r="V58" i="3"/>
  <c r="AD58" i="3"/>
  <c r="M65" i="12" l="1"/>
  <c r="H66" i="12"/>
  <c r="E66" i="12"/>
  <c r="D66" i="12"/>
  <c r="K65" i="12"/>
  <c r="D75" i="14"/>
  <c r="E75" i="14"/>
  <c r="G75" i="14"/>
  <c r="H75" i="14"/>
  <c r="K74" i="14"/>
  <c r="N74" i="14"/>
  <c r="L74" i="14"/>
  <c r="M74" i="14"/>
  <c r="F75" i="14" s="1"/>
  <c r="O74" i="14"/>
  <c r="N65" i="12"/>
  <c r="G66" i="12" s="1"/>
  <c r="L65" i="12"/>
  <c r="O65" i="12"/>
  <c r="F66" i="12"/>
  <c r="Q60" i="3"/>
  <c r="P60" i="3"/>
  <c r="O60" i="3"/>
  <c r="N60" i="3"/>
  <c r="M60" i="3"/>
  <c r="L60" i="3"/>
  <c r="K60" i="3"/>
  <c r="J60" i="3"/>
  <c r="I60" i="3"/>
  <c r="H60" i="3"/>
  <c r="G60" i="3"/>
  <c r="F60" i="3"/>
  <c r="AD59" i="3"/>
  <c r="V59" i="3"/>
  <c r="AF59" i="3"/>
  <c r="T59" i="3"/>
  <c r="D60" i="3" s="1"/>
  <c r="AE59" i="3"/>
  <c r="AG59" i="3"/>
  <c r="Z59" i="3"/>
  <c r="AC59" i="3"/>
  <c r="W59" i="3"/>
  <c r="X59" i="3"/>
  <c r="AB59" i="3"/>
  <c r="E60" i="3"/>
  <c r="U59" i="3"/>
  <c r="AA59" i="3"/>
  <c r="Y59" i="3"/>
  <c r="N66" i="12" l="1"/>
  <c r="M66" i="12"/>
  <c r="O66" i="12"/>
  <c r="F67" i="12"/>
  <c r="F76" i="14"/>
  <c r="D76" i="14"/>
  <c r="G76" i="14"/>
  <c r="H76" i="14"/>
  <c r="O75" i="14"/>
  <c r="M75" i="14"/>
  <c r="K75" i="14"/>
  <c r="L75" i="14"/>
  <c r="E76" i="14" s="1"/>
  <c r="E77" i="14" s="1"/>
  <c r="N75" i="14"/>
  <c r="G67" i="12"/>
  <c r="L66" i="12"/>
  <c r="E67" i="12"/>
  <c r="K66" i="12"/>
  <c r="D67" i="12" s="1"/>
  <c r="H67" i="12"/>
  <c r="Q61" i="3"/>
  <c r="P61" i="3"/>
  <c r="O61" i="3"/>
  <c r="N61" i="3"/>
  <c r="M61" i="3"/>
  <c r="L61" i="3"/>
  <c r="K61" i="3"/>
  <c r="J61" i="3"/>
  <c r="I61" i="3"/>
  <c r="H61" i="3"/>
  <c r="G61" i="3"/>
  <c r="F61" i="3"/>
  <c r="AA60" i="3"/>
  <c r="AC60" i="3"/>
  <c r="U60" i="3"/>
  <c r="E61" i="3" s="1"/>
  <c r="V60" i="3"/>
  <c r="D61" i="3"/>
  <c r="AF60" i="3"/>
  <c r="AE60" i="3"/>
  <c r="T60" i="3"/>
  <c r="AG60" i="3"/>
  <c r="AB60" i="3"/>
  <c r="W60" i="3"/>
  <c r="AD60" i="3"/>
  <c r="Y60" i="3"/>
  <c r="Z60" i="3"/>
  <c r="X60" i="3"/>
  <c r="D77" i="14" l="1"/>
  <c r="H77" i="14"/>
  <c r="F77" i="14"/>
  <c r="K76" i="14"/>
  <c r="L76" i="14"/>
  <c r="N76" i="14"/>
  <c r="G77" i="14" s="1"/>
  <c r="M76" i="14"/>
  <c r="O76" i="14"/>
  <c r="F68" i="12"/>
  <c r="K67" i="12"/>
  <c r="O67" i="12"/>
  <c r="M67" i="12"/>
  <c r="L67" i="12"/>
  <c r="E68" i="12" s="1"/>
  <c r="D68" i="12"/>
  <c r="N67" i="12"/>
  <c r="H68" i="12"/>
  <c r="G68" i="12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U61" i="3"/>
  <c r="V61" i="3"/>
  <c r="Z61" i="3"/>
  <c r="AF61" i="3"/>
  <c r="AE61" i="3"/>
  <c r="T61" i="3"/>
  <c r="D62" i="3" s="1"/>
  <c r="AG61" i="3"/>
  <c r="AD61" i="3"/>
  <c r="AC61" i="3"/>
  <c r="Y61" i="3"/>
  <c r="AB61" i="3"/>
  <c r="W61" i="3"/>
  <c r="X61" i="3"/>
  <c r="AA61" i="3"/>
  <c r="G78" i="14" l="1"/>
  <c r="E69" i="12"/>
  <c r="M68" i="12"/>
  <c r="E78" i="14"/>
  <c r="H78" i="14"/>
  <c r="F78" i="14"/>
  <c r="N77" i="14"/>
  <c r="L77" i="14"/>
  <c r="M77" i="14"/>
  <c r="K77" i="14"/>
  <c r="D78" i="14" s="1"/>
  <c r="O77" i="14"/>
  <c r="G69" i="12"/>
  <c r="H69" i="12"/>
  <c r="L68" i="12"/>
  <c r="K68" i="12"/>
  <c r="D69" i="12" s="1"/>
  <c r="O68" i="12"/>
  <c r="N68" i="12"/>
  <c r="F69" i="12"/>
  <c r="Q63" i="3"/>
  <c r="P63" i="3"/>
  <c r="O63" i="3"/>
  <c r="N63" i="3"/>
  <c r="M63" i="3"/>
  <c r="L63" i="3"/>
  <c r="K63" i="3"/>
  <c r="J63" i="3"/>
  <c r="I63" i="3"/>
  <c r="H63" i="3"/>
  <c r="F63" i="3"/>
  <c r="AA62" i="3"/>
  <c r="X62" i="3"/>
  <c r="Z62" i="3"/>
  <c r="AD62" i="3"/>
  <c r="W62" i="3"/>
  <c r="G63" i="3" s="1"/>
  <c r="V62" i="3"/>
  <c r="D63" i="3"/>
  <c r="AE62" i="3"/>
  <c r="AG62" i="3"/>
  <c r="AF62" i="3"/>
  <c r="T62" i="3"/>
  <c r="AB62" i="3"/>
  <c r="AC62" i="3"/>
  <c r="Y62" i="3"/>
  <c r="E63" i="3"/>
  <c r="U62" i="3"/>
  <c r="D79" i="14" l="1"/>
  <c r="F79" i="14"/>
  <c r="H79" i="14"/>
  <c r="G79" i="14"/>
  <c r="O78" i="14"/>
  <c r="K78" i="14"/>
  <c r="M78" i="14"/>
  <c r="L78" i="14"/>
  <c r="E79" i="14" s="1"/>
  <c r="N78" i="14"/>
  <c r="K69" i="12"/>
  <c r="L69" i="12"/>
  <c r="E70" i="12"/>
  <c r="N69" i="12"/>
  <c r="D70" i="12"/>
  <c r="H70" i="12"/>
  <c r="G70" i="12"/>
  <c r="M69" i="12"/>
  <c r="F70" i="12" s="1"/>
  <c r="O69" i="12"/>
  <c r="Q64" i="3"/>
  <c r="P64" i="3"/>
  <c r="O64" i="3"/>
  <c r="N64" i="3"/>
  <c r="M64" i="3"/>
  <c r="L64" i="3"/>
  <c r="K64" i="3"/>
  <c r="J64" i="3"/>
  <c r="I64" i="3"/>
  <c r="G64" i="3"/>
  <c r="H64" i="3"/>
  <c r="V63" i="3"/>
  <c r="F64" i="3" s="1"/>
  <c r="AC63" i="3"/>
  <c r="D64" i="3"/>
  <c r="AG63" i="3"/>
  <c r="AF63" i="3"/>
  <c r="T63" i="3"/>
  <c r="AE63" i="3"/>
  <c r="Y63" i="3"/>
  <c r="AD63" i="3"/>
  <c r="X63" i="3"/>
  <c r="W63" i="3"/>
  <c r="AB63" i="3"/>
  <c r="AA63" i="3"/>
  <c r="E64" i="3"/>
  <c r="U63" i="3"/>
  <c r="Z63" i="3"/>
  <c r="E80" i="14" l="1"/>
  <c r="K70" i="12"/>
  <c r="G71" i="12"/>
  <c r="F71" i="12"/>
  <c r="H71" i="12"/>
  <c r="H80" i="14"/>
  <c r="G80" i="14"/>
  <c r="F80" i="14"/>
  <c r="L79" i="14"/>
  <c r="K79" i="14"/>
  <c r="D80" i="14" s="1"/>
  <c r="M79" i="14"/>
  <c r="O79" i="14"/>
  <c r="N79" i="14"/>
  <c r="N70" i="12"/>
  <c r="L70" i="12"/>
  <c r="E71" i="12" s="1"/>
  <c r="D71" i="12"/>
  <c r="M70" i="12"/>
  <c r="O70" i="12"/>
  <c r="Q65" i="3"/>
  <c r="P65" i="3"/>
  <c r="O65" i="3"/>
  <c r="N65" i="3"/>
  <c r="M65" i="3"/>
  <c r="L65" i="3"/>
  <c r="K65" i="3"/>
  <c r="J65" i="3"/>
  <c r="I65" i="3"/>
  <c r="H65" i="3"/>
  <c r="G65" i="3"/>
  <c r="F65" i="3"/>
  <c r="AD64" i="3"/>
  <c r="U64" i="3"/>
  <c r="E65" i="3" s="1"/>
  <c r="Y64" i="3"/>
  <c r="D65" i="3"/>
  <c r="AG64" i="3"/>
  <c r="AF64" i="3"/>
  <c r="T64" i="3"/>
  <c r="AE64" i="3"/>
  <c r="Z64" i="3"/>
  <c r="AA64" i="3"/>
  <c r="AB64" i="3"/>
  <c r="AC64" i="3"/>
  <c r="W64" i="3"/>
  <c r="X64" i="3"/>
  <c r="V64" i="3"/>
  <c r="D81" i="14" l="1"/>
  <c r="O71" i="12"/>
  <c r="L71" i="12"/>
  <c r="E72" i="12"/>
  <c r="G81" i="14"/>
  <c r="H81" i="14"/>
  <c r="F81" i="14"/>
  <c r="M80" i="14"/>
  <c r="N80" i="14"/>
  <c r="K80" i="14"/>
  <c r="L80" i="14"/>
  <c r="E81" i="14" s="1"/>
  <c r="E82" i="14" s="1"/>
  <c r="O80" i="14"/>
  <c r="K71" i="12"/>
  <c r="D72" i="12" s="1"/>
  <c r="F72" i="12"/>
  <c r="G72" i="12"/>
  <c r="M71" i="12"/>
  <c r="N71" i="12"/>
  <c r="H72" i="12"/>
  <c r="Q66" i="3"/>
  <c r="P66" i="3"/>
  <c r="O66" i="3"/>
  <c r="N66" i="3"/>
  <c r="M66" i="3"/>
  <c r="L66" i="3"/>
  <c r="K66" i="3"/>
  <c r="J66" i="3"/>
  <c r="I66" i="3"/>
  <c r="H66" i="3"/>
  <c r="F66" i="3"/>
  <c r="G66" i="3"/>
  <c r="E66" i="3"/>
  <c r="U65" i="3"/>
  <c r="V65" i="3"/>
  <c r="X65" i="3"/>
  <c r="AC65" i="3"/>
  <c r="Z65" i="3"/>
  <c r="W65" i="3"/>
  <c r="AG65" i="3"/>
  <c r="AF65" i="3"/>
  <c r="T65" i="3"/>
  <c r="D66" i="3" s="1"/>
  <c r="AE65" i="3"/>
  <c r="Y65" i="3"/>
  <c r="AB65" i="3"/>
  <c r="AD65" i="3"/>
  <c r="AA65" i="3"/>
  <c r="L72" i="12" l="1"/>
  <c r="N72" i="12"/>
  <c r="H73" i="12"/>
  <c r="E73" i="12"/>
  <c r="F82" i="14"/>
  <c r="H82" i="14"/>
  <c r="G82" i="14"/>
  <c r="L81" i="14"/>
  <c r="O81" i="14"/>
  <c r="M81" i="14"/>
  <c r="N81" i="14"/>
  <c r="K81" i="14"/>
  <c r="D82" i="14" s="1"/>
  <c r="G73" i="12"/>
  <c r="M72" i="12"/>
  <c r="O72" i="12"/>
  <c r="F73" i="12"/>
  <c r="K72" i="12"/>
  <c r="D73" i="12" s="1"/>
  <c r="Q67" i="3"/>
  <c r="P67" i="3"/>
  <c r="O67" i="3"/>
  <c r="N67" i="3"/>
  <c r="M67" i="3"/>
  <c r="L67" i="3"/>
  <c r="K67" i="3"/>
  <c r="J67" i="3"/>
  <c r="I67" i="3"/>
  <c r="H67" i="3"/>
  <c r="F67" i="3"/>
  <c r="G67" i="3"/>
  <c r="AD66" i="3"/>
  <c r="W66" i="3"/>
  <c r="AA66" i="3"/>
  <c r="V66" i="3"/>
  <c r="Z66" i="3"/>
  <c r="AC66" i="3"/>
  <c r="D67" i="3"/>
  <c r="AG66" i="3"/>
  <c r="T66" i="3"/>
  <c r="AF66" i="3"/>
  <c r="AE66" i="3"/>
  <c r="AB66" i="3"/>
  <c r="Y66" i="3"/>
  <c r="X66" i="3"/>
  <c r="U66" i="3"/>
  <c r="E67" i="3" s="1"/>
  <c r="D83" i="14" l="1"/>
  <c r="H83" i="14"/>
  <c r="G83" i="14"/>
  <c r="E83" i="14"/>
  <c r="O82" i="14"/>
  <c r="N82" i="14"/>
  <c r="M82" i="14"/>
  <c r="F83" i="14" s="1"/>
  <c r="L82" i="14"/>
  <c r="K82" i="14"/>
  <c r="O73" i="12"/>
  <c r="K73" i="12"/>
  <c r="D74" i="12"/>
  <c r="L73" i="12"/>
  <c r="E74" i="12" s="1"/>
  <c r="H74" i="12"/>
  <c r="N73" i="12"/>
  <c r="M73" i="12"/>
  <c r="G74" i="12"/>
  <c r="F74" i="12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U67" i="3"/>
  <c r="Z67" i="3"/>
  <c r="AC67" i="3"/>
  <c r="Y67" i="3"/>
  <c r="V67" i="3"/>
  <c r="W67" i="3"/>
  <c r="AB67" i="3"/>
  <c r="AD67" i="3"/>
  <c r="X67" i="3"/>
  <c r="AA67" i="3"/>
  <c r="AG67" i="3"/>
  <c r="AF67" i="3"/>
  <c r="T67" i="3"/>
  <c r="D68" i="3" s="1"/>
  <c r="AE67" i="3"/>
  <c r="F84" i="14" l="1"/>
  <c r="N74" i="12"/>
  <c r="G84" i="14"/>
  <c r="H84" i="14"/>
  <c r="D84" i="14"/>
  <c r="O83" i="14"/>
  <c r="M83" i="14"/>
  <c r="L83" i="14"/>
  <c r="E84" i="14" s="1"/>
  <c r="N83" i="14"/>
  <c r="K83" i="14"/>
  <c r="E75" i="12"/>
  <c r="L75" i="12" s="1"/>
  <c r="L74" i="12"/>
  <c r="D75" i="12"/>
  <c r="K74" i="12"/>
  <c r="F75" i="12"/>
  <c r="G75" i="12"/>
  <c r="H75" i="12"/>
  <c r="M74" i="12"/>
  <c r="O74" i="12"/>
  <c r="Q69" i="3"/>
  <c r="F69" i="3"/>
  <c r="P69" i="3"/>
  <c r="O69" i="3"/>
  <c r="N69" i="3"/>
  <c r="M69" i="3"/>
  <c r="L69" i="3"/>
  <c r="K69" i="3"/>
  <c r="J69" i="3"/>
  <c r="I69" i="3"/>
  <c r="H69" i="3"/>
  <c r="G69" i="3"/>
  <c r="Y68" i="3"/>
  <c r="D69" i="3"/>
  <c r="T68" i="3"/>
  <c r="AF68" i="3"/>
  <c r="AE68" i="3"/>
  <c r="AG68" i="3"/>
  <c r="AC68" i="3"/>
  <c r="Z68" i="3"/>
  <c r="AA68" i="3"/>
  <c r="AD68" i="3"/>
  <c r="AB68" i="3"/>
  <c r="W68" i="3"/>
  <c r="V68" i="3"/>
  <c r="X68" i="3"/>
  <c r="U68" i="3"/>
  <c r="E69" i="3" s="1"/>
  <c r="N75" i="12" l="1"/>
  <c r="H76" i="12"/>
  <c r="K75" i="12"/>
  <c r="D76" i="12" s="1"/>
  <c r="G76" i="12"/>
  <c r="F76" i="12"/>
  <c r="F85" i="14"/>
  <c r="H85" i="14"/>
  <c r="G85" i="14"/>
  <c r="D85" i="14"/>
  <c r="N84" i="14"/>
  <c r="L84" i="14"/>
  <c r="E85" i="14" s="1"/>
  <c r="E86" i="14" s="1"/>
  <c r="M84" i="14"/>
  <c r="O84" i="14"/>
  <c r="K84" i="14"/>
  <c r="M75" i="12"/>
  <c r="O75" i="12"/>
  <c r="E76" i="12"/>
  <c r="L76" i="12" s="1"/>
  <c r="M76" i="12"/>
  <c r="K76" i="12"/>
  <c r="Q70" i="3"/>
  <c r="P70" i="3"/>
  <c r="O70" i="3"/>
  <c r="N70" i="3"/>
  <c r="M70" i="3"/>
  <c r="L70" i="3"/>
  <c r="K70" i="3"/>
  <c r="J70" i="3"/>
  <c r="H70" i="3"/>
  <c r="F70" i="3"/>
  <c r="G70" i="3"/>
  <c r="E70" i="3"/>
  <c r="U69" i="3"/>
  <c r="X69" i="3"/>
  <c r="Z69" i="3"/>
  <c r="AA69" i="3"/>
  <c r="AC69" i="3"/>
  <c r="W69" i="3"/>
  <c r="D70" i="3"/>
  <c r="AG69" i="3"/>
  <c r="AE69" i="3"/>
  <c r="AF69" i="3"/>
  <c r="T69" i="3"/>
  <c r="V69" i="3"/>
  <c r="AB69" i="3"/>
  <c r="AD69" i="3"/>
  <c r="Y69" i="3"/>
  <c r="I70" i="3" s="1"/>
  <c r="O76" i="12" l="1"/>
  <c r="N76" i="12"/>
  <c r="G86" i="14"/>
  <c r="F86" i="14"/>
  <c r="H86" i="14"/>
  <c r="L85" i="14"/>
  <c r="N85" i="14"/>
  <c r="O85" i="14"/>
  <c r="M85" i="14"/>
  <c r="K85" i="14"/>
  <c r="D86" i="14" s="1"/>
  <c r="D87" i="14" s="1"/>
  <c r="E77" i="12"/>
  <c r="F77" i="12"/>
  <c r="H77" i="12"/>
  <c r="D77" i="12"/>
  <c r="G77" i="12"/>
  <c r="Q71" i="3"/>
  <c r="P71" i="3"/>
  <c r="I71" i="3"/>
  <c r="O71" i="3"/>
  <c r="N71" i="3"/>
  <c r="M71" i="3"/>
  <c r="L71" i="3"/>
  <c r="K71" i="3"/>
  <c r="J71" i="3"/>
  <c r="H71" i="3"/>
  <c r="G71" i="3"/>
  <c r="W70" i="3"/>
  <c r="AC70" i="3"/>
  <c r="AD70" i="3"/>
  <c r="AB70" i="3"/>
  <c r="AA70" i="3"/>
  <c r="V70" i="3"/>
  <c r="F71" i="3" s="1"/>
  <c r="X70" i="3"/>
  <c r="Z70" i="3"/>
  <c r="Y70" i="3"/>
  <c r="D71" i="3"/>
  <c r="T70" i="3"/>
  <c r="AG70" i="3"/>
  <c r="AE70" i="3"/>
  <c r="AF70" i="3"/>
  <c r="E71" i="3"/>
  <c r="U70" i="3"/>
  <c r="O77" i="12" l="1"/>
  <c r="D78" i="12"/>
  <c r="M77" i="12"/>
  <c r="K77" i="12"/>
  <c r="N77" i="12"/>
  <c r="G78" i="12"/>
  <c r="F87" i="14"/>
  <c r="H87" i="14"/>
  <c r="G87" i="14"/>
  <c r="N86" i="14"/>
  <c r="M86" i="14"/>
  <c r="O86" i="14"/>
  <c r="L86" i="14"/>
  <c r="E87" i="14" s="1"/>
  <c r="K86" i="14"/>
  <c r="H78" i="12"/>
  <c r="L77" i="12"/>
  <c r="F78" i="12"/>
  <c r="E78" i="12"/>
  <c r="Q72" i="3"/>
  <c r="P72" i="3"/>
  <c r="O72" i="3"/>
  <c r="N72" i="3"/>
  <c r="M72" i="3"/>
  <c r="L72" i="3"/>
  <c r="K72" i="3"/>
  <c r="I72" i="3"/>
  <c r="J72" i="3"/>
  <c r="F72" i="3"/>
  <c r="H72" i="3"/>
  <c r="G72" i="3"/>
  <c r="X71" i="3"/>
  <c r="V71" i="3"/>
  <c r="AC71" i="3"/>
  <c r="E72" i="3"/>
  <c r="U71" i="3"/>
  <c r="AA71" i="3"/>
  <c r="AB71" i="3"/>
  <c r="AD71" i="3"/>
  <c r="Z71" i="3"/>
  <c r="AE71" i="3"/>
  <c r="AG71" i="3"/>
  <c r="T71" i="3"/>
  <c r="D72" i="3" s="1"/>
  <c r="AF71" i="3"/>
  <c r="Y71" i="3"/>
  <c r="W71" i="3"/>
  <c r="E88" i="14" l="1"/>
  <c r="N78" i="12"/>
  <c r="K78" i="12"/>
  <c r="M78" i="12"/>
  <c r="E79" i="12"/>
  <c r="H88" i="14"/>
  <c r="G88" i="14"/>
  <c r="F88" i="14"/>
  <c r="L87" i="14"/>
  <c r="N87" i="14"/>
  <c r="O87" i="14"/>
  <c r="M87" i="14"/>
  <c r="K87" i="14"/>
  <c r="D88" i="14" s="1"/>
  <c r="O78" i="12"/>
  <c r="L78" i="12"/>
  <c r="D79" i="12"/>
  <c r="G79" i="12"/>
  <c r="F79" i="12"/>
  <c r="H79" i="12"/>
  <c r="Q73" i="3"/>
  <c r="P73" i="3"/>
  <c r="O73" i="3"/>
  <c r="N73" i="3"/>
  <c r="I73" i="3"/>
  <c r="M73" i="3"/>
  <c r="L73" i="3"/>
  <c r="K73" i="3"/>
  <c r="J73" i="3"/>
  <c r="H73" i="3"/>
  <c r="F73" i="3"/>
  <c r="G73" i="3"/>
  <c r="Y72" i="3"/>
  <c r="W72" i="3"/>
  <c r="AB72" i="3"/>
  <c r="AA72" i="3"/>
  <c r="U72" i="3"/>
  <c r="E73" i="3" s="1"/>
  <c r="V72" i="3"/>
  <c r="D73" i="3"/>
  <c r="AG72" i="3"/>
  <c r="AF72" i="3"/>
  <c r="AE72" i="3"/>
  <c r="T72" i="3"/>
  <c r="AC72" i="3"/>
  <c r="Z72" i="3"/>
  <c r="AD72" i="3"/>
  <c r="X72" i="3"/>
  <c r="H80" i="12" l="1"/>
  <c r="N88" i="14"/>
  <c r="O88" i="14"/>
  <c r="O89" i="14" s="1"/>
  <c r="N91" i="14" s="1"/>
  <c r="H13" i="8" s="1"/>
  <c r="M29" i="1" s="1"/>
  <c r="M88" i="14"/>
  <c r="M89" i="14" s="1"/>
  <c r="L91" i="14" s="1"/>
  <c r="F13" i="8" s="1"/>
  <c r="K29" i="1" s="1"/>
  <c r="L88" i="14"/>
  <c r="L89" i="14" s="1"/>
  <c r="K91" i="14" s="1"/>
  <c r="E13" i="8" s="1"/>
  <c r="J29" i="1" s="1"/>
  <c r="K88" i="14"/>
  <c r="K89" i="14" s="1"/>
  <c r="J91" i="14" s="1"/>
  <c r="D13" i="8" s="1"/>
  <c r="I29" i="1" s="1"/>
  <c r="N89" i="14"/>
  <c r="M91" i="14" s="1"/>
  <c r="G13" i="8" s="1"/>
  <c r="L29" i="1" s="1"/>
  <c r="F80" i="12"/>
  <c r="M79" i="12"/>
  <c r="D80" i="12"/>
  <c r="G80" i="12"/>
  <c r="O79" i="12"/>
  <c r="N79" i="12"/>
  <c r="L79" i="12"/>
  <c r="E80" i="12" s="1"/>
  <c r="K79" i="12"/>
  <c r="Q74" i="3"/>
  <c r="P74" i="3"/>
  <c r="O74" i="3"/>
  <c r="N74" i="3"/>
  <c r="M74" i="3"/>
  <c r="L74" i="3"/>
  <c r="K74" i="3"/>
  <c r="I74" i="3"/>
  <c r="J74" i="3"/>
  <c r="H74" i="3"/>
  <c r="G74" i="3"/>
  <c r="F74" i="3"/>
  <c r="E74" i="3"/>
  <c r="U73" i="3"/>
  <c r="Z73" i="3"/>
  <c r="AA73" i="3"/>
  <c r="AB73" i="3"/>
  <c r="W73" i="3"/>
  <c r="V73" i="3"/>
  <c r="AC73" i="3"/>
  <c r="AD73" i="3"/>
  <c r="X73" i="3"/>
  <c r="AF73" i="3"/>
  <c r="T73" i="3"/>
  <c r="D74" i="3" s="1"/>
  <c r="AG73" i="3"/>
  <c r="AE73" i="3"/>
  <c r="Y73" i="3"/>
  <c r="R13" i="8" l="1"/>
  <c r="N80" i="12"/>
  <c r="N81" i="12" s="1"/>
  <c r="G4" i="8" s="1"/>
  <c r="L23" i="1" s="1"/>
  <c r="M80" i="12"/>
  <c r="M81" i="12" s="1"/>
  <c r="F4" i="8" s="1"/>
  <c r="K23" i="1" s="1"/>
  <c r="L80" i="12"/>
  <c r="O80" i="12"/>
  <c r="O81" i="12" s="1"/>
  <c r="H4" i="8" s="1"/>
  <c r="M23" i="1" s="1"/>
  <c r="K80" i="12"/>
  <c r="K81" i="12" s="1"/>
  <c r="D4" i="8" s="1"/>
  <c r="L81" i="12"/>
  <c r="E4" i="8" s="1"/>
  <c r="J23" i="1" s="1"/>
  <c r="I75" i="3"/>
  <c r="Q75" i="3"/>
  <c r="P75" i="3"/>
  <c r="O75" i="3"/>
  <c r="N75" i="3"/>
  <c r="M75" i="3"/>
  <c r="L75" i="3"/>
  <c r="K75" i="3"/>
  <c r="J75" i="3"/>
  <c r="H75" i="3"/>
  <c r="F75" i="3"/>
  <c r="Y74" i="3"/>
  <c r="W74" i="3"/>
  <c r="G75" i="3" s="1"/>
  <c r="AB74" i="3"/>
  <c r="V74" i="3"/>
  <c r="X74" i="3"/>
  <c r="Z74" i="3"/>
  <c r="D75" i="3"/>
  <c r="AG74" i="3"/>
  <c r="AF74" i="3"/>
  <c r="T74" i="3"/>
  <c r="AE74" i="3"/>
  <c r="AA74" i="3"/>
  <c r="AC74" i="3"/>
  <c r="AD74" i="3"/>
  <c r="E75" i="3"/>
  <c r="U74" i="3"/>
  <c r="R4" i="8" l="1"/>
  <c r="I23" i="1"/>
  <c r="Q76" i="3"/>
  <c r="P76" i="3"/>
  <c r="O76" i="3"/>
  <c r="N76" i="3"/>
  <c r="M76" i="3"/>
  <c r="I76" i="3"/>
  <c r="L76" i="3"/>
  <c r="K76" i="3"/>
  <c r="J76" i="3"/>
  <c r="G76" i="3"/>
  <c r="H76" i="3"/>
  <c r="F76" i="3"/>
  <c r="W75" i="3"/>
  <c r="U75" i="3"/>
  <c r="E76" i="3" s="1"/>
  <c r="Z75" i="3"/>
  <c r="AA75" i="3"/>
  <c r="AD75" i="3"/>
  <c r="AC75" i="3"/>
  <c r="V75" i="3"/>
  <c r="Y75" i="3"/>
  <c r="X75" i="3"/>
  <c r="AB75" i="3"/>
  <c r="D76" i="3"/>
  <c r="AG75" i="3"/>
  <c r="T75" i="3"/>
  <c r="AF75" i="3"/>
  <c r="AE75" i="3"/>
  <c r="Q77" i="3" l="1"/>
  <c r="P77" i="3"/>
  <c r="O77" i="3"/>
  <c r="N77" i="3"/>
  <c r="M77" i="3"/>
  <c r="L77" i="3"/>
  <c r="K77" i="3"/>
  <c r="I77" i="3"/>
  <c r="J77" i="3"/>
  <c r="H77" i="3"/>
  <c r="F77" i="3"/>
  <c r="G77" i="3"/>
  <c r="E77" i="3"/>
  <c r="U76" i="3"/>
  <c r="AB76" i="3"/>
  <c r="AF76" i="3"/>
  <c r="AE76" i="3"/>
  <c r="AG76" i="3"/>
  <c r="T76" i="3"/>
  <c r="D77" i="3" s="1"/>
  <c r="AD76" i="3"/>
  <c r="X76" i="3"/>
  <c r="AC76" i="3"/>
  <c r="AA76" i="3"/>
  <c r="Z76" i="3"/>
  <c r="W76" i="3"/>
  <c r="Y76" i="3"/>
  <c r="V76" i="3"/>
  <c r="Q78" i="3" l="1"/>
  <c r="P78" i="3"/>
  <c r="O78" i="3"/>
  <c r="N78" i="3"/>
  <c r="M78" i="3"/>
  <c r="L78" i="3"/>
  <c r="K78" i="3"/>
  <c r="F78" i="3"/>
  <c r="I78" i="3"/>
  <c r="H78" i="3"/>
  <c r="G78" i="3"/>
  <c r="D78" i="3"/>
  <c r="AG77" i="3"/>
  <c r="T77" i="3"/>
  <c r="AF77" i="3"/>
  <c r="AE77" i="3"/>
  <c r="X77" i="3"/>
  <c r="AD77" i="3"/>
  <c r="V77" i="3"/>
  <c r="Y77" i="3"/>
  <c r="AB77" i="3"/>
  <c r="Z77" i="3"/>
  <c r="J78" i="3" s="1"/>
  <c r="W77" i="3"/>
  <c r="AA77" i="3"/>
  <c r="AC77" i="3"/>
  <c r="E78" i="3"/>
  <c r="U77" i="3"/>
  <c r="Q79" i="3" l="1"/>
  <c r="P79" i="3"/>
  <c r="O79" i="3"/>
  <c r="N79" i="3"/>
  <c r="M79" i="3"/>
  <c r="L79" i="3"/>
  <c r="J79" i="3"/>
  <c r="K79" i="3"/>
  <c r="I79" i="3"/>
  <c r="H79" i="3"/>
  <c r="G79" i="3"/>
  <c r="AA78" i="3"/>
  <c r="AC78" i="3"/>
  <c r="W78" i="3"/>
  <c r="E79" i="3"/>
  <c r="U78" i="3"/>
  <c r="Y78" i="3"/>
  <c r="V78" i="3"/>
  <c r="AD78" i="3"/>
  <c r="X78" i="3"/>
  <c r="Z78" i="3"/>
  <c r="AB78" i="3"/>
  <c r="D79" i="3"/>
  <c r="T78" i="3"/>
  <c r="AF78" i="3"/>
  <c r="AG78" i="3"/>
  <c r="AE78" i="3"/>
  <c r="D4" i="2" a="1"/>
  <c r="I4" i="2" s="1"/>
  <c r="I5" i="2" s="1"/>
  <c r="F79" i="3" l="1"/>
  <c r="V79" i="3" s="1"/>
  <c r="V80" i="3" s="1"/>
  <c r="F9" i="8" s="1"/>
  <c r="K26" i="1" s="1"/>
  <c r="N4" i="2"/>
  <c r="N5" i="2" s="1"/>
  <c r="H4" i="2"/>
  <c r="H5" i="2" s="1"/>
  <c r="G4" i="2"/>
  <c r="G5" i="2" s="1"/>
  <c r="F4" i="2"/>
  <c r="F5" i="2" s="1"/>
  <c r="Q4" i="2"/>
  <c r="Q5" i="2" s="1"/>
  <c r="E4" i="2"/>
  <c r="E5" i="2" s="1"/>
  <c r="P4" i="2"/>
  <c r="P5" i="2" s="1"/>
  <c r="D4" i="2"/>
  <c r="D5" i="2" s="1"/>
  <c r="O4" i="2"/>
  <c r="O5" i="2" s="1"/>
  <c r="M4" i="2"/>
  <c r="M5" i="2" s="1"/>
  <c r="L4" i="2"/>
  <c r="L5" i="2" s="1"/>
  <c r="K4" i="2"/>
  <c r="K5" i="2" s="1"/>
  <c r="J4" i="2"/>
  <c r="J5" i="2" s="1"/>
  <c r="AC5" i="2" l="1"/>
  <c r="O6" i="2"/>
  <c r="U5" i="2"/>
  <c r="D6" i="2" s="1"/>
  <c r="J6" i="2"/>
  <c r="N6" i="2"/>
  <c r="F6" i="2"/>
  <c r="H6" i="2"/>
  <c r="AA5" i="2"/>
  <c r="Q6" i="2"/>
  <c r="W79" i="3"/>
  <c r="W80" i="3" s="1"/>
  <c r="G9" i="8" s="1"/>
  <c r="L26" i="1" s="1"/>
  <c r="X79" i="3"/>
  <c r="X80" i="3" s="1"/>
  <c r="H9" i="8" s="1"/>
  <c r="M26" i="1" s="1"/>
  <c r="AC79" i="3"/>
  <c r="AC80" i="3" s="1"/>
  <c r="M9" i="8" s="1"/>
  <c r="R26" i="1" s="1"/>
  <c r="Z79" i="3"/>
  <c r="Z80" i="3" s="1"/>
  <c r="J9" i="8" s="1"/>
  <c r="O26" i="1" s="1"/>
  <c r="AD79" i="3"/>
  <c r="AD80" i="3" s="1"/>
  <c r="N9" i="8" s="1"/>
  <c r="S26" i="1" s="1"/>
  <c r="U79" i="3"/>
  <c r="U80" i="3" s="1"/>
  <c r="E9" i="8" s="1"/>
  <c r="J26" i="1" s="1"/>
  <c r="AB79" i="3"/>
  <c r="AB80" i="3" s="1"/>
  <c r="L9" i="8" s="1"/>
  <c r="Q26" i="1" s="1"/>
  <c r="AA79" i="3"/>
  <c r="AA80" i="3" s="1"/>
  <c r="K9" i="8" s="1"/>
  <c r="P26" i="1" s="1"/>
  <c r="AF79" i="3"/>
  <c r="AF80" i="3" s="1"/>
  <c r="P9" i="8" s="1"/>
  <c r="U26" i="1" s="1"/>
  <c r="AG79" i="3"/>
  <c r="AG80" i="3" s="1"/>
  <c r="Q9" i="8" s="1"/>
  <c r="V26" i="1" s="1"/>
  <c r="AE79" i="3"/>
  <c r="AE80" i="3" s="1"/>
  <c r="O9" i="8" s="1"/>
  <c r="T26" i="1" s="1"/>
  <c r="T79" i="3"/>
  <c r="T80" i="3" s="1"/>
  <c r="D9" i="8" s="1"/>
  <c r="I26" i="1" s="1"/>
  <c r="Y79" i="3"/>
  <c r="Y80" i="3" s="1"/>
  <c r="I9" i="8" s="1"/>
  <c r="N26" i="1" s="1"/>
  <c r="X5" i="2"/>
  <c r="G6" i="2"/>
  <c r="M6" i="2"/>
  <c r="P6" i="2"/>
  <c r="V5" i="2"/>
  <c r="K6" i="2"/>
  <c r="L6" i="2"/>
  <c r="AB5" i="2"/>
  <c r="Z5" i="2"/>
  <c r="AH5" i="2"/>
  <c r="I6" i="2"/>
  <c r="AD5" i="2"/>
  <c r="W5" i="2"/>
  <c r="AG5" i="2"/>
  <c r="AF5" i="2"/>
  <c r="Y5" i="2"/>
  <c r="AE5" i="2"/>
  <c r="E6" i="2"/>
  <c r="M7" i="2" l="1"/>
  <c r="U6" i="2"/>
  <c r="G7" i="2"/>
  <c r="P7" i="2"/>
  <c r="AE6" i="2"/>
  <c r="AC6" i="2"/>
  <c r="AB6" i="2"/>
  <c r="AA6" i="2"/>
  <c r="R9" i="8"/>
  <c r="O7" i="2"/>
  <c r="X6" i="2"/>
  <c r="W6" i="2"/>
  <c r="F7" i="2"/>
  <c r="AG6" i="2"/>
  <c r="Y6" i="2"/>
  <c r="H7" i="2"/>
  <c r="D7" i="2"/>
  <c r="AF6" i="2"/>
  <c r="Z6" i="2"/>
  <c r="I7" i="2"/>
  <c r="AH6" i="2"/>
  <c r="J7" i="2"/>
  <c r="Q7" i="2"/>
  <c r="K7" i="2"/>
  <c r="N7" i="2"/>
  <c r="V6" i="2"/>
  <c r="E7" i="2" s="1"/>
  <c r="L7" i="2"/>
  <c r="AD6" i="2"/>
  <c r="AA7" i="2" l="1"/>
  <c r="AF7" i="2"/>
  <c r="Z7" i="2"/>
  <c r="Q8" i="2"/>
  <c r="AG7" i="2"/>
  <c r="P8" i="2"/>
  <c r="M8" i="2"/>
  <c r="AH7" i="2"/>
  <c r="AC7" i="2"/>
  <c r="L8" i="2"/>
  <c r="I8" i="2"/>
  <c r="U7" i="2"/>
  <c r="D8" i="2" s="1"/>
  <c r="K8" i="2"/>
  <c r="G8" i="2"/>
  <c r="AE7" i="2"/>
  <c r="AB7" i="2"/>
  <c r="W7" i="2"/>
  <c r="J8" i="2"/>
  <c r="F8" i="2"/>
  <c r="E8" i="2"/>
  <c r="V7" i="2"/>
  <c r="N8" i="2"/>
  <c r="H8" i="2"/>
  <c r="O8" i="2"/>
  <c r="X7" i="2"/>
  <c r="Y7" i="2"/>
  <c r="AD7" i="2"/>
  <c r="AA8" i="2" l="1"/>
  <c r="Q9" i="2"/>
  <c r="V8" i="2"/>
  <c r="E9" i="2" s="1"/>
  <c r="K9" i="2"/>
  <c r="AB8" i="2"/>
  <c r="W8" i="2"/>
  <c r="F9" i="2"/>
  <c r="I9" i="2"/>
  <c r="Z8" i="2"/>
  <c r="U8" i="2"/>
  <c r="D9" i="2"/>
  <c r="J9" i="2"/>
  <c r="P9" i="2"/>
  <c r="AH8" i="2"/>
  <c r="L9" i="2"/>
  <c r="AC8" i="2"/>
  <c r="AG8" i="2"/>
  <c r="M9" i="2"/>
  <c r="AF8" i="2"/>
  <c r="O9" i="2"/>
  <c r="H9" i="2"/>
  <c r="Y8" i="2"/>
  <c r="X8" i="2"/>
  <c r="G9" i="2"/>
  <c r="N9" i="2"/>
  <c r="AE8" i="2"/>
  <c r="AD8" i="2"/>
  <c r="AA9" i="2" l="1"/>
  <c r="E10" i="2"/>
  <c r="V9" i="2"/>
  <c r="G10" i="2"/>
  <c r="X9" i="2"/>
  <c r="I10" i="2"/>
  <c r="Z9" i="2"/>
  <c r="AE9" i="2"/>
  <c r="N10" i="2"/>
  <c r="W9" i="2"/>
  <c r="F10" i="2" s="1"/>
  <c r="H10" i="2"/>
  <c r="Y9" i="2"/>
  <c r="AC9" i="2"/>
  <c r="L10" i="2"/>
  <c r="AB9" i="2"/>
  <c r="K10" i="2"/>
  <c r="D10" i="2"/>
  <c r="U9" i="2"/>
  <c r="Q10" i="2"/>
  <c r="AF9" i="2"/>
  <c r="O10" i="2"/>
  <c r="P10" i="2"/>
  <c r="AG9" i="2"/>
  <c r="M10" i="2"/>
  <c r="AD9" i="2"/>
  <c r="J10" i="2"/>
  <c r="AH9" i="2"/>
  <c r="AA10" i="2" l="1"/>
  <c r="F11" i="2"/>
  <c r="W10" i="2"/>
  <c r="I11" i="2"/>
  <c r="Z10" i="2"/>
  <c r="AE10" i="2"/>
  <c r="N11" i="2"/>
  <c r="J11" i="2"/>
  <c r="AB10" i="2"/>
  <c r="K11" i="2"/>
  <c r="Q11" i="2"/>
  <c r="AH10" i="2"/>
  <c r="X10" i="2"/>
  <c r="G11" i="2"/>
  <c r="M11" i="2"/>
  <c r="AD10" i="2"/>
  <c r="U10" i="2"/>
  <c r="D11" i="2" s="1"/>
  <c r="L11" i="2"/>
  <c r="AC10" i="2"/>
  <c r="P11" i="2"/>
  <c r="AG10" i="2"/>
  <c r="E11" i="2"/>
  <c r="V10" i="2"/>
  <c r="O11" i="2"/>
  <c r="AF10" i="2"/>
  <c r="Y10" i="2"/>
  <c r="H11" i="2"/>
  <c r="AA11" i="2" l="1"/>
  <c r="F12" i="2"/>
  <c r="W11" i="2"/>
  <c r="AG11" i="2"/>
  <c r="P12" i="2"/>
  <c r="L12" i="2"/>
  <c r="AC11" i="2"/>
  <c r="N12" i="2"/>
  <c r="AE11" i="2"/>
  <c r="AF11" i="2"/>
  <c r="O12" i="2"/>
  <c r="Q12" i="2"/>
  <c r="AH11" i="2"/>
  <c r="V11" i="2"/>
  <c r="E12" i="2" s="1"/>
  <c r="J12" i="2"/>
  <c r="K12" i="2"/>
  <c r="AB11" i="2"/>
  <c r="U11" i="2"/>
  <c r="D12" i="2"/>
  <c r="H12" i="2"/>
  <c r="Y11" i="2"/>
  <c r="M12" i="2"/>
  <c r="AD11" i="2"/>
  <c r="I12" i="2"/>
  <c r="Z11" i="2"/>
  <c r="X11" i="2"/>
  <c r="G12" i="2"/>
  <c r="AA12" i="2" l="1"/>
  <c r="E13" i="2"/>
  <c r="V12" i="2"/>
  <c r="AE12" i="2"/>
  <c r="N13" i="2"/>
  <c r="M13" i="2"/>
  <c r="AD12" i="2"/>
  <c r="AF12" i="2"/>
  <c r="O13" i="2"/>
  <c r="AC12" i="2"/>
  <c r="L13" i="2"/>
  <c r="P13" i="2"/>
  <c r="AG12" i="2"/>
  <c r="Q13" i="2"/>
  <c r="AH12" i="2"/>
  <c r="D13" i="2"/>
  <c r="U12" i="2"/>
  <c r="AB12" i="2"/>
  <c r="K13" i="2"/>
  <c r="X12" i="2"/>
  <c r="G13" i="2" s="1"/>
  <c r="H13" i="2"/>
  <c r="Y12" i="2"/>
  <c r="J13" i="2"/>
  <c r="I13" i="2"/>
  <c r="Z12" i="2"/>
  <c r="W12" i="2"/>
  <c r="F13" i="2"/>
  <c r="AA13" i="2" l="1"/>
  <c r="X13" i="2"/>
  <c r="G14" i="2"/>
  <c r="P14" i="2"/>
  <c r="AG13" i="2"/>
  <c r="J14" i="2"/>
  <c r="Y13" i="2"/>
  <c r="H14" i="2"/>
  <c r="AB13" i="2"/>
  <c r="K14" i="2"/>
  <c r="M14" i="2"/>
  <c r="AD13" i="2"/>
  <c r="O14" i="2"/>
  <c r="AF13" i="2"/>
  <c r="F14" i="2"/>
  <c r="W13" i="2"/>
  <c r="L14" i="2"/>
  <c r="AC13" i="2"/>
  <c r="N14" i="2"/>
  <c r="AE13" i="2"/>
  <c r="U13" i="2"/>
  <c r="D14" i="2" s="1"/>
  <c r="Q14" i="2"/>
  <c r="AH13" i="2"/>
  <c r="I14" i="2"/>
  <c r="Z13" i="2"/>
  <c r="E14" i="2"/>
  <c r="V13" i="2"/>
  <c r="AA14" i="2" l="1"/>
  <c r="U14" i="2"/>
  <c r="D15" i="2"/>
  <c r="AF14" i="2"/>
  <c r="O15" i="2"/>
  <c r="J15" i="2"/>
  <c r="M15" i="2"/>
  <c r="AD14" i="2"/>
  <c r="L15" i="2"/>
  <c r="AC14" i="2"/>
  <c r="N15" i="2"/>
  <c r="AE14" i="2"/>
  <c r="AG14" i="2"/>
  <c r="P15" i="2"/>
  <c r="Q15" i="2"/>
  <c r="AH14" i="2"/>
  <c r="K15" i="2"/>
  <c r="AB14" i="2"/>
  <c r="H15" i="2"/>
  <c r="Y14" i="2"/>
  <c r="X14" i="2"/>
  <c r="G15" i="2"/>
  <c r="V14" i="2"/>
  <c r="E15" i="2" s="1"/>
  <c r="F15" i="2"/>
  <c r="W14" i="2"/>
  <c r="I15" i="2"/>
  <c r="Z14" i="2"/>
  <c r="AA15" i="2" l="1"/>
  <c r="E16" i="2"/>
  <c r="V15" i="2"/>
  <c r="G16" i="2"/>
  <c r="X15" i="2"/>
  <c r="AC15" i="2"/>
  <c r="L16" i="2"/>
  <c r="M16" i="2"/>
  <c r="AD15" i="2"/>
  <c r="AF15" i="2"/>
  <c r="O16" i="2"/>
  <c r="N16" i="2"/>
  <c r="AE15" i="2"/>
  <c r="J16" i="2"/>
  <c r="D16" i="2"/>
  <c r="U15" i="2"/>
  <c r="H16" i="2"/>
  <c r="Y15" i="2"/>
  <c r="AB15" i="2"/>
  <c r="K16" i="2"/>
  <c r="I16" i="2"/>
  <c r="Z15" i="2"/>
  <c r="Q16" i="2"/>
  <c r="AH15" i="2"/>
  <c r="P16" i="2"/>
  <c r="AG15" i="2"/>
  <c r="W15" i="2"/>
  <c r="F16" i="2" s="1"/>
  <c r="AA16" i="2" l="1"/>
  <c r="Q17" i="2"/>
  <c r="AH16" i="2"/>
  <c r="AE16" i="2"/>
  <c r="N17" i="2"/>
  <c r="I17" i="2"/>
  <c r="Z16" i="2"/>
  <c r="AB16" i="2"/>
  <c r="K17" i="2"/>
  <c r="L17" i="2"/>
  <c r="AC16" i="2"/>
  <c r="O17" i="2"/>
  <c r="AF16" i="2"/>
  <c r="F17" i="2"/>
  <c r="W16" i="2"/>
  <c r="X16" i="2"/>
  <c r="G17" i="2"/>
  <c r="M17" i="2"/>
  <c r="AD16" i="2"/>
  <c r="Y16" i="2"/>
  <c r="H17" i="2"/>
  <c r="U16" i="2"/>
  <c r="D17" i="2" s="1"/>
  <c r="J17" i="2"/>
  <c r="P17" i="2"/>
  <c r="AG16" i="2"/>
  <c r="E17" i="2"/>
  <c r="V16" i="2"/>
  <c r="AA17" i="2" l="1"/>
  <c r="U17" i="2"/>
  <c r="D18" i="2"/>
  <c r="J18" i="2"/>
  <c r="AF17" i="2"/>
  <c r="O18" i="2"/>
  <c r="I18" i="2"/>
  <c r="Z17" i="2"/>
  <c r="X17" i="2"/>
  <c r="G18" i="2"/>
  <c r="H18" i="2"/>
  <c r="Y17" i="2"/>
  <c r="N18" i="2"/>
  <c r="AE17" i="2"/>
  <c r="K18" i="2"/>
  <c r="AB17" i="2"/>
  <c r="M18" i="2"/>
  <c r="AD17" i="2"/>
  <c r="V17" i="2"/>
  <c r="E18" i="2" s="1"/>
  <c r="W17" i="2"/>
  <c r="F18" i="2"/>
  <c r="L18" i="2"/>
  <c r="AC17" i="2"/>
  <c r="AG17" i="2"/>
  <c r="P18" i="2"/>
  <c r="Q18" i="2"/>
  <c r="AH17" i="2"/>
  <c r="AA18" i="2" l="1"/>
  <c r="E19" i="2"/>
  <c r="V18" i="2"/>
  <c r="AC18" i="2"/>
  <c r="L19" i="2"/>
  <c r="W18" i="2"/>
  <c r="F19" i="2"/>
  <c r="I19" i="2"/>
  <c r="Z18" i="2"/>
  <c r="G19" i="2"/>
  <c r="X18" i="2"/>
  <c r="AF18" i="2"/>
  <c r="O19" i="2"/>
  <c r="J19" i="2"/>
  <c r="H19" i="2"/>
  <c r="Y18" i="2"/>
  <c r="M19" i="2"/>
  <c r="AD18" i="2"/>
  <c r="Q19" i="2"/>
  <c r="AH18" i="2"/>
  <c r="AB18" i="2"/>
  <c r="K19" i="2"/>
  <c r="P19" i="2"/>
  <c r="AG18" i="2"/>
  <c r="U18" i="2"/>
  <c r="D19" i="2" s="1"/>
  <c r="AE18" i="2"/>
  <c r="N19" i="2"/>
  <c r="AA19" i="2" l="1"/>
  <c r="X19" i="2"/>
  <c r="G20" i="2"/>
  <c r="O20" i="2"/>
  <c r="AF19" i="2"/>
  <c r="P20" i="2"/>
  <c r="AG19" i="2"/>
  <c r="Q20" i="2"/>
  <c r="AH19" i="2"/>
  <c r="F20" i="2"/>
  <c r="W19" i="2"/>
  <c r="AB19" i="2"/>
  <c r="K20" i="2"/>
  <c r="D20" i="2"/>
  <c r="U19" i="2"/>
  <c r="I20" i="2"/>
  <c r="Z19" i="2"/>
  <c r="M20" i="2"/>
  <c r="AD19" i="2"/>
  <c r="AE19" i="2"/>
  <c r="N20" i="2"/>
  <c r="L20" i="2"/>
  <c r="AC19" i="2"/>
  <c r="Y19" i="2"/>
  <c r="H20" i="2"/>
  <c r="J20" i="2"/>
  <c r="V19" i="2"/>
  <c r="E20" i="2" s="1"/>
  <c r="AA20" i="2" l="1"/>
  <c r="L21" i="2"/>
  <c r="AC20" i="2"/>
  <c r="M21" i="2"/>
  <c r="AD20" i="2"/>
  <c r="P21" i="2"/>
  <c r="AG20" i="2"/>
  <c r="N21" i="2"/>
  <c r="AE20" i="2"/>
  <c r="E21" i="2"/>
  <c r="V20" i="2"/>
  <c r="AF20" i="2"/>
  <c r="O21" i="2"/>
  <c r="K21" i="2"/>
  <c r="AB20" i="2"/>
  <c r="W20" i="2"/>
  <c r="F21" i="2"/>
  <c r="I21" i="2"/>
  <c r="Z20" i="2"/>
  <c r="X20" i="2"/>
  <c r="G21" i="2"/>
  <c r="Q21" i="2"/>
  <c r="AH20" i="2"/>
  <c r="J21" i="2"/>
  <c r="H21" i="2"/>
  <c r="Y20" i="2"/>
  <c r="U20" i="2"/>
  <c r="D21" i="2" s="1"/>
  <c r="AA21" i="2" l="1"/>
  <c r="U21" i="2"/>
  <c r="D22" i="2" s="1"/>
  <c r="J22" i="2"/>
  <c r="G22" i="2"/>
  <c r="X21" i="2"/>
  <c r="P22" i="2"/>
  <c r="AG21" i="2"/>
  <c r="AE21" i="2"/>
  <c r="N22" i="2"/>
  <c r="M22" i="2"/>
  <c r="AD21" i="2"/>
  <c r="Q22" i="2"/>
  <c r="AH21" i="2"/>
  <c r="W21" i="2"/>
  <c r="F22" i="2" s="1"/>
  <c r="AB21" i="2"/>
  <c r="K22" i="2"/>
  <c r="V21" i="2"/>
  <c r="E22" i="2"/>
  <c r="I22" i="2"/>
  <c r="Z21" i="2"/>
  <c r="H22" i="2"/>
  <c r="Y21" i="2"/>
  <c r="AF21" i="2"/>
  <c r="O22" i="2"/>
  <c r="L22" i="2"/>
  <c r="AC21" i="2"/>
  <c r="AA22" i="2" l="1"/>
  <c r="F23" i="2"/>
  <c r="W22" i="2"/>
  <c r="AE22" i="2"/>
  <c r="N23" i="2"/>
  <c r="I23" i="2"/>
  <c r="Z22" i="2"/>
  <c r="V22" i="2"/>
  <c r="E23" i="2" s="1"/>
  <c r="M23" i="2"/>
  <c r="AD22" i="2"/>
  <c r="AB22" i="2"/>
  <c r="K23" i="2"/>
  <c r="P23" i="2"/>
  <c r="AG22" i="2"/>
  <c r="X22" i="2"/>
  <c r="G23" i="2"/>
  <c r="J23" i="2"/>
  <c r="H23" i="2"/>
  <c r="Y22" i="2"/>
  <c r="L23" i="2"/>
  <c r="AC22" i="2"/>
  <c r="O23" i="2"/>
  <c r="AF22" i="2"/>
  <c r="Q23" i="2"/>
  <c r="AH22" i="2"/>
  <c r="D23" i="2"/>
  <c r="U22" i="2"/>
  <c r="AA23" i="2" l="1"/>
  <c r="E24" i="2"/>
  <c r="V23" i="2"/>
  <c r="M24" i="2"/>
  <c r="AD23" i="2"/>
  <c r="L24" i="2"/>
  <c r="AC23" i="2"/>
  <c r="H24" i="2"/>
  <c r="Y23" i="2"/>
  <c r="Z23" i="2"/>
  <c r="I24" i="2"/>
  <c r="N24" i="2"/>
  <c r="AE23" i="2"/>
  <c r="AF23" i="2"/>
  <c r="O24" i="2"/>
  <c r="D24" i="2"/>
  <c r="U23" i="2"/>
  <c r="J24" i="2"/>
  <c r="X23" i="2"/>
  <c r="G24" i="2"/>
  <c r="P24" i="2"/>
  <c r="AG23" i="2"/>
  <c r="Q24" i="2"/>
  <c r="AH23" i="2"/>
  <c r="K24" i="2"/>
  <c r="AB23" i="2"/>
  <c r="W23" i="2"/>
  <c r="F24" i="2"/>
  <c r="AA24" i="2" l="1"/>
  <c r="G25" i="2"/>
  <c r="X24" i="2"/>
  <c r="I25" i="2"/>
  <c r="Z24" i="2"/>
  <c r="J25" i="2"/>
  <c r="AH24" i="2"/>
  <c r="Q25" i="2"/>
  <c r="H25" i="2"/>
  <c r="Y24" i="2"/>
  <c r="L25" i="2"/>
  <c r="AC24" i="2"/>
  <c r="W24" i="2"/>
  <c r="F25" i="2"/>
  <c r="O25" i="2"/>
  <c r="AF24" i="2"/>
  <c r="M25" i="2"/>
  <c r="AD24" i="2"/>
  <c r="AE24" i="2"/>
  <c r="N25" i="2"/>
  <c r="P25" i="2"/>
  <c r="AG24" i="2"/>
  <c r="U24" i="2"/>
  <c r="D25" i="2" s="1"/>
  <c r="AB24" i="2"/>
  <c r="K25" i="2"/>
  <c r="V24" i="2"/>
  <c r="E25" i="2"/>
  <c r="AA25" i="2" l="1"/>
  <c r="D26" i="2"/>
  <c r="U25" i="2"/>
  <c r="X25" i="2"/>
  <c r="G26" i="2"/>
  <c r="H26" i="2"/>
  <c r="Y25" i="2"/>
  <c r="Q26" i="2"/>
  <c r="AH25" i="2"/>
  <c r="J26" i="2"/>
  <c r="L26" i="2"/>
  <c r="AC25" i="2"/>
  <c r="AE25" i="2"/>
  <c r="N26" i="2"/>
  <c r="AD25" i="2"/>
  <c r="M26" i="2"/>
  <c r="I26" i="2"/>
  <c r="Z25" i="2"/>
  <c r="F26" i="2"/>
  <c r="W25" i="2"/>
  <c r="P26" i="2"/>
  <c r="AG25" i="2"/>
  <c r="V25" i="2"/>
  <c r="E26" i="2" s="1"/>
  <c r="AB25" i="2"/>
  <c r="K26" i="2"/>
  <c r="O26" i="2"/>
  <c r="AF25" i="2"/>
  <c r="AA26" i="2" l="1"/>
  <c r="W26" i="2"/>
  <c r="F27" i="2"/>
  <c r="J27" i="2"/>
  <c r="Q27" i="2"/>
  <c r="AH26" i="2"/>
  <c r="E27" i="2"/>
  <c r="V26" i="2"/>
  <c r="I27" i="2"/>
  <c r="Z26" i="2"/>
  <c r="H27" i="2"/>
  <c r="Y26" i="2"/>
  <c r="U26" i="2"/>
  <c r="D27" i="2" s="1"/>
  <c r="L27" i="2"/>
  <c r="AC26" i="2"/>
  <c r="X26" i="2"/>
  <c r="G27" i="2"/>
  <c r="P27" i="2"/>
  <c r="AG26" i="2"/>
  <c r="M27" i="2"/>
  <c r="AD26" i="2"/>
  <c r="AF26" i="2"/>
  <c r="O27" i="2"/>
  <c r="K27" i="2"/>
  <c r="AB26" i="2"/>
  <c r="N27" i="2"/>
  <c r="AE26" i="2"/>
  <c r="AA27" i="2" l="1"/>
  <c r="AB27" i="2"/>
  <c r="K28" i="2"/>
  <c r="H28" i="2"/>
  <c r="Y27" i="2"/>
  <c r="V27" i="2"/>
  <c r="E28" i="2" s="1"/>
  <c r="G28" i="2"/>
  <c r="X27" i="2"/>
  <c r="P28" i="2"/>
  <c r="AG27" i="2"/>
  <c r="AH27" i="2"/>
  <c r="Q28" i="2"/>
  <c r="D28" i="2"/>
  <c r="U27" i="2"/>
  <c r="I28" i="2"/>
  <c r="Z27" i="2"/>
  <c r="AE27" i="2"/>
  <c r="N28" i="2"/>
  <c r="J28" i="2"/>
  <c r="L28" i="2"/>
  <c r="AC27" i="2"/>
  <c r="W27" i="2"/>
  <c r="F28" i="2"/>
  <c r="O28" i="2"/>
  <c r="AF27" i="2"/>
  <c r="M28" i="2"/>
  <c r="AD27" i="2"/>
  <c r="AA28" i="2" l="1"/>
  <c r="X28" i="2"/>
  <c r="G29" i="2"/>
  <c r="P29" i="2"/>
  <c r="AG28" i="2"/>
  <c r="E29" i="2"/>
  <c r="V28" i="2"/>
  <c r="Q29" i="2"/>
  <c r="AH28" i="2"/>
  <c r="J29" i="2"/>
  <c r="L29" i="2"/>
  <c r="AC28" i="2"/>
  <c r="AE28" i="2"/>
  <c r="N29" i="2"/>
  <c r="I29" i="2"/>
  <c r="Z28" i="2"/>
  <c r="H29" i="2"/>
  <c r="Y28" i="2"/>
  <c r="W28" i="2"/>
  <c r="F29" i="2" s="1"/>
  <c r="AD28" i="2"/>
  <c r="M29" i="2"/>
  <c r="AB28" i="2"/>
  <c r="K29" i="2"/>
  <c r="O29" i="2"/>
  <c r="AF28" i="2"/>
  <c r="D29" i="2"/>
  <c r="U28" i="2"/>
  <c r="AA29" i="2" l="1"/>
  <c r="F30" i="2"/>
  <c r="W29" i="2"/>
  <c r="J30" i="2"/>
  <c r="Q30" i="2"/>
  <c r="AH29" i="2"/>
  <c r="O30" i="2"/>
  <c r="AF29" i="2"/>
  <c r="K30" i="2"/>
  <c r="AB29" i="2"/>
  <c r="AD29" i="2"/>
  <c r="M30" i="2"/>
  <c r="H30" i="2"/>
  <c r="Y29" i="2"/>
  <c r="E30" i="2"/>
  <c r="V29" i="2"/>
  <c r="L30" i="2"/>
  <c r="AC29" i="2"/>
  <c r="I30" i="2"/>
  <c r="Z29" i="2"/>
  <c r="P30" i="2"/>
  <c r="AG29" i="2"/>
  <c r="U29" i="2"/>
  <c r="D30" i="2" s="1"/>
  <c r="AE29" i="2"/>
  <c r="N30" i="2"/>
  <c r="G30" i="2"/>
  <c r="X29" i="2"/>
  <c r="AA30" i="2" l="1"/>
  <c r="M31" i="2"/>
  <c r="AD30" i="2"/>
  <c r="P31" i="2"/>
  <c r="AG30" i="2"/>
  <c r="Y30" i="2"/>
  <c r="H31" i="2" s="1"/>
  <c r="O31" i="2"/>
  <c r="AF30" i="2"/>
  <c r="U30" i="2"/>
  <c r="D31" i="2" s="1"/>
  <c r="I31" i="2"/>
  <c r="Z30" i="2"/>
  <c r="L31" i="2"/>
  <c r="AC30" i="2"/>
  <c r="Q31" i="2"/>
  <c r="AH30" i="2"/>
  <c r="AB30" i="2"/>
  <c r="K31" i="2"/>
  <c r="G31" i="2"/>
  <c r="X30" i="2"/>
  <c r="J31" i="2"/>
  <c r="N31" i="2"/>
  <c r="AE30" i="2"/>
  <c r="E31" i="2"/>
  <c r="V30" i="2"/>
  <c r="F31" i="2"/>
  <c r="W30" i="2"/>
  <c r="AA31" i="2" l="1"/>
  <c r="H32" i="2"/>
  <c r="Y31" i="2"/>
  <c r="N32" i="2"/>
  <c r="AE31" i="2"/>
  <c r="K32" i="2"/>
  <c r="AB31" i="2"/>
  <c r="J32" i="2"/>
  <c r="D32" i="2"/>
  <c r="U31" i="2"/>
  <c r="I32" i="2"/>
  <c r="Z31" i="2"/>
  <c r="O32" i="2"/>
  <c r="AF31" i="2"/>
  <c r="Q32" i="2"/>
  <c r="AH31" i="2"/>
  <c r="P32" i="2"/>
  <c r="AG31" i="2"/>
  <c r="X31" i="2"/>
  <c r="G32" i="2"/>
  <c r="W31" i="2"/>
  <c r="F32" i="2"/>
  <c r="V31" i="2"/>
  <c r="E32" i="2" s="1"/>
  <c r="L32" i="2"/>
  <c r="AC31" i="2"/>
  <c r="M32" i="2"/>
  <c r="AD31" i="2"/>
  <c r="AA32" i="2" l="1"/>
  <c r="E33" i="2"/>
  <c r="V32" i="2"/>
  <c r="K33" i="2"/>
  <c r="AB32" i="2"/>
  <c r="P33" i="2"/>
  <c r="AG32" i="2"/>
  <c r="I33" i="2"/>
  <c r="Z32" i="2"/>
  <c r="X32" i="2"/>
  <c r="G33" i="2" s="1"/>
  <c r="U32" i="2"/>
  <c r="D33" i="2" s="1"/>
  <c r="Q33" i="2"/>
  <c r="AH32" i="2"/>
  <c r="AE32" i="2"/>
  <c r="N33" i="2"/>
  <c r="F33" i="2"/>
  <c r="W32" i="2"/>
  <c r="M33" i="2"/>
  <c r="AD32" i="2"/>
  <c r="J33" i="2"/>
  <c r="L33" i="2"/>
  <c r="AC32" i="2"/>
  <c r="AF32" i="2"/>
  <c r="O33" i="2"/>
  <c r="H33" i="2"/>
  <c r="Y32" i="2"/>
  <c r="AA33" i="2" l="1"/>
  <c r="J34" i="2"/>
  <c r="U33" i="2"/>
  <c r="D34" i="2" s="1"/>
  <c r="F34" i="2"/>
  <c r="W33" i="2"/>
  <c r="P34" i="2"/>
  <c r="AG33" i="2"/>
  <c r="L34" i="2"/>
  <c r="AC33" i="2"/>
  <c r="X33" i="2"/>
  <c r="G34" i="2" s="1"/>
  <c r="I34" i="2"/>
  <c r="Z33" i="2"/>
  <c r="AB33" i="2"/>
  <c r="K34" i="2"/>
  <c r="M34" i="2"/>
  <c r="AD33" i="2"/>
  <c r="N34" i="2"/>
  <c r="AE33" i="2"/>
  <c r="H34" i="2"/>
  <c r="Y33" i="2"/>
  <c r="O34" i="2"/>
  <c r="AF33" i="2"/>
  <c r="Q34" i="2"/>
  <c r="AH33" i="2"/>
  <c r="E34" i="2"/>
  <c r="V33" i="2"/>
  <c r="AA34" i="2" l="1"/>
  <c r="D35" i="2"/>
  <c r="U34" i="2"/>
  <c r="H35" i="2"/>
  <c r="Y34" i="2"/>
  <c r="O35" i="2"/>
  <c r="AF34" i="2"/>
  <c r="N35" i="2"/>
  <c r="AE34" i="2"/>
  <c r="P35" i="2"/>
  <c r="AG34" i="2"/>
  <c r="Z34" i="2"/>
  <c r="I35" i="2"/>
  <c r="L35" i="2"/>
  <c r="AC34" i="2"/>
  <c r="J35" i="2"/>
  <c r="Q35" i="2"/>
  <c r="AH34" i="2"/>
  <c r="X34" i="2"/>
  <c r="G35" i="2"/>
  <c r="M35" i="2"/>
  <c r="AD34" i="2"/>
  <c r="K35" i="2"/>
  <c r="AB34" i="2"/>
  <c r="W34" i="2"/>
  <c r="F35" i="2"/>
  <c r="V34" i="2"/>
  <c r="E35" i="2" s="1"/>
  <c r="AA35" i="2" l="1"/>
  <c r="E36" i="2"/>
  <c r="V35" i="2"/>
  <c r="G36" i="2"/>
  <c r="X35" i="2"/>
  <c r="AE35" i="2"/>
  <c r="N36" i="2"/>
  <c r="K36" i="2"/>
  <c r="AB35" i="2"/>
  <c r="M36" i="2"/>
  <c r="AD35" i="2"/>
  <c r="Q36" i="2"/>
  <c r="AH35" i="2"/>
  <c r="AF35" i="2"/>
  <c r="O36" i="2"/>
  <c r="P36" i="2"/>
  <c r="AG35" i="2"/>
  <c r="J36" i="2"/>
  <c r="H36" i="2"/>
  <c r="Y35" i="2"/>
  <c r="W35" i="2"/>
  <c r="F36" i="2" s="1"/>
  <c r="L36" i="2"/>
  <c r="AC35" i="2"/>
  <c r="I36" i="2"/>
  <c r="Z35" i="2"/>
  <c r="U35" i="2"/>
  <c r="D36" i="2" s="1"/>
  <c r="AA36" i="2" l="1"/>
  <c r="Q37" i="2"/>
  <c r="AH36" i="2"/>
  <c r="W36" i="2"/>
  <c r="F37" i="2" s="1"/>
  <c r="H37" i="2"/>
  <c r="Y36" i="2"/>
  <c r="J37" i="2"/>
  <c r="P37" i="2"/>
  <c r="AG36" i="2"/>
  <c r="O37" i="2"/>
  <c r="AF36" i="2"/>
  <c r="G37" i="2"/>
  <c r="X36" i="2"/>
  <c r="L37" i="2"/>
  <c r="AC36" i="2"/>
  <c r="N37" i="2"/>
  <c r="AE36" i="2"/>
  <c r="M37" i="2"/>
  <c r="AD36" i="2"/>
  <c r="AB36" i="2"/>
  <c r="K37" i="2"/>
  <c r="U36" i="2"/>
  <c r="D37" i="2" s="1"/>
  <c r="I37" i="2"/>
  <c r="Z36" i="2"/>
  <c r="E37" i="2"/>
  <c r="V36" i="2"/>
  <c r="AA37" i="2" l="1"/>
  <c r="W37" i="2"/>
  <c r="F38" i="2"/>
  <c r="K38" i="2"/>
  <c r="AB37" i="2"/>
  <c r="J38" i="2"/>
  <c r="I38" i="2"/>
  <c r="Z37" i="2"/>
  <c r="X37" i="2"/>
  <c r="G38" i="2"/>
  <c r="M38" i="2"/>
  <c r="AD37" i="2"/>
  <c r="N38" i="2"/>
  <c r="AE37" i="2"/>
  <c r="H38" i="2"/>
  <c r="Y37" i="2"/>
  <c r="U37" i="2"/>
  <c r="D38" i="2" s="1"/>
  <c r="Q38" i="2"/>
  <c r="AH37" i="2"/>
  <c r="O38" i="2"/>
  <c r="AF37" i="2"/>
  <c r="P38" i="2"/>
  <c r="AG37" i="2"/>
  <c r="V37" i="2"/>
  <c r="E38" i="2" s="1"/>
  <c r="L38" i="2"/>
  <c r="AC37" i="2"/>
  <c r="AA38" i="2" l="1"/>
  <c r="AE38" i="2"/>
  <c r="N39" i="2"/>
  <c r="M39" i="2"/>
  <c r="AD38" i="2"/>
  <c r="Q39" i="2"/>
  <c r="AH38" i="2"/>
  <c r="I39" i="2"/>
  <c r="Z38" i="2"/>
  <c r="U38" i="2"/>
  <c r="D39" i="2" s="1"/>
  <c r="J39" i="2"/>
  <c r="AF38" i="2"/>
  <c r="O39" i="2"/>
  <c r="H39" i="2"/>
  <c r="Y38" i="2"/>
  <c r="K39" i="2"/>
  <c r="AB38" i="2"/>
  <c r="V38" i="2"/>
  <c r="E39" i="2" s="1"/>
  <c r="P39" i="2"/>
  <c r="AG38" i="2"/>
  <c r="G39" i="2"/>
  <c r="X38" i="2"/>
  <c r="L39" i="2"/>
  <c r="AC38" i="2"/>
  <c r="F39" i="2"/>
  <c r="W38" i="2"/>
  <c r="AA39" i="2" l="1"/>
  <c r="J40" i="2"/>
  <c r="Q40" i="2"/>
  <c r="AH39" i="2"/>
  <c r="G40" i="2"/>
  <c r="X39" i="2"/>
  <c r="E40" i="2"/>
  <c r="V39" i="2"/>
  <c r="U39" i="2"/>
  <c r="D40" i="2" s="1"/>
  <c r="AB39" i="2"/>
  <c r="K40" i="2"/>
  <c r="AD39" i="2"/>
  <c r="M40" i="2"/>
  <c r="I40" i="2"/>
  <c r="Z39" i="2"/>
  <c r="H40" i="2"/>
  <c r="Y39" i="2"/>
  <c r="N40" i="2"/>
  <c r="AE39" i="2"/>
  <c r="F40" i="2"/>
  <c r="W39" i="2"/>
  <c r="O40" i="2"/>
  <c r="AF39" i="2"/>
  <c r="P40" i="2"/>
  <c r="AG39" i="2"/>
  <c r="L40" i="2"/>
  <c r="AC39" i="2"/>
  <c r="AA40" i="2" l="1"/>
  <c r="J41" i="2"/>
  <c r="K41" i="2"/>
  <c r="AB40" i="2"/>
  <c r="O41" i="2"/>
  <c r="AF40" i="2"/>
  <c r="V40" i="2"/>
  <c r="E41" i="2" s="1"/>
  <c r="X40" i="2"/>
  <c r="G41" i="2"/>
  <c r="M41" i="2"/>
  <c r="AD40" i="2"/>
  <c r="D41" i="2"/>
  <c r="U40" i="2"/>
  <c r="H41" i="2"/>
  <c r="Y40" i="2"/>
  <c r="W40" i="2"/>
  <c r="F41" i="2"/>
  <c r="N41" i="2"/>
  <c r="AE40" i="2"/>
  <c r="L41" i="2"/>
  <c r="AC40" i="2"/>
  <c r="P41" i="2"/>
  <c r="AG40" i="2"/>
  <c r="I41" i="2"/>
  <c r="Z40" i="2"/>
  <c r="Q41" i="2"/>
  <c r="AH40" i="2"/>
  <c r="AA41" i="2" l="1"/>
  <c r="E42" i="2"/>
  <c r="V41" i="2"/>
  <c r="M42" i="2"/>
  <c r="AD41" i="2"/>
  <c r="U41" i="2"/>
  <c r="D42" i="2" s="1"/>
  <c r="G42" i="2"/>
  <c r="X41" i="2"/>
  <c r="AE41" i="2"/>
  <c r="N42" i="2"/>
  <c r="AF41" i="2"/>
  <c r="O42" i="2"/>
  <c r="P42" i="2"/>
  <c r="AG41" i="2"/>
  <c r="L42" i="2"/>
  <c r="AC41" i="2"/>
  <c r="H42" i="2"/>
  <c r="Y41" i="2"/>
  <c r="K42" i="2"/>
  <c r="AB41" i="2"/>
  <c r="W41" i="2"/>
  <c r="F42" i="2" s="1"/>
  <c r="Q42" i="2"/>
  <c r="AH41" i="2"/>
  <c r="I42" i="2"/>
  <c r="Z41" i="2"/>
  <c r="J42" i="2"/>
  <c r="AA42" i="2" l="1"/>
  <c r="Q43" i="2"/>
  <c r="AH42" i="2"/>
  <c r="N43" i="2"/>
  <c r="AE42" i="2"/>
  <c r="U42" i="2"/>
  <c r="D43" i="2" s="1"/>
  <c r="AB42" i="2"/>
  <c r="K43" i="2"/>
  <c r="J43" i="2"/>
  <c r="L43" i="2"/>
  <c r="AC42" i="2"/>
  <c r="M43" i="2"/>
  <c r="AD42" i="2"/>
  <c r="H43" i="2"/>
  <c r="Y42" i="2"/>
  <c r="P43" i="2"/>
  <c r="AG42" i="2"/>
  <c r="F43" i="2"/>
  <c r="W42" i="2"/>
  <c r="G43" i="2"/>
  <c r="X42" i="2"/>
  <c r="I43" i="2"/>
  <c r="Z42" i="2"/>
  <c r="O43" i="2"/>
  <c r="AF42" i="2"/>
  <c r="V42" i="2"/>
  <c r="E43" i="2" s="1"/>
  <c r="AA43" i="2" l="1"/>
  <c r="J44" i="2"/>
  <c r="X43" i="2"/>
  <c r="G44" i="2" s="1"/>
  <c r="F44" i="2"/>
  <c r="W43" i="2"/>
  <c r="I44" i="2"/>
  <c r="Z43" i="2"/>
  <c r="D44" i="2"/>
  <c r="U43" i="2"/>
  <c r="AE43" i="2"/>
  <c r="N44" i="2"/>
  <c r="AC43" i="2"/>
  <c r="L44" i="2"/>
  <c r="H44" i="2"/>
  <c r="Y43" i="2"/>
  <c r="AB43" i="2"/>
  <c r="K44" i="2"/>
  <c r="AG43" i="2"/>
  <c r="P44" i="2"/>
  <c r="V43" i="2"/>
  <c r="E44" i="2" s="1"/>
  <c r="AF43" i="2"/>
  <c r="O44" i="2"/>
  <c r="AD43" i="2"/>
  <c r="M44" i="2"/>
  <c r="AH43" i="2"/>
  <c r="Q44" i="2"/>
  <c r="AA44" i="2" l="1"/>
  <c r="O45" i="2"/>
  <c r="AF44" i="2"/>
  <c r="Z44" i="2"/>
  <c r="I45" i="2"/>
  <c r="N45" i="2"/>
  <c r="AE44" i="2"/>
  <c r="AB44" i="2"/>
  <c r="K45" i="2"/>
  <c r="W44" i="2"/>
  <c r="F45" i="2"/>
  <c r="P45" i="2"/>
  <c r="AG44" i="2"/>
  <c r="Y44" i="2"/>
  <c r="H45" i="2"/>
  <c r="Q45" i="2"/>
  <c r="AH44" i="2"/>
  <c r="L45" i="2"/>
  <c r="AC44" i="2"/>
  <c r="X44" i="2"/>
  <c r="G45" i="2" s="1"/>
  <c r="E45" i="2"/>
  <c r="V44" i="2"/>
  <c r="D45" i="2"/>
  <c r="U44" i="2"/>
  <c r="M45" i="2"/>
  <c r="AD44" i="2"/>
  <c r="J45" i="2"/>
  <c r="AA45" i="2" l="1"/>
  <c r="U45" i="2"/>
  <c r="D46" i="2" s="1"/>
  <c r="X45" i="2"/>
  <c r="G46" i="2"/>
  <c r="AG45" i="2"/>
  <c r="P46" i="2"/>
  <c r="AE45" i="2"/>
  <c r="N46" i="2"/>
  <c r="E46" i="2"/>
  <c r="V45" i="2"/>
  <c r="AH45" i="2"/>
  <c r="Q46" i="2"/>
  <c r="Z45" i="2"/>
  <c r="I46" i="2" s="1"/>
  <c r="W45" i="2"/>
  <c r="F46" i="2"/>
  <c r="K46" i="2"/>
  <c r="AB45" i="2"/>
  <c r="L46" i="2"/>
  <c r="AC45" i="2"/>
  <c r="Y45" i="2"/>
  <c r="H46" i="2"/>
  <c r="J46" i="2"/>
  <c r="M46" i="2"/>
  <c r="AD45" i="2"/>
  <c r="AF45" i="2"/>
  <c r="O46" i="2"/>
  <c r="AA46" i="2" l="1"/>
  <c r="J47" i="2"/>
  <c r="AG46" i="2"/>
  <c r="P47" i="2"/>
  <c r="AE46" i="2"/>
  <c r="N47" i="2"/>
  <c r="F47" i="2"/>
  <c r="W46" i="2"/>
  <c r="H47" i="2"/>
  <c r="Y46" i="2"/>
  <c r="L47" i="2"/>
  <c r="AC46" i="2"/>
  <c r="AB46" i="2"/>
  <c r="K47" i="2"/>
  <c r="G47" i="2"/>
  <c r="X46" i="2"/>
  <c r="V46" i="2"/>
  <c r="E47" i="2" s="1"/>
  <c r="O47" i="2"/>
  <c r="AF46" i="2"/>
  <c r="I47" i="2"/>
  <c r="Z46" i="2"/>
  <c r="M47" i="2"/>
  <c r="AD46" i="2"/>
  <c r="AH46" i="2"/>
  <c r="Q47" i="2"/>
  <c r="U46" i="2"/>
  <c r="D47" i="2" s="1"/>
  <c r="AA47" i="2" l="1"/>
  <c r="AC47" i="2"/>
  <c r="L48" i="2"/>
  <c r="Z47" i="2"/>
  <c r="I48" i="2"/>
  <c r="N48" i="2"/>
  <c r="AE47" i="2"/>
  <c r="W47" i="2"/>
  <c r="F48" i="2"/>
  <c r="U47" i="2"/>
  <c r="D48" i="2" s="1"/>
  <c r="AD47" i="2"/>
  <c r="M48" i="2"/>
  <c r="V47" i="2"/>
  <c r="E48" i="2" s="1"/>
  <c r="X47" i="2"/>
  <c r="G48" i="2"/>
  <c r="P48" i="2"/>
  <c r="AG47" i="2"/>
  <c r="Y47" i="2"/>
  <c r="H48" i="2"/>
  <c r="AB47" i="2"/>
  <c r="K48" i="2"/>
  <c r="O48" i="2"/>
  <c r="AF47" i="2"/>
  <c r="Q48" i="2"/>
  <c r="AH47" i="2"/>
  <c r="J48" i="2"/>
  <c r="AA48" i="2" l="1"/>
  <c r="V48" i="2"/>
  <c r="E49" i="2"/>
  <c r="AF48" i="2"/>
  <c r="O49" i="2"/>
  <c r="X48" i="2"/>
  <c r="G49" i="2"/>
  <c r="AE48" i="2"/>
  <c r="N49" i="2"/>
  <c r="W48" i="2"/>
  <c r="F49" i="2"/>
  <c r="AG48" i="2"/>
  <c r="P49" i="2"/>
  <c r="I49" i="2"/>
  <c r="Z48" i="2"/>
  <c r="U48" i="2"/>
  <c r="D49" i="2"/>
  <c r="L49" i="2"/>
  <c r="AC48" i="2"/>
  <c r="K49" i="2"/>
  <c r="AB48" i="2"/>
  <c r="H49" i="2"/>
  <c r="Y48" i="2"/>
  <c r="J49" i="2"/>
  <c r="AH48" i="2"/>
  <c r="Q49" i="2"/>
  <c r="M49" i="2"/>
  <c r="AD48" i="2"/>
  <c r="AA49" i="2" l="1"/>
  <c r="H50" i="2"/>
  <c r="Y49" i="2"/>
  <c r="AC49" i="2"/>
  <c r="L50" i="2"/>
  <c r="AF49" i="2"/>
  <c r="O50" i="2"/>
  <c r="F50" i="2"/>
  <c r="W49" i="2"/>
  <c r="U49" i="2"/>
  <c r="D50" i="2"/>
  <c r="AB49" i="2"/>
  <c r="K50" i="2"/>
  <c r="I50" i="2"/>
  <c r="Z49" i="2"/>
  <c r="V49" i="2"/>
  <c r="E50" i="2"/>
  <c r="J50" i="2"/>
  <c r="AE49" i="2"/>
  <c r="N50" i="2"/>
  <c r="G50" i="2"/>
  <c r="X49" i="2"/>
  <c r="AD49" i="2"/>
  <c r="M50" i="2"/>
  <c r="Q50" i="2"/>
  <c r="AH49" i="2"/>
  <c r="P50" i="2"/>
  <c r="AG49" i="2"/>
  <c r="AA50" i="2" l="1"/>
  <c r="K51" i="2"/>
  <c r="AB50" i="2"/>
  <c r="AD50" i="2"/>
  <c r="M51" i="2"/>
  <c r="N51" i="2"/>
  <c r="AE50" i="2"/>
  <c r="J51" i="2"/>
  <c r="AC50" i="2"/>
  <c r="L51" i="2"/>
  <c r="O51" i="2"/>
  <c r="AF50" i="2"/>
  <c r="D51" i="2"/>
  <c r="U50" i="2"/>
  <c r="X50" i="2"/>
  <c r="G51" i="2"/>
  <c r="P51" i="2"/>
  <c r="AG50" i="2"/>
  <c r="W50" i="2"/>
  <c r="F51" i="2"/>
  <c r="E51" i="2"/>
  <c r="V50" i="2"/>
  <c r="Q51" i="2"/>
  <c r="AH50" i="2"/>
  <c r="I51" i="2"/>
  <c r="Z50" i="2"/>
  <c r="H51" i="2"/>
  <c r="Y50" i="2"/>
  <c r="AA51" i="2" l="1"/>
  <c r="AF51" i="2"/>
  <c r="O52" i="2"/>
  <c r="U51" i="2"/>
  <c r="D52" i="2"/>
  <c r="Z51" i="2"/>
  <c r="I52" i="2"/>
  <c r="V51" i="2"/>
  <c r="E52" i="2" s="1"/>
  <c r="AE51" i="2"/>
  <c r="J52" i="2"/>
  <c r="N52" i="2"/>
  <c r="Q52" i="2"/>
  <c r="AH51" i="2"/>
  <c r="L52" i="2"/>
  <c r="AC51" i="2"/>
  <c r="P52" i="2"/>
  <c r="AG51" i="2"/>
  <c r="W51" i="2"/>
  <c r="F52" i="2"/>
  <c r="M52" i="2"/>
  <c r="AD51" i="2"/>
  <c r="X51" i="2"/>
  <c r="G52" i="2"/>
  <c r="Y51" i="2"/>
  <c r="H52" i="2"/>
  <c r="K52" i="2"/>
  <c r="AB51" i="2"/>
  <c r="AA52" i="2" l="1"/>
  <c r="G53" i="2"/>
  <c r="X52" i="2"/>
  <c r="E53" i="2"/>
  <c r="V52" i="2"/>
  <c r="I53" i="2"/>
  <c r="Z52" i="2"/>
  <c r="AG52" i="2"/>
  <c r="P53" i="2"/>
  <c r="U52" i="2"/>
  <c r="D53" i="2" s="1"/>
  <c r="AH52" i="2"/>
  <c r="Q53" i="2"/>
  <c r="AD52" i="2"/>
  <c r="M53" i="2"/>
  <c r="F53" i="2"/>
  <c r="W52" i="2"/>
  <c r="J53" i="2"/>
  <c r="AE52" i="2"/>
  <c r="N53" i="2"/>
  <c r="AB52" i="2"/>
  <c r="K53" i="2"/>
  <c r="AC52" i="2"/>
  <c r="L53" i="2"/>
  <c r="H53" i="2"/>
  <c r="Y52" i="2"/>
  <c r="AF52" i="2"/>
  <c r="O53" i="2"/>
  <c r="AA53" i="2" l="1"/>
  <c r="Y53" i="2"/>
  <c r="H54" i="2"/>
  <c r="P54" i="2"/>
  <c r="AG53" i="2"/>
  <c r="Z53" i="2"/>
  <c r="I54" i="2"/>
  <c r="N54" i="2"/>
  <c r="AE53" i="2"/>
  <c r="Q54" i="2"/>
  <c r="AH53" i="2"/>
  <c r="L54" i="2"/>
  <c r="AC53" i="2"/>
  <c r="AB53" i="2"/>
  <c r="K54" i="2"/>
  <c r="O54" i="2"/>
  <c r="AF53" i="2"/>
  <c r="W53" i="2"/>
  <c r="F54" i="2"/>
  <c r="V53" i="2"/>
  <c r="E54" i="2" s="1"/>
  <c r="J54" i="2"/>
  <c r="D54" i="2"/>
  <c r="U53" i="2"/>
  <c r="M54" i="2"/>
  <c r="AD53" i="2"/>
  <c r="X53" i="2"/>
  <c r="G54" i="2"/>
  <c r="AA54" i="2" l="1"/>
  <c r="L55" i="2"/>
  <c r="AC54" i="2"/>
  <c r="Z54" i="2"/>
  <c r="I55" i="2"/>
  <c r="D55" i="2"/>
  <c r="U54" i="2"/>
  <c r="AH54" i="2"/>
  <c r="Q55" i="2"/>
  <c r="N55" i="2"/>
  <c r="AE54" i="2"/>
  <c r="J55" i="2"/>
  <c r="E55" i="2"/>
  <c r="V54" i="2"/>
  <c r="K55" i="2"/>
  <c r="AB54" i="2"/>
  <c r="AG54" i="2"/>
  <c r="P55" i="2"/>
  <c r="AF54" i="2"/>
  <c r="O55" i="2"/>
  <c r="F55" i="2"/>
  <c r="W54" i="2"/>
  <c r="X54" i="2"/>
  <c r="G55" i="2" s="1"/>
  <c r="Y54" i="2"/>
  <c r="H55" i="2"/>
  <c r="M55" i="2"/>
  <c r="AD54" i="2"/>
  <c r="AA55" i="2" l="1"/>
  <c r="F56" i="2"/>
  <c r="W55" i="2"/>
  <c r="U55" i="2"/>
  <c r="D56" i="2"/>
  <c r="J56" i="2"/>
  <c r="AE55" i="2"/>
  <c r="N56" i="2"/>
  <c r="G56" i="2"/>
  <c r="X55" i="2"/>
  <c r="Q56" i="2"/>
  <c r="AH55" i="2"/>
  <c r="I56" i="2"/>
  <c r="Z55" i="2"/>
  <c r="AD55" i="2"/>
  <c r="M56" i="2"/>
  <c r="O56" i="2"/>
  <c r="AF55" i="2"/>
  <c r="P56" i="2"/>
  <c r="AG55" i="2"/>
  <c r="AB55" i="2"/>
  <c r="K56" i="2"/>
  <c r="H56" i="2"/>
  <c r="Y55" i="2"/>
  <c r="V55" i="2"/>
  <c r="E56" i="2"/>
  <c r="AC55" i="2"/>
  <c r="L56" i="2"/>
  <c r="AA56" i="2" l="1"/>
  <c r="P57" i="2"/>
  <c r="AG56" i="2"/>
  <c r="Q57" i="2"/>
  <c r="AH56" i="2"/>
  <c r="D57" i="2"/>
  <c r="U56" i="2"/>
  <c r="Y56" i="2"/>
  <c r="H57" i="2"/>
  <c r="N57" i="2"/>
  <c r="AE56" i="2"/>
  <c r="J57" i="2"/>
  <c r="K57" i="2"/>
  <c r="AB56" i="2"/>
  <c r="X56" i="2"/>
  <c r="G57" i="2"/>
  <c r="L57" i="2"/>
  <c r="AC56" i="2"/>
  <c r="F57" i="2"/>
  <c r="W56" i="2"/>
  <c r="O57" i="2"/>
  <c r="AF56" i="2"/>
  <c r="AD56" i="2"/>
  <c r="M57" i="2"/>
  <c r="V56" i="2"/>
  <c r="E57" i="2" s="1"/>
  <c r="I57" i="2"/>
  <c r="Z56" i="2"/>
  <c r="AA57" i="2" l="1"/>
  <c r="AF57" i="2"/>
  <c r="O58" i="2"/>
  <c r="U57" i="2"/>
  <c r="D58" i="2"/>
  <c r="Y57" i="2"/>
  <c r="H58" i="2"/>
  <c r="AH57" i="2"/>
  <c r="Q58" i="2"/>
  <c r="M58" i="2"/>
  <c r="AD57" i="2"/>
  <c r="N58" i="2"/>
  <c r="AE57" i="2"/>
  <c r="J58" i="2"/>
  <c r="W57" i="2"/>
  <c r="F58" i="2" s="1"/>
  <c r="L58" i="2"/>
  <c r="AC57" i="2"/>
  <c r="X57" i="2"/>
  <c r="G58" i="2"/>
  <c r="Z57" i="2"/>
  <c r="I58" i="2"/>
  <c r="AG57" i="2"/>
  <c r="P58" i="2"/>
  <c r="E58" i="2"/>
  <c r="V57" i="2"/>
  <c r="K58" i="2"/>
  <c r="AB57" i="2"/>
  <c r="AA58" i="2" l="1"/>
  <c r="J59" i="2"/>
  <c r="N59" i="2"/>
  <c r="AE58" i="2"/>
  <c r="H59" i="2"/>
  <c r="Y58" i="2"/>
  <c r="I59" i="2"/>
  <c r="Z58" i="2"/>
  <c r="AD58" i="2"/>
  <c r="M59" i="2"/>
  <c r="O59" i="2"/>
  <c r="AF58" i="2"/>
  <c r="G59" i="2"/>
  <c r="X58" i="2"/>
  <c r="U58" i="2"/>
  <c r="D59" i="2"/>
  <c r="AB58" i="2"/>
  <c r="K59" i="2"/>
  <c r="F59" i="2"/>
  <c r="W58" i="2"/>
  <c r="P59" i="2"/>
  <c r="AG58" i="2"/>
  <c r="Q59" i="2"/>
  <c r="AH58" i="2"/>
  <c r="AC58" i="2"/>
  <c r="L59" i="2"/>
  <c r="V58" i="2"/>
  <c r="E59" i="2"/>
  <c r="AA59" i="2" l="1"/>
  <c r="AD59" i="2"/>
  <c r="M60" i="2"/>
  <c r="K60" i="2"/>
  <c r="AB59" i="2"/>
  <c r="N60" i="2"/>
  <c r="AE59" i="2"/>
  <c r="J60" i="2"/>
  <c r="Q60" i="2"/>
  <c r="AH59" i="2"/>
  <c r="O60" i="2"/>
  <c r="AF59" i="2"/>
  <c r="I60" i="2"/>
  <c r="Z59" i="2"/>
  <c r="Y59" i="2"/>
  <c r="H60" i="2"/>
  <c r="V59" i="2"/>
  <c r="E60" i="2" s="1"/>
  <c r="D60" i="2"/>
  <c r="U59" i="2"/>
  <c r="AC59" i="2"/>
  <c r="L60" i="2"/>
  <c r="P60" i="2"/>
  <c r="AG59" i="2"/>
  <c r="F60" i="2"/>
  <c r="W59" i="2"/>
  <c r="X59" i="2"/>
  <c r="G60" i="2"/>
  <c r="AA60" i="2" l="1"/>
  <c r="Z60" i="2"/>
  <c r="I61" i="2"/>
  <c r="AH60" i="2"/>
  <c r="Q61" i="2"/>
  <c r="AF60" i="2"/>
  <c r="O61" i="2"/>
  <c r="AG60" i="2"/>
  <c r="P61" i="2"/>
  <c r="N61" i="2"/>
  <c r="AE60" i="2"/>
  <c r="J61" i="2"/>
  <c r="K61" i="2"/>
  <c r="AB60" i="2"/>
  <c r="W60" i="2"/>
  <c r="F61" i="2"/>
  <c r="L61" i="2"/>
  <c r="AC60" i="2"/>
  <c r="U60" i="2"/>
  <c r="D61" i="2"/>
  <c r="E61" i="2"/>
  <c r="V60" i="2"/>
  <c r="X60" i="2"/>
  <c r="G61" i="2"/>
  <c r="Y60" i="2"/>
  <c r="H61" i="2"/>
  <c r="M61" i="2"/>
  <c r="AD60" i="2"/>
  <c r="AA61" i="2" l="1"/>
  <c r="V61" i="2"/>
  <c r="E62" i="2"/>
  <c r="G62" i="2"/>
  <c r="X61" i="2"/>
  <c r="J62" i="2"/>
  <c r="N62" i="2"/>
  <c r="AE61" i="2"/>
  <c r="U61" i="2"/>
  <c r="D62" i="2"/>
  <c r="I62" i="2"/>
  <c r="Z61" i="2"/>
  <c r="AB61" i="2"/>
  <c r="K62" i="2"/>
  <c r="P62" i="2"/>
  <c r="AG61" i="2"/>
  <c r="O62" i="2"/>
  <c r="AF61" i="2"/>
  <c r="AC61" i="2"/>
  <c r="L62" i="2"/>
  <c r="AH61" i="2"/>
  <c r="Q62" i="2"/>
  <c r="F62" i="2"/>
  <c r="W61" i="2"/>
  <c r="M62" i="2"/>
  <c r="AD61" i="2"/>
  <c r="Y61" i="2"/>
  <c r="H62" i="2" s="1"/>
  <c r="AA62" i="2" l="1"/>
  <c r="F63" i="2"/>
  <c r="W62" i="2"/>
  <c r="AC62" i="2"/>
  <c r="L63" i="2"/>
  <c r="I63" i="2"/>
  <c r="Z62" i="2"/>
  <c r="X62" i="2"/>
  <c r="G63" i="2"/>
  <c r="D63" i="2"/>
  <c r="U62" i="2"/>
  <c r="E63" i="2"/>
  <c r="V62" i="2"/>
  <c r="Q63" i="2"/>
  <c r="AH62" i="2"/>
  <c r="N63" i="2"/>
  <c r="AE62" i="2"/>
  <c r="J63" i="2"/>
  <c r="O63" i="2"/>
  <c r="AF62" i="2"/>
  <c r="Y62" i="2"/>
  <c r="H63" i="2"/>
  <c r="P63" i="2"/>
  <c r="AG62" i="2"/>
  <c r="AB62" i="2"/>
  <c r="K63" i="2"/>
  <c r="AD62" i="2"/>
  <c r="M63" i="2"/>
  <c r="AA63" i="2" l="1"/>
  <c r="V63" i="2"/>
  <c r="E64" i="2"/>
  <c r="AG63" i="2"/>
  <c r="P64" i="2"/>
  <c r="X63" i="2"/>
  <c r="G64" i="2"/>
  <c r="U63" i="2"/>
  <c r="D64" i="2"/>
  <c r="Z63" i="2"/>
  <c r="I64" i="2"/>
  <c r="L64" i="2"/>
  <c r="AC63" i="2"/>
  <c r="M64" i="2"/>
  <c r="AD63" i="2"/>
  <c r="N64" i="2"/>
  <c r="AE63" i="2"/>
  <c r="J64" i="2"/>
  <c r="K64" i="2"/>
  <c r="AB63" i="2"/>
  <c r="AH63" i="2"/>
  <c r="Q64" i="2"/>
  <c r="W63" i="2"/>
  <c r="F64" i="2"/>
  <c r="Y63" i="2"/>
  <c r="H64" i="2"/>
  <c r="AF63" i="2"/>
  <c r="O64" i="2"/>
  <c r="AA64" i="2" l="1"/>
  <c r="G65" i="2"/>
  <c r="X64" i="2"/>
  <c r="W64" i="2"/>
  <c r="F65" i="2" s="1"/>
  <c r="AC64" i="2"/>
  <c r="L65" i="2"/>
  <c r="U64" i="2"/>
  <c r="D65" i="2"/>
  <c r="V64" i="2"/>
  <c r="E65" i="2"/>
  <c r="I65" i="2"/>
  <c r="Z64" i="2"/>
  <c r="AB64" i="2"/>
  <c r="K65" i="2"/>
  <c r="AG64" i="2"/>
  <c r="P65" i="2"/>
  <c r="J65" i="2"/>
  <c r="N65" i="2"/>
  <c r="AE64" i="2"/>
  <c r="H65" i="2"/>
  <c r="Y64" i="2"/>
  <c r="M65" i="2"/>
  <c r="AD64" i="2"/>
  <c r="AH64" i="2"/>
  <c r="Q65" i="2"/>
  <c r="O65" i="2"/>
  <c r="AF64" i="2"/>
  <c r="AA65" i="2" l="1"/>
  <c r="V65" i="2"/>
  <c r="E66" i="2" s="1"/>
  <c r="N66" i="2"/>
  <c r="AE65" i="2"/>
  <c r="J66" i="2"/>
  <c r="I66" i="2"/>
  <c r="Z65" i="2"/>
  <c r="F66" i="2"/>
  <c r="W65" i="2"/>
  <c r="AC65" i="2"/>
  <c r="L66" i="2"/>
  <c r="AD65" i="2"/>
  <c r="M66" i="2"/>
  <c r="D66" i="2"/>
  <c r="U65" i="2"/>
  <c r="P66" i="2"/>
  <c r="AG65" i="2"/>
  <c r="O66" i="2"/>
  <c r="AF65" i="2"/>
  <c r="AB65" i="2"/>
  <c r="K66" i="2"/>
  <c r="Q66" i="2"/>
  <c r="AH65" i="2"/>
  <c r="X65" i="2"/>
  <c r="G66" i="2"/>
  <c r="Y65" i="2"/>
  <c r="H66" i="2"/>
  <c r="AA66" i="2" l="1"/>
  <c r="K67" i="2"/>
  <c r="AB66" i="2"/>
  <c r="AF66" i="2"/>
  <c r="O67" i="2"/>
  <c r="N67" i="2"/>
  <c r="AE66" i="2"/>
  <c r="J67" i="2"/>
  <c r="Q67" i="2"/>
  <c r="AH66" i="2"/>
  <c r="W66" i="2"/>
  <c r="F67" i="2"/>
  <c r="U66" i="2"/>
  <c r="D67" i="2"/>
  <c r="X66" i="2"/>
  <c r="G67" i="2"/>
  <c r="M67" i="2"/>
  <c r="AD66" i="2"/>
  <c r="V66" i="2"/>
  <c r="E67" i="2"/>
  <c r="L67" i="2"/>
  <c r="AC66" i="2"/>
  <c r="Z66" i="2"/>
  <c r="I67" i="2"/>
  <c r="AG66" i="2"/>
  <c r="P67" i="2"/>
  <c r="Y66" i="2"/>
  <c r="H67" i="2"/>
  <c r="AA67" i="2" l="1"/>
  <c r="AH67" i="2"/>
  <c r="Q68" i="2"/>
  <c r="F68" i="2"/>
  <c r="W67" i="2"/>
  <c r="AC67" i="2"/>
  <c r="L68" i="2"/>
  <c r="I68" i="2"/>
  <c r="Z67" i="2"/>
  <c r="V67" i="2"/>
  <c r="E68" i="2"/>
  <c r="J68" i="2"/>
  <c r="N68" i="2"/>
  <c r="AE67" i="2"/>
  <c r="M68" i="2"/>
  <c r="AD67" i="2"/>
  <c r="AF67" i="2"/>
  <c r="O68" i="2"/>
  <c r="H68" i="2"/>
  <c r="Y67" i="2"/>
  <c r="G68" i="2"/>
  <c r="X67" i="2"/>
  <c r="AG67" i="2"/>
  <c r="P68" i="2"/>
  <c r="U67" i="2"/>
  <c r="D68" i="2" s="1"/>
  <c r="AB67" i="2"/>
  <c r="K68" i="2"/>
  <c r="AA68" i="2" l="1"/>
  <c r="P69" i="2"/>
  <c r="AG68" i="2"/>
  <c r="X68" i="2"/>
  <c r="G69" i="2"/>
  <c r="AC68" i="2"/>
  <c r="L69" i="2"/>
  <c r="F69" i="2"/>
  <c r="W68" i="2"/>
  <c r="V68" i="2"/>
  <c r="E69" i="2" s="1"/>
  <c r="Q69" i="2"/>
  <c r="AH68" i="2"/>
  <c r="Z68" i="2"/>
  <c r="I69" i="2"/>
  <c r="Y68" i="2"/>
  <c r="H69" i="2"/>
  <c r="O69" i="2"/>
  <c r="AF68" i="2"/>
  <c r="AB68" i="2"/>
  <c r="K69" i="2"/>
  <c r="AD68" i="2"/>
  <c r="M69" i="2"/>
  <c r="D69" i="2"/>
  <c r="U68" i="2"/>
  <c r="N69" i="2"/>
  <c r="AE68" i="2"/>
  <c r="J69" i="2"/>
  <c r="AA69" i="2" l="1"/>
  <c r="V69" i="2"/>
  <c r="E70" i="2"/>
  <c r="K70" i="2"/>
  <c r="AB69" i="2"/>
  <c r="Q70" i="2"/>
  <c r="AH69" i="2"/>
  <c r="W69" i="2"/>
  <c r="F70" i="2"/>
  <c r="M70" i="2"/>
  <c r="AD69" i="2"/>
  <c r="L70" i="2"/>
  <c r="AC69" i="2"/>
  <c r="Y69" i="2"/>
  <c r="H70" i="2"/>
  <c r="Z69" i="2"/>
  <c r="I70" i="2"/>
  <c r="AG69" i="2"/>
  <c r="P70" i="2"/>
  <c r="U69" i="2"/>
  <c r="D70" i="2"/>
  <c r="AF69" i="2"/>
  <c r="O70" i="2"/>
  <c r="X69" i="2"/>
  <c r="G70" i="2"/>
  <c r="N70" i="2"/>
  <c r="AE69" i="2"/>
  <c r="J70" i="2"/>
  <c r="AA70" i="2" l="1"/>
  <c r="AC70" i="2"/>
  <c r="L71" i="2"/>
  <c r="AF70" i="2"/>
  <c r="O71" i="2"/>
  <c r="E71" i="2"/>
  <c r="V70" i="2"/>
  <c r="M71" i="2"/>
  <c r="AD70" i="2"/>
  <c r="W70" i="2"/>
  <c r="F71" i="2" s="1"/>
  <c r="AG70" i="2"/>
  <c r="P71" i="2"/>
  <c r="AH70" i="2"/>
  <c r="Q71" i="2"/>
  <c r="I71" i="2"/>
  <c r="Z70" i="2"/>
  <c r="J71" i="2"/>
  <c r="AE70" i="2"/>
  <c r="N71" i="2"/>
  <c r="U70" i="2"/>
  <c r="D71" i="2"/>
  <c r="AB70" i="2"/>
  <c r="K71" i="2"/>
  <c r="H71" i="2"/>
  <c r="Y70" i="2"/>
  <c r="G71" i="2"/>
  <c r="X70" i="2"/>
  <c r="AA71" i="2" l="1"/>
  <c r="F72" i="2"/>
  <c r="W71" i="2"/>
  <c r="D72" i="2"/>
  <c r="U71" i="2"/>
  <c r="AC71" i="2"/>
  <c r="L72" i="2"/>
  <c r="AD71" i="2"/>
  <c r="M72" i="2"/>
  <c r="V71" i="2"/>
  <c r="E72" i="2" s="1"/>
  <c r="Z71" i="2"/>
  <c r="I72" i="2"/>
  <c r="X71" i="2"/>
  <c r="G72" i="2"/>
  <c r="AB71" i="2"/>
  <c r="K72" i="2"/>
  <c r="N72" i="2"/>
  <c r="AE71" i="2"/>
  <c r="J72" i="2"/>
  <c r="O72" i="2"/>
  <c r="AF71" i="2"/>
  <c r="Q72" i="2"/>
  <c r="AH71" i="2"/>
  <c r="Y71" i="2"/>
  <c r="H72" i="2"/>
  <c r="P72" i="2"/>
  <c r="AG71" i="2"/>
  <c r="AA72" i="2" l="1"/>
  <c r="Q73" i="2"/>
  <c r="AH72" i="2"/>
  <c r="U72" i="2"/>
  <c r="D73" i="2"/>
  <c r="L73" i="2"/>
  <c r="AC72" i="2"/>
  <c r="V72" i="2"/>
  <c r="E73" i="2"/>
  <c r="M73" i="2"/>
  <c r="AD72" i="2"/>
  <c r="N73" i="2"/>
  <c r="AE72" i="2"/>
  <c r="J73" i="2"/>
  <c r="K73" i="2"/>
  <c r="AB72" i="2"/>
  <c r="X72" i="2"/>
  <c r="G73" i="2"/>
  <c r="W72" i="2"/>
  <c r="F73" i="2"/>
  <c r="AF72" i="2"/>
  <c r="O73" i="2"/>
  <c r="AG72" i="2"/>
  <c r="P73" i="2"/>
  <c r="Y72" i="2"/>
  <c r="H73" i="2"/>
  <c r="Z72" i="2"/>
  <c r="I73" i="2"/>
  <c r="AA73" i="2" l="1"/>
  <c r="J74" i="2"/>
  <c r="AE73" i="2"/>
  <c r="N74" i="2"/>
  <c r="AG73" i="2"/>
  <c r="P74" i="2"/>
  <c r="AF73" i="2"/>
  <c r="O74" i="2"/>
  <c r="E74" i="2"/>
  <c r="V73" i="2"/>
  <c r="AC73" i="2"/>
  <c r="L74" i="2"/>
  <c r="U73" i="2"/>
  <c r="D74" i="2" s="1"/>
  <c r="AB73" i="2"/>
  <c r="K74" i="2"/>
  <c r="AH73" i="2"/>
  <c r="Q74" i="2"/>
  <c r="AD73" i="2"/>
  <c r="M74" i="2"/>
  <c r="F74" i="2"/>
  <c r="W73" i="2"/>
  <c r="G74" i="2"/>
  <c r="X73" i="2"/>
  <c r="I74" i="2"/>
  <c r="Z73" i="2"/>
  <c r="H74" i="2"/>
  <c r="Y73" i="2"/>
  <c r="AA74" i="2" l="1"/>
  <c r="P75" i="2"/>
  <c r="AG74" i="2"/>
  <c r="AC74" i="2"/>
  <c r="L75" i="2"/>
  <c r="AD74" i="2"/>
  <c r="M75" i="2"/>
  <c r="N75" i="2"/>
  <c r="AE74" i="2"/>
  <c r="J75" i="2"/>
  <c r="F75" i="2"/>
  <c r="W74" i="2"/>
  <c r="Y74" i="2"/>
  <c r="H75" i="2"/>
  <c r="X74" i="2"/>
  <c r="G75" i="2"/>
  <c r="O75" i="2"/>
  <c r="AF74" i="2"/>
  <c r="AB74" i="2"/>
  <c r="K75" i="2"/>
  <c r="E75" i="2"/>
  <c r="V74" i="2"/>
  <c r="Q75" i="2"/>
  <c r="AH74" i="2"/>
  <c r="Z74" i="2"/>
  <c r="I75" i="2"/>
  <c r="D75" i="2"/>
  <c r="U74" i="2"/>
  <c r="AA75" i="2" l="1"/>
  <c r="Q76" i="2"/>
  <c r="AH75" i="2"/>
  <c r="N76" i="2"/>
  <c r="AE75" i="2"/>
  <c r="J76" i="2"/>
  <c r="M76" i="2"/>
  <c r="AD75" i="2"/>
  <c r="W75" i="2"/>
  <c r="F76" i="2"/>
  <c r="K76" i="2"/>
  <c r="AB75" i="2"/>
  <c r="AF75" i="2"/>
  <c r="O76" i="2"/>
  <c r="L76" i="2"/>
  <c r="AC75" i="2"/>
  <c r="V75" i="2"/>
  <c r="E76" i="2"/>
  <c r="X75" i="2"/>
  <c r="G76" i="2"/>
  <c r="U75" i="2"/>
  <c r="D76" i="2"/>
  <c r="I76" i="2"/>
  <c r="Z75" i="2"/>
  <c r="Y75" i="2"/>
  <c r="H76" i="2"/>
  <c r="AG75" i="2"/>
  <c r="P76" i="2"/>
  <c r="AA76" i="2" l="1"/>
  <c r="U76" i="2"/>
  <c r="D77" i="2" s="1"/>
  <c r="F77" i="2"/>
  <c r="W76" i="2"/>
  <c r="AD76" i="2"/>
  <c r="M77" i="2"/>
  <c r="I77" i="2"/>
  <c r="Z76" i="2"/>
  <c r="E77" i="2"/>
  <c r="V76" i="2"/>
  <c r="K77" i="2"/>
  <c r="AB76" i="2"/>
  <c r="G77" i="2"/>
  <c r="X76" i="2"/>
  <c r="AG76" i="2"/>
  <c r="P77" i="2"/>
  <c r="J77" i="2"/>
  <c r="AE76" i="2"/>
  <c r="N77" i="2"/>
  <c r="AC76" i="2"/>
  <c r="L77" i="2"/>
  <c r="AF76" i="2"/>
  <c r="O77" i="2"/>
  <c r="AH76" i="2"/>
  <c r="Q77" i="2"/>
  <c r="H77" i="2"/>
  <c r="Y76" i="2"/>
  <c r="AA77" i="2" l="1"/>
  <c r="AB77" i="2"/>
  <c r="K78" i="2"/>
  <c r="O78" i="2"/>
  <c r="AF77" i="2"/>
  <c r="AC77" i="2"/>
  <c r="L78" i="2"/>
  <c r="AD77" i="2"/>
  <c r="M78" i="2"/>
  <c r="N78" i="2"/>
  <c r="AE77" i="2"/>
  <c r="J78" i="2"/>
  <c r="V77" i="2"/>
  <c r="E78" i="2" s="1"/>
  <c r="F78" i="2"/>
  <c r="W77" i="2"/>
  <c r="G78" i="2"/>
  <c r="X77" i="2"/>
  <c r="D78" i="2"/>
  <c r="U77" i="2"/>
  <c r="Z77" i="2"/>
  <c r="I78" i="2"/>
  <c r="P78" i="2"/>
  <c r="AG77" i="2"/>
  <c r="Y77" i="2"/>
  <c r="H78" i="2"/>
  <c r="Q78" i="2"/>
  <c r="AH77" i="2"/>
  <c r="AA78" i="2" l="1"/>
  <c r="M79" i="2"/>
  <c r="AD78" i="2"/>
  <c r="U78" i="2"/>
  <c r="D79" i="2"/>
  <c r="AG78" i="2"/>
  <c r="P79" i="2"/>
  <c r="Z78" i="2"/>
  <c r="I79" i="2"/>
  <c r="L79" i="2"/>
  <c r="AC78" i="2"/>
  <c r="K79" i="2"/>
  <c r="AB78" i="2"/>
  <c r="N79" i="2"/>
  <c r="AE78" i="2"/>
  <c r="J79" i="2"/>
  <c r="X78" i="2"/>
  <c r="G79" i="2"/>
  <c r="AH78" i="2"/>
  <c r="Q79" i="2"/>
  <c r="Y78" i="2"/>
  <c r="H79" i="2"/>
  <c r="O79" i="2"/>
  <c r="AF78" i="2"/>
  <c r="W78" i="2"/>
  <c r="F79" i="2"/>
  <c r="V78" i="2"/>
  <c r="E79" i="2"/>
  <c r="AA79" i="2" l="1"/>
  <c r="AC79" i="2"/>
  <c r="AC80" i="2" s="1"/>
  <c r="L3" i="8" s="1"/>
  <c r="Q22" i="1" s="1"/>
  <c r="Y79" i="2"/>
  <c r="Y80" i="2" s="1"/>
  <c r="H3" i="8" s="1"/>
  <c r="M22" i="1" s="1"/>
  <c r="AB79" i="2"/>
  <c r="AB80" i="2" s="1"/>
  <c r="K3" i="8" s="1"/>
  <c r="P22" i="1" s="1"/>
  <c r="AH79" i="2"/>
  <c r="AH80" i="2" s="1"/>
  <c r="Q3" i="8" s="1"/>
  <c r="V22" i="1" s="1"/>
  <c r="U79" i="2"/>
  <c r="U80" i="2" s="1"/>
  <c r="D3" i="8" s="1"/>
  <c r="AF79" i="2"/>
  <c r="AF80" i="2" s="1"/>
  <c r="O3" i="8" s="1"/>
  <c r="T22" i="1" s="1"/>
  <c r="Z79" i="2"/>
  <c r="Z80" i="2" s="1"/>
  <c r="I3" i="8" s="1"/>
  <c r="N22" i="1" s="1"/>
  <c r="X79" i="2"/>
  <c r="X80" i="2" s="1"/>
  <c r="G3" i="8" s="1"/>
  <c r="L22" i="1" s="1"/>
  <c r="V79" i="2"/>
  <c r="V80" i="2" s="1"/>
  <c r="E3" i="8" s="1"/>
  <c r="J22" i="1" s="1"/>
  <c r="AA80" i="2"/>
  <c r="J3" i="8" s="1"/>
  <c r="O22" i="1" s="1"/>
  <c r="AE79" i="2"/>
  <c r="AE80" i="2" s="1"/>
  <c r="N3" i="8" s="1"/>
  <c r="S22" i="1" s="1"/>
  <c r="AD79" i="2"/>
  <c r="AD80" i="2" s="1"/>
  <c r="M3" i="8" s="1"/>
  <c r="R22" i="1" s="1"/>
  <c r="AG79" i="2"/>
  <c r="AG80" i="2" s="1"/>
  <c r="P3" i="8" s="1"/>
  <c r="U22" i="1" s="1"/>
  <c r="W79" i="2"/>
  <c r="W80" i="2" s="1"/>
  <c r="F3" i="8" s="1"/>
  <c r="K22" i="1" s="1"/>
  <c r="I22" i="1" l="1"/>
  <c r="R3" i="8"/>
  <c r="L6" i="4"/>
  <c r="E7" i="4" s="1"/>
  <c r="O6" i="4"/>
  <c r="K6" i="4"/>
  <c r="D7" i="4" s="1"/>
  <c r="N6" i="4"/>
  <c r="G7" i="4" s="1"/>
  <c r="M6" i="4"/>
  <c r="F7" i="4" s="1"/>
  <c r="H7" i="4" l="1"/>
  <c r="K7" i="4"/>
  <c r="D8" i="4" s="1"/>
  <c r="O7" i="4"/>
  <c r="H8" i="4" s="1"/>
  <c r="N7" i="4"/>
  <c r="G8" i="4" s="1"/>
  <c r="M7" i="4"/>
  <c r="F8" i="4" s="1"/>
  <c r="L7" i="4"/>
  <c r="E8" i="4" s="1"/>
  <c r="O8" i="4" l="1"/>
  <c r="H9" i="4" s="1"/>
  <c r="N8" i="4"/>
  <c r="G9" i="4" s="1"/>
  <c r="L8" i="4"/>
  <c r="E9" i="4" s="1"/>
  <c r="M8" i="4"/>
  <c r="F9" i="4" s="1"/>
  <c r="K8" i="4"/>
  <c r="D9" i="4" s="1"/>
  <c r="M9" i="4" l="1"/>
  <c r="F10" i="4" s="1"/>
  <c r="K9" i="4"/>
  <c r="D10" i="4" s="1"/>
  <c r="O9" i="4"/>
  <c r="H10" i="4" s="1"/>
  <c r="L9" i="4"/>
  <c r="E10" i="4" s="1"/>
  <c r="N9" i="4"/>
  <c r="G10" i="4" s="1"/>
  <c r="O10" i="4" l="1"/>
  <c r="H11" i="4" s="1"/>
  <c r="L10" i="4"/>
  <c r="E11" i="4" s="1"/>
  <c r="N10" i="4"/>
  <c r="G11" i="4" s="1"/>
  <c r="M10" i="4"/>
  <c r="F11" i="4" s="1"/>
  <c r="K10" i="4"/>
  <c r="D11" i="4" s="1"/>
  <c r="O11" i="4" l="1"/>
  <c r="H12" i="4" s="1"/>
  <c r="L11" i="4" l="1"/>
  <c r="E12" i="4" s="1"/>
  <c r="M11" i="4"/>
  <c r="F12" i="4" s="1"/>
  <c r="N11" i="4"/>
  <c r="G12" i="4" s="1"/>
  <c r="K11" i="4"/>
  <c r="D12" i="4" s="1"/>
  <c r="N12" i="4" l="1"/>
  <c r="G13" i="4" s="1"/>
  <c r="O12" i="4"/>
  <c r="H13" i="4" s="1"/>
  <c r="L12" i="4"/>
  <c r="E13" i="4" s="1"/>
  <c r="M12" i="4"/>
  <c r="F13" i="4" s="1"/>
  <c r="K12" i="4"/>
  <c r="D13" i="4" s="1"/>
  <c r="M13" i="4" l="1"/>
  <c r="F14" i="4" s="1"/>
  <c r="O13" i="4"/>
  <c r="H14" i="4" s="1"/>
  <c r="L13" i="4"/>
  <c r="E14" i="4" s="1"/>
  <c r="N13" i="4"/>
  <c r="G14" i="4" s="1"/>
  <c r="K13" i="4"/>
  <c r="D14" i="4" s="1"/>
  <c r="L14" i="4" l="1"/>
  <c r="E15" i="4" s="1"/>
  <c r="N14" i="4"/>
  <c r="G15" i="4" s="1"/>
  <c r="K14" i="4"/>
  <c r="D15" i="4" s="1"/>
  <c r="O14" i="4"/>
  <c r="H15" i="4" s="1"/>
  <c r="M14" i="4"/>
  <c r="F15" i="4" s="1"/>
  <c r="L15" i="4" l="1"/>
  <c r="E16" i="4" s="1"/>
  <c r="O15" i="4"/>
  <c r="H16" i="4" s="1"/>
  <c r="M15" i="4"/>
  <c r="F16" i="4" s="1"/>
  <c r="N15" i="4"/>
  <c r="G16" i="4" s="1"/>
  <c r="K15" i="4"/>
  <c r="D16" i="4" s="1"/>
  <c r="H17" i="4" l="1"/>
  <c r="O16" i="4"/>
  <c r="N16" i="4"/>
  <c r="G17" i="4" s="1"/>
  <c r="M16" i="4"/>
  <c r="F17" i="4" s="1"/>
  <c r="L16" i="4"/>
  <c r="E17" i="4" s="1"/>
  <c r="K16" i="4"/>
  <c r="D17" i="4" s="1"/>
  <c r="N17" i="4" l="1"/>
  <c r="G18" i="4" s="1"/>
  <c r="K17" i="4"/>
  <c r="D18" i="4" s="1"/>
  <c r="O17" i="4"/>
  <c r="H18" i="4" s="1"/>
  <c r="L17" i="4"/>
  <c r="E18" i="4" s="1"/>
  <c r="M17" i="4"/>
  <c r="F18" i="4" s="1"/>
  <c r="G19" i="4" l="1"/>
  <c r="N18" i="4"/>
  <c r="O18" i="4"/>
  <c r="H19" i="4" s="1"/>
  <c r="L18" i="4"/>
  <c r="E19" i="4" s="1"/>
  <c r="M18" i="4"/>
  <c r="F19" i="4" s="1"/>
  <c r="K18" i="4"/>
  <c r="D19" i="4" s="1"/>
  <c r="L19" i="4" l="1"/>
  <c r="E20" i="4" s="1"/>
  <c r="O19" i="4"/>
  <c r="H20" i="4" s="1"/>
  <c r="M19" i="4"/>
  <c r="F20" i="4" s="1"/>
  <c r="N19" i="4"/>
  <c r="G20" i="4" s="1"/>
  <c r="K19" i="4"/>
  <c r="D20" i="4" s="1"/>
  <c r="L20" i="4" l="1"/>
  <c r="E21" i="4" s="1"/>
  <c r="M20" i="4"/>
  <c r="F21" i="4" s="1"/>
  <c r="K20" i="4"/>
  <c r="D21" i="4" s="1"/>
  <c r="O20" i="4"/>
  <c r="H21" i="4" s="1"/>
  <c r="N20" i="4"/>
  <c r="G21" i="4" s="1"/>
  <c r="M21" i="4" l="1"/>
  <c r="F22" i="4" s="1"/>
  <c r="L21" i="4"/>
  <c r="E22" i="4" s="1"/>
  <c r="K21" i="4"/>
  <c r="D22" i="4" s="1"/>
  <c r="O21" i="4"/>
  <c r="H22" i="4" s="1"/>
  <c r="N21" i="4"/>
  <c r="G22" i="4" s="1"/>
  <c r="L22" i="4" l="1"/>
  <c r="E23" i="4" s="1"/>
  <c r="N22" i="4"/>
  <c r="G23" i="4" s="1"/>
  <c r="O22" i="4"/>
  <c r="H23" i="4" s="1"/>
  <c r="M22" i="4"/>
  <c r="F23" i="4" s="1"/>
  <c r="K22" i="4"/>
  <c r="D23" i="4" s="1"/>
  <c r="L23" i="4" l="1"/>
  <c r="E24" i="4" s="1"/>
  <c r="K23" i="4"/>
  <c r="D24" i="4" s="1"/>
  <c r="O23" i="4"/>
  <c r="H24" i="4" s="1"/>
  <c r="N23" i="4"/>
  <c r="G24" i="4" s="1"/>
  <c r="M23" i="4"/>
  <c r="F24" i="4" s="1"/>
  <c r="M24" i="4" l="1"/>
  <c r="F25" i="4" s="1"/>
  <c r="L24" i="4"/>
  <c r="E25" i="4" s="1"/>
  <c r="K24" i="4"/>
  <c r="D25" i="4" s="1"/>
  <c r="O24" i="4"/>
  <c r="H25" i="4" s="1"/>
  <c r="N24" i="4"/>
  <c r="G25" i="4" s="1"/>
  <c r="L25" i="4" l="1"/>
  <c r="E26" i="4" s="1"/>
  <c r="N25" i="4"/>
  <c r="G26" i="4" s="1"/>
  <c r="K25" i="4"/>
  <c r="D26" i="4" s="1"/>
  <c r="O25" i="4"/>
  <c r="H26" i="4" s="1"/>
  <c r="M25" i="4"/>
  <c r="F26" i="4" s="1"/>
  <c r="O26" i="4" l="1"/>
  <c r="H27" i="4" s="1"/>
  <c r="L26" i="4"/>
  <c r="E27" i="4" s="1"/>
  <c r="N26" i="4"/>
  <c r="G27" i="4" s="1"/>
  <c r="M26" i="4"/>
  <c r="F27" i="4" s="1"/>
  <c r="K26" i="4"/>
  <c r="D27" i="4" s="1"/>
  <c r="L27" i="4" l="1"/>
  <c r="E28" i="4" s="1"/>
  <c r="K27" i="4"/>
  <c r="D28" i="4" s="1"/>
  <c r="O27" i="4"/>
  <c r="H28" i="4" s="1"/>
  <c r="M27" i="4"/>
  <c r="F28" i="4" s="1"/>
  <c r="N27" i="4"/>
  <c r="G28" i="4" s="1"/>
  <c r="O28" i="4" l="1"/>
  <c r="H29" i="4" s="1"/>
  <c r="L28" i="4"/>
  <c r="E29" i="4" s="1"/>
  <c r="N28" i="4"/>
  <c r="G29" i="4" s="1"/>
  <c r="M28" i="4"/>
  <c r="F29" i="4" s="1"/>
  <c r="K28" i="4"/>
  <c r="D29" i="4" s="1"/>
  <c r="L29" i="4" l="1"/>
  <c r="E30" i="4" s="1"/>
  <c r="M29" i="4"/>
  <c r="F30" i="4" s="1"/>
  <c r="O29" i="4"/>
  <c r="H30" i="4" s="1"/>
  <c r="N29" i="4"/>
  <c r="G30" i="4" s="1"/>
  <c r="K29" i="4"/>
  <c r="D30" i="4" s="1"/>
  <c r="L30" i="4" l="1"/>
  <c r="E31" i="4" s="1"/>
  <c r="M30" i="4"/>
  <c r="F31" i="4" s="1"/>
  <c r="O30" i="4"/>
  <c r="H31" i="4" s="1"/>
  <c r="N30" i="4"/>
  <c r="G31" i="4" s="1"/>
  <c r="K30" i="4"/>
  <c r="D31" i="4" s="1"/>
  <c r="L31" i="4" l="1"/>
  <c r="E32" i="4" s="1"/>
  <c r="M31" i="4"/>
  <c r="F32" i="4" s="1"/>
  <c r="K31" i="4"/>
  <c r="D32" i="4" s="1"/>
  <c r="O31" i="4"/>
  <c r="H32" i="4" s="1"/>
  <c r="N31" i="4"/>
  <c r="G32" i="4" s="1"/>
  <c r="N32" i="4" l="1"/>
  <c r="G33" i="4" s="1"/>
  <c r="O32" i="4"/>
  <c r="H33" i="4" s="1"/>
  <c r="M32" i="4"/>
  <c r="F33" i="4" s="1"/>
  <c r="L32" i="4"/>
  <c r="E33" i="4" s="1"/>
  <c r="K32" i="4"/>
  <c r="D33" i="4" s="1"/>
  <c r="M33" i="4" l="1"/>
  <c r="F34" i="4" s="1"/>
  <c r="L33" i="4"/>
  <c r="E34" i="4" s="1"/>
  <c r="O33" i="4"/>
  <c r="H34" i="4" s="1"/>
  <c r="N33" i="4"/>
  <c r="G34" i="4" s="1"/>
  <c r="K33" i="4"/>
  <c r="D34" i="4" s="1"/>
  <c r="L34" i="4" l="1"/>
  <c r="E35" i="4" s="1"/>
  <c r="O34" i="4"/>
  <c r="H35" i="4" s="1"/>
  <c r="N34" i="4"/>
  <c r="G35" i="4" s="1"/>
  <c r="M34" i="4"/>
  <c r="F35" i="4" s="1"/>
  <c r="K34" i="4"/>
  <c r="D35" i="4" s="1"/>
  <c r="E36" i="4" l="1"/>
  <c r="O35" i="4"/>
  <c r="H36" i="4" s="1"/>
  <c r="M35" i="4"/>
  <c r="F36" i="4" s="1"/>
  <c r="L35" i="4"/>
  <c r="N35" i="4"/>
  <c r="G36" i="4" s="1"/>
  <c r="K35" i="4"/>
  <c r="D36" i="4" s="1"/>
  <c r="O36" i="4" l="1"/>
  <c r="H37" i="4" s="1"/>
  <c r="N36" i="4"/>
  <c r="G37" i="4" s="1"/>
  <c r="M36" i="4"/>
  <c r="F37" i="4" s="1"/>
  <c r="L36" i="4"/>
  <c r="E37" i="4" s="1"/>
  <c r="K36" i="4"/>
  <c r="D37" i="4" s="1"/>
  <c r="L37" i="4" l="1"/>
  <c r="E38" i="4" s="1"/>
  <c r="K37" i="4"/>
  <c r="D38" i="4" s="1"/>
  <c r="O37" i="4"/>
  <c r="H38" i="4" s="1"/>
  <c r="N37" i="4"/>
  <c r="G38" i="4" s="1"/>
  <c r="M37" i="4"/>
  <c r="F38" i="4" s="1"/>
  <c r="L38" i="4" l="1"/>
  <c r="E39" i="4" s="1"/>
  <c r="N38" i="4"/>
  <c r="G39" i="4" s="1"/>
  <c r="K38" i="4"/>
  <c r="D39" i="4" s="1"/>
  <c r="O38" i="4"/>
  <c r="H39" i="4" s="1"/>
  <c r="M38" i="4"/>
  <c r="F39" i="4" s="1"/>
  <c r="L39" i="4" l="1"/>
  <c r="E40" i="4" s="1"/>
  <c r="K39" i="4"/>
  <c r="D40" i="4" s="1"/>
  <c r="O39" i="4"/>
  <c r="H40" i="4" s="1"/>
  <c r="M39" i="4"/>
  <c r="F40" i="4" s="1"/>
  <c r="N39" i="4"/>
  <c r="G40" i="4" s="1"/>
  <c r="M40" i="4" l="1"/>
  <c r="F41" i="4" s="1"/>
  <c r="L40" i="4"/>
  <c r="E41" i="4" s="1"/>
  <c r="O40" i="4"/>
  <c r="H41" i="4" s="1"/>
  <c r="N40" i="4"/>
  <c r="G41" i="4" s="1"/>
  <c r="K40" i="4"/>
  <c r="D41" i="4" s="1"/>
  <c r="H42" i="4" l="1"/>
  <c r="L41" i="4"/>
  <c r="E42" i="4" s="1"/>
  <c r="M41" i="4"/>
  <c r="F42" i="4" s="1"/>
  <c r="N41" i="4"/>
  <c r="G42" i="4" s="1"/>
  <c r="O41" i="4"/>
  <c r="K41" i="4"/>
  <c r="D42" i="4" s="1"/>
  <c r="L42" i="4" l="1"/>
  <c r="E43" i="4" s="1"/>
  <c r="M42" i="4"/>
  <c r="F43" i="4" s="1"/>
  <c r="N42" i="4"/>
  <c r="G43" i="4" s="1"/>
  <c r="K42" i="4"/>
  <c r="D43" i="4" s="1"/>
  <c r="O42" i="4"/>
  <c r="H43" i="4" s="1"/>
  <c r="N43" i="4" l="1"/>
  <c r="G44" i="4" s="1"/>
  <c r="L43" i="4"/>
  <c r="E44" i="4" s="1"/>
  <c r="M43" i="4"/>
  <c r="F44" i="4" s="1"/>
  <c r="K43" i="4"/>
  <c r="D44" i="4" s="1"/>
  <c r="O43" i="4"/>
  <c r="H44" i="4" s="1"/>
  <c r="O44" i="4" l="1"/>
  <c r="H45" i="4" s="1"/>
  <c r="N44" i="4"/>
  <c r="G45" i="4" s="1"/>
  <c r="L44" i="4"/>
  <c r="E45" i="4" s="1"/>
  <c r="M44" i="4"/>
  <c r="F45" i="4" s="1"/>
  <c r="K44" i="4"/>
  <c r="D45" i="4" s="1"/>
  <c r="L45" i="4" l="1"/>
  <c r="E46" i="4" s="1"/>
  <c r="M45" i="4"/>
  <c r="F46" i="4" s="1"/>
  <c r="O45" i="4"/>
  <c r="H46" i="4" s="1"/>
  <c r="N45" i="4"/>
  <c r="G46" i="4" s="1"/>
  <c r="K45" i="4"/>
  <c r="D46" i="4" s="1"/>
  <c r="N46" i="4" l="1"/>
  <c r="G47" i="4" s="1"/>
  <c r="L46" i="4"/>
  <c r="E47" i="4" s="1"/>
  <c r="K46" i="4"/>
  <c r="D47" i="4" s="1"/>
  <c r="O46" i="4"/>
  <c r="H47" i="4" s="1"/>
  <c r="M46" i="4"/>
  <c r="F47" i="4" s="1"/>
  <c r="M47" i="4" l="1"/>
  <c r="F48" i="4" s="1"/>
  <c r="L47" i="4"/>
  <c r="E48" i="4" s="1"/>
  <c r="K47" i="4"/>
  <c r="D48" i="4" s="1"/>
  <c r="O47" i="4"/>
  <c r="H48" i="4" s="1"/>
  <c r="N47" i="4"/>
  <c r="G48" i="4" s="1"/>
  <c r="L48" i="4" l="1"/>
  <c r="E49" i="4" s="1"/>
  <c r="M48" i="4"/>
  <c r="F49" i="4" s="1"/>
  <c r="O48" i="4"/>
  <c r="H49" i="4" s="1"/>
  <c r="N48" i="4"/>
  <c r="G49" i="4" s="1"/>
  <c r="K48" i="4"/>
  <c r="D49" i="4" s="1"/>
  <c r="L49" i="4" l="1"/>
  <c r="E50" i="4" s="1"/>
  <c r="N49" i="4"/>
  <c r="G50" i="4" s="1"/>
  <c r="O49" i="4"/>
  <c r="H50" i="4" s="1"/>
  <c r="M49" i="4"/>
  <c r="F50" i="4" s="1"/>
  <c r="K49" i="4"/>
  <c r="D50" i="4" s="1"/>
  <c r="K50" i="4" l="1"/>
  <c r="D51" i="4" s="1"/>
  <c r="O50" i="4"/>
  <c r="H51" i="4" s="1"/>
  <c r="L50" i="4"/>
  <c r="E51" i="4" s="1"/>
  <c r="M50" i="4"/>
  <c r="F51" i="4" s="1"/>
  <c r="N50" i="4"/>
  <c r="G51" i="4" s="1"/>
  <c r="N51" i="4" l="1"/>
  <c r="G52" i="4" s="1"/>
  <c r="O51" i="4"/>
  <c r="H52" i="4" s="1"/>
  <c r="L51" i="4"/>
  <c r="E52" i="4" s="1"/>
  <c r="M51" i="4"/>
  <c r="F52" i="4" s="1"/>
  <c r="K51" i="4"/>
  <c r="D52" i="4" s="1"/>
  <c r="M52" i="4" l="1"/>
  <c r="F53" i="4" s="1"/>
  <c r="L52" i="4"/>
  <c r="E53" i="4" s="1"/>
  <c r="O52" i="4"/>
  <c r="H53" i="4" s="1"/>
  <c r="N52" i="4"/>
  <c r="G53" i="4" s="1"/>
  <c r="K52" i="4"/>
  <c r="D53" i="4" s="1"/>
  <c r="O53" i="4" l="1"/>
  <c r="H54" i="4" s="1"/>
  <c r="M53" i="4"/>
  <c r="F54" i="4" s="1"/>
  <c r="L53" i="4"/>
  <c r="E54" i="4" s="1"/>
  <c r="N53" i="4"/>
  <c r="G54" i="4" s="1"/>
  <c r="K53" i="4"/>
  <c r="D54" i="4" s="1"/>
  <c r="L54" i="4" l="1"/>
  <c r="E55" i="4" s="1"/>
  <c r="K54" i="4"/>
  <c r="D55" i="4" s="1"/>
  <c r="O54" i="4"/>
  <c r="H55" i="4" s="1"/>
  <c r="M54" i="4"/>
  <c r="F55" i="4" s="1"/>
  <c r="N54" i="4"/>
  <c r="G55" i="4" s="1"/>
  <c r="O55" i="4" l="1"/>
  <c r="H56" i="4" s="1"/>
  <c r="N55" i="4"/>
  <c r="G56" i="4" s="1"/>
  <c r="L55" i="4"/>
  <c r="E56" i="4" s="1"/>
  <c r="M55" i="4"/>
  <c r="F56" i="4" s="1"/>
  <c r="K55" i="4"/>
  <c r="D56" i="4" s="1"/>
  <c r="K56" i="4" l="1"/>
  <c r="D57" i="4" s="1"/>
  <c r="O56" i="4"/>
  <c r="H57" i="4" s="1"/>
  <c r="M56" i="4"/>
  <c r="F57" i="4" s="1"/>
  <c r="L56" i="4"/>
  <c r="E57" i="4" s="1"/>
  <c r="N56" i="4"/>
  <c r="G57" i="4" s="1"/>
  <c r="K57" i="4" l="1"/>
  <c r="D58" i="4" s="1"/>
  <c r="O57" i="4"/>
  <c r="H58" i="4" s="1"/>
  <c r="L57" i="4"/>
  <c r="E58" i="4" s="1"/>
  <c r="M57" i="4"/>
  <c r="F58" i="4" s="1"/>
  <c r="N57" i="4"/>
  <c r="G58" i="4" s="1"/>
  <c r="L58" i="4" l="1"/>
  <c r="E59" i="4" s="1"/>
  <c r="N58" i="4"/>
  <c r="G59" i="4" s="1"/>
  <c r="O58" i="4"/>
  <c r="H59" i="4" s="1"/>
  <c r="M58" i="4"/>
  <c r="F59" i="4" s="1"/>
  <c r="K58" i="4"/>
  <c r="D59" i="4" s="1"/>
  <c r="N59" i="4" l="1"/>
  <c r="G60" i="4" s="1"/>
  <c r="L59" i="4"/>
  <c r="E60" i="4" s="1"/>
  <c r="K59" i="4"/>
  <c r="D60" i="4" s="1"/>
  <c r="O59" i="4"/>
  <c r="H60" i="4" s="1"/>
  <c r="M59" i="4"/>
  <c r="F60" i="4" s="1"/>
  <c r="F61" i="4" l="1"/>
  <c r="M60" i="4"/>
  <c r="O60" i="4"/>
  <c r="H61" i="4" s="1"/>
  <c r="L60" i="4"/>
  <c r="E61" i="4" s="1"/>
  <c r="N60" i="4"/>
  <c r="G61" i="4" s="1"/>
  <c r="K60" i="4"/>
  <c r="D61" i="4" s="1"/>
  <c r="O61" i="4" l="1"/>
  <c r="H62" i="4" s="1"/>
  <c r="M61" i="4"/>
  <c r="F62" i="4" s="1"/>
  <c r="L61" i="4"/>
  <c r="E62" i="4" s="1"/>
  <c r="N61" i="4"/>
  <c r="G62" i="4" s="1"/>
  <c r="K61" i="4"/>
  <c r="D62" i="4" s="1"/>
  <c r="H63" i="4" l="1"/>
  <c r="N62" i="4"/>
  <c r="G63" i="4" s="1"/>
  <c r="O62" i="4"/>
  <c r="L62" i="4"/>
  <c r="E63" i="4" s="1"/>
  <c r="M62" i="4"/>
  <c r="F63" i="4" s="1"/>
  <c r="K62" i="4"/>
  <c r="D63" i="4" s="1"/>
  <c r="O63" i="4" l="1"/>
  <c r="H64" i="4" s="1"/>
  <c r="M63" i="4"/>
  <c r="F64" i="4" s="1"/>
  <c r="L63" i="4"/>
  <c r="E64" i="4" s="1"/>
  <c r="N63" i="4"/>
  <c r="G64" i="4" s="1"/>
  <c r="K63" i="4"/>
  <c r="D64" i="4" s="1"/>
  <c r="F65" i="4" l="1"/>
  <c r="L64" i="4"/>
  <c r="E65" i="4" s="1"/>
  <c r="M64" i="4"/>
  <c r="O64" i="4"/>
  <c r="H65" i="4" s="1"/>
  <c r="N64" i="4"/>
  <c r="G65" i="4" s="1"/>
  <c r="K64" i="4"/>
  <c r="D65" i="4" s="1"/>
  <c r="O65" i="4" l="1"/>
  <c r="H66" i="4" s="1"/>
  <c r="N65" i="4"/>
  <c r="G66" i="4" s="1"/>
  <c r="L65" i="4"/>
  <c r="E66" i="4" s="1"/>
  <c r="M65" i="4"/>
  <c r="F66" i="4" s="1"/>
  <c r="K65" i="4"/>
  <c r="D66" i="4" s="1"/>
  <c r="O66" i="4" l="1"/>
  <c r="H67" i="4"/>
  <c r="G67" i="4"/>
  <c r="M66" i="4"/>
  <c r="F67" i="4" s="1"/>
  <c r="L66" i="4"/>
  <c r="E67" i="4" s="1"/>
  <c r="N66" i="4"/>
  <c r="K66" i="4"/>
  <c r="D67" i="4" s="1"/>
  <c r="M67" i="4" l="1"/>
  <c r="F68" i="4" s="1"/>
  <c r="O67" i="4"/>
  <c r="H68" i="4" s="1"/>
  <c r="L67" i="4"/>
  <c r="E68" i="4" s="1"/>
  <c r="N67" i="4"/>
  <c r="G68" i="4" s="1"/>
  <c r="K67" i="4"/>
  <c r="D68" i="4" s="1"/>
  <c r="F69" i="4" l="1"/>
  <c r="M68" i="4"/>
  <c r="O68" i="4"/>
  <c r="H69" i="4" s="1"/>
  <c r="L68" i="4"/>
  <c r="E69" i="4" s="1"/>
  <c r="N68" i="4"/>
  <c r="G69" i="4" s="1"/>
  <c r="K68" i="4"/>
  <c r="D69" i="4" s="1"/>
  <c r="O69" i="4" l="1"/>
  <c r="H70" i="4" s="1"/>
  <c r="N69" i="4"/>
  <c r="G70" i="4" s="1"/>
  <c r="L69" i="4"/>
  <c r="E70" i="4" s="1"/>
  <c r="M69" i="4"/>
  <c r="F70" i="4" s="1"/>
  <c r="K69" i="4"/>
  <c r="D70" i="4" s="1"/>
  <c r="E71" i="4" l="1"/>
  <c r="O70" i="4"/>
  <c r="H71" i="4"/>
  <c r="N70" i="4"/>
  <c r="G71" i="4" s="1"/>
  <c r="L70" i="4"/>
  <c r="M70" i="4"/>
  <c r="F71" i="4" s="1"/>
  <c r="K70" i="4"/>
  <c r="D71" i="4" s="1"/>
  <c r="L71" i="4" l="1"/>
  <c r="E72" i="4" s="1"/>
  <c r="N71" i="4"/>
  <c r="G72" i="4" s="1"/>
  <c r="K71" i="4"/>
  <c r="D72" i="4" s="1"/>
  <c r="O71" i="4"/>
  <c r="H72" i="4" s="1"/>
  <c r="M71" i="4"/>
  <c r="F72" i="4" s="1"/>
  <c r="O72" i="4" l="1"/>
  <c r="H73" i="4" s="1"/>
  <c r="M72" i="4"/>
  <c r="F73" i="4" s="1"/>
  <c r="L72" i="4"/>
  <c r="E73" i="4" s="1"/>
  <c r="N72" i="4"/>
  <c r="G73" i="4" s="1"/>
  <c r="K72" i="4"/>
  <c r="D73" i="4" s="1"/>
  <c r="E74" i="4" l="1"/>
  <c r="M73" i="4"/>
  <c r="F74" i="4" s="1"/>
  <c r="O73" i="4"/>
  <c r="H74" i="4" s="1"/>
  <c r="L73" i="4"/>
  <c r="N73" i="4"/>
  <c r="G74" i="4" s="1"/>
  <c r="K73" i="4"/>
  <c r="D74" i="4" s="1"/>
  <c r="M74" i="4" l="1"/>
  <c r="F75" i="4" s="1"/>
  <c r="H75" i="4"/>
  <c r="L74" i="4"/>
  <c r="E75" i="4" s="1"/>
  <c r="O74" i="4"/>
  <c r="N74" i="4"/>
  <c r="G75" i="4" s="1"/>
  <c r="K74" i="4"/>
  <c r="D75" i="4" s="1"/>
  <c r="O75" i="4" l="1"/>
  <c r="H76" i="4" s="1"/>
  <c r="L75" i="4"/>
  <c r="E76" i="4" s="1"/>
  <c r="N75" i="4"/>
  <c r="G76" i="4" s="1"/>
  <c r="M75" i="4"/>
  <c r="F76" i="4" s="1"/>
  <c r="K75" i="4"/>
  <c r="D76" i="4" s="1"/>
  <c r="E77" i="4" l="1"/>
  <c r="L76" i="4"/>
  <c r="H77" i="4"/>
  <c r="M76" i="4"/>
  <c r="F77" i="4" s="1"/>
  <c r="N76" i="4"/>
  <c r="G77" i="4" s="1"/>
  <c r="O76" i="4"/>
  <c r="K76" i="4"/>
  <c r="D77" i="4" s="1"/>
  <c r="O77" i="4" l="1"/>
  <c r="H78" i="4" s="1"/>
  <c r="L77" i="4"/>
  <c r="E78" i="4" s="1"/>
  <c r="M77" i="4"/>
  <c r="F78" i="4" s="1"/>
  <c r="N77" i="4"/>
  <c r="G78" i="4" s="1"/>
  <c r="K77" i="4"/>
  <c r="D78" i="4" s="1"/>
  <c r="O78" i="4" l="1"/>
  <c r="O79" i="4" s="1"/>
  <c r="H10" i="8" s="1"/>
  <c r="M27" i="1" s="1"/>
  <c r="L78" i="4"/>
  <c r="M78" i="4"/>
  <c r="M79" i="4" s="1"/>
  <c r="F10" i="8" s="1"/>
  <c r="K27" i="1" s="1"/>
  <c r="N78" i="4"/>
  <c r="K78" i="4"/>
  <c r="N79" i="4"/>
  <c r="G10" i="8" s="1"/>
  <c r="L27" i="1" s="1"/>
  <c r="L79" i="4"/>
  <c r="E10" i="8" s="1"/>
  <c r="J27" i="1" s="1"/>
  <c r="K79" i="4"/>
  <c r="D10" i="8" s="1"/>
  <c r="I27" i="1" s="1"/>
  <c r="R10" i="8" l="1"/>
  <c r="Z9" i="13"/>
  <c r="AB9" i="13"/>
  <c r="AC9" i="13"/>
  <c r="AE9" i="13"/>
  <c r="AG9" i="13"/>
  <c r="Y9" i="13"/>
  <c r="AF9" i="13"/>
  <c r="V9" i="13"/>
  <c r="X9" i="13"/>
  <c r="AA9" i="13"/>
  <c r="AD9" i="13"/>
  <c r="W9" i="13"/>
  <c r="T9" i="13"/>
  <c r="D10" i="13" s="1"/>
  <c r="U9" i="13"/>
  <c r="Q11" i="13" l="1"/>
  <c r="D11" i="13"/>
  <c r="H11" i="13"/>
  <c r="G11" i="13"/>
  <c r="N11" i="13"/>
  <c r="O11" i="13"/>
  <c r="J11" i="13"/>
  <c r="E11" i="13"/>
  <c r="K11" i="13"/>
  <c r="L11" i="13"/>
  <c r="M11" i="13"/>
  <c r="I11" i="13"/>
  <c r="P11" i="13"/>
  <c r="Z10" i="13"/>
  <c r="AD10" i="13"/>
  <c r="AB10" i="13"/>
  <c r="W10" i="13"/>
  <c r="AF10" i="13"/>
  <c r="V10" i="13"/>
  <c r="F11" i="13" s="1"/>
  <c r="X10" i="13"/>
  <c r="AC10" i="13"/>
  <c r="AG10" i="13"/>
  <c r="F12" i="13" l="1"/>
  <c r="J12" i="13"/>
  <c r="P12" i="13"/>
  <c r="I12" i="13"/>
  <c r="E12" i="13"/>
  <c r="K12" i="13"/>
  <c r="H12" i="13"/>
  <c r="L12" i="13"/>
  <c r="M12" i="13"/>
  <c r="O12" i="13"/>
  <c r="N12" i="13"/>
  <c r="D12" i="13"/>
  <c r="Q12" i="13"/>
  <c r="T10" i="13"/>
  <c r="U10" i="13"/>
  <c r="AE10" i="13"/>
  <c r="AA10" i="13"/>
  <c r="Y10" i="13"/>
  <c r="AC11" i="13" l="1"/>
  <c r="AG11" i="13"/>
  <c r="W11" i="13"/>
  <c r="G12" i="13" s="1"/>
  <c r="G13" i="13" s="1"/>
  <c r="T11" i="13"/>
  <c r="AD11" i="13"/>
  <c r="U11" i="13"/>
  <c r="V11" i="13"/>
  <c r="AA11" i="13"/>
  <c r="AE11" i="13"/>
  <c r="X11" i="13"/>
  <c r="Z11" i="13"/>
  <c r="AB11" i="13"/>
  <c r="AF11" i="13"/>
  <c r="Y11" i="13"/>
  <c r="P13" i="13" l="1"/>
  <c r="L13" i="13"/>
  <c r="F13" i="13"/>
  <c r="Q13" i="13"/>
  <c r="M13" i="13"/>
  <c r="J13" i="13"/>
  <c r="N13" i="13"/>
  <c r="I13" i="13"/>
  <c r="O13" i="13"/>
  <c r="K13" i="13"/>
  <c r="H13" i="13"/>
  <c r="D13" i="13"/>
  <c r="AE12" i="13"/>
  <c r="U12" i="13" l="1"/>
  <c r="E13" i="13" s="1"/>
  <c r="Q14" i="13" s="1"/>
  <c r="AD12" i="13"/>
  <c r="AB12" i="13"/>
  <c r="V12" i="13"/>
  <c r="Z12" i="13"/>
  <c r="W12" i="13"/>
  <c r="AF12" i="13"/>
  <c r="X12" i="13"/>
  <c r="AA12" i="13"/>
  <c r="AC12" i="13"/>
  <c r="AG12" i="13"/>
  <c r="T12" i="13"/>
  <c r="Y12" i="13"/>
  <c r="L14" i="13" l="1"/>
  <c r="E14" i="13"/>
  <c r="G14" i="13"/>
  <c r="J14" i="13"/>
  <c r="F14" i="13"/>
  <c r="H14" i="13"/>
  <c r="N14" i="13"/>
  <c r="D14" i="13"/>
  <c r="P14" i="13"/>
  <c r="I14" i="13"/>
  <c r="K14" i="13"/>
  <c r="O14" i="13"/>
  <c r="M14" i="13"/>
  <c r="T13" i="13"/>
  <c r="Y13" i="13"/>
  <c r="U13" i="13"/>
  <c r="Z13" i="13"/>
  <c r="V13" i="13"/>
  <c r="X13" i="13"/>
  <c r="AA13" i="13"/>
  <c r="AE13" i="13"/>
  <c r="AB13" i="13"/>
  <c r="AG13" i="13"/>
  <c r="AD13" i="13"/>
  <c r="AF13" i="13"/>
  <c r="AC13" i="13"/>
  <c r="W13" i="13"/>
  <c r="P15" i="13" l="1"/>
  <c r="K15" i="13"/>
  <c r="N15" i="13"/>
  <c r="Q15" i="13"/>
  <c r="H15" i="13"/>
  <c r="F15" i="13"/>
  <c r="I15" i="13"/>
  <c r="J15" i="13"/>
  <c r="D15" i="13"/>
  <c r="G15" i="13"/>
  <c r="E15" i="13"/>
  <c r="M15" i="13"/>
  <c r="L15" i="13"/>
  <c r="O15" i="13"/>
  <c r="AB14" i="13"/>
  <c r="U14" i="13"/>
  <c r="AG14" i="13"/>
  <c r="AC14" i="13"/>
  <c r="AE14" i="13"/>
  <c r="Y14" i="13"/>
  <c r="V14" i="13"/>
  <c r="Z14" i="13"/>
  <c r="AF14" i="13"/>
  <c r="AD14" i="13"/>
  <c r="AA14" i="13"/>
  <c r="T14" i="13"/>
  <c r="X14" i="13"/>
  <c r="W14" i="13"/>
  <c r="M16" i="13" l="1"/>
  <c r="Q16" i="13"/>
  <c r="K16" i="13"/>
  <c r="J16" i="13"/>
  <c r="E16" i="13"/>
  <c r="P16" i="13"/>
  <c r="G16" i="13"/>
  <c r="H16" i="13"/>
  <c r="O16" i="13"/>
  <c r="N16" i="13"/>
  <c r="I16" i="13"/>
  <c r="L16" i="13"/>
  <c r="AG15" i="13"/>
  <c r="T15" i="13"/>
  <c r="D16" i="13" l="1"/>
  <c r="V15" i="13"/>
  <c r="F16" i="13" s="1"/>
  <c r="F17" i="13" s="1"/>
  <c r="AD15" i="13"/>
  <c r="AB15" i="13"/>
  <c r="W15" i="13"/>
  <c r="AE15" i="13"/>
  <c r="Z15" i="13"/>
  <c r="X15" i="13"/>
  <c r="U15" i="13"/>
  <c r="AC15" i="13"/>
  <c r="Y15" i="13"/>
  <c r="AA15" i="13"/>
  <c r="AF15" i="13"/>
  <c r="N17" i="13" l="1"/>
  <c r="G17" i="13"/>
  <c r="L17" i="13"/>
  <c r="E17" i="13"/>
  <c r="I17" i="13"/>
  <c r="J17" i="13"/>
  <c r="Q17" i="13"/>
  <c r="M17" i="13"/>
  <c r="K17" i="13"/>
  <c r="O17" i="13"/>
  <c r="P17" i="13"/>
  <c r="H17" i="13"/>
  <c r="AA16" i="13"/>
  <c r="AE16" i="13"/>
  <c r="Z16" i="13"/>
  <c r="AG16" i="13"/>
  <c r="AB16" i="13"/>
  <c r="U16" i="13"/>
  <c r="AF16" i="13"/>
  <c r="V16" i="13"/>
  <c r="AD16" i="13"/>
  <c r="T16" i="13"/>
  <c r="D17" i="13" s="1"/>
  <c r="W16" i="13"/>
  <c r="AC16" i="13"/>
  <c r="Y16" i="13"/>
  <c r="X16" i="13"/>
  <c r="N18" i="13" l="1"/>
  <c r="F18" i="13"/>
  <c r="O18" i="13"/>
  <c r="I18" i="13"/>
  <c r="K18" i="13"/>
  <c r="E18" i="13"/>
  <c r="M18" i="13"/>
  <c r="L18" i="13"/>
  <c r="P18" i="13"/>
  <c r="Q18" i="13"/>
  <c r="G18" i="13"/>
  <c r="J18" i="13"/>
  <c r="H18" i="13"/>
  <c r="D18" i="13"/>
  <c r="V17" i="13"/>
  <c r="AG17" i="13"/>
  <c r="AE17" i="13"/>
  <c r="W17" i="13"/>
  <c r="T17" i="13"/>
  <c r="AC17" i="13"/>
  <c r="Z17" i="13"/>
  <c r="X17" i="13"/>
  <c r="AA17" i="13"/>
  <c r="AF17" i="13"/>
  <c r="AD17" i="13"/>
  <c r="U17" i="13"/>
  <c r="Y17" i="13"/>
  <c r="AB17" i="13"/>
  <c r="G19" i="13" l="1"/>
  <c r="J19" i="13"/>
  <c r="L19" i="13"/>
  <c r="M19" i="13"/>
  <c r="K19" i="13"/>
  <c r="P19" i="13"/>
  <c r="I19" i="13"/>
  <c r="O19" i="13"/>
  <c r="Q19" i="13"/>
  <c r="F19" i="13"/>
  <c r="H19" i="13"/>
  <c r="N19" i="13"/>
  <c r="D19" i="13"/>
  <c r="T18" i="13"/>
  <c r="Y18" i="13"/>
  <c r="AD18" i="13"/>
  <c r="AE18" i="13"/>
  <c r="AC18" i="13"/>
  <c r="AA18" i="13"/>
  <c r="AF18" i="13"/>
  <c r="AG18" i="13"/>
  <c r="W18" i="13"/>
  <c r="X18" i="13"/>
  <c r="U18" i="13"/>
  <c r="E19" i="13" s="1"/>
  <c r="AB18" i="13"/>
  <c r="Z18" i="13"/>
  <c r="V18" i="13"/>
  <c r="J20" i="13" l="1"/>
  <c r="Q20" i="13"/>
  <c r="P20" i="13"/>
  <c r="K20" i="13"/>
  <c r="O20" i="13"/>
  <c r="G20" i="13"/>
  <c r="H20" i="13"/>
  <c r="E20" i="13"/>
  <c r="F20" i="13"/>
  <c r="I20" i="13"/>
  <c r="M20" i="13"/>
  <c r="N20" i="13"/>
  <c r="L20" i="13"/>
  <c r="AD19" i="13"/>
  <c r="AA19" i="13"/>
  <c r="AB19" i="13"/>
  <c r="U19" i="13"/>
  <c r="X19" i="13"/>
  <c r="W19" i="13"/>
  <c r="Y19" i="13"/>
  <c r="Z19" i="13"/>
  <c r="T19" i="13"/>
  <c r="D20" i="13" s="1"/>
  <c r="AC19" i="13"/>
  <c r="AE19" i="13"/>
  <c r="V19" i="13"/>
  <c r="AG19" i="13"/>
  <c r="AF19" i="13"/>
  <c r="Q21" i="13" l="1"/>
  <c r="G21" i="13"/>
  <c r="M21" i="13"/>
  <c r="F21" i="13"/>
  <c r="O21" i="13"/>
  <c r="E21" i="13"/>
  <c r="K21" i="13"/>
  <c r="P21" i="13"/>
  <c r="N21" i="13"/>
  <c r="I21" i="13"/>
  <c r="H21" i="13"/>
  <c r="L21" i="13"/>
  <c r="D21" i="13"/>
  <c r="AB20" i="13"/>
  <c r="W20" i="13"/>
  <c r="AC20" i="13"/>
  <c r="AA20" i="13"/>
  <c r="X20" i="13"/>
  <c r="U20" i="13"/>
  <c r="AF20" i="13"/>
  <c r="AD20" i="13"/>
  <c r="V20" i="13"/>
  <c r="AE20" i="13"/>
  <c r="T20" i="13"/>
  <c r="Z20" i="13"/>
  <c r="J21" i="13" s="1"/>
  <c r="Y20" i="13"/>
  <c r="AG20" i="13"/>
  <c r="J22" i="13" l="1"/>
  <c r="K22" i="13"/>
  <c r="E22" i="13"/>
  <c r="N22" i="13"/>
  <c r="O22" i="13"/>
  <c r="F22" i="13"/>
  <c r="I22" i="13"/>
  <c r="M22" i="13"/>
  <c r="P22" i="13"/>
  <c r="G22" i="13"/>
  <c r="H22" i="13"/>
  <c r="Q22" i="13"/>
  <c r="L22" i="13"/>
  <c r="D22" i="13"/>
  <c r="U21" i="13"/>
  <c r="X21" i="13"/>
  <c r="AC21" i="13"/>
  <c r="W21" i="13"/>
  <c r="Z21" i="13"/>
  <c r="AE21" i="13"/>
  <c r="AB21" i="13"/>
  <c r="T21" i="13"/>
  <c r="AA21" i="13"/>
  <c r="V21" i="13"/>
  <c r="AD21" i="13"/>
  <c r="AG21" i="13"/>
  <c r="Y21" i="13"/>
  <c r="AF21" i="13"/>
  <c r="J23" i="13" l="1"/>
  <c r="G23" i="13"/>
  <c r="O23" i="13"/>
  <c r="P23" i="13"/>
  <c r="N23" i="13"/>
  <c r="Q23" i="13"/>
  <c r="I23" i="13"/>
  <c r="K23" i="13"/>
  <c r="H23" i="13"/>
  <c r="M23" i="13"/>
  <c r="E23" i="13"/>
  <c r="L23" i="13"/>
  <c r="D23" i="13"/>
  <c r="T22" i="13"/>
  <c r="AE22" i="13"/>
  <c r="AA22" i="13"/>
  <c r="AG22" i="13"/>
  <c r="Z22" i="13"/>
  <c r="V22" i="13"/>
  <c r="F23" i="13" s="1"/>
  <c r="AF22" i="13"/>
  <c r="X22" i="13"/>
  <c r="U22" i="13"/>
  <c r="AD22" i="13"/>
  <c r="W22" i="13"/>
  <c r="AC22" i="13"/>
  <c r="Y22" i="13"/>
  <c r="AB22" i="13"/>
  <c r="F24" i="13" l="1"/>
  <c r="J24" i="13"/>
  <c r="Q24" i="13"/>
  <c r="N24" i="13"/>
  <c r="P24" i="13"/>
  <c r="M24" i="13"/>
  <c r="I24" i="13"/>
  <c r="O24" i="13"/>
  <c r="H24" i="13"/>
  <c r="K24" i="13"/>
  <c r="G24" i="13"/>
  <c r="L24" i="13"/>
  <c r="D24" i="13"/>
  <c r="AC23" i="13"/>
  <c r="U23" i="13"/>
  <c r="E24" i="13" s="1"/>
  <c r="AA23" i="13"/>
  <c r="W23" i="13"/>
  <c r="AG23" i="13"/>
  <c r="X23" i="13"/>
  <c r="V23" i="13"/>
  <c r="Z23" i="13"/>
  <c r="AD23" i="13"/>
  <c r="AB23" i="13"/>
  <c r="AE23" i="13"/>
  <c r="Y23" i="13"/>
  <c r="AF23" i="13"/>
  <c r="T23" i="13"/>
  <c r="E25" i="13" l="1"/>
  <c r="J25" i="13"/>
  <c r="K25" i="13"/>
  <c r="H25" i="13"/>
  <c r="M25" i="13"/>
  <c r="O25" i="13"/>
  <c r="N25" i="13"/>
  <c r="Q25" i="13"/>
  <c r="I25" i="13"/>
  <c r="F25" i="13"/>
  <c r="P25" i="13"/>
  <c r="L25" i="13"/>
  <c r="D25" i="13"/>
  <c r="T24" i="13"/>
  <c r="X24" i="13"/>
  <c r="AA24" i="13"/>
  <c r="AG24" i="13"/>
  <c r="W24" i="13"/>
  <c r="G25" i="13" s="1"/>
  <c r="AC24" i="13"/>
  <c r="Y24" i="13"/>
  <c r="AE24" i="13"/>
  <c r="AB24" i="13"/>
  <c r="AD24" i="13"/>
  <c r="U24" i="13"/>
  <c r="Z24" i="13"/>
  <c r="V24" i="13"/>
  <c r="AF24" i="13"/>
  <c r="G26" i="13" l="1"/>
  <c r="J26" i="13"/>
  <c r="N26" i="13"/>
  <c r="P26" i="13"/>
  <c r="O26" i="13"/>
  <c r="I26" i="13"/>
  <c r="M26" i="13"/>
  <c r="Q26" i="13"/>
  <c r="H26" i="13"/>
  <c r="F26" i="13"/>
  <c r="K26" i="13"/>
  <c r="E26" i="13"/>
  <c r="L26" i="13"/>
  <c r="Z25" i="13"/>
  <c r="AA25" i="13"/>
  <c r="X25" i="13"/>
  <c r="U25" i="13"/>
  <c r="W25" i="13"/>
  <c r="AG25" i="13"/>
  <c r="AE25" i="13"/>
  <c r="AC25" i="13"/>
  <c r="AD25" i="13"/>
  <c r="AB25" i="13"/>
  <c r="AF25" i="13"/>
  <c r="Y25" i="13"/>
  <c r="V25" i="13"/>
  <c r="T25" i="13"/>
  <c r="D26" i="13" s="1"/>
  <c r="J27" i="13" l="1"/>
  <c r="G27" i="13"/>
  <c r="K27" i="13"/>
  <c r="F27" i="13"/>
  <c r="I27" i="13"/>
  <c r="Q27" i="13"/>
  <c r="O27" i="13"/>
  <c r="P27" i="13"/>
  <c r="M27" i="13"/>
  <c r="N27" i="13"/>
  <c r="H27" i="13"/>
  <c r="L27" i="13"/>
  <c r="D27" i="13"/>
  <c r="T26" i="13"/>
  <c r="AA26" i="13"/>
  <c r="Y26" i="13"/>
  <c r="AF26" i="13"/>
  <c r="AB26" i="13"/>
  <c r="X26" i="13"/>
  <c r="AC26" i="13"/>
  <c r="AG26" i="13"/>
  <c r="W26" i="13"/>
  <c r="U26" i="13"/>
  <c r="E27" i="13" s="1"/>
  <c r="E28" i="13" s="1"/>
  <c r="AD26" i="13"/>
  <c r="V26" i="13"/>
  <c r="AE26" i="13"/>
  <c r="Z26" i="13"/>
  <c r="I28" i="13" l="1"/>
  <c r="N28" i="13"/>
  <c r="O28" i="13"/>
  <c r="F28" i="13"/>
  <c r="H28" i="13"/>
  <c r="Q28" i="13"/>
  <c r="K28" i="13"/>
  <c r="P28" i="13"/>
  <c r="G28" i="13"/>
  <c r="M28" i="13"/>
  <c r="L28" i="13"/>
  <c r="J28" i="13"/>
  <c r="Y27" i="13"/>
  <c r="V27" i="13"/>
  <c r="AA27" i="13"/>
  <c r="X27" i="13"/>
  <c r="AD27" i="13"/>
  <c r="U27" i="13"/>
  <c r="W27" i="13"/>
  <c r="AG27" i="13"/>
  <c r="AB27" i="13"/>
  <c r="AF27" i="13"/>
  <c r="Z27" i="13"/>
  <c r="AE27" i="13"/>
  <c r="AC27" i="13"/>
  <c r="T27" i="13"/>
  <c r="D28" i="13" s="1"/>
  <c r="E29" i="13" l="1"/>
  <c r="G29" i="13"/>
  <c r="H29" i="13"/>
  <c r="F29" i="13"/>
  <c r="P29" i="13"/>
  <c r="O29" i="13"/>
  <c r="L29" i="13"/>
  <c r="K29" i="13"/>
  <c r="N29" i="13"/>
  <c r="M29" i="13"/>
  <c r="Q29" i="13"/>
  <c r="J29" i="13"/>
  <c r="D29" i="13"/>
  <c r="T28" i="13"/>
  <c r="AE28" i="13"/>
  <c r="AD28" i="13"/>
  <c r="AF28" i="13"/>
  <c r="X28" i="13"/>
  <c r="Y28" i="13"/>
  <c r="I29" i="13" s="1"/>
  <c r="U28" i="13"/>
  <c r="Z28" i="13"/>
  <c r="AB28" i="13"/>
  <c r="AA28" i="13"/>
  <c r="V28" i="13"/>
  <c r="AG28" i="13"/>
  <c r="W28" i="13"/>
  <c r="AC28" i="13"/>
  <c r="I30" i="13" l="1"/>
  <c r="E30" i="13"/>
  <c r="P30" i="13"/>
  <c r="K30" i="13"/>
  <c r="N30" i="13"/>
  <c r="O30" i="13"/>
  <c r="H30" i="13"/>
  <c r="M30" i="13"/>
  <c r="G30" i="13"/>
  <c r="Q30" i="13"/>
  <c r="L30" i="13"/>
  <c r="J30" i="13"/>
  <c r="D30" i="13"/>
  <c r="Y29" i="13"/>
  <c r="AA29" i="13"/>
  <c r="AE29" i="13"/>
  <c r="AF29" i="13"/>
  <c r="AB29" i="13"/>
  <c r="W29" i="13"/>
  <c r="T29" i="13"/>
  <c r="AG29" i="13"/>
  <c r="V29" i="13"/>
  <c r="F30" i="13" s="1"/>
  <c r="X29" i="13"/>
  <c r="AD29" i="13"/>
  <c r="AC29" i="13"/>
  <c r="Z29" i="13"/>
  <c r="U29" i="13"/>
  <c r="F31" i="13" l="1"/>
  <c r="E31" i="13"/>
  <c r="L31" i="13"/>
  <c r="N31" i="13"/>
  <c r="H31" i="13"/>
  <c r="Q31" i="13"/>
  <c r="K31" i="13"/>
  <c r="O31" i="13"/>
  <c r="P31" i="13"/>
  <c r="G31" i="13"/>
  <c r="I31" i="13"/>
  <c r="M31" i="13"/>
  <c r="J31" i="13"/>
  <c r="D31" i="13"/>
  <c r="T30" i="13"/>
  <c r="W30" i="13"/>
  <c r="V30" i="13"/>
  <c r="AA30" i="13"/>
  <c r="AC30" i="13"/>
  <c r="AD30" i="13"/>
  <c r="X30" i="13"/>
  <c r="AE30" i="13"/>
  <c r="AG30" i="13"/>
  <c r="Z30" i="13"/>
  <c r="Y30" i="13"/>
  <c r="AB30" i="13"/>
  <c r="AF30" i="13"/>
  <c r="U30" i="13"/>
  <c r="M32" i="13" l="1"/>
  <c r="G32" i="13"/>
  <c r="F32" i="13"/>
  <c r="Q32" i="13"/>
  <c r="H32" i="13"/>
  <c r="P32" i="13"/>
  <c r="N32" i="13"/>
  <c r="O32" i="13"/>
  <c r="L32" i="13"/>
  <c r="I32" i="13"/>
  <c r="E32" i="13"/>
  <c r="K32" i="13"/>
  <c r="J32" i="13"/>
  <c r="D32" i="13"/>
  <c r="Y31" i="13"/>
  <c r="U31" i="13"/>
  <c r="AC31" i="13"/>
  <c r="W31" i="13"/>
  <c r="AD31" i="13"/>
  <c r="Z31" i="13"/>
  <c r="AG31" i="13"/>
  <c r="T31" i="13"/>
  <c r="AB31" i="13"/>
  <c r="AA31" i="13"/>
  <c r="V31" i="13"/>
  <c r="AE31" i="13"/>
  <c r="AF31" i="13"/>
  <c r="X31" i="13"/>
  <c r="Z32" i="13" l="1"/>
  <c r="Z33" i="13" s="1"/>
  <c r="X32" i="13"/>
  <c r="X33" i="13" s="1"/>
  <c r="AE32" i="13"/>
  <c r="AE33" i="13" s="1"/>
  <c r="V32" i="13"/>
  <c r="V33" i="13" s="1"/>
  <c r="AA32" i="13"/>
  <c r="AA33" i="13" s="1"/>
  <c r="AB32" i="13"/>
  <c r="AB33" i="13" s="1"/>
  <c r="T32" i="13"/>
  <c r="T33" i="13" s="1"/>
  <c r="AG32" i="13"/>
  <c r="AG33" i="13" s="1"/>
  <c r="AD32" i="13"/>
  <c r="AD33" i="13" s="1"/>
  <c r="W32" i="13"/>
  <c r="W33" i="13" s="1"/>
  <c r="AC32" i="13"/>
  <c r="AC33" i="13" s="1"/>
  <c r="U32" i="13"/>
  <c r="U33" i="13" s="1"/>
  <c r="AF32" i="13"/>
  <c r="AF33" i="13" s="1"/>
  <c r="Y32" i="13"/>
  <c r="Y33" i="13" s="1"/>
  <c r="AG41" i="13" l="1"/>
  <c r="AD41" i="13"/>
  <c r="AA41" i="13"/>
  <c r="V41" i="13"/>
  <c r="Y41" i="13"/>
  <c r="Z41" i="13"/>
  <c r="AC41" i="13"/>
  <c r="AF41" i="13"/>
  <c r="X41" i="13"/>
  <c r="W41" i="13"/>
  <c r="T41" i="13"/>
  <c r="AE41" i="13"/>
  <c r="U41" i="13"/>
  <c r="AB41" i="13"/>
  <c r="E42" i="13" l="1"/>
  <c r="AF42" i="13" s="1"/>
  <c r="E43" i="13" l="1"/>
  <c r="H43" i="13"/>
  <c r="Q43" i="13"/>
  <c r="M43" i="13"/>
  <c r="J43" i="13"/>
  <c r="K43" i="13"/>
  <c r="G43" i="13"/>
  <c r="I43" i="13"/>
  <c r="O43" i="13"/>
  <c r="P43" i="13"/>
  <c r="L43" i="13"/>
  <c r="N43" i="13"/>
  <c r="AC42" i="13"/>
  <c r="AD42" i="13"/>
  <c r="T42" i="13"/>
  <c r="U42" i="13"/>
  <c r="V42" i="13"/>
  <c r="F43" i="13" s="1"/>
  <c r="Z42" i="13"/>
  <c r="AA42" i="13"/>
  <c r="W42" i="13"/>
  <c r="AG42" i="13"/>
  <c r="AB42" i="13"/>
  <c r="Y42" i="13"/>
  <c r="AE42" i="13"/>
  <c r="X42" i="13"/>
  <c r="D43" i="13"/>
  <c r="W43" i="13" l="1"/>
  <c r="F44" i="13"/>
  <c r="V43" i="13"/>
  <c r="U43" i="13"/>
  <c r="AF43" i="13"/>
  <c r="X43" i="13"/>
  <c r="AG43" i="13"/>
  <c r="AD43" i="13"/>
  <c r="T43" i="13"/>
  <c r="D44" i="13" s="1"/>
  <c r="AC43" i="13"/>
  <c r="AA43" i="13"/>
  <c r="O44" i="13"/>
  <c r="L44" i="13"/>
  <c r="J44" i="13"/>
  <c r="I44" i="13"/>
  <c r="AE43" i="13"/>
  <c r="M44" i="13"/>
  <c r="P44" i="13"/>
  <c r="K44" i="13"/>
  <c r="AB43" i="13"/>
  <c r="Q44" i="13"/>
  <c r="Z43" i="13"/>
  <c r="H44" i="13"/>
  <c r="G44" i="13"/>
  <c r="Y43" i="13"/>
  <c r="N44" i="13"/>
  <c r="E44" i="13"/>
  <c r="U44" i="13" l="1"/>
  <c r="AD44" i="13"/>
  <c r="AA44" i="13"/>
  <c r="T44" i="13"/>
  <c r="Z44" i="13"/>
  <c r="Y44" i="13"/>
  <c r="V44" i="13"/>
  <c r="AF44" i="13"/>
  <c r="AC44" i="13"/>
  <c r="H45" i="13"/>
  <c r="L45" i="13"/>
  <c r="K45" i="13"/>
  <c r="G45" i="13"/>
  <c r="Q45" i="13"/>
  <c r="AB44" i="13"/>
  <c r="M45" i="13"/>
  <c r="W44" i="13"/>
  <c r="X44" i="13"/>
  <c r="D45" i="13"/>
  <c r="O45" i="13"/>
  <c r="AG44" i="13"/>
  <c r="E45" i="13"/>
  <c r="P45" i="13"/>
  <c r="N45" i="13"/>
  <c r="I45" i="13"/>
  <c r="AE44" i="13"/>
  <c r="J45" i="13"/>
  <c r="F45" i="13"/>
  <c r="AB45" i="13" l="1"/>
  <c r="W45" i="13"/>
  <c r="X45" i="13"/>
  <c r="K46" i="13"/>
  <c r="E46" i="13"/>
  <c r="AG45" i="13"/>
  <c r="AA45" i="13"/>
  <c r="P46" i="13"/>
  <c r="AC45" i="13"/>
  <c r="AF45" i="13"/>
  <c r="F46" i="13"/>
  <c r="H46" i="13"/>
  <c r="Z45" i="13"/>
  <c r="Y45" i="13"/>
  <c r="V45" i="13"/>
  <c r="L46" i="13"/>
  <c r="O46" i="13"/>
  <c r="U45" i="13"/>
  <c r="M46" i="13"/>
  <c r="N46" i="13"/>
  <c r="AE45" i="13"/>
  <c r="D46" i="13"/>
  <c r="AD45" i="13"/>
  <c r="J46" i="13"/>
  <c r="T45" i="13"/>
  <c r="Q46" i="13"/>
  <c r="I46" i="13"/>
  <c r="G46" i="13"/>
  <c r="K47" i="13" l="1"/>
  <c r="I47" i="13"/>
  <c r="Z46" i="13"/>
  <c r="F47" i="13"/>
  <c r="Y46" i="13"/>
  <c r="J47" i="13"/>
  <c r="Q47" i="13"/>
  <c r="P47" i="13"/>
  <c r="AC46" i="13"/>
  <c r="U46" i="13"/>
  <c r="E47" i="13" s="1"/>
  <c r="N47" i="13"/>
  <c r="AA46" i="13"/>
  <c r="V46" i="13"/>
  <c r="M47" i="13"/>
  <c r="T46" i="13"/>
  <c r="AG46" i="13"/>
  <c r="AF46" i="13"/>
  <c r="W46" i="13"/>
  <c r="AE46" i="13"/>
  <c r="D47" i="13"/>
  <c r="O47" i="13"/>
  <c r="H47" i="13"/>
  <c r="AD46" i="13"/>
  <c r="X46" i="13"/>
  <c r="AB46" i="13"/>
  <c r="G47" i="13"/>
  <c r="L47" i="13"/>
  <c r="H48" i="13" l="1"/>
  <c r="AB47" i="13"/>
  <c r="AC47" i="13"/>
  <c r="K48" i="13"/>
  <c r="E48" i="13"/>
  <c r="W47" i="13"/>
  <c r="J48" i="13"/>
  <c r="N48" i="13"/>
  <c r="AA47" i="13"/>
  <c r="F48" i="13"/>
  <c r="V47" i="13"/>
  <c r="Y47" i="13"/>
  <c r="P48" i="13"/>
  <c r="U47" i="13"/>
  <c r="Z47" i="13"/>
  <c r="Q48" i="13"/>
  <c r="L48" i="13"/>
  <c r="AF47" i="13"/>
  <c r="AD47" i="13"/>
  <c r="I48" i="13"/>
  <c r="O48" i="13"/>
  <c r="AE47" i="13"/>
  <c r="T47" i="13"/>
  <c r="D48" i="13" s="1"/>
  <c r="X47" i="13"/>
  <c r="G48" i="13"/>
  <c r="AG47" i="13"/>
  <c r="M48" i="13"/>
  <c r="AF48" i="13" l="1"/>
  <c r="K49" i="13"/>
  <c r="AG48" i="13"/>
  <c r="D49" i="13"/>
  <c r="AC48" i="13"/>
  <c r="AB48" i="13"/>
  <c r="H49" i="13"/>
  <c r="Z48" i="13"/>
  <c r="T48" i="13"/>
  <c r="X48" i="13"/>
  <c r="AA48" i="13"/>
  <c r="I49" i="13"/>
  <c r="E49" i="13"/>
  <c r="G49" i="13"/>
  <c r="O49" i="13"/>
  <c r="V48" i="13"/>
  <c r="F49" i="13" s="1"/>
  <c r="N49" i="13"/>
  <c r="AD48" i="13"/>
  <c r="L49" i="13"/>
  <c r="M49" i="13"/>
  <c r="P49" i="13"/>
  <c r="W48" i="13"/>
  <c r="J49" i="13"/>
  <c r="Y48" i="13"/>
  <c r="U48" i="13"/>
  <c r="Q49" i="13"/>
  <c r="AE48" i="13"/>
  <c r="F50" i="13" l="1"/>
  <c r="Z49" i="13"/>
  <c r="AB49" i="13"/>
  <c r="AC49" i="13"/>
  <c r="X49" i="13"/>
  <c r="AF49" i="13"/>
  <c r="AA49" i="13"/>
  <c r="V49" i="13"/>
  <c r="P50" i="13"/>
  <c r="T49" i="13"/>
  <c r="D50" i="13" s="1"/>
  <c r="I50" i="13"/>
  <c r="L50" i="13"/>
  <c r="M50" i="13"/>
  <c r="U49" i="13"/>
  <c r="H50" i="13"/>
  <c r="N50" i="13"/>
  <c r="AE49" i="13"/>
  <c r="Q50" i="13"/>
  <c r="G50" i="13"/>
  <c r="J50" i="13"/>
  <c r="W49" i="13"/>
  <c r="AD49" i="13"/>
  <c r="O50" i="13"/>
  <c r="AG49" i="13"/>
  <c r="Y49" i="13"/>
  <c r="E50" i="13"/>
  <c r="K50" i="13"/>
  <c r="D51" i="13" l="1"/>
  <c r="AD50" i="13"/>
  <c r="AC50" i="13"/>
  <c r="F51" i="13"/>
  <c r="Z50" i="13"/>
  <c r="V50" i="13"/>
  <c r="T50" i="13"/>
  <c r="Y50" i="13"/>
  <c r="AB50" i="13"/>
  <c r="AF50" i="13"/>
  <c r="E51" i="13"/>
  <c r="O51" i="13"/>
  <c r="U50" i="13"/>
  <c r="J51" i="13"/>
  <c r="K51" i="13"/>
  <c r="M51" i="13"/>
  <c r="L51" i="13"/>
  <c r="I51" i="13"/>
  <c r="AE50" i="13"/>
  <c r="G51" i="13"/>
  <c r="Q51" i="13"/>
  <c r="H51" i="13"/>
  <c r="P51" i="13"/>
  <c r="W50" i="13"/>
  <c r="AA50" i="13"/>
  <c r="X50" i="13"/>
  <c r="AG50" i="13"/>
  <c r="N51" i="13"/>
  <c r="E52" i="13" l="1"/>
  <c r="AA51" i="13"/>
  <c r="U51" i="13"/>
  <c r="P52" i="13"/>
  <c r="T51" i="13"/>
  <c r="V51" i="13"/>
  <c r="L52" i="13"/>
  <c r="Q52" i="13"/>
  <c r="Y51" i="13"/>
  <c r="H52" i="13"/>
  <c r="G52" i="13"/>
  <c r="AC51" i="13"/>
  <c r="Z51" i="13"/>
  <c r="I52" i="13"/>
  <c r="W51" i="13"/>
  <c r="AB51" i="13"/>
  <c r="N52" i="13"/>
  <c r="F52" i="13"/>
  <c r="AF51" i="13"/>
  <c r="J52" i="13"/>
  <c r="O52" i="13"/>
  <c r="AE51" i="13"/>
  <c r="AG51" i="13"/>
  <c r="D52" i="13"/>
  <c r="M52" i="13"/>
  <c r="K52" i="13"/>
  <c r="X51" i="13"/>
  <c r="AD51" i="13"/>
  <c r="T52" i="13" l="1"/>
  <c r="X52" i="13"/>
  <c r="AC52" i="13"/>
  <c r="AA52" i="13"/>
  <c r="H53" i="13"/>
  <c r="AF52" i="13"/>
  <c r="F53" i="13"/>
  <c r="D53" i="13"/>
  <c r="G53" i="13"/>
  <c r="J53" i="13"/>
  <c r="O53" i="13"/>
  <c r="Q53" i="13"/>
  <c r="Y52" i="13"/>
  <c r="L53" i="13"/>
  <c r="Z52" i="13"/>
  <c r="AE52" i="13"/>
  <c r="AD52" i="13"/>
  <c r="P53" i="13"/>
  <c r="W52" i="13"/>
  <c r="K53" i="13"/>
  <c r="I53" i="13"/>
  <c r="E53" i="13"/>
  <c r="U52" i="13"/>
  <c r="N53" i="13"/>
  <c r="V52" i="13"/>
  <c r="AB52" i="13"/>
  <c r="AG52" i="13"/>
  <c r="M53" i="13"/>
  <c r="N54" i="13" l="1"/>
  <c r="T53" i="13"/>
  <c r="V53" i="13"/>
  <c r="AF53" i="13"/>
  <c r="Y53" i="13"/>
  <c r="E54" i="13"/>
  <c r="W53" i="13"/>
  <c r="P54" i="13"/>
  <c r="L54" i="13"/>
  <c r="O54" i="13"/>
  <c r="AB53" i="13"/>
  <c r="H54" i="13"/>
  <c r="Q54" i="13"/>
  <c r="J54" i="13"/>
  <c r="U53" i="13"/>
  <c r="I54" i="13"/>
  <c r="K54" i="13"/>
  <c r="AC53" i="13"/>
  <c r="X53" i="13"/>
  <c r="AA53" i="13"/>
  <c r="M54" i="13"/>
  <c r="G54" i="13"/>
  <c r="AG53" i="13"/>
  <c r="F54" i="13"/>
  <c r="AD53" i="13"/>
  <c r="AE53" i="13"/>
  <c r="D54" i="13"/>
  <c r="Z53" i="13"/>
  <c r="V54" i="13" l="1"/>
  <c r="N55" i="13"/>
  <c r="J55" i="13"/>
  <c r="O55" i="13"/>
  <c r="Q55" i="13"/>
  <c r="M55" i="13"/>
  <c r="H55" i="13"/>
  <c r="E55" i="13"/>
  <c r="AA54" i="13"/>
  <c r="K55" i="13"/>
  <c r="X54" i="13"/>
  <c r="W54" i="13"/>
  <c r="G55" i="13" s="1"/>
  <c r="Z54" i="13"/>
  <c r="U54" i="13"/>
  <c r="L55" i="13"/>
  <c r="AC54" i="13"/>
  <c r="P55" i="13"/>
  <c r="AE54" i="13"/>
  <c r="AG54" i="13"/>
  <c r="I55" i="13"/>
  <c r="F55" i="13"/>
  <c r="T54" i="13"/>
  <c r="AF54" i="13"/>
  <c r="AB54" i="13"/>
  <c r="D55" i="13"/>
  <c r="Y54" i="13"/>
  <c r="AD54" i="13"/>
  <c r="N56" i="13" l="1"/>
  <c r="AA55" i="13"/>
  <c r="G56" i="13"/>
  <c r="T55" i="13"/>
  <c r="D56" i="13" s="1"/>
  <c r="W55" i="13"/>
  <c r="J56" i="13"/>
  <c r="AE55" i="13"/>
  <c r="AC55" i="13"/>
  <c r="V55" i="13"/>
  <c r="U55" i="13"/>
  <c r="K56" i="13"/>
  <c r="M56" i="13"/>
  <c r="Q56" i="13"/>
  <c r="F56" i="13"/>
  <c r="I56" i="13"/>
  <c r="E56" i="13"/>
  <c r="AF55" i="13"/>
  <c r="Y55" i="13"/>
  <c r="H56" i="13"/>
  <c r="X55" i="13"/>
  <c r="AD55" i="13"/>
  <c r="O56" i="13"/>
  <c r="AB55" i="13"/>
  <c r="P56" i="13"/>
  <c r="L56" i="13"/>
  <c r="Z55" i="13"/>
  <c r="AG55" i="13"/>
  <c r="AF56" i="13" l="1"/>
  <c r="AC56" i="13"/>
  <c r="AG56" i="13"/>
  <c r="AD56" i="13"/>
  <c r="D57" i="13"/>
  <c r="T56" i="13"/>
  <c r="AB56" i="13"/>
  <c r="U56" i="13"/>
  <c r="V56" i="13"/>
  <c r="X56" i="13"/>
  <c r="AA56" i="13"/>
  <c r="Y56" i="13"/>
  <c r="O57" i="13"/>
  <c r="P57" i="13"/>
  <c r="K57" i="13"/>
  <c r="G57" i="13"/>
  <c r="H57" i="13"/>
  <c r="J57" i="13"/>
  <c r="Z56" i="13"/>
  <c r="E57" i="13"/>
  <c r="AE56" i="13"/>
  <c r="L57" i="13"/>
  <c r="F57" i="13"/>
  <c r="M57" i="13"/>
  <c r="I57" i="13"/>
  <c r="W56" i="13"/>
  <c r="Q57" i="13"/>
  <c r="N57" i="13"/>
  <c r="P58" i="13" l="1"/>
  <c r="AG57" i="13"/>
  <c r="O58" i="13"/>
  <c r="AD57" i="13"/>
  <c r="T57" i="13"/>
  <c r="W57" i="13"/>
  <c r="I58" i="13"/>
  <c r="Z57" i="13"/>
  <c r="U57" i="13"/>
  <c r="X57" i="13"/>
  <c r="AF57" i="13"/>
  <c r="F58" i="13"/>
  <c r="V57" i="13"/>
  <c r="M58" i="13"/>
  <c r="E58" i="13"/>
  <c r="Y57" i="13"/>
  <c r="L58" i="13"/>
  <c r="AA57" i="13"/>
  <c r="AB57" i="13"/>
  <c r="J58" i="13"/>
  <c r="AC57" i="13"/>
  <c r="D58" i="13"/>
  <c r="H58" i="13"/>
  <c r="N58" i="13"/>
  <c r="G58" i="13"/>
  <c r="AE57" i="13"/>
  <c r="Q58" i="13"/>
  <c r="K58" i="13"/>
  <c r="O59" i="13" l="1"/>
  <c r="U58" i="13"/>
  <c r="K59" i="13"/>
  <c r="Q59" i="13"/>
  <c r="Z58" i="13"/>
  <c r="Y58" i="13"/>
  <c r="T58" i="13"/>
  <c r="D59" i="13"/>
  <c r="AE58" i="13"/>
  <c r="G59" i="13"/>
  <c r="AG58" i="13"/>
  <c r="L59" i="13"/>
  <c r="I59" i="13"/>
  <c r="P59" i="13"/>
  <c r="E59" i="13"/>
  <c r="V58" i="13"/>
  <c r="H59" i="13"/>
  <c r="W58" i="13"/>
  <c r="X58" i="13"/>
  <c r="AA58" i="13"/>
  <c r="N59" i="13"/>
  <c r="M59" i="13"/>
  <c r="AD58" i="13"/>
  <c r="F59" i="13"/>
  <c r="AC58" i="13"/>
  <c r="J59" i="13"/>
  <c r="AB58" i="13"/>
  <c r="AF58" i="13"/>
  <c r="F60" i="13" l="1"/>
  <c r="O60" i="13"/>
  <c r="Y59" i="13"/>
  <c r="M60" i="13"/>
  <c r="V59" i="13"/>
  <c r="Z59" i="13"/>
  <c r="AE59" i="13"/>
  <c r="U59" i="13"/>
  <c r="K60" i="13"/>
  <c r="AF59" i="13"/>
  <c r="N60" i="13"/>
  <c r="L60" i="13"/>
  <c r="G60" i="13"/>
  <c r="T59" i="13"/>
  <c r="AB59" i="13"/>
  <c r="AA59" i="13"/>
  <c r="D60" i="13"/>
  <c r="E60" i="13"/>
  <c r="Q60" i="13"/>
  <c r="I60" i="13"/>
  <c r="AG59" i="13"/>
  <c r="X59" i="13"/>
  <c r="H60" i="13"/>
  <c r="AC59" i="13"/>
  <c r="W59" i="13"/>
  <c r="AD59" i="13"/>
  <c r="J60" i="13"/>
  <c r="P60" i="13"/>
  <c r="X60" i="13" l="1"/>
  <c r="O61" i="13"/>
  <c r="G61" i="13"/>
  <c r="V60" i="13"/>
  <c r="L61" i="13"/>
  <c r="AC60" i="13"/>
  <c r="K61" i="13"/>
  <c r="AB60" i="13"/>
  <c r="N61" i="13"/>
  <c r="M61" i="13"/>
  <c r="T60" i="13"/>
  <c r="H61" i="13"/>
  <c r="AG60" i="13"/>
  <c r="AE60" i="13"/>
  <c r="Q61" i="13"/>
  <c r="E61" i="13"/>
  <c r="AD60" i="13"/>
  <c r="W60" i="13"/>
  <c r="F61" i="13"/>
  <c r="Z60" i="13"/>
  <c r="AF60" i="13"/>
  <c r="Y60" i="13"/>
  <c r="I61" i="13" s="1"/>
  <c r="U60" i="13"/>
  <c r="D61" i="13"/>
  <c r="P61" i="13"/>
  <c r="J61" i="13"/>
  <c r="AA60" i="13"/>
  <c r="O62" i="13" l="1"/>
  <c r="I62" i="13"/>
  <c r="Y61" i="13"/>
  <c r="U61" i="13"/>
  <c r="M62" i="13"/>
  <c r="H62" i="13"/>
  <c r="X61" i="13"/>
  <c r="AF61" i="13"/>
  <c r="N62" i="13"/>
  <c r="L62" i="13"/>
  <c r="AE61" i="13"/>
  <c r="W61" i="13"/>
  <c r="AG61" i="13"/>
  <c r="K62" i="13"/>
  <c r="T61" i="13"/>
  <c r="Q62" i="13"/>
  <c r="AD61" i="13"/>
  <c r="F62" i="13"/>
  <c r="V61" i="13"/>
  <c r="G62" i="13"/>
  <c r="AB61" i="13"/>
  <c r="D62" i="13"/>
  <c r="Z61" i="13"/>
  <c r="E62" i="13"/>
  <c r="AC61" i="13"/>
  <c r="J62" i="13"/>
  <c r="AA61" i="13"/>
  <c r="P62" i="13"/>
  <c r="E63" i="13" l="1"/>
  <c r="O63" i="13"/>
  <c r="G63" i="13"/>
  <c r="N63" i="13"/>
  <c r="U62" i="13"/>
  <c r="AE62" i="13"/>
  <c r="W62" i="13"/>
  <c r="Y62" i="13"/>
  <c r="L63" i="13"/>
  <c r="F63" i="13"/>
  <c r="V62" i="13"/>
  <c r="AB62" i="13"/>
  <c r="AG62" i="13"/>
  <c r="H63" i="13"/>
  <c r="AD62" i="13"/>
  <c r="M63" i="13"/>
  <c r="Z62" i="13"/>
  <c r="Q63" i="13"/>
  <c r="J63" i="13"/>
  <c r="I63" i="13"/>
  <c r="AC62" i="13"/>
  <c r="AF62" i="13"/>
  <c r="X62" i="13"/>
  <c r="P63" i="13"/>
  <c r="T62" i="13"/>
  <c r="D63" i="13" s="1"/>
  <c r="K63" i="13"/>
  <c r="AA62" i="13"/>
  <c r="X63" i="13" l="1"/>
  <c r="X64" i="13" s="1"/>
  <c r="AB63" i="13"/>
  <c r="AB64" i="13" s="1"/>
  <c r="AA63" i="13"/>
  <c r="AA64" i="13" s="1"/>
  <c r="U63" i="13"/>
  <c r="U64" i="13" s="1"/>
  <c r="AD63" i="13"/>
  <c r="AD64" i="13" s="1"/>
  <c r="AG63" i="13"/>
  <c r="AG64" i="13" s="1"/>
  <c r="AC63" i="13"/>
  <c r="AC64" i="13" s="1"/>
  <c r="AE63" i="13"/>
  <c r="AE64" i="13" s="1"/>
  <c r="V63" i="13"/>
  <c r="V64" i="13" s="1"/>
  <c r="W63" i="13"/>
  <c r="W64" i="13" s="1"/>
  <c r="T63" i="13"/>
  <c r="T64" i="13" s="1"/>
  <c r="AF63" i="13"/>
  <c r="AF64" i="13" s="1"/>
  <c r="Y63" i="13"/>
  <c r="Y64" i="13" s="1"/>
  <c r="Z63" i="13"/>
  <c r="Z64" i="13" s="1"/>
  <c r="AF72" i="13"/>
  <c r="AB72" i="13"/>
  <c r="AG72" i="13"/>
  <c r="X72" i="13"/>
  <c r="AE72" i="13"/>
  <c r="V72" i="13"/>
  <c r="AC72" i="13"/>
  <c r="W72" i="13"/>
  <c r="T72" i="13"/>
  <c r="D73" i="13" s="1"/>
  <c r="AD72" i="13"/>
  <c r="Z72" i="13"/>
  <c r="Y72" i="13"/>
  <c r="U72" i="13"/>
  <c r="AA72" i="13"/>
  <c r="D74" i="13" l="1"/>
  <c r="P74" i="13"/>
  <c r="H74" i="13"/>
  <c r="Q74" i="13"/>
  <c r="E74" i="13"/>
  <c r="O74" i="13"/>
  <c r="M74" i="13"/>
  <c r="I74" i="13"/>
  <c r="K74" i="13"/>
  <c r="G74" i="13"/>
  <c r="N74" i="13"/>
  <c r="L74" i="13"/>
  <c r="J74" i="13"/>
  <c r="AF73" i="13"/>
  <c r="AG73" i="13"/>
  <c r="U73" i="13"/>
  <c r="AA73" i="13"/>
  <c r="AD73" i="13"/>
  <c r="T73" i="13"/>
  <c r="AC73" i="13"/>
  <c r="Z73" i="13"/>
  <c r="V73" i="13"/>
  <c r="F74" i="13" s="1"/>
  <c r="Y73" i="13"/>
  <c r="AB73" i="13"/>
  <c r="W73" i="13"/>
  <c r="X73" i="13"/>
  <c r="AE73" i="13"/>
  <c r="F75" i="13" l="1"/>
  <c r="K75" i="13"/>
  <c r="N75" i="13"/>
  <c r="I75" i="13"/>
  <c r="M75" i="13"/>
  <c r="Q75" i="13"/>
  <c r="H75" i="13"/>
  <c r="G75" i="13"/>
  <c r="O75" i="13"/>
  <c r="P75" i="13"/>
  <c r="D75" i="13"/>
  <c r="J75" i="13"/>
  <c r="L75" i="13"/>
  <c r="Z74" i="13"/>
  <c r="W74" i="13"/>
  <c r="AD74" i="13"/>
  <c r="AC74" i="13"/>
  <c r="U74" i="13"/>
  <c r="E75" i="13" s="1"/>
  <c r="AE74" i="13"/>
  <c r="Y74" i="13"/>
  <c r="AF74" i="13"/>
  <c r="V74" i="13"/>
  <c r="AA74" i="13"/>
  <c r="AB74" i="13"/>
  <c r="T74" i="13"/>
  <c r="AG74" i="13"/>
  <c r="X74" i="13"/>
  <c r="F76" i="13" l="1"/>
  <c r="E76" i="13"/>
  <c r="H76" i="13"/>
  <c r="I76" i="13"/>
  <c r="P76" i="13"/>
  <c r="N76" i="13"/>
  <c r="O76" i="13"/>
  <c r="Q76" i="13"/>
  <c r="M76" i="13"/>
  <c r="K76" i="13"/>
  <c r="G76" i="13"/>
  <c r="L76" i="13"/>
  <c r="J76" i="13"/>
  <c r="AG75" i="13"/>
  <c r="X75" i="13"/>
  <c r="Z75" i="13"/>
  <c r="W75" i="13"/>
  <c r="Y75" i="13"/>
  <c r="U75" i="13"/>
  <c r="AE75" i="13"/>
  <c r="AC75" i="13"/>
  <c r="AF75" i="13"/>
  <c r="T75" i="13"/>
  <c r="D76" i="13" s="1"/>
  <c r="AB75" i="13"/>
  <c r="AA75" i="13"/>
  <c r="V75" i="13"/>
  <c r="AD75" i="13"/>
  <c r="D77" i="13" l="1"/>
  <c r="L77" i="13"/>
  <c r="O77" i="13"/>
  <c r="K77" i="13"/>
  <c r="H77" i="13"/>
  <c r="Q77" i="13"/>
  <c r="E77" i="13"/>
  <c r="M77" i="13"/>
  <c r="N77" i="13"/>
  <c r="P77" i="13"/>
  <c r="I77" i="13"/>
  <c r="J77" i="13"/>
  <c r="F77" i="13"/>
  <c r="X76" i="13"/>
  <c r="U76" i="13"/>
  <c r="Y76" i="13"/>
  <c r="T76" i="13"/>
  <c r="W76" i="13"/>
  <c r="G77" i="13" s="1"/>
  <c r="AD76" i="13"/>
  <c r="AA76" i="13"/>
  <c r="AB76" i="13"/>
  <c r="AG76" i="13"/>
  <c r="V76" i="13"/>
  <c r="Z76" i="13"/>
  <c r="AF76" i="13"/>
  <c r="AC76" i="13"/>
  <c r="AE76" i="13"/>
  <c r="G78" i="13" l="1"/>
  <c r="I78" i="13"/>
  <c r="N78" i="13"/>
  <c r="O78" i="13"/>
  <c r="J78" i="13"/>
  <c r="M78" i="13"/>
  <c r="Q78" i="13"/>
  <c r="D78" i="13"/>
  <c r="P78" i="13"/>
  <c r="E78" i="13"/>
  <c r="H78" i="13"/>
  <c r="K78" i="13"/>
  <c r="F78" i="13"/>
  <c r="L78" i="13"/>
  <c r="W77" i="13"/>
  <c r="T77" i="13"/>
  <c r="AE77" i="13"/>
  <c r="AA77" i="13"/>
  <c r="V77" i="13"/>
  <c r="Z77" i="13"/>
  <c r="AG77" i="13"/>
  <c r="X77" i="13"/>
  <c r="AD77" i="13"/>
  <c r="Y77" i="13"/>
  <c r="U77" i="13"/>
  <c r="AB77" i="13"/>
  <c r="AC77" i="13"/>
  <c r="AF77" i="13"/>
  <c r="K79" i="13" l="1"/>
  <c r="H79" i="13"/>
  <c r="G79" i="13"/>
  <c r="P79" i="13"/>
  <c r="J79" i="13"/>
  <c r="O79" i="13"/>
  <c r="N79" i="13"/>
  <c r="Q79" i="13"/>
  <c r="I79" i="13"/>
  <c r="M79" i="13"/>
  <c r="L79" i="13"/>
  <c r="F79" i="13"/>
  <c r="Z78" i="13"/>
  <c r="Y78" i="13"/>
  <c r="X78" i="13"/>
  <c r="T78" i="13"/>
  <c r="D79" i="13" s="1"/>
  <c r="V78" i="13"/>
  <c r="AF78" i="13"/>
  <c r="AD78" i="13"/>
  <c r="AA78" i="13"/>
  <c r="AE78" i="13"/>
  <c r="AC78" i="13"/>
  <c r="AB78" i="13"/>
  <c r="AG78" i="13"/>
  <c r="U78" i="13"/>
  <c r="E79" i="13" s="1"/>
  <c r="W78" i="13"/>
  <c r="E80" i="13" l="1"/>
  <c r="K80" i="13"/>
  <c r="M80" i="13"/>
  <c r="I80" i="13"/>
  <c r="J80" i="13"/>
  <c r="N80" i="13"/>
  <c r="P80" i="13"/>
  <c r="L80" i="13"/>
  <c r="Q80" i="13"/>
  <c r="H80" i="13"/>
  <c r="O80" i="13"/>
  <c r="F80" i="13"/>
  <c r="G80" i="13"/>
  <c r="V79" i="13"/>
  <c r="AG79" i="13"/>
  <c r="AC79" i="13"/>
  <c r="AF79" i="13"/>
  <c r="X79" i="13"/>
  <c r="T79" i="13"/>
  <c r="D80" i="13" s="1"/>
  <c r="Z79" i="13"/>
  <c r="AB79" i="13"/>
  <c r="AE79" i="13"/>
  <c r="W79" i="13"/>
  <c r="AA79" i="13"/>
  <c r="Y79" i="13"/>
  <c r="U79" i="13"/>
  <c r="AD79" i="13"/>
  <c r="E81" i="13" l="1"/>
  <c r="O81" i="13"/>
  <c r="L81" i="13"/>
  <c r="H81" i="13"/>
  <c r="M81" i="13"/>
  <c r="Q81" i="13"/>
  <c r="N81" i="13"/>
  <c r="J81" i="13"/>
  <c r="K81" i="13"/>
  <c r="P81" i="13"/>
  <c r="I81" i="13"/>
  <c r="G81" i="13"/>
  <c r="T80" i="13"/>
  <c r="D81" i="13" s="1"/>
  <c r="AC80" i="13"/>
  <c r="Y80" i="13"/>
  <c r="AA80" i="13"/>
  <c r="AF80" i="13"/>
  <c r="AB80" i="13"/>
  <c r="X80" i="13"/>
  <c r="W80" i="13"/>
  <c r="AE80" i="13"/>
  <c r="AD80" i="13"/>
  <c r="AG80" i="13"/>
  <c r="U80" i="13"/>
  <c r="Z80" i="13"/>
  <c r="V80" i="13"/>
  <c r="F81" i="13" s="1"/>
  <c r="F82" i="13" l="1"/>
  <c r="M82" i="13"/>
  <c r="P82" i="13"/>
  <c r="K82" i="13"/>
  <c r="L82" i="13"/>
  <c r="G82" i="13"/>
  <c r="J82" i="13"/>
  <c r="Q82" i="13"/>
  <c r="O82" i="13"/>
  <c r="I82" i="13"/>
  <c r="N82" i="13"/>
  <c r="H82" i="13"/>
  <c r="D82" i="13"/>
  <c r="T81" i="13"/>
  <c r="AF81" i="13"/>
  <c r="AC81" i="13"/>
  <c r="U81" i="13"/>
  <c r="E82" i="13" s="1"/>
  <c r="AA81" i="13"/>
  <c r="Y81" i="13"/>
  <c r="V81" i="13"/>
  <c r="W81" i="13"/>
  <c r="Z81" i="13"/>
  <c r="X81" i="13"/>
  <c r="AB81" i="13"/>
  <c r="AG81" i="13"/>
  <c r="AD81" i="13"/>
  <c r="AE81" i="13"/>
  <c r="F83" i="13" l="1"/>
  <c r="D83" i="13"/>
  <c r="H83" i="13"/>
  <c r="Q83" i="13"/>
  <c r="I83" i="13"/>
  <c r="O83" i="13"/>
  <c r="P83" i="13"/>
  <c r="J83" i="13"/>
  <c r="G83" i="13"/>
  <c r="M83" i="13"/>
  <c r="N83" i="13"/>
  <c r="L83" i="13"/>
  <c r="K83" i="13"/>
  <c r="AB82" i="13"/>
  <c r="Y82" i="13"/>
  <c r="U82" i="13"/>
  <c r="AC82" i="13"/>
  <c r="T82" i="13"/>
  <c r="AG82" i="13"/>
  <c r="AA82" i="13"/>
  <c r="X82" i="13"/>
  <c r="Z82" i="13"/>
  <c r="AE82" i="13"/>
  <c r="W82" i="13"/>
  <c r="AF82" i="13"/>
  <c r="V82" i="13"/>
  <c r="AD82" i="13"/>
  <c r="E83" i="13" l="1"/>
  <c r="E84" i="13" s="1"/>
  <c r="AE83" i="13" l="1"/>
  <c r="T83" i="13"/>
  <c r="H84" i="13"/>
  <c r="AD83" i="13"/>
  <c r="N84" i="13"/>
  <c r="P84" i="13"/>
  <c r="L84" i="13"/>
  <c r="I84" i="13"/>
  <c r="AB83" i="13"/>
  <c r="O84" i="13"/>
  <c r="M84" i="13"/>
  <c r="AC83" i="13"/>
  <c r="AG83" i="13"/>
  <c r="Q84" i="13"/>
  <c r="AF83" i="13"/>
  <c r="Y83" i="13"/>
  <c r="AA83" i="13"/>
  <c r="W83" i="13"/>
  <c r="J84" i="13"/>
  <c r="V83" i="13"/>
  <c r="Z83" i="13"/>
  <c r="D84" i="13"/>
  <c r="X83" i="13"/>
  <c r="G84" i="13"/>
  <c r="U83" i="13"/>
  <c r="K84" i="13"/>
  <c r="F84" i="13"/>
  <c r="G85" i="13" l="1"/>
  <c r="Y84" i="13"/>
  <c r="Z84" i="13"/>
  <c r="AB84" i="13"/>
  <c r="U84" i="13"/>
  <c r="W84" i="13"/>
  <c r="T84" i="13"/>
  <c r="D85" i="13" s="1"/>
  <c r="AF84" i="13"/>
  <c r="P85" i="13"/>
  <c r="O85" i="13"/>
  <c r="L85" i="13"/>
  <c r="E85" i="13"/>
  <c r="N85" i="13"/>
  <c r="M85" i="13"/>
  <c r="I85" i="13"/>
  <c r="AD84" i="13"/>
  <c r="AG84" i="13"/>
  <c r="AC84" i="13"/>
  <c r="J85" i="13"/>
  <c r="AE84" i="13"/>
  <c r="X84" i="13"/>
  <c r="H85" i="13" s="1"/>
  <c r="V84" i="13"/>
  <c r="F85" i="13"/>
  <c r="AA84" i="13"/>
  <c r="K85" i="13"/>
  <c r="Q85" i="13"/>
  <c r="AC85" i="13" l="1"/>
  <c r="AA85" i="13"/>
  <c r="AB85" i="13"/>
  <c r="H86" i="13"/>
  <c r="AE85" i="13"/>
  <c r="X85" i="13"/>
  <c r="W85" i="13"/>
  <c r="Q86" i="13"/>
  <c r="F86" i="13"/>
  <c r="AG85" i="13"/>
  <c r="K86" i="13"/>
  <c r="E86" i="13"/>
  <c r="Z85" i="13"/>
  <c r="P86" i="13"/>
  <c r="V85" i="13"/>
  <c r="U85" i="13"/>
  <c r="N86" i="13"/>
  <c r="O86" i="13"/>
  <c r="D86" i="13"/>
  <c r="AD85" i="13"/>
  <c r="AF85" i="13"/>
  <c r="L86" i="13"/>
  <c r="J86" i="13"/>
  <c r="Y85" i="13"/>
  <c r="T85" i="13"/>
  <c r="I86" i="13"/>
  <c r="G86" i="13"/>
  <c r="M86" i="13"/>
  <c r="J87" i="13" l="1"/>
  <c r="X86" i="13"/>
  <c r="K87" i="13"/>
  <c r="AG86" i="13"/>
  <c r="E87" i="13"/>
  <c r="U86" i="13"/>
  <c r="L87" i="13"/>
  <c r="AA86" i="13"/>
  <c r="W86" i="13"/>
  <c r="Z86" i="13"/>
  <c r="Y86" i="13"/>
  <c r="H87" i="13"/>
  <c r="AE86" i="13"/>
  <c r="Q87" i="13"/>
  <c r="O87" i="13"/>
  <c r="N87" i="13"/>
  <c r="AB86" i="13"/>
  <c r="G87" i="13"/>
  <c r="F87" i="13"/>
  <c r="V86" i="13"/>
  <c r="AF86" i="13"/>
  <c r="AC86" i="13"/>
  <c r="M87" i="13"/>
  <c r="AD86" i="13"/>
  <c r="T86" i="13"/>
  <c r="D87" i="13" s="1"/>
  <c r="I87" i="13"/>
  <c r="P87" i="13"/>
  <c r="K88" i="13" l="1"/>
  <c r="Y87" i="13"/>
  <c r="AE87" i="13"/>
  <c r="AD87" i="13"/>
  <c r="E88" i="13"/>
  <c r="Z87" i="13"/>
  <c r="AF87" i="13"/>
  <c r="J88" i="13"/>
  <c r="AA87" i="13"/>
  <c r="U87" i="13"/>
  <c r="AG87" i="13"/>
  <c r="V87" i="13"/>
  <c r="F88" i="13" s="1"/>
  <c r="T87" i="13"/>
  <c r="D88" i="13" s="1"/>
  <c r="AB87" i="13"/>
  <c r="H88" i="13"/>
  <c r="G88" i="13"/>
  <c r="L88" i="13"/>
  <c r="M88" i="13"/>
  <c r="O88" i="13"/>
  <c r="AC87" i="13"/>
  <c r="N88" i="13"/>
  <c r="W87" i="13"/>
  <c r="P88" i="13"/>
  <c r="X87" i="13"/>
  <c r="I88" i="13"/>
  <c r="Q88" i="13"/>
  <c r="F89" i="13" l="1"/>
  <c r="AA88" i="13"/>
  <c r="V88" i="13"/>
  <c r="AC88" i="13"/>
  <c r="AE88" i="13"/>
  <c r="T88" i="13"/>
  <c r="W88" i="13"/>
  <c r="Y88" i="13"/>
  <c r="U88" i="13"/>
  <c r="E89" i="13" s="1"/>
  <c r="P89" i="13"/>
  <c r="L89" i="13"/>
  <c r="N89" i="13"/>
  <c r="O89" i="13"/>
  <c r="X88" i="13"/>
  <c r="J89" i="13"/>
  <c r="M89" i="13"/>
  <c r="H89" i="13"/>
  <c r="AB88" i="13"/>
  <c r="AD88" i="13"/>
  <c r="AG88" i="13"/>
  <c r="I89" i="13"/>
  <c r="G89" i="13"/>
  <c r="Q89" i="13"/>
  <c r="Z88" i="13"/>
  <c r="AF88" i="13"/>
  <c r="D89" i="13"/>
  <c r="K89" i="13"/>
  <c r="AD89" i="13" l="1"/>
  <c r="W89" i="13"/>
  <c r="Y89" i="13"/>
  <c r="E90" i="13"/>
  <c r="AC89" i="13"/>
  <c r="T89" i="13"/>
  <c r="U89" i="13"/>
  <c r="X89" i="13"/>
  <c r="V89" i="13"/>
  <c r="AE89" i="13"/>
  <c r="Z89" i="13"/>
  <c r="L90" i="13"/>
  <c r="P90" i="13"/>
  <c r="Q90" i="13"/>
  <c r="G90" i="13"/>
  <c r="AG89" i="13"/>
  <c r="M90" i="13"/>
  <c r="I90" i="13"/>
  <c r="H90" i="13"/>
  <c r="AF89" i="13"/>
  <c r="D90" i="13"/>
  <c r="AB89" i="13"/>
  <c r="N90" i="13"/>
  <c r="K90" i="13"/>
  <c r="J90" i="13"/>
  <c r="AA89" i="13"/>
  <c r="O90" i="13"/>
  <c r="F90" i="13"/>
  <c r="AB90" i="13" l="1"/>
  <c r="U90" i="13"/>
  <c r="J91" i="13"/>
  <c r="K91" i="13"/>
  <c r="Q91" i="13"/>
  <c r="W90" i="13"/>
  <c r="N91" i="13"/>
  <c r="AA90" i="13"/>
  <c r="X90" i="13"/>
  <c r="P91" i="13"/>
  <c r="AD90" i="13"/>
  <c r="T90" i="13"/>
  <c r="D91" i="13" s="1"/>
  <c r="M91" i="13"/>
  <c r="H91" i="13"/>
  <c r="I91" i="13"/>
  <c r="AF90" i="13"/>
  <c r="AC90" i="13"/>
  <c r="E91" i="13"/>
  <c r="L91" i="13"/>
  <c r="AE90" i="13"/>
  <c r="Y90" i="13"/>
  <c r="Z90" i="13"/>
  <c r="AG90" i="13"/>
  <c r="F91" i="13"/>
  <c r="V90" i="13"/>
  <c r="O91" i="13"/>
  <c r="G91" i="13"/>
  <c r="Z91" i="13" l="1"/>
  <c r="M92" i="13"/>
  <c r="O92" i="13"/>
  <c r="H92" i="13"/>
  <c r="X91" i="13"/>
  <c r="F92" i="13"/>
  <c r="AC91" i="13"/>
  <c r="D92" i="13"/>
  <c r="AG91" i="13"/>
  <c r="W91" i="13"/>
  <c r="AA91" i="13"/>
  <c r="N92" i="13"/>
  <c r="Q92" i="13"/>
  <c r="AD91" i="13"/>
  <c r="Y91" i="13"/>
  <c r="I92" i="13" s="1"/>
  <c r="E92" i="13"/>
  <c r="V91" i="13"/>
  <c r="T91" i="13"/>
  <c r="AE91" i="13"/>
  <c r="K92" i="13"/>
  <c r="P92" i="13"/>
  <c r="L92" i="13"/>
  <c r="AF91" i="13"/>
  <c r="U91" i="13"/>
  <c r="AB91" i="13"/>
  <c r="G92" i="13"/>
  <c r="J92" i="13"/>
  <c r="M93" i="13" l="1"/>
  <c r="AD92" i="13"/>
  <c r="Q93" i="13"/>
  <c r="O93" i="13"/>
  <c r="Z92" i="13"/>
  <c r="D93" i="13"/>
  <c r="V92" i="13"/>
  <c r="P93" i="13"/>
  <c r="T92" i="13"/>
  <c r="Y92" i="13"/>
  <c r="X92" i="13"/>
  <c r="L93" i="13"/>
  <c r="AB92" i="13"/>
  <c r="F93" i="13"/>
  <c r="N93" i="13"/>
  <c r="AC92" i="13"/>
  <c r="K93" i="13"/>
  <c r="W92" i="13"/>
  <c r="G93" i="13" s="1"/>
  <c r="E93" i="13"/>
  <c r="AA92" i="13"/>
  <c r="U92" i="13"/>
  <c r="AE92" i="13"/>
  <c r="I93" i="13"/>
  <c r="H93" i="13"/>
  <c r="J93" i="13"/>
  <c r="AG92" i="13"/>
  <c r="AF92" i="13"/>
  <c r="Z93" i="13" l="1"/>
  <c r="O94" i="13"/>
  <c r="N94" i="13"/>
  <c r="F94" i="13"/>
  <c r="AG93" i="13"/>
  <c r="AC93" i="13"/>
  <c r="M94" i="13"/>
  <c r="I94" i="13"/>
  <c r="AF93" i="13"/>
  <c r="L94" i="13"/>
  <c r="P94" i="13"/>
  <c r="H94" i="13"/>
  <c r="Y93" i="13"/>
  <c r="V93" i="13"/>
  <c r="X93" i="13"/>
  <c r="AB93" i="13"/>
  <c r="AE93" i="13"/>
  <c r="U93" i="13"/>
  <c r="G94" i="13"/>
  <c r="J94" i="13"/>
  <c r="Q94" i="13"/>
  <c r="AD93" i="13"/>
  <c r="E94" i="13"/>
  <c r="AA93" i="13"/>
  <c r="W93" i="13"/>
  <c r="K94" i="13"/>
  <c r="T93" i="13"/>
  <c r="D94" i="13"/>
  <c r="U94" i="13" l="1"/>
  <c r="U95" i="13" s="1"/>
  <c r="U98" i="13" s="1"/>
  <c r="E12" i="8" s="1"/>
  <c r="J28" i="1" s="1"/>
  <c r="X94" i="13"/>
  <c r="X95" i="13" s="1"/>
  <c r="X98" i="13" s="1"/>
  <c r="H12" i="8" s="1"/>
  <c r="M28" i="1" s="1"/>
  <c r="AB94" i="13"/>
  <c r="AB95" i="13" s="1"/>
  <c r="AB98" i="13" s="1"/>
  <c r="L12" i="8" s="1"/>
  <c r="Q28" i="1" s="1"/>
  <c r="Z94" i="13"/>
  <c r="Z95" i="13" s="1"/>
  <c r="Z98" i="13" s="1"/>
  <c r="J12" i="8" s="1"/>
  <c r="O28" i="1" s="1"/>
  <c r="T94" i="13"/>
  <c r="T95" i="13" s="1"/>
  <c r="T98" i="13" s="1"/>
  <c r="D12" i="8" s="1"/>
  <c r="I28" i="1" s="1"/>
  <c r="AA94" i="13"/>
  <c r="AA95" i="13" s="1"/>
  <c r="AA98" i="13" s="1"/>
  <c r="K12" i="8" s="1"/>
  <c r="P28" i="1" s="1"/>
  <c r="AC94" i="13"/>
  <c r="AC95" i="13" s="1"/>
  <c r="AC98" i="13" s="1"/>
  <c r="M12" i="8" s="1"/>
  <c r="R28" i="1" s="1"/>
  <c r="Y94" i="13"/>
  <c r="Y95" i="13" s="1"/>
  <c r="Y98" i="13" s="1"/>
  <c r="I12" i="8" s="1"/>
  <c r="N28" i="1" s="1"/>
  <c r="AF94" i="13"/>
  <c r="AF95" i="13" s="1"/>
  <c r="AF98" i="13" s="1"/>
  <c r="P12" i="8" s="1"/>
  <c r="U28" i="1" s="1"/>
  <c r="AE94" i="13"/>
  <c r="AE95" i="13" s="1"/>
  <c r="AE98" i="13" s="1"/>
  <c r="O12" i="8" s="1"/>
  <c r="T28" i="1" s="1"/>
  <c r="AD94" i="13"/>
  <c r="AD95" i="13" s="1"/>
  <c r="AD98" i="13" s="1"/>
  <c r="N12" i="8" s="1"/>
  <c r="S28" i="1" s="1"/>
  <c r="AG94" i="13"/>
  <c r="AG95" i="13" s="1"/>
  <c r="AG98" i="13" s="1"/>
  <c r="Q12" i="8" s="1"/>
  <c r="V28" i="1" s="1"/>
  <c r="V94" i="13"/>
  <c r="V95" i="13" s="1"/>
  <c r="V98" i="13" s="1"/>
  <c r="F12" i="8" s="1"/>
  <c r="K28" i="1" s="1"/>
  <c r="W94" i="13"/>
  <c r="W95" i="13" s="1"/>
  <c r="W98" i="13" s="1"/>
  <c r="G12" i="8" l="1"/>
  <c r="L28" i="1" s="1"/>
  <c r="D39" i="15"/>
  <c r="R12" i="8" l="1"/>
  <c r="U38" i="15"/>
  <c r="AE38" i="15"/>
  <c r="X38" i="15"/>
  <c r="AD38" i="15"/>
  <c r="T38" i="15"/>
  <c r="AC38" i="15"/>
  <c r="AB38" i="15"/>
  <c r="AA38" i="15"/>
  <c r="Z38" i="15"/>
  <c r="V38" i="15"/>
  <c r="W38" i="15"/>
  <c r="AG38" i="15"/>
  <c r="AF38" i="15"/>
  <c r="Y38" i="15"/>
  <c r="E39" i="15" l="1"/>
  <c r="E40" i="15" s="1"/>
  <c r="K40" i="15"/>
  <c r="G40" i="15"/>
  <c r="J40" i="15"/>
  <c r="N40" i="15"/>
  <c r="L40" i="15"/>
  <c r="P40" i="15"/>
  <c r="H40" i="15"/>
  <c r="O40" i="15"/>
  <c r="Q40" i="15"/>
  <c r="M40" i="15"/>
  <c r="AE39" i="15"/>
  <c r="AB39" i="15"/>
  <c r="X39" i="15"/>
  <c r="AD39" i="15"/>
  <c r="AC39" i="15"/>
  <c r="AF39" i="15"/>
  <c r="Y39" i="15"/>
  <c r="U39" i="15"/>
  <c r="AG39" i="15"/>
  <c r="W39" i="15"/>
  <c r="V39" i="15"/>
  <c r="F40" i="15" s="1"/>
  <c r="T39" i="15"/>
  <c r="D40" i="15" s="1"/>
  <c r="Z39" i="15"/>
  <c r="AA39" i="15"/>
  <c r="I40" i="15" l="1"/>
  <c r="F41" i="15" s="1"/>
  <c r="H41" i="15"/>
  <c r="E41" i="15"/>
  <c r="O41" i="15"/>
  <c r="N41" i="15"/>
  <c r="M41" i="15"/>
  <c r="K41" i="15"/>
  <c r="P41" i="15"/>
  <c r="L41" i="15"/>
  <c r="Q41" i="15"/>
  <c r="AB40" i="15"/>
  <c r="AG40" i="15"/>
  <c r="Y40" i="15"/>
  <c r="AA40" i="15"/>
  <c r="AF40" i="15"/>
  <c r="Z40" i="15"/>
  <c r="X40" i="15"/>
  <c r="AC40" i="15"/>
  <c r="W40" i="15"/>
  <c r="V40" i="15"/>
  <c r="AD40" i="15" l="1"/>
  <c r="U40" i="15"/>
  <c r="J41" i="15"/>
  <c r="T40" i="15"/>
  <c r="D41" i="15" s="1"/>
  <c r="G41" i="15"/>
  <c r="AE40" i="15"/>
  <c r="I41" i="15"/>
  <c r="K42" i="15" l="1"/>
  <c r="M42" i="15"/>
  <c r="O42" i="15"/>
  <c r="E42" i="15"/>
  <c r="I42" i="15"/>
  <c r="J42" i="15"/>
  <c r="F42" i="15"/>
  <c r="N42" i="15"/>
  <c r="P42" i="15"/>
  <c r="Q42" i="15"/>
  <c r="U41" i="15"/>
  <c r="G42" i="15"/>
  <c r="L42" i="15"/>
  <c r="H42" i="15"/>
  <c r="Y41" i="15"/>
  <c r="AA41" i="15"/>
  <c r="AG41" i="15"/>
  <c r="T41" i="15"/>
  <c r="D42" i="15" s="1"/>
  <c r="AF41" i="15"/>
  <c r="AE41" i="15"/>
  <c r="AC41" i="15"/>
  <c r="V41" i="15"/>
  <c r="AB41" i="15"/>
  <c r="AD41" i="15"/>
  <c r="X41" i="15"/>
  <c r="Z41" i="15"/>
  <c r="W41" i="15"/>
  <c r="N43" i="15" l="1"/>
  <c r="L43" i="15"/>
  <c r="O43" i="15"/>
  <c r="J43" i="15"/>
  <c r="I43" i="15"/>
  <c r="Q43" i="15"/>
  <c r="G43" i="15"/>
  <c r="P43" i="15"/>
  <c r="K43" i="15"/>
  <c r="H43" i="15"/>
  <c r="M43" i="15"/>
  <c r="F43" i="15"/>
  <c r="D43" i="15"/>
  <c r="AC42" i="15"/>
  <c r="W42" i="15"/>
  <c r="AF42" i="15"/>
  <c r="Z42" i="15"/>
  <c r="AA42" i="15"/>
  <c r="AD42" i="15"/>
  <c r="X42" i="15"/>
  <c r="U42" i="15"/>
  <c r="E43" i="15" s="1"/>
  <c r="AE42" i="15"/>
  <c r="AB42" i="15"/>
  <c r="T42" i="15"/>
  <c r="AG42" i="15"/>
  <c r="V42" i="15"/>
  <c r="Y42" i="15"/>
  <c r="E44" i="15" l="1"/>
  <c r="N44" i="15"/>
  <c r="K44" i="15"/>
  <c r="H44" i="15"/>
  <c r="J44" i="15"/>
  <c r="Q44" i="15"/>
  <c r="O44" i="15"/>
  <c r="P44" i="15"/>
  <c r="L44" i="15"/>
  <c r="M44" i="15"/>
  <c r="I44" i="15"/>
  <c r="F44" i="15"/>
  <c r="U43" i="15"/>
  <c r="X43" i="15"/>
  <c r="AD43" i="15"/>
  <c r="AC43" i="15"/>
  <c r="AE43" i="15"/>
  <c r="AG43" i="15"/>
  <c r="Z43" i="15"/>
  <c r="AF43" i="15"/>
  <c r="Y43" i="15"/>
  <c r="AB43" i="15"/>
  <c r="W43" i="15"/>
  <c r="G44" i="15" s="1"/>
  <c r="AA43" i="15"/>
  <c r="V43" i="15"/>
  <c r="T43" i="15"/>
  <c r="D44" i="15" s="1"/>
  <c r="G45" i="15" l="1"/>
  <c r="E45" i="15"/>
  <c r="O45" i="15"/>
  <c r="M45" i="15"/>
  <c r="L45" i="15"/>
  <c r="Q45" i="15"/>
  <c r="K45" i="15"/>
  <c r="P45" i="15"/>
  <c r="H45" i="15"/>
  <c r="I45" i="15"/>
  <c r="J45" i="15"/>
  <c r="F45" i="15"/>
  <c r="N45" i="15"/>
  <c r="T44" i="15"/>
  <c r="D45" i="15" s="1"/>
  <c r="AB44" i="15"/>
  <c r="Y44" i="15"/>
  <c r="Z44" i="15"/>
  <c r="V44" i="15"/>
  <c r="AC44" i="15"/>
  <c r="W44" i="15"/>
  <c r="AE44" i="15"/>
  <c r="X44" i="15"/>
  <c r="U44" i="15"/>
  <c r="AG44" i="15"/>
  <c r="AD44" i="15"/>
  <c r="AF44" i="15"/>
  <c r="AA44" i="15"/>
  <c r="F46" i="15" l="1"/>
  <c r="H46" i="15"/>
  <c r="P46" i="15"/>
  <c r="L46" i="15"/>
  <c r="M46" i="15"/>
  <c r="J46" i="15"/>
  <c r="K46" i="15"/>
  <c r="Q46" i="15"/>
  <c r="O46" i="15"/>
  <c r="I46" i="15"/>
  <c r="D46" i="15"/>
  <c r="E46" i="15"/>
  <c r="E47" i="15" s="1"/>
  <c r="N46" i="15"/>
  <c r="G46" i="15"/>
  <c r="Z45" i="15"/>
  <c r="V45" i="15"/>
  <c r="U45" i="15"/>
  <c r="AD45" i="15"/>
  <c r="AG45" i="15"/>
  <c r="AE45" i="15"/>
  <c r="AB45" i="15"/>
  <c r="X45" i="15"/>
  <c r="T45" i="15"/>
  <c r="W45" i="15"/>
  <c r="Y45" i="15"/>
  <c r="AA45" i="15"/>
  <c r="AC45" i="15"/>
  <c r="AF45" i="15"/>
  <c r="M47" i="15" l="1"/>
  <c r="I47" i="15"/>
  <c r="Q47" i="15"/>
  <c r="L47" i="15"/>
  <c r="O47" i="15"/>
  <c r="K47" i="15"/>
  <c r="P47" i="15"/>
  <c r="G47" i="15"/>
  <c r="H47" i="15"/>
  <c r="J47" i="15"/>
  <c r="N47" i="15"/>
  <c r="T46" i="15"/>
  <c r="D47" i="15" s="1"/>
  <c r="W46" i="15"/>
  <c r="AG46" i="15"/>
  <c r="X46" i="15"/>
  <c r="U46" i="15"/>
  <c r="AF46" i="15"/>
  <c r="AB46" i="15"/>
  <c r="Y46" i="15"/>
  <c r="Z46" i="15"/>
  <c r="AD46" i="15"/>
  <c r="V46" i="15"/>
  <c r="F47" i="15" s="1"/>
  <c r="AA46" i="15"/>
  <c r="AE46" i="15"/>
  <c r="AC46" i="15"/>
  <c r="F48" i="15" l="1"/>
  <c r="E48" i="15"/>
  <c r="K48" i="15"/>
  <c r="J48" i="15"/>
  <c r="Q48" i="15"/>
  <c r="P48" i="15"/>
  <c r="I48" i="15"/>
  <c r="H48" i="15"/>
  <c r="L48" i="15"/>
  <c r="M48" i="15"/>
  <c r="G48" i="15"/>
  <c r="O48" i="15"/>
  <c r="N48" i="15"/>
  <c r="U47" i="15"/>
  <c r="X47" i="15"/>
  <c r="Z47" i="15"/>
  <c r="AA47" i="15"/>
  <c r="W47" i="15"/>
  <c r="AD47" i="15"/>
  <c r="AC47" i="15"/>
  <c r="V47" i="15"/>
  <c r="T47" i="15"/>
  <c r="D48" i="15" s="1"/>
  <c r="AG47" i="15"/>
  <c r="AB47" i="15"/>
  <c r="Y47" i="15"/>
  <c r="AF47" i="15"/>
  <c r="AE47" i="15"/>
  <c r="D49" i="15" l="1"/>
  <c r="J49" i="15"/>
  <c r="G49" i="15"/>
  <c r="H49" i="15"/>
  <c r="K49" i="15"/>
  <c r="O49" i="15"/>
  <c r="L49" i="15"/>
  <c r="I49" i="15"/>
  <c r="Q49" i="15"/>
  <c r="M49" i="15"/>
  <c r="P49" i="15"/>
  <c r="N49" i="15"/>
  <c r="F49" i="15"/>
  <c r="T48" i="15"/>
  <c r="AA48" i="15"/>
  <c r="Z48" i="15"/>
  <c r="W48" i="15"/>
  <c r="AC48" i="15"/>
  <c r="AB48" i="15"/>
  <c r="Y48" i="15"/>
  <c r="AE48" i="15"/>
  <c r="AD48" i="15"/>
  <c r="U48" i="15"/>
  <c r="E49" i="15" s="1"/>
  <c r="V48" i="15"/>
  <c r="AG48" i="15"/>
  <c r="X48" i="15"/>
  <c r="AF48" i="15"/>
  <c r="E50" i="15" l="1"/>
  <c r="I50" i="15"/>
  <c r="P50" i="15"/>
  <c r="K50" i="15"/>
  <c r="N50" i="15"/>
  <c r="L50" i="15"/>
  <c r="H50" i="15"/>
  <c r="M50" i="15"/>
  <c r="G50" i="15"/>
  <c r="Q50" i="15"/>
  <c r="O50" i="15"/>
  <c r="F50" i="15"/>
  <c r="J50" i="15"/>
  <c r="X49" i="15"/>
  <c r="AA49" i="15"/>
  <c r="AB49" i="15"/>
  <c r="AD49" i="15"/>
  <c r="W49" i="15"/>
  <c r="V49" i="15"/>
  <c r="AE49" i="15"/>
  <c r="U49" i="15"/>
  <c r="Y49" i="15"/>
  <c r="T49" i="15"/>
  <c r="D50" i="15" s="1"/>
  <c r="AG49" i="15"/>
  <c r="AF49" i="15"/>
  <c r="Z49" i="15"/>
  <c r="AC49" i="15"/>
  <c r="F51" i="15" l="1"/>
  <c r="O51" i="15"/>
  <c r="Q51" i="15"/>
  <c r="M51" i="15"/>
  <c r="N51" i="15"/>
  <c r="D51" i="15"/>
  <c r="P51" i="15"/>
  <c r="G51" i="15"/>
  <c r="H51" i="15"/>
  <c r="L51" i="15"/>
  <c r="K51" i="15"/>
  <c r="I51" i="15"/>
  <c r="J51" i="15"/>
  <c r="E51" i="15"/>
  <c r="U50" i="15"/>
  <c r="Y50" i="15"/>
  <c r="AD50" i="15"/>
  <c r="X50" i="15"/>
  <c r="AA50" i="15"/>
  <c r="AF50" i="15"/>
  <c r="Z50" i="15"/>
  <c r="W50" i="15"/>
  <c r="AB50" i="15"/>
  <c r="V50" i="15"/>
  <c r="T50" i="15"/>
  <c r="AE50" i="15"/>
  <c r="AG50" i="15"/>
  <c r="AC50" i="15"/>
  <c r="I52" i="15" l="1"/>
  <c r="F52" i="15"/>
  <c r="L52" i="15"/>
  <c r="M52" i="15"/>
  <c r="K52" i="15"/>
  <c r="P52" i="15"/>
  <c r="Q52" i="15"/>
  <c r="H52" i="15"/>
  <c r="O52" i="15"/>
  <c r="G52" i="15"/>
  <c r="N52" i="15"/>
  <c r="E52" i="15"/>
  <c r="J52" i="15"/>
  <c r="AA51" i="15"/>
  <c r="V51" i="15"/>
  <c r="AF51" i="15"/>
  <c r="U51" i="15"/>
  <c r="W51" i="15"/>
  <c r="T51" i="15"/>
  <c r="D52" i="15" s="1"/>
  <c r="AB51" i="15"/>
  <c r="AD51" i="15"/>
  <c r="AE51" i="15"/>
  <c r="Z51" i="15"/>
  <c r="AC51" i="15"/>
  <c r="Y51" i="15"/>
  <c r="AG51" i="15"/>
  <c r="X51" i="15"/>
  <c r="O53" i="15" l="1"/>
  <c r="E53" i="15"/>
  <c r="H53" i="15"/>
  <c r="N53" i="15"/>
  <c r="P53" i="15"/>
  <c r="L53" i="15"/>
  <c r="K53" i="15"/>
  <c r="I53" i="15"/>
  <c r="G53" i="15"/>
  <c r="Q53" i="15"/>
  <c r="M53" i="15"/>
  <c r="J53" i="15"/>
  <c r="T52" i="15"/>
  <c r="D53" i="15" s="1"/>
  <c r="AB52" i="15"/>
  <c r="AC52" i="15"/>
  <c r="AE52" i="15"/>
  <c r="AA52" i="15"/>
  <c r="V52" i="15"/>
  <c r="F53" i="15" s="1"/>
  <c r="Y52" i="15"/>
  <c r="AG52" i="15"/>
  <c r="AD52" i="15"/>
  <c r="W52" i="15"/>
  <c r="Z52" i="15"/>
  <c r="X52" i="15"/>
  <c r="AF52" i="15"/>
  <c r="U52" i="15"/>
  <c r="F54" i="15" l="1"/>
  <c r="Q54" i="15"/>
  <c r="N54" i="15"/>
  <c r="I54" i="15"/>
  <c r="H54" i="15"/>
  <c r="P54" i="15"/>
  <c r="E54" i="15"/>
  <c r="L54" i="15"/>
  <c r="D54" i="15"/>
  <c r="O54" i="15"/>
  <c r="M54" i="15"/>
  <c r="K54" i="15"/>
  <c r="J54" i="15"/>
  <c r="V53" i="15"/>
  <c r="AE53" i="15"/>
  <c r="AA53" i="15"/>
  <c r="U53" i="15"/>
  <c r="AB53" i="15"/>
  <c r="AD53" i="15"/>
  <c r="Z53" i="15"/>
  <c r="AG53" i="15"/>
  <c r="W53" i="15"/>
  <c r="G54" i="15" s="1"/>
  <c r="AC53" i="15"/>
  <c r="T53" i="15"/>
  <c r="Y53" i="15"/>
  <c r="X53" i="15"/>
  <c r="AF53" i="15"/>
  <c r="G55" i="15" l="1"/>
  <c r="F55" i="15"/>
  <c r="H55" i="15"/>
  <c r="M55" i="15"/>
  <c r="E55" i="15"/>
  <c r="I55" i="15"/>
  <c r="P55" i="15"/>
  <c r="N55" i="15"/>
  <c r="O55" i="15"/>
  <c r="J55" i="15"/>
  <c r="Q55" i="15"/>
  <c r="L55" i="15"/>
  <c r="K55" i="15"/>
  <c r="T54" i="15"/>
  <c r="D55" i="15" s="1"/>
  <c r="W54" i="15"/>
  <c r="AD54" i="15"/>
  <c r="V54" i="15"/>
  <c r="AG54" i="15"/>
  <c r="Y54" i="15"/>
  <c r="AE54" i="15"/>
  <c r="U54" i="15"/>
  <c r="Z54" i="15"/>
  <c r="AA54" i="15"/>
  <c r="X54" i="15"/>
  <c r="AB54" i="15"/>
  <c r="AF54" i="15"/>
  <c r="AC54" i="15"/>
  <c r="L56" i="15" l="1"/>
  <c r="Q56" i="15"/>
  <c r="N56" i="15"/>
  <c r="O56" i="15"/>
  <c r="P56" i="15"/>
  <c r="I56" i="15"/>
  <c r="M56" i="15"/>
  <c r="J56" i="15"/>
  <c r="G56" i="15"/>
  <c r="D56" i="15"/>
  <c r="H56" i="15"/>
  <c r="K56" i="15"/>
  <c r="F56" i="15"/>
  <c r="U55" i="15"/>
  <c r="E56" i="15" s="1"/>
  <c r="AG55" i="15"/>
  <c r="AC55" i="15"/>
  <c r="T55" i="15"/>
  <c r="AB55" i="15"/>
  <c r="AF55" i="15"/>
  <c r="AE55" i="15"/>
  <c r="AA55" i="15"/>
  <c r="X55" i="15"/>
  <c r="Y55" i="15"/>
  <c r="AD55" i="15"/>
  <c r="V55" i="15"/>
  <c r="W55" i="15"/>
  <c r="Z55" i="15"/>
  <c r="L57" i="15" l="1"/>
  <c r="E57" i="15"/>
  <c r="M57" i="15"/>
  <c r="G57" i="15"/>
  <c r="P57" i="15"/>
  <c r="J57" i="15"/>
  <c r="N57" i="15"/>
  <c r="H57" i="15"/>
  <c r="I57" i="15"/>
  <c r="O57" i="15"/>
  <c r="F57" i="15"/>
  <c r="K57" i="15"/>
  <c r="Q57" i="15"/>
  <c r="AE56" i="15"/>
  <c r="AF56" i="15"/>
  <c r="Z56" i="15"/>
  <c r="T56" i="15"/>
  <c r="D57" i="15" s="1"/>
  <c r="AB56" i="15"/>
  <c r="AG56" i="15"/>
  <c r="AD56" i="15"/>
  <c r="V56" i="15"/>
  <c r="U56" i="15"/>
  <c r="AA56" i="15"/>
  <c r="Y56" i="15"/>
  <c r="X56" i="15"/>
  <c r="AC56" i="15"/>
  <c r="W56" i="15"/>
  <c r="L58" i="15" l="1"/>
  <c r="E58" i="15"/>
  <c r="I58" i="15"/>
  <c r="F58" i="15"/>
  <c r="O58" i="15"/>
  <c r="N58" i="15"/>
  <c r="M58" i="15"/>
  <c r="H58" i="15"/>
  <c r="J58" i="15"/>
  <c r="Q58" i="15"/>
  <c r="P58" i="15"/>
  <c r="G58" i="15"/>
  <c r="K58" i="15"/>
  <c r="Y57" i="15"/>
  <c r="AG57" i="15"/>
  <c r="AD57" i="15"/>
  <c r="AA57" i="15"/>
  <c r="U57" i="15"/>
  <c r="X57" i="15"/>
  <c r="Z57" i="15"/>
  <c r="AF57" i="15"/>
  <c r="T57" i="15"/>
  <c r="D58" i="15" s="1"/>
  <c r="W57" i="15"/>
  <c r="V57" i="15"/>
  <c r="AE57" i="15"/>
  <c r="AB57" i="15"/>
  <c r="AC57" i="15"/>
  <c r="G59" i="15" l="1"/>
  <c r="H59" i="15"/>
  <c r="P59" i="15"/>
  <c r="F59" i="15"/>
  <c r="Q59" i="15"/>
  <c r="N59" i="15"/>
  <c r="I59" i="15"/>
  <c r="M59" i="15"/>
  <c r="O59" i="15"/>
  <c r="J59" i="15"/>
  <c r="K59" i="15"/>
  <c r="L59" i="15"/>
  <c r="U58" i="15"/>
  <c r="E59" i="15" s="1"/>
  <c r="T58" i="15"/>
  <c r="D59" i="15" s="1"/>
  <c r="AF58" i="15"/>
  <c r="V58" i="15"/>
  <c r="AC58" i="15"/>
  <c r="Y58" i="15"/>
  <c r="Z58" i="15"/>
  <c r="AD58" i="15"/>
  <c r="AG58" i="15"/>
  <c r="AE58" i="15"/>
  <c r="W58" i="15"/>
  <c r="X58" i="15"/>
  <c r="AA58" i="15"/>
  <c r="AB58" i="15"/>
  <c r="U59" i="15" l="1"/>
  <c r="Z59" i="15"/>
  <c r="AA59" i="15"/>
  <c r="AA60" i="15" s="1"/>
  <c r="W59" i="15"/>
  <c r="W60" i="15" s="1"/>
  <c r="AC59" i="15"/>
  <c r="AC60" i="15" s="1"/>
  <c r="T59" i="15"/>
  <c r="T60" i="15" s="1"/>
  <c r="AB59" i="15"/>
  <c r="AB60" i="15" s="1"/>
  <c r="Y59" i="15"/>
  <c r="Y60" i="15" s="1"/>
  <c r="AF59" i="15"/>
  <c r="AF60" i="15" s="1"/>
  <c r="AG59" i="15"/>
  <c r="AG60" i="15" s="1"/>
  <c r="AE59" i="15"/>
  <c r="AE60" i="15" s="1"/>
  <c r="AD59" i="15"/>
  <c r="AD60" i="15" s="1"/>
  <c r="X59" i="15"/>
  <c r="X60" i="15" s="1"/>
  <c r="V59" i="15"/>
  <c r="V60" i="15" s="1"/>
  <c r="Z60" i="15"/>
  <c r="U60" i="15"/>
  <c r="E68" i="15" s="1"/>
  <c r="Q5" i="16"/>
  <c r="N5" i="16"/>
  <c r="L5" i="16"/>
  <c r="D6" i="16" s="1"/>
  <c r="P5" i="16"/>
  <c r="O5" i="16"/>
  <c r="M5" i="16"/>
  <c r="D7" i="16" l="1"/>
  <c r="G7" i="16"/>
  <c r="H7" i="16"/>
  <c r="I7" i="16"/>
  <c r="E7" i="16"/>
  <c r="X68" i="15"/>
  <c r="Y68" i="15"/>
  <c r="AA68" i="15"/>
  <c r="AE68" i="15"/>
  <c r="G69" i="15"/>
  <c r="O69" i="15"/>
  <c r="F69" i="15"/>
  <c r="Q69" i="15"/>
  <c r="AF68" i="15"/>
  <c r="P69" i="15"/>
  <c r="I69" i="15"/>
  <c r="K69" i="15"/>
  <c r="T68" i="15"/>
  <c r="Z68" i="15"/>
  <c r="AG68" i="15"/>
  <c r="U68" i="15"/>
  <c r="AB68" i="15"/>
  <c r="J69" i="15"/>
  <c r="N69" i="15"/>
  <c r="AC68" i="15"/>
  <c r="AD68" i="15"/>
  <c r="M69" i="15"/>
  <c r="W68" i="15"/>
  <c r="V68" i="15"/>
  <c r="L69" i="15"/>
  <c r="D69" i="15"/>
  <c r="E69" i="15"/>
  <c r="H69" i="15"/>
  <c r="O6" i="16"/>
  <c r="M6" i="16"/>
  <c r="J70" i="15" l="1"/>
  <c r="Z69" i="15"/>
  <c r="G70" i="15"/>
  <c r="W69" i="15"/>
  <c r="AE69" i="15"/>
  <c r="O70" i="15"/>
  <c r="D70" i="15"/>
  <c r="T69" i="15"/>
  <c r="V69" i="15"/>
  <c r="F70" i="15" s="1"/>
  <c r="N70" i="15"/>
  <c r="AD69" i="15"/>
  <c r="U69" i="15"/>
  <c r="E70" i="15"/>
  <c r="I70" i="15"/>
  <c r="Y69" i="15"/>
  <c r="AC69" i="15"/>
  <c r="M70" i="15"/>
  <c r="AF69" i="15"/>
  <c r="H70" i="15"/>
  <c r="X69" i="15"/>
  <c r="L70" i="15"/>
  <c r="AB69" i="15"/>
  <c r="AA69" i="15"/>
  <c r="K70" i="15"/>
  <c r="P70" i="15"/>
  <c r="AG69" i="15"/>
  <c r="Q70" i="15"/>
  <c r="L6" i="16"/>
  <c r="P6" i="16"/>
  <c r="Q6" i="16"/>
  <c r="N6" i="16"/>
  <c r="F7" i="16" s="1"/>
  <c r="N71" i="15" l="1"/>
  <c r="AD70" i="15"/>
  <c r="V70" i="15"/>
  <c r="F71" i="15"/>
  <c r="W70" i="15"/>
  <c r="G71" i="15"/>
  <c r="L71" i="15"/>
  <c r="AB70" i="15"/>
  <c r="X70" i="15"/>
  <c r="H71" i="15"/>
  <c r="M71" i="15"/>
  <c r="AC70" i="15"/>
  <c r="O71" i="15"/>
  <c r="AE70" i="15"/>
  <c r="Q71" i="15"/>
  <c r="AG70" i="15"/>
  <c r="P71" i="15"/>
  <c r="AF70" i="15"/>
  <c r="D71" i="15"/>
  <c r="T70" i="15"/>
  <c r="I71" i="15"/>
  <c r="Y70" i="15"/>
  <c r="U70" i="15"/>
  <c r="E71" i="15"/>
  <c r="K71" i="15"/>
  <c r="AA70" i="15"/>
  <c r="Z70" i="15"/>
  <c r="J71" i="15"/>
  <c r="F8" i="16"/>
  <c r="D8" i="16"/>
  <c r="H8" i="16"/>
  <c r="E8" i="16"/>
  <c r="I8" i="16"/>
  <c r="M7" i="16"/>
  <c r="E72" i="15" l="1"/>
  <c r="U71" i="15"/>
  <c r="AC71" i="15"/>
  <c r="M72" i="15"/>
  <c r="X71" i="15"/>
  <c r="H72" i="15" s="1"/>
  <c r="D72" i="15"/>
  <c r="T71" i="15"/>
  <c r="J72" i="15"/>
  <c r="Z71" i="15"/>
  <c r="I72" i="15"/>
  <c r="Y71" i="15"/>
  <c r="AB71" i="15"/>
  <c r="L72" i="15"/>
  <c r="G72" i="15"/>
  <c r="W71" i="15"/>
  <c r="P72" i="15"/>
  <c r="AF71" i="15"/>
  <c r="V71" i="15"/>
  <c r="F72" i="15"/>
  <c r="Q72" i="15"/>
  <c r="AG71" i="15"/>
  <c r="AA71" i="15"/>
  <c r="K72" i="15"/>
  <c r="AE71" i="15"/>
  <c r="O72" i="15"/>
  <c r="N72" i="15"/>
  <c r="AD71" i="15"/>
  <c r="N7" i="16"/>
  <c r="O7" i="16"/>
  <c r="G8" i="16" s="1"/>
  <c r="G9" i="16" s="1"/>
  <c r="P7" i="16"/>
  <c r="L7" i="16"/>
  <c r="Q7" i="16"/>
  <c r="X72" i="15" l="1"/>
  <c r="H73" i="15" s="1"/>
  <c r="AG72" i="15"/>
  <c r="Q73" i="15"/>
  <c r="Z72" i="15"/>
  <c r="J73" i="15"/>
  <c r="AA72" i="15"/>
  <c r="K73" i="15"/>
  <c r="D73" i="15"/>
  <c r="T72" i="15"/>
  <c r="P73" i="15"/>
  <c r="AF72" i="15"/>
  <c r="M73" i="15"/>
  <c r="AC72" i="15"/>
  <c r="O73" i="15"/>
  <c r="AE72" i="15"/>
  <c r="I73" i="15"/>
  <c r="Y72" i="15"/>
  <c r="F73" i="15"/>
  <c r="V72" i="15"/>
  <c r="N73" i="15"/>
  <c r="AD72" i="15"/>
  <c r="W72" i="15"/>
  <c r="G73" i="15"/>
  <c r="L73" i="15"/>
  <c r="AB72" i="15"/>
  <c r="E73" i="15"/>
  <c r="U72" i="15"/>
  <c r="H9" i="16"/>
  <c r="F9" i="16"/>
  <c r="I9" i="16"/>
  <c r="D9" i="16"/>
  <c r="M8" i="16"/>
  <c r="E9" i="16" s="1"/>
  <c r="O8" i="16"/>
  <c r="P8" i="16"/>
  <c r="N8" i="16"/>
  <c r="Q8" i="16"/>
  <c r="L8" i="16"/>
  <c r="E10" i="16" l="1"/>
  <c r="P74" i="15"/>
  <c r="AF73" i="15"/>
  <c r="K74" i="15"/>
  <c r="AA73" i="15"/>
  <c r="W73" i="15"/>
  <c r="G74" i="15"/>
  <c r="T73" i="15"/>
  <c r="D74" i="15" s="1"/>
  <c r="AG73" i="15"/>
  <c r="Q74" i="15"/>
  <c r="J74" i="15"/>
  <c r="Z73" i="15"/>
  <c r="N74" i="15"/>
  <c r="AD73" i="15"/>
  <c r="V73" i="15"/>
  <c r="F74" i="15"/>
  <c r="Y73" i="15"/>
  <c r="I74" i="15"/>
  <c r="U73" i="15"/>
  <c r="E74" i="15"/>
  <c r="X73" i="15"/>
  <c r="AE73" i="15"/>
  <c r="O74" i="15"/>
  <c r="L74" i="15"/>
  <c r="AB73" i="15"/>
  <c r="M74" i="15"/>
  <c r="AC73" i="15"/>
  <c r="H74" i="15"/>
  <c r="F10" i="16"/>
  <c r="I10" i="16"/>
  <c r="H10" i="16"/>
  <c r="G10" i="16"/>
  <c r="M9" i="16"/>
  <c r="O9" i="16"/>
  <c r="N9" i="16"/>
  <c r="Q9" i="16"/>
  <c r="L9" i="16"/>
  <c r="D10" i="16" s="1"/>
  <c r="P9" i="16"/>
  <c r="AE74" i="15" l="1"/>
  <c r="O75" i="15"/>
  <c r="AD74" i="15"/>
  <c r="N75" i="15"/>
  <c r="Q75" i="15"/>
  <c r="AG74" i="15"/>
  <c r="U74" i="15"/>
  <c r="E75" i="15" s="1"/>
  <c r="L75" i="15"/>
  <c r="AB74" i="15"/>
  <c r="AA74" i="15"/>
  <c r="K75" i="15"/>
  <c r="J75" i="15"/>
  <c r="Z74" i="15"/>
  <c r="T74" i="15"/>
  <c r="D75" i="15"/>
  <c r="W74" i="15"/>
  <c r="G75" i="15"/>
  <c r="I75" i="15"/>
  <c r="Y74" i="15"/>
  <c r="F75" i="15"/>
  <c r="V74" i="15"/>
  <c r="X74" i="15"/>
  <c r="H75" i="15"/>
  <c r="AC74" i="15"/>
  <c r="M75" i="15"/>
  <c r="AF74" i="15"/>
  <c r="P75" i="15"/>
  <c r="D11" i="16"/>
  <c r="G11" i="16"/>
  <c r="I11" i="16"/>
  <c r="H11" i="16"/>
  <c r="F11" i="16"/>
  <c r="O10" i="16"/>
  <c r="N10" i="16"/>
  <c r="M10" i="16"/>
  <c r="E11" i="16" s="1"/>
  <c r="E12" i="16" s="1"/>
  <c r="Q10" i="16"/>
  <c r="P10" i="16"/>
  <c r="L10" i="16"/>
  <c r="Z75" i="15" l="1"/>
  <c r="J76" i="15"/>
  <c r="F76" i="15"/>
  <c r="V75" i="15"/>
  <c r="H76" i="15"/>
  <c r="X75" i="15"/>
  <c r="AB75" i="15"/>
  <c r="L76" i="15"/>
  <c r="N76" i="15"/>
  <c r="AD75" i="15"/>
  <c r="K76" i="15"/>
  <c r="AA75" i="15"/>
  <c r="I76" i="15"/>
  <c r="Y75" i="15"/>
  <c r="W75" i="15"/>
  <c r="G76" i="15"/>
  <c r="AF75" i="15"/>
  <c r="P76" i="15"/>
  <c r="O76" i="15"/>
  <c r="AE75" i="15"/>
  <c r="E76" i="15"/>
  <c r="U75" i="15"/>
  <c r="Q76" i="15"/>
  <c r="AG75" i="15"/>
  <c r="T75" i="15"/>
  <c r="D76" i="15" s="1"/>
  <c r="M76" i="15"/>
  <c r="AC75" i="15"/>
  <c r="F12" i="16"/>
  <c r="I12" i="16"/>
  <c r="H12" i="16"/>
  <c r="G12" i="16"/>
  <c r="M11" i="16"/>
  <c r="L11" i="16"/>
  <c r="D12" i="16" s="1"/>
  <c r="D13" i="16" s="1"/>
  <c r="Q11" i="16"/>
  <c r="O11" i="16"/>
  <c r="P11" i="16"/>
  <c r="N11" i="16"/>
  <c r="AG76" i="15" l="1"/>
  <c r="Q77" i="15"/>
  <c r="U76" i="15"/>
  <c r="E77" i="15" s="1"/>
  <c r="AF76" i="15"/>
  <c r="P77" i="15"/>
  <c r="AA76" i="15"/>
  <c r="K77" i="15"/>
  <c r="AB76" i="15"/>
  <c r="L77" i="15"/>
  <c r="AD76" i="15"/>
  <c r="N77" i="15"/>
  <c r="V76" i="15"/>
  <c r="F77" i="15"/>
  <c r="AE76" i="15"/>
  <c r="O77" i="15"/>
  <c r="AC76" i="15"/>
  <c r="M77" i="15"/>
  <c r="J77" i="15"/>
  <c r="Z76" i="15"/>
  <c r="H77" i="15"/>
  <c r="X76" i="15"/>
  <c r="W76" i="15"/>
  <c r="G77" i="15" s="1"/>
  <c r="T76" i="15"/>
  <c r="D77" i="15"/>
  <c r="Y76" i="15"/>
  <c r="I77" i="15"/>
  <c r="I13" i="16"/>
  <c r="G13" i="16"/>
  <c r="H13" i="16"/>
  <c r="E13" i="16"/>
  <c r="M12" i="16"/>
  <c r="P12" i="16"/>
  <c r="Q12" i="16"/>
  <c r="N12" i="16"/>
  <c r="F13" i="16" s="1"/>
  <c r="F14" i="16" s="1"/>
  <c r="O12" i="16"/>
  <c r="L12" i="16"/>
  <c r="AD77" i="15" l="1"/>
  <c r="N78" i="15"/>
  <c r="AA77" i="15"/>
  <c r="K78" i="15"/>
  <c r="H78" i="15"/>
  <c r="X77" i="15"/>
  <c r="E78" i="15"/>
  <c r="U77" i="15"/>
  <c r="G78" i="15"/>
  <c r="W77" i="15"/>
  <c r="L78" i="15"/>
  <c r="AB77" i="15"/>
  <c r="AC77" i="15"/>
  <c r="M78" i="15"/>
  <c r="Y77" i="15"/>
  <c r="I78" i="15"/>
  <c r="Q78" i="15"/>
  <c r="AG77" i="15"/>
  <c r="Z77" i="15"/>
  <c r="J78" i="15"/>
  <c r="P78" i="15"/>
  <c r="AF77" i="15"/>
  <c r="O78" i="15"/>
  <c r="AE77" i="15"/>
  <c r="T77" i="15"/>
  <c r="D78" i="15" s="1"/>
  <c r="F78" i="15"/>
  <c r="V77" i="15"/>
  <c r="E14" i="16"/>
  <c r="H14" i="16"/>
  <c r="I14" i="16"/>
  <c r="D14" i="16"/>
  <c r="L13" i="16"/>
  <c r="Q13" i="16"/>
  <c r="O13" i="16"/>
  <c r="G14" i="16" s="1"/>
  <c r="N13" i="16"/>
  <c r="P13" i="16"/>
  <c r="M13" i="16"/>
  <c r="G15" i="16" l="1"/>
  <c r="AE78" i="15"/>
  <c r="O79" i="15"/>
  <c r="AF78" i="15"/>
  <c r="P79" i="15"/>
  <c r="AB78" i="15"/>
  <c r="L79" i="15"/>
  <c r="G79" i="15"/>
  <c r="W78" i="15"/>
  <c r="K79" i="15"/>
  <c r="AA78" i="15"/>
  <c r="Z78" i="15"/>
  <c r="J79" i="15"/>
  <c r="U78" i="15"/>
  <c r="E79" i="15" s="1"/>
  <c r="X78" i="15"/>
  <c r="H79" i="15"/>
  <c r="I79" i="15"/>
  <c r="Y78" i="15"/>
  <c r="V78" i="15"/>
  <c r="F79" i="15" s="1"/>
  <c r="M79" i="15"/>
  <c r="AC78" i="15"/>
  <c r="AD78" i="15"/>
  <c r="N79" i="15"/>
  <c r="Q79" i="15"/>
  <c r="AG78" i="15"/>
  <c r="D79" i="15"/>
  <c r="T78" i="15"/>
  <c r="D15" i="16"/>
  <c r="I15" i="16"/>
  <c r="H15" i="16"/>
  <c r="F15" i="16"/>
  <c r="N14" i="16"/>
  <c r="P14" i="16"/>
  <c r="M14" i="16"/>
  <c r="E15" i="16" s="1"/>
  <c r="E16" i="16" s="1"/>
  <c r="O14" i="16"/>
  <c r="L14" i="16"/>
  <c r="Q14" i="16"/>
  <c r="J80" i="15" l="1"/>
  <c r="Z79" i="15"/>
  <c r="AA79" i="15"/>
  <c r="K80" i="15"/>
  <c r="W79" i="15"/>
  <c r="G80" i="15"/>
  <c r="AG79" i="15"/>
  <c r="Q80" i="15"/>
  <c r="N80" i="15"/>
  <c r="AD79" i="15"/>
  <c r="P80" i="15"/>
  <c r="AF79" i="15"/>
  <c r="AC79" i="15"/>
  <c r="M80" i="15"/>
  <c r="F80" i="15"/>
  <c r="V79" i="15"/>
  <c r="Y79" i="15"/>
  <c r="I80" i="15"/>
  <c r="O80" i="15"/>
  <c r="AE79" i="15"/>
  <c r="L80" i="15"/>
  <c r="AB79" i="15"/>
  <c r="H80" i="15"/>
  <c r="X79" i="15"/>
  <c r="T79" i="15"/>
  <c r="D80" i="15" s="1"/>
  <c r="U79" i="15"/>
  <c r="E80" i="15"/>
  <c r="H16" i="16"/>
  <c r="F16" i="16"/>
  <c r="I16" i="16"/>
  <c r="G16" i="16"/>
  <c r="O15" i="16"/>
  <c r="P15" i="16"/>
  <c r="Q15" i="16"/>
  <c r="M15" i="16"/>
  <c r="N15" i="16"/>
  <c r="L15" i="16"/>
  <c r="D16" i="16" s="1"/>
  <c r="Q81" i="15" l="1"/>
  <c r="AG80" i="15"/>
  <c r="H81" i="15"/>
  <c r="X80" i="15"/>
  <c r="AA80" i="15"/>
  <c r="K81" i="15"/>
  <c r="P81" i="15"/>
  <c r="AF80" i="15"/>
  <c r="N81" i="15"/>
  <c r="AD80" i="15"/>
  <c r="U80" i="15"/>
  <c r="E81" i="15" s="1"/>
  <c r="AE80" i="15"/>
  <c r="O81" i="15"/>
  <c r="W80" i="15"/>
  <c r="G81" i="15"/>
  <c r="V80" i="15"/>
  <c r="F81" i="15"/>
  <c r="AC80" i="15"/>
  <c r="M81" i="15"/>
  <c r="AB80" i="15"/>
  <c r="L81" i="15"/>
  <c r="I81" i="15"/>
  <c r="Y80" i="15"/>
  <c r="T80" i="15"/>
  <c r="D81" i="15"/>
  <c r="J81" i="15"/>
  <c r="Z80" i="15"/>
  <c r="D17" i="16"/>
  <c r="G17" i="16"/>
  <c r="I17" i="16"/>
  <c r="H17" i="16"/>
  <c r="F17" i="16"/>
  <c r="M16" i="16"/>
  <c r="E17" i="16" s="1"/>
  <c r="L16" i="16"/>
  <c r="Q16" i="16"/>
  <c r="N16" i="16"/>
  <c r="P16" i="16"/>
  <c r="O16" i="16"/>
  <c r="E18" i="16" l="1"/>
  <c r="I82" i="15"/>
  <c r="Y81" i="15"/>
  <c r="AB81" i="15"/>
  <c r="L82" i="15"/>
  <c r="M82" i="15"/>
  <c r="AC81" i="15"/>
  <c r="E82" i="15"/>
  <c r="U81" i="15"/>
  <c r="H82" i="15"/>
  <c r="X81" i="15"/>
  <c r="AF81" i="15"/>
  <c r="P82" i="15"/>
  <c r="N82" i="15"/>
  <c r="AD81" i="15"/>
  <c r="K82" i="15"/>
  <c r="AA81" i="15"/>
  <c r="V81" i="15"/>
  <c r="F82" i="15"/>
  <c r="W81" i="15"/>
  <c r="G82" i="15"/>
  <c r="J82" i="15"/>
  <c r="Z81" i="15"/>
  <c r="T81" i="15"/>
  <c r="D82" i="15" s="1"/>
  <c r="AE81" i="15"/>
  <c r="O82" i="15"/>
  <c r="AG81" i="15"/>
  <c r="Q82" i="15"/>
  <c r="H18" i="16"/>
  <c r="I18" i="16"/>
  <c r="G18" i="16"/>
  <c r="D18" i="16"/>
  <c r="O17" i="16"/>
  <c r="N17" i="16"/>
  <c r="F18" i="16" s="1"/>
  <c r="F19" i="16" s="1"/>
  <c r="Q17" i="16"/>
  <c r="P17" i="16"/>
  <c r="L17" i="16"/>
  <c r="M17" i="16"/>
  <c r="D83" i="15" l="1"/>
  <c r="T82" i="15"/>
  <c r="AF82" i="15"/>
  <c r="P83" i="15"/>
  <c r="V82" i="15"/>
  <c r="F83" i="15" s="1"/>
  <c r="L83" i="15"/>
  <c r="AB82" i="15"/>
  <c r="W82" i="15"/>
  <c r="G83" i="15" s="1"/>
  <c r="H83" i="15"/>
  <c r="X82" i="15"/>
  <c r="M83" i="15"/>
  <c r="AC82" i="15"/>
  <c r="O83" i="15"/>
  <c r="AE82" i="15"/>
  <c r="J83" i="15"/>
  <c r="Z82" i="15"/>
  <c r="E83" i="15"/>
  <c r="U82" i="15"/>
  <c r="AG82" i="15"/>
  <c r="Q83" i="15"/>
  <c r="AA82" i="15"/>
  <c r="K83" i="15"/>
  <c r="AD82" i="15"/>
  <c r="N83" i="15"/>
  <c r="I83" i="15"/>
  <c r="Y82" i="15"/>
  <c r="I19" i="16"/>
  <c r="G19" i="16"/>
  <c r="H19" i="16"/>
  <c r="E19" i="16"/>
  <c r="M18" i="16"/>
  <c r="P18" i="16"/>
  <c r="O18" i="16"/>
  <c r="L18" i="16"/>
  <c r="D19" i="16" s="1"/>
  <c r="Q18" i="16"/>
  <c r="N18" i="16"/>
  <c r="V83" i="15" l="1"/>
  <c r="F84" i="15"/>
  <c r="G84" i="15"/>
  <c r="W83" i="15"/>
  <c r="K84" i="15"/>
  <c r="AA83" i="15"/>
  <c r="P84" i="15"/>
  <c r="AF83" i="15"/>
  <c r="AC83" i="15"/>
  <c r="M84" i="15"/>
  <c r="U83" i="15"/>
  <c r="E84" i="15" s="1"/>
  <c r="Q84" i="15"/>
  <c r="AG83" i="15"/>
  <c r="Z83" i="15"/>
  <c r="J84" i="15"/>
  <c r="I84" i="15"/>
  <c r="Y83" i="15"/>
  <c r="AE83" i="15"/>
  <c r="O84" i="15"/>
  <c r="X83" i="15"/>
  <c r="H84" i="15"/>
  <c r="L84" i="15"/>
  <c r="AB83" i="15"/>
  <c r="N84" i="15"/>
  <c r="AD83" i="15"/>
  <c r="T83" i="15"/>
  <c r="D84" i="15" s="1"/>
  <c r="D20" i="16"/>
  <c r="F20" i="16"/>
  <c r="H20" i="16"/>
  <c r="I20" i="16"/>
  <c r="E20" i="16"/>
  <c r="N19" i="16"/>
  <c r="L19" i="16"/>
  <c r="Q19" i="16"/>
  <c r="O19" i="16"/>
  <c r="G20" i="16" s="1"/>
  <c r="G21" i="16" s="1"/>
  <c r="P19" i="16"/>
  <c r="M19" i="16"/>
  <c r="D85" i="15" l="1"/>
  <c r="T84" i="15"/>
  <c r="N85" i="15"/>
  <c r="AD84" i="15"/>
  <c r="U84" i="15"/>
  <c r="E85" i="15" s="1"/>
  <c r="X84" i="15"/>
  <c r="H85" i="15"/>
  <c r="Q85" i="15"/>
  <c r="AG84" i="15"/>
  <c r="AC84" i="15"/>
  <c r="M85" i="15"/>
  <c r="AB84" i="15"/>
  <c r="L85" i="15"/>
  <c r="W84" i="15"/>
  <c r="G85" i="15"/>
  <c r="O85" i="15"/>
  <c r="AE84" i="15"/>
  <c r="P85" i="15"/>
  <c r="AF84" i="15"/>
  <c r="AA84" i="15"/>
  <c r="K85" i="15"/>
  <c r="Y84" i="15"/>
  <c r="I85" i="15"/>
  <c r="V84" i="15"/>
  <c r="F85" i="15" s="1"/>
  <c r="Z84" i="15"/>
  <c r="J85" i="15"/>
  <c r="F21" i="16"/>
  <c r="I21" i="16"/>
  <c r="H21" i="16"/>
  <c r="D21" i="16"/>
  <c r="Q20" i="16"/>
  <c r="P20" i="16"/>
  <c r="O20" i="16"/>
  <c r="N20" i="16"/>
  <c r="M20" i="16"/>
  <c r="E21" i="16" s="1"/>
  <c r="E22" i="16" s="1"/>
  <c r="L20" i="16"/>
  <c r="AC85" i="15" l="1"/>
  <c r="M86" i="15"/>
  <c r="Y85" i="15"/>
  <c r="I86" i="15" s="1"/>
  <c r="U85" i="15"/>
  <c r="E86" i="15"/>
  <c r="K86" i="15"/>
  <c r="AA85" i="15"/>
  <c r="AE85" i="15"/>
  <c r="O86" i="15"/>
  <c r="V85" i="15"/>
  <c r="F86" i="15"/>
  <c r="N86" i="15"/>
  <c r="AD85" i="15"/>
  <c r="Q86" i="15"/>
  <c r="AG85" i="15"/>
  <c r="P86" i="15"/>
  <c r="AF85" i="15"/>
  <c r="G86" i="15"/>
  <c r="W85" i="15"/>
  <c r="H86" i="15"/>
  <c r="X85" i="15"/>
  <c r="J86" i="15"/>
  <c r="Z85" i="15"/>
  <c r="L86" i="15"/>
  <c r="AB85" i="15"/>
  <c r="D86" i="15"/>
  <c r="T85" i="15"/>
  <c r="H22" i="16"/>
  <c r="F22" i="16"/>
  <c r="I22" i="16"/>
  <c r="G22" i="16"/>
  <c r="M21" i="16"/>
  <c r="N21" i="16"/>
  <c r="Q21" i="16"/>
  <c r="L21" i="16"/>
  <c r="D22" i="16" s="1"/>
  <c r="O21" i="16"/>
  <c r="P21" i="16"/>
  <c r="H87" i="15" l="1"/>
  <c r="X86" i="15"/>
  <c r="AB86" i="15"/>
  <c r="L87" i="15"/>
  <c r="AD86" i="15"/>
  <c r="N87" i="15"/>
  <c r="J87" i="15"/>
  <c r="Z86" i="15"/>
  <c r="U86" i="15"/>
  <c r="E87" i="15" s="1"/>
  <c r="AA86" i="15"/>
  <c r="K87" i="15"/>
  <c r="V86" i="15"/>
  <c r="F87" i="15"/>
  <c r="O87" i="15"/>
  <c r="AE86" i="15"/>
  <c r="Y86" i="15"/>
  <c r="I87" i="15"/>
  <c r="M87" i="15"/>
  <c r="AC86" i="15"/>
  <c r="G87" i="15"/>
  <c r="W86" i="15"/>
  <c r="P87" i="15"/>
  <c r="AF86" i="15"/>
  <c r="T86" i="15"/>
  <c r="D87" i="15" s="1"/>
  <c r="T87" i="15" s="1"/>
  <c r="D88" i="15" s="1"/>
  <c r="AG86" i="15"/>
  <c r="Q87" i="15"/>
  <c r="D23" i="16"/>
  <c r="G23" i="16"/>
  <c r="I23" i="16"/>
  <c r="H23" i="16"/>
  <c r="F23" i="16"/>
  <c r="Q22" i="16"/>
  <c r="M22" i="16"/>
  <c r="E23" i="16" s="1"/>
  <c r="E24" i="16" s="1"/>
  <c r="P22" i="16"/>
  <c r="O22" i="16"/>
  <c r="L22" i="16"/>
  <c r="N22" i="16"/>
  <c r="P88" i="15" l="1"/>
  <c r="AF87" i="15"/>
  <c r="U87" i="15"/>
  <c r="E88" i="15"/>
  <c r="AA87" i="15"/>
  <c r="K88" i="15"/>
  <c r="AB87" i="15"/>
  <c r="L88" i="15"/>
  <c r="J88" i="15"/>
  <c r="Z87" i="15"/>
  <c r="W87" i="15"/>
  <c r="G88" i="15" s="1"/>
  <c r="N88" i="15"/>
  <c r="AD87" i="15"/>
  <c r="Y87" i="15"/>
  <c r="I88" i="15"/>
  <c r="AE87" i="15"/>
  <c r="O88" i="15"/>
  <c r="M88" i="15"/>
  <c r="AC87" i="15"/>
  <c r="Q88" i="15"/>
  <c r="AG87" i="15"/>
  <c r="F88" i="15"/>
  <c r="V87" i="15"/>
  <c r="H88" i="15"/>
  <c r="X87" i="15"/>
  <c r="I24" i="16"/>
  <c r="G24" i="16"/>
  <c r="H24" i="16"/>
  <c r="D24" i="16"/>
  <c r="N23" i="16"/>
  <c r="F24" i="16" s="1"/>
  <c r="L23" i="16"/>
  <c r="P23" i="16"/>
  <c r="O23" i="16"/>
  <c r="M23" i="16"/>
  <c r="Q23" i="16"/>
  <c r="F25" i="16" l="1"/>
  <c r="W88" i="15"/>
  <c r="G89" i="15"/>
  <c r="AG88" i="15"/>
  <c r="Q89" i="15"/>
  <c r="Y88" i="15"/>
  <c r="I89" i="15"/>
  <c r="F89" i="15"/>
  <c r="V88" i="15"/>
  <c r="L89" i="15"/>
  <c r="AB88" i="15"/>
  <c r="M89" i="15"/>
  <c r="AC88" i="15"/>
  <c r="AE88" i="15"/>
  <c r="O89" i="15"/>
  <c r="P89" i="15"/>
  <c r="AF88" i="15"/>
  <c r="Z88" i="15"/>
  <c r="J89" i="15"/>
  <c r="AA88" i="15"/>
  <c r="K89" i="15"/>
  <c r="U88" i="15"/>
  <c r="E89" i="15" s="1"/>
  <c r="X88" i="15"/>
  <c r="H89" i="15"/>
  <c r="N89" i="15"/>
  <c r="AD88" i="15"/>
  <c r="T88" i="15"/>
  <c r="D89" i="15" s="1"/>
  <c r="H25" i="16"/>
  <c r="I25" i="16"/>
  <c r="D25" i="16"/>
  <c r="E25" i="16"/>
  <c r="P24" i="16"/>
  <c r="M24" i="16"/>
  <c r="O24" i="16"/>
  <c r="G25" i="16" s="1"/>
  <c r="G26" i="16" s="1"/>
  <c r="Q24" i="16"/>
  <c r="L24" i="16"/>
  <c r="N24" i="16"/>
  <c r="U89" i="15" l="1"/>
  <c r="E90" i="15" s="1"/>
  <c r="H90" i="15"/>
  <c r="X89" i="15"/>
  <c r="V89" i="15"/>
  <c r="F90" i="15" s="1"/>
  <c r="AC89" i="15"/>
  <c r="M90" i="15"/>
  <c r="Q90" i="15"/>
  <c r="AG89" i="15"/>
  <c r="AA89" i="15"/>
  <c r="K90" i="15"/>
  <c r="Y89" i="15"/>
  <c r="I90" i="15"/>
  <c r="L90" i="15"/>
  <c r="AB89" i="15"/>
  <c r="J90" i="15"/>
  <c r="Z89" i="15"/>
  <c r="T89" i="15"/>
  <c r="D90" i="15"/>
  <c r="O90" i="15"/>
  <c r="AE89" i="15"/>
  <c r="G90" i="15"/>
  <c r="W89" i="15"/>
  <c r="P90" i="15"/>
  <c r="AF89" i="15"/>
  <c r="N90" i="15"/>
  <c r="AD89" i="15"/>
  <c r="I26" i="16"/>
  <c r="E26" i="16"/>
  <c r="H26" i="16"/>
  <c r="F26" i="16"/>
  <c r="N25" i="16"/>
  <c r="Q25" i="16"/>
  <c r="P25" i="16"/>
  <c r="L25" i="16"/>
  <c r="D26" i="16" s="1"/>
  <c r="O25" i="16"/>
  <c r="M25" i="16"/>
  <c r="O91" i="15" l="1"/>
  <c r="AE90" i="15"/>
  <c r="AA90" i="15"/>
  <c r="K91" i="15"/>
  <c r="M91" i="15"/>
  <c r="AC90" i="15"/>
  <c r="W90" i="15"/>
  <c r="G91" i="15"/>
  <c r="Q91" i="15"/>
  <c r="AG90" i="15"/>
  <c r="H91" i="15"/>
  <c r="X90" i="15"/>
  <c r="T90" i="15"/>
  <c r="D91" i="15"/>
  <c r="V90" i="15"/>
  <c r="F91" i="15" s="1"/>
  <c r="J91" i="15"/>
  <c r="Z90" i="15"/>
  <c r="AB90" i="15"/>
  <c r="L91" i="15"/>
  <c r="U90" i="15"/>
  <c r="P91" i="15"/>
  <c r="AF90" i="15"/>
  <c r="N91" i="15"/>
  <c r="AD90" i="15"/>
  <c r="I91" i="15"/>
  <c r="Y90" i="15"/>
  <c r="E91" i="15"/>
  <c r="D27" i="16"/>
  <c r="G27" i="16"/>
  <c r="H27" i="16"/>
  <c r="E27" i="16"/>
  <c r="F27" i="16"/>
  <c r="O26" i="16"/>
  <c r="L26" i="16"/>
  <c r="N26" i="16"/>
  <c r="M26" i="16"/>
  <c r="P26" i="16"/>
  <c r="Q26" i="16"/>
  <c r="I27" i="16" s="1"/>
  <c r="X91" i="15" l="1"/>
  <c r="X92" i="15"/>
  <c r="H95" i="15" s="1"/>
  <c r="H6" i="8" s="1"/>
  <c r="M24" i="1" s="1"/>
  <c r="AF91" i="15"/>
  <c r="AF92" i="15" s="1"/>
  <c r="P95" i="15" s="1"/>
  <c r="P6" i="8" s="1"/>
  <c r="U24" i="1" s="1"/>
  <c r="AG91" i="15"/>
  <c r="AG92" i="15" s="1"/>
  <c r="Q95" i="15" s="1"/>
  <c r="Q6" i="8" s="1"/>
  <c r="V24" i="1" s="1"/>
  <c r="AD91" i="15"/>
  <c r="AD92" i="15" s="1"/>
  <c r="N95" i="15" s="1"/>
  <c r="N6" i="8" s="1"/>
  <c r="S24" i="1" s="1"/>
  <c r="W91" i="15"/>
  <c r="W92" i="15" s="1"/>
  <c r="G95" i="15" s="1"/>
  <c r="G6" i="8" s="1"/>
  <c r="L24" i="1" s="1"/>
  <c r="AA91" i="15"/>
  <c r="AA92" i="15" s="1"/>
  <c r="K95" i="15" s="1"/>
  <c r="K6" i="8" s="1"/>
  <c r="P24" i="1" s="1"/>
  <c r="Z91" i="15"/>
  <c r="Z92" i="15" s="1"/>
  <c r="J95" i="15" s="1"/>
  <c r="J6" i="8" s="1"/>
  <c r="O24" i="1" s="1"/>
  <c r="V91" i="15"/>
  <c r="V92" i="15" s="1"/>
  <c r="F95" i="15" s="1"/>
  <c r="F6" i="8" s="1"/>
  <c r="T91" i="15"/>
  <c r="T92" i="15" s="1"/>
  <c r="D95" i="15" s="1"/>
  <c r="D6" i="8" s="1"/>
  <c r="I24" i="1" s="1"/>
  <c r="AB91" i="15"/>
  <c r="AB92" i="15" s="1"/>
  <c r="L95" i="15" s="1"/>
  <c r="L6" i="8" s="1"/>
  <c r="Q24" i="1" s="1"/>
  <c r="AC91" i="15"/>
  <c r="AC92" i="15" s="1"/>
  <c r="M95" i="15" s="1"/>
  <c r="M6" i="8" s="1"/>
  <c r="R24" i="1" s="1"/>
  <c r="U91" i="15"/>
  <c r="U92" i="15" s="1"/>
  <c r="E95" i="15" s="1"/>
  <c r="E6" i="8" s="1"/>
  <c r="J24" i="1" s="1"/>
  <c r="Y91" i="15"/>
  <c r="Y92" i="15" s="1"/>
  <c r="I95" i="15" s="1"/>
  <c r="I6" i="8" s="1"/>
  <c r="N24" i="1" s="1"/>
  <c r="AE91" i="15"/>
  <c r="AE92" i="15" s="1"/>
  <c r="O95" i="15" s="1"/>
  <c r="O6" i="8" s="1"/>
  <c r="T24" i="1" s="1"/>
  <c r="L27" i="16"/>
  <c r="D28" i="16"/>
  <c r="I28" i="16"/>
  <c r="Q27" i="16"/>
  <c r="N27" i="16"/>
  <c r="F28" i="16"/>
  <c r="P27" i="16"/>
  <c r="H28" i="16" s="1"/>
  <c r="O27" i="16"/>
  <c r="G28" i="16"/>
  <c r="M27" i="16"/>
  <c r="E28" i="16"/>
  <c r="M28" i="16" l="1"/>
  <c r="R6" i="8"/>
  <c r="K24" i="1"/>
  <c r="P28" i="16"/>
  <c r="P29" i="16" s="1"/>
  <c r="M29" i="16"/>
  <c r="Q28" i="16"/>
  <c r="Q29" i="16" s="1"/>
  <c r="J91" i="16" s="1"/>
  <c r="J7" i="8" s="1"/>
  <c r="O25" i="1" s="1"/>
  <c r="L28" i="16"/>
  <c r="L29" i="16" s="1"/>
  <c r="O28" i="16"/>
  <c r="O29" i="16" s="1"/>
  <c r="N28" i="16"/>
  <c r="N29" i="16" s="1"/>
  <c r="O34" i="16"/>
  <c r="L34" i="16"/>
  <c r="N34" i="16"/>
  <c r="M34" i="16"/>
  <c r="K34" i="16"/>
  <c r="E35" i="16" l="1"/>
  <c r="O35" i="16" s="1"/>
  <c r="N35" i="16" l="1"/>
  <c r="K35" i="16"/>
  <c r="D36" i="16" s="1"/>
  <c r="M35" i="16"/>
  <c r="E36" i="16"/>
  <c r="F36" i="16"/>
  <c r="H36" i="16"/>
  <c r="G36" i="16"/>
  <c r="L35" i="16"/>
  <c r="F37" i="16" l="1"/>
  <c r="N36" i="16"/>
  <c r="D37" i="16"/>
  <c r="O36" i="16"/>
  <c r="K36" i="16"/>
  <c r="G37" i="16"/>
  <c r="H37" i="16"/>
  <c r="M36" i="16"/>
  <c r="L36" i="16"/>
  <c r="E37" i="16" s="1"/>
  <c r="E38" i="16" l="1"/>
  <c r="K37" i="16"/>
  <c r="L37" i="16"/>
  <c r="H38" i="16"/>
  <c r="M37" i="16"/>
  <c r="F38" i="16" s="1"/>
  <c r="D38" i="16"/>
  <c r="N37" i="16"/>
  <c r="G38" i="16"/>
  <c r="O37" i="16"/>
  <c r="G39" i="16" l="1"/>
  <c r="E39" i="16"/>
  <c r="K38" i="16"/>
  <c r="D39" i="16" s="1"/>
  <c r="L38" i="16"/>
  <c r="H39" i="16"/>
  <c r="N38" i="16"/>
  <c r="O38" i="16"/>
  <c r="F39" i="16"/>
  <c r="M38" i="16"/>
  <c r="G40" i="16" l="1"/>
  <c r="H40" i="16"/>
  <c r="F40" i="16"/>
  <c r="E40" i="16"/>
  <c r="N39" i="16"/>
  <c r="M39" i="16"/>
  <c r="L39" i="16"/>
  <c r="O39" i="16"/>
  <c r="K39" i="16"/>
  <c r="D40" i="16" s="1"/>
  <c r="D41" i="16" s="1"/>
  <c r="K40" i="16" l="1"/>
  <c r="G41" i="16"/>
  <c r="O40" i="16"/>
  <c r="F41" i="16"/>
  <c r="L40" i="16"/>
  <c r="E41" i="16" s="1"/>
  <c r="N40" i="16"/>
  <c r="M40" i="16"/>
  <c r="H41" i="16"/>
  <c r="O41" i="16" l="1"/>
  <c r="E42" i="16"/>
  <c r="N41" i="16"/>
  <c r="G42" i="16" s="1"/>
  <c r="F42" i="16"/>
  <c r="M41" i="16"/>
  <c r="L41" i="16"/>
  <c r="K41" i="16"/>
  <c r="H42" i="16"/>
  <c r="D42" i="16"/>
  <c r="L42" i="16" l="1"/>
  <c r="E43" i="16"/>
  <c r="M42" i="16"/>
  <c r="O42" i="16"/>
  <c r="F43" i="16"/>
  <c r="H43" i="16"/>
  <c r="N42" i="16"/>
  <c r="K42" i="16"/>
  <c r="D43" i="16" s="1"/>
  <c r="G43" i="16"/>
  <c r="G44" i="16" l="1"/>
  <c r="D44" i="16"/>
  <c r="F44" i="16"/>
  <c r="M43" i="16"/>
  <c r="N43" i="16"/>
  <c r="H44" i="16"/>
  <c r="L43" i="16"/>
  <c r="E44" i="16" s="1"/>
  <c r="E45" i="16" s="1"/>
  <c r="O43" i="16"/>
  <c r="K43" i="16"/>
  <c r="M44" i="16" l="1"/>
  <c r="F45" i="16" s="1"/>
  <c r="D45" i="16"/>
  <c r="O44" i="16"/>
  <c r="K44" i="16"/>
  <c r="G45" i="16"/>
  <c r="H45" i="16"/>
  <c r="N44" i="16"/>
  <c r="L44" i="16"/>
  <c r="L45" i="16" l="1"/>
  <c r="N45" i="16"/>
  <c r="E46" i="16"/>
  <c r="O45" i="16"/>
  <c r="H46" i="16"/>
  <c r="K45" i="16"/>
  <c r="D46" i="16" s="1"/>
  <c r="G46" i="16"/>
  <c r="F46" i="16"/>
  <c r="M45" i="16"/>
  <c r="H47" i="16" l="1"/>
  <c r="M46" i="16"/>
  <c r="L46" i="16"/>
  <c r="E47" i="16" s="1"/>
  <c r="N46" i="16"/>
  <c r="O46" i="16"/>
  <c r="G47" i="16"/>
  <c r="F47" i="16"/>
  <c r="K46" i="16"/>
  <c r="D47" i="16"/>
  <c r="N47" i="16" l="1"/>
  <c r="M47" i="16"/>
  <c r="F48" i="16"/>
  <c r="G48" i="16"/>
  <c r="K47" i="16"/>
  <c r="D48" i="16" s="1"/>
  <c r="G49" i="16" s="1"/>
  <c r="H48" i="16"/>
  <c r="E48" i="16"/>
  <c r="O47" i="16"/>
  <c r="L47" i="16"/>
  <c r="F49" i="16" l="1"/>
  <c r="E49" i="16"/>
  <c r="N48" i="16"/>
  <c r="O48" i="16"/>
  <c r="H49" i="16"/>
  <c r="M48" i="16"/>
  <c r="K48" i="16"/>
  <c r="D49" i="16" s="1"/>
  <c r="L49" i="16" s="1"/>
  <c r="E50" i="16" s="1"/>
  <c r="L48" i="16"/>
  <c r="N49" i="16" l="1"/>
  <c r="K49" i="16"/>
  <c r="H50" i="16"/>
  <c r="F50" i="16"/>
  <c r="M50" i="16" s="1"/>
  <c r="F51" i="16" s="1"/>
  <c r="F52" i="16" s="1"/>
  <c r="D50" i="16"/>
  <c r="K50" i="16" s="1"/>
  <c r="G50" i="16"/>
  <c r="N50" i="16" s="1"/>
  <c r="O49" i="16"/>
  <c r="M49" i="16"/>
  <c r="E51" i="16"/>
  <c r="D51" i="16"/>
  <c r="H51" i="16"/>
  <c r="G51" i="16"/>
  <c r="O50" i="16" l="1"/>
  <c r="L50" i="16"/>
  <c r="D52" i="16"/>
  <c r="H52" i="16"/>
  <c r="E52" i="16"/>
  <c r="L51" i="16"/>
  <c r="N51" i="16"/>
  <c r="G52" i="16" s="1"/>
  <c r="K51" i="16"/>
  <c r="O51" i="16"/>
  <c r="M51" i="16"/>
  <c r="G53" i="16" l="1"/>
  <c r="E53" i="16"/>
  <c r="H53" i="16"/>
  <c r="F53" i="16"/>
  <c r="M52" i="16"/>
  <c r="L52" i="16"/>
  <c r="O52" i="16"/>
  <c r="K52" i="16"/>
  <c r="D53" i="16" s="1"/>
  <c r="N52" i="16"/>
  <c r="D54" i="16" l="1"/>
  <c r="G54" i="16"/>
  <c r="F54" i="16"/>
  <c r="H54" i="16"/>
  <c r="O53" i="16"/>
  <c r="K53" i="16"/>
  <c r="N53" i="16"/>
  <c r="L53" i="16"/>
  <c r="E54" i="16" s="1"/>
  <c r="M53" i="16"/>
  <c r="E55" i="16" l="1"/>
  <c r="G55" i="16"/>
  <c r="H55" i="16"/>
  <c r="F55" i="16"/>
  <c r="K54" i="16"/>
  <c r="D55" i="16" s="1"/>
  <c r="N54" i="16"/>
  <c r="M54" i="16"/>
  <c r="L54" i="16"/>
  <c r="O54" i="16"/>
  <c r="E56" i="16" l="1"/>
  <c r="H56" i="16"/>
  <c r="F56" i="16"/>
  <c r="G56" i="16"/>
  <c r="O55" i="16"/>
  <c r="L55" i="16"/>
  <c r="M55" i="16"/>
  <c r="N55" i="16"/>
  <c r="K55" i="16"/>
  <c r="D56" i="16" s="1"/>
  <c r="D57" i="16" l="1"/>
  <c r="F57" i="16"/>
  <c r="G57" i="16"/>
  <c r="H57" i="16"/>
  <c r="K56" i="16"/>
  <c r="N56" i="16"/>
  <c r="M56" i="16"/>
  <c r="L56" i="16"/>
  <c r="E57" i="16" s="1"/>
  <c r="O56" i="16"/>
  <c r="K57" i="16" l="1"/>
  <c r="K58" i="16" s="1"/>
  <c r="L57" i="16"/>
  <c r="L58" i="16" s="1"/>
  <c r="E64" i="16" s="1"/>
  <c r="O57" i="16"/>
  <c r="O58" i="16" s="1"/>
  <c r="M57" i="16"/>
  <c r="M58" i="16" s="1"/>
  <c r="N57" i="16"/>
  <c r="N58" i="16" s="1"/>
  <c r="K64" i="16" l="1"/>
  <c r="D65" i="16" s="1"/>
  <c r="L64" i="16"/>
  <c r="H65" i="16"/>
  <c r="F65" i="16"/>
  <c r="N64" i="16"/>
  <c r="G65" i="16"/>
  <c r="M64" i="16"/>
  <c r="O64" i="16"/>
  <c r="E65" i="16"/>
  <c r="E66" i="16" l="1"/>
  <c r="L65" i="16"/>
  <c r="N65" i="16"/>
  <c r="G66" i="16"/>
  <c r="M65" i="16"/>
  <c r="F66" i="16" s="1"/>
  <c r="O65" i="16"/>
  <c r="H66" i="16"/>
  <c r="K65" i="16"/>
  <c r="D66" i="16" s="1"/>
  <c r="K66" i="16" l="1"/>
  <c r="D67" i="16" s="1"/>
  <c r="H67" i="16"/>
  <c r="O66" i="16"/>
  <c r="M66" i="16"/>
  <c r="F67" i="16"/>
  <c r="N66" i="16"/>
  <c r="G67" i="16" s="1"/>
  <c r="L66" i="16"/>
  <c r="E67" i="16"/>
  <c r="L67" i="16" l="1"/>
  <c r="E68" i="16"/>
  <c r="G68" i="16"/>
  <c r="N67" i="16"/>
  <c r="F68" i="16"/>
  <c r="M67" i="16"/>
  <c r="O67" i="16"/>
  <c r="H68" i="16" s="1"/>
  <c r="K67" i="16"/>
  <c r="D68" i="16"/>
  <c r="K68" i="16" l="1"/>
  <c r="D69" i="16" s="1"/>
  <c r="O68" i="16"/>
  <c r="H69" i="16" s="1"/>
  <c r="M68" i="16"/>
  <c r="F69" i="16"/>
  <c r="N68" i="16"/>
  <c r="G69" i="16"/>
  <c r="L68" i="16"/>
  <c r="E69" i="16"/>
  <c r="E70" i="16" l="1"/>
  <c r="L69" i="16"/>
  <c r="N69" i="16"/>
  <c r="G70" i="16"/>
  <c r="M69" i="16"/>
  <c r="F70" i="16"/>
  <c r="O69" i="16"/>
  <c r="H70" i="16"/>
  <c r="K69" i="16"/>
  <c r="D70" i="16" s="1"/>
  <c r="H71" i="16" l="1"/>
  <c r="O70" i="16"/>
  <c r="F71" i="16"/>
  <c r="M70" i="16"/>
  <c r="D71" i="16"/>
  <c r="K70" i="16"/>
  <c r="G71" i="16"/>
  <c r="N70" i="16"/>
  <c r="L70" i="16"/>
  <c r="E71" i="16" s="1"/>
  <c r="G72" i="16" l="1"/>
  <c r="N71" i="16"/>
  <c r="E72" i="16"/>
  <c r="L71" i="16"/>
  <c r="K71" i="16"/>
  <c r="D72" i="16" s="1"/>
  <c r="F72" i="16"/>
  <c r="M71" i="16"/>
  <c r="H72" i="16"/>
  <c r="O71" i="16"/>
  <c r="M72" i="16" l="1"/>
  <c r="F73" i="16"/>
  <c r="H73" i="16"/>
  <c r="O72" i="16"/>
  <c r="K72" i="16"/>
  <c r="D73" i="16"/>
  <c r="L72" i="16"/>
  <c r="E73" i="16" s="1"/>
  <c r="N72" i="16"/>
  <c r="G73" i="16" s="1"/>
  <c r="N73" i="16" l="1"/>
  <c r="G74" i="16"/>
  <c r="L73" i="16"/>
  <c r="E74" i="16"/>
  <c r="K73" i="16"/>
  <c r="D74" i="16"/>
  <c r="H74" i="16"/>
  <c r="O73" i="16"/>
  <c r="F74" i="16"/>
  <c r="M73" i="16"/>
  <c r="O74" i="16" l="1"/>
  <c r="H75" i="16"/>
  <c r="K74" i="16"/>
  <c r="D75" i="16"/>
  <c r="F75" i="16"/>
  <c r="M74" i="16"/>
  <c r="L74" i="16"/>
  <c r="E75" i="16"/>
  <c r="N74" i="16"/>
  <c r="G75" i="16"/>
  <c r="E76" i="16" l="1"/>
  <c r="L75" i="16"/>
  <c r="G76" i="16"/>
  <c r="N75" i="16"/>
  <c r="M75" i="16"/>
  <c r="F76" i="16"/>
  <c r="K75" i="16"/>
  <c r="D76" i="16" s="1"/>
  <c r="O75" i="16"/>
  <c r="H76" i="16"/>
  <c r="O76" i="16" l="1"/>
  <c r="H77" i="16"/>
  <c r="K76" i="16"/>
  <c r="D77" i="16"/>
  <c r="F77" i="16"/>
  <c r="M76" i="16"/>
  <c r="G77" i="16"/>
  <c r="N76" i="16"/>
  <c r="L76" i="16"/>
  <c r="E77" i="16" s="1"/>
  <c r="G78" i="16" l="1"/>
  <c r="N77" i="16"/>
  <c r="M77" i="16"/>
  <c r="F78" i="16"/>
  <c r="K77" i="16"/>
  <c r="D78" i="16" s="1"/>
  <c r="E78" i="16"/>
  <c r="L77" i="16"/>
  <c r="H78" i="16"/>
  <c r="O77" i="16"/>
  <c r="H79" i="16" l="1"/>
  <c r="O78" i="16"/>
  <c r="E79" i="16"/>
  <c r="L78" i="16"/>
  <c r="D79" i="16"/>
  <c r="K78" i="16"/>
  <c r="M78" i="16"/>
  <c r="F79" i="16" s="1"/>
  <c r="G79" i="16"/>
  <c r="N78" i="16"/>
  <c r="N79" i="16" l="1"/>
  <c r="G80" i="16"/>
  <c r="M79" i="16"/>
  <c r="F80" i="16"/>
  <c r="K79" i="16"/>
  <c r="D80" i="16" s="1"/>
  <c r="L79" i="16"/>
  <c r="E80" i="16"/>
  <c r="O79" i="16"/>
  <c r="H80" i="16"/>
  <c r="K80" i="16" l="1"/>
  <c r="D81" i="16" s="1"/>
  <c r="L80" i="16"/>
  <c r="E81" i="16"/>
  <c r="M80" i="16"/>
  <c r="F81" i="16"/>
  <c r="O80" i="16"/>
  <c r="H81" i="16"/>
  <c r="G81" i="16"/>
  <c r="N80" i="16"/>
  <c r="H82" i="16" l="1"/>
  <c r="O81" i="16"/>
  <c r="N81" i="16"/>
  <c r="G82" i="16"/>
  <c r="M81" i="16"/>
  <c r="F82" i="16"/>
  <c r="E82" i="16"/>
  <c r="L81" i="16"/>
  <c r="K81" i="16"/>
  <c r="D82" i="16" s="1"/>
  <c r="K82" i="16" s="1"/>
  <c r="D83" i="16" s="1"/>
  <c r="F83" i="16" l="1"/>
  <c r="M82" i="16"/>
  <c r="N82" i="16"/>
  <c r="G83" i="16" s="1"/>
  <c r="L82" i="16"/>
  <c r="E83" i="16"/>
  <c r="H83" i="16"/>
  <c r="O82" i="16"/>
  <c r="K83" i="16" l="1"/>
  <c r="D84" i="16" s="1"/>
  <c r="G84" i="16"/>
  <c r="N83" i="16"/>
  <c r="O83" i="16"/>
  <c r="H84" i="16"/>
  <c r="L83" i="16"/>
  <c r="E84" i="16" s="1"/>
  <c r="F84" i="16"/>
  <c r="M83" i="16"/>
  <c r="G85" i="16" l="1"/>
  <c r="N84" i="16"/>
  <c r="L84" i="16"/>
  <c r="E85" i="16"/>
  <c r="D85" i="16"/>
  <c r="M84" i="16"/>
  <c r="F85" i="16" s="1"/>
  <c r="H85" i="16"/>
  <c r="O84" i="16"/>
  <c r="K84" i="16"/>
  <c r="M85" i="16" l="1"/>
  <c r="F86" i="16"/>
  <c r="O85" i="16"/>
  <c r="H86" i="16"/>
  <c r="L85" i="16"/>
  <c r="E86" i="16"/>
  <c r="K85" i="16"/>
  <c r="D86" i="16" s="1"/>
  <c r="N85" i="16"/>
  <c r="G86" i="16"/>
  <c r="D87" i="16" l="1"/>
  <c r="K86" i="16"/>
  <c r="G87" i="16"/>
  <c r="N86" i="16"/>
  <c r="M86" i="16"/>
  <c r="F87" i="16"/>
  <c r="L86" i="16"/>
  <c r="E87" i="16" s="1"/>
  <c r="O86" i="16"/>
  <c r="H87" i="16"/>
  <c r="L87" i="16" l="1"/>
  <c r="L88" i="16" s="1"/>
  <c r="E91" i="16" s="1"/>
  <c r="E7" i="8" s="1"/>
  <c r="J25" i="1" s="1"/>
  <c r="O87" i="16"/>
  <c r="O88" i="16" s="1"/>
  <c r="H91" i="16" s="1"/>
  <c r="H7" i="8" s="1"/>
  <c r="M25" i="1" s="1"/>
  <c r="N87" i="16"/>
  <c r="N88" i="16" s="1"/>
  <c r="G91" i="16" s="1"/>
  <c r="G7" i="8" s="1"/>
  <c r="L25" i="1" s="1"/>
  <c r="M87" i="16"/>
  <c r="M88" i="16" s="1"/>
  <c r="F91" i="16" s="1"/>
  <c r="F7" i="8" s="1"/>
  <c r="K25" i="1" s="1"/>
  <c r="K87" i="16"/>
  <c r="K88" i="16" s="1"/>
  <c r="D91" i="16" s="1"/>
  <c r="D7" i="8" s="1"/>
  <c r="I25" i="1" l="1"/>
  <c r="R7" i="8"/>
</calcChain>
</file>

<file path=xl/sharedStrings.xml><?xml version="1.0" encoding="utf-8"?>
<sst xmlns="http://schemas.openxmlformats.org/spreadsheetml/2006/main" count="1992" uniqueCount="99">
  <si>
    <t>TOTAL</t>
  </si>
  <si>
    <t>ARABA/ÁLAVA</t>
  </si>
  <si>
    <t>BIZKAIA</t>
  </si>
  <si>
    <t>GIPUZKOA</t>
  </si>
  <si>
    <t>Censo</t>
  </si>
  <si>
    <t>Votos</t>
  </si>
  <si>
    <t>Nulos</t>
  </si>
  <si>
    <t>Válidos</t>
  </si>
  <si>
    <t>Blancos</t>
  </si>
  <si>
    <t>Votos Candidaturas</t>
  </si>
  <si>
    <t>Abstención</t>
  </si>
  <si>
    <t>EAJ-PNV</t>
  </si>
  <si>
    <t>EH BILDU</t>
  </si>
  <si>
    <t>PSOE</t>
  </si>
  <si>
    <t>PP</t>
  </si>
  <si>
    <t>SUMAR</t>
  </si>
  <si>
    <t>PODEMOS</t>
  </si>
  <si>
    <t>VOX</t>
  </si>
  <si>
    <t>PACMA</t>
  </si>
  <si>
    <t>EB-AZ</t>
  </si>
  <si>
    <t>PUM+J</t>
  </si>
  <si>
    <t>IZAN</t>
  </si>
  <si>
    <t>PTCE</t>
  </si>
  <si>
    <t>PH</t>
  </si>
  <si>
    <t>O.E.</t>
  </si>
  <si>
    <t>Votos Computables</t>
  </si>
  <si>
    <t>EUSKADI</t>
  </si>
  <si>
    <t>Circunscripción única con umbral do 5%</t>
  </si>
  <si>
    <t>Umbral Electoral (Galicia)</t>
  </si>
  <si>
    <t>VoX</t>
  </si>
  <si>
    <t>Sumar</t>
  </si>
  <si>
    <t>Corte Umbral Electoral</t>
  </si>
  <si>
    <t>Circuscripión única sen Umbral Electoral</t>
  </si>
  <si>
    <t>Total</t>
  </si>
  <si>
    <t>Escaños</t>
  </si>
  <si>
    <t>Álava</t>
  </si>
  <si>
    <t>Vizcaya</t>
  </si>
  <si>
    <t>Gipuzkoa</t>
  </si>
  <si>
    <t>Por Provinicias</t>
  </si>
  <si>
    <t>Votos (mi)</t>
  </si>
  <si>
    <t>Votos por cociente (q*ei)</t>
  </si>
  <si>
    <t>Votos residuo (ri)</t>
  </si>
  <si>
    <t>Por Provincias</t>
  </si>
  <si>
    <t>Viazcaya</t>
  </si>
  <si>
    <t>D´Hont</t>
  </si>
  <si>
    <t>Una cirscuncrición</t>
  </si>
  <si>
    <t>Saint Lague</t>
  </si>
  <si>
    <t>Varias circunscripciones</t>
  </si>
  <si>
    <t>Cociente Hare</t>
  </si>
  <si>
    <t>Cociente Imperiali</t>
  </si>
  <si>
    <t>Cociente Droop</t>
  </si>
  <si>
    <t>Escaños totales</t>
  </si>
  <si>
    <t>Umbral Electoral (Coruña)</t>
  </si>
  <si>
    <t>Votos a  candidaturas</t>
  </si>
  <si>
    <t>% Votos obtenidos por cada Partido</t>
  </si>
  <si>
    <t xml:space="preserve">Por provincias </t>
  </si>
  <si>
    <t>Álava/Araba</t>
  </si>
  <si>
    <t>País Vasco/Euskadi</t>
  </si>
  <si>
    <t>Vizcaya/Bizkaia</t>
  </si>
  <si>
    <t>Guipúzcoa / Gipuzkoa</t>
  </si>
  <si>
    <t>Vizcaya / Bizkaia</t>
  </si>
  <si>
    <t>Álava / Araba</t>
  </si>
  <si>
    <t>Escaño</t>
  </si>
  <si>
    <t>Votos requeridos por Escaño(q)</t>
  </si>
  <si>
    <t>Escaño por cociente</t>
  </si>
  <si>
    <t>Escaños a repartir</t>
  </si>
  <si>
    <t>Escaños por cociente (ei)</t>
  </si>
  <si>
    <t>Escaños por residuo</t>
  </si>
  <si>
    <t xml:space="preserve">Escaños totales </t>
  </si>
  <si>
    <t>Una circunscripción</t>
  </si>
  <si>
    <t xml:space="preserve">Sumar </t>
  </si>
  <si>
    <t>Vox</t>
  </si>
  <si>
    <t>No Umbral</t>
  </si>
  <si>
    <t>Umbral</t>
  </si>
  <si>
    <t>Guipucoa/Gipuzkoa</t>
  </si>
  <si>
    <t>Guipuzcoa/Gipuzkoa</t>
  </si>
  <si>
    <t>VIZCAYA/ BIZKAIA</t>
  </si>
  <si>
    <t>GUIPUZCOA/GIPUZKOA</t>
  </si>
  <si>
    <t>% de Escaños Obtenidos</t>
  </si>
  <si>
    <t>D´Hont UC SUE</t>
  </si>
  <si>
    <t>D´Hont UC CUE</t>
  </si>
  <si>
    <t>D´Hont VC SUE</t>
  </si>
  <si>
    <t>D´Hont VC CUE</t>
  </si>
  <si>
    <t>Saint-Lagüe UC SUE</t>
  </si>
  <si>
    <t>Saint-Lagüe UC CUE</t>
  </si>
  <si>
    <t>Saint-Lagüe VC SUE</t>
  </si>
  <si>
    <t>Saint-LagüeVC CUE</t>
  </si>
  <si>
    <t>Hare UC SUE</t>
  </si>
  <si>
    <t>Hare UC CUE</t>
  </si>
  <si>
    <t>Hare VC SUE</t>
  </si>
  <si>
    <t>Hare VC CUE</t>
  </si>
  <si>
    <t>ImperialiUC SUE</t>
  </si>
  <si>
    <t>ImperialiUC CUE</t>
  </si>
  <si>
    <t>ImperialiVC SUE</t>
  </si>
  <si>
    <t>Imperiali VC CUE</t>
  </si>
  <si>
    <t>Droop UC SUE</t>
  </si>
  <si>
    <t>Droop UC CUE</t>
  </si>
  <si>
    <t>Droop VC SUE</t>
  </si>
  <si>
    <t>Droop VC CUE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</si>
</sst>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0"/>
      <color indexed="64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9" fontId="10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/>
    <xf numFmtId="0" fontId="5" fillId="0" borderId="0" xfId="0" applyFont="1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1" fontId="0" fillId="0" borderId="0" xfId="0" applyNumberFormat="1"/>
    <xf numFmtId="0" fontId="7" fillId="0" borderId="0" xfId="0" applyFont="1"/>
    <xf numFmtId="0" fontId="7" fillId="0" borderId="0" xfId="1" applyFont="1"/>
    <xf numFmtId="0" fontId="4" fillId="0" borderId="0" xfId="0" applyFont="1"/>
    <xf numFmtId="0" fontId="7" fillId="0" borderId="0" xfId="1" applyFont="1"/>
    <xf numFmtId="0" fontId="7" fillId="0" borderId="0" xfId="1" applyFont="1"/>
    <xf numFmtId="0" fontId="11" fillId="0" borderId="0" xfId="0" applyFont="1"/>
    <xf numFmtId="1" fontId="11" fillId="0" borderId="0" xfId="0" applyNumberFormat="1" applyFont="1"/>
    <xf numFmtId="0" fontId="11" fillId="2" borderId="0" xfId="0" applyFont="1" applyFill="1"/>
    <xf numFmtId="10" fontId="5" fillId="0" borderId="0" xfId="2" applyNumberFormat="1" applyFont="1"/>
    <xf numFmtId="0" fontId="3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/>
    <xf numFmtId="0" fontId="6" fillId="0" borderId="0" xfId="0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8" fillId="0" borderId="0" xfId="1"/>
    <xf numFmtId="0" fontId="0" fillId="0" borderId="0" xfId="0" applyAlignment="1">
      <alignment horizontal="center" vertical="center"/>
    </xf>
    <xf numFmtId="9" fontId="0" fillId="0" borderId="0" xfId="2" applyFont="1"/>
  </cellXfs>
  <cellStyles count="3">
    <cellStyle name="Normal" xfId="0" builtinId="0"/>
    <cellStyle name="Normal 2" xfId="1" xr:uid="{00000000-0005-0000-0000-00002F000000}"/>
    <cellStyle name="Porcentaje" xfId="2" builtinId="5"/>
  </cellStyles>
  <dxfs count="22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E53"/>
  <sheetViews>
    <sheetView tabSelected="1" topLeftCell="A10" workbookViewId="0">
      <selection activeCell="A15" sqref="A15"/>
    </sheetView>
  </sheetViews>
  <sheetFormatPr baseColWidth="10" defaultColWidth="8.88671875" defaultRowHeight="14.4" x14ac:dyDescent="0.3"/>
  <sheetData>
    <row r="2" spans="1:57" x14ac:dyDescent="0.3">
      <c r="B2" s="1"/>
      <c r="C2" t="s">
        <v>0</v>
      </c>
      <c r="D2" s="2" t="s">
        <v>1</v>
      </c>
      <c r="E2" s="2" t="s">
        <v>76</v>
      </c>
      <c r="F2" s="2" t="s">
        <v>77</v>
      </c>
      <c r="I2" s="26" t="s">
        <v>4</v>
      </c>
      <c r="J2" s="26" t="s">
        <v>5</v>
      </c>
      <c r="K2" s="26" t="s">
        <v>6</v>
      </c>
      <c r="L2" s="26" t="s">
        <v>7</v>
      </c>
      <c r="M2" s="26" t="s">
        <v>8</v>
      </c>
      <c r="N2" s="26" t="s">
        <v>9</v>
      </c>
      <c r="O2" s="26" t="s">
        <v>10</v>
      </c>
    </row>
    <row r="3" spans="1:57" x14ac:dyDescent="0.3">
      <c r="B3" t="s">
        <v>11</v>
      </c>
      <c r="C3" s="11">
        <v>372456</v>
      </c>
      <c r="D3" s="11">
        <v>41111</v>
      </c>
      <c r="E3" s="11">
        <v>223118</v>
      </c>
      <c r="F3" s="11">
        <v>108227</v>
      </c>
      <c r="I3" s="27"/>
      <c r="J3" s="27"/>
      <c r="K3" s="27"/>
      <c r="L3" s="27"/>
      <c r="M3" s="27"/>
      <c r="N3" s="27"/>
      <c r="O3" s="27"/>
    </row>
    <row r="4" spans="1:57" x14ac:dyDescent="0.3">
      <c r="B4" s="4" t="s">
        <v>12</v>
      </c>
      <c r="C4" s="11">
        <v>343609</v>
      </c>
      <c r="D4" s="11">
        <v>44815</v>
      </c>
      <c r="E4" s="11">
        <v>161486</v>
      </c>
      <c r="F4" s="11">
        <v>137308</v>
      </c>
      <c r="G4" s="6"/>
      <c r="H4" s="14" t="s">
        <v>1</v>
      </c>
      <c r="I4" s="12">
        <v>261623</v>
      </c>
      <c r="J4" s="12">
        <v>155379</v>
      </c>
      <c r="K4" s="12">
        <v>1624</v>
      </c>
      <c r="L4" s="12">
        <v>153755</v>
      </c>
      <c r="M4" s="12">
        <v>1369</v>
      </c>
      <c r="N4" s="12">
        <v>152386</v>
      </c>
      <c r="O4" s="12">
        <v>106244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25"/>
      <c r="AY4" s="25"/>
      <c r="AZ4" s="25"/>
      <c r="BA4" s="25"/>
      <c r="BB4" s="25"/>
      <c r="BC4" s="25"/>
      <c r="BD4" s="25"/>
      <c r="BE4" s="25"/>
    </row>
    <row r="5" spans="1:57" x14ac:dyDescent="0.3">
      <c r="B5" s="4" t="s">
        <v>13</v>
      </c>
      <c r="C5" s="11">
        <v>150752</v>
      </c>
      <c r="D5" s="11">
        <v>24911</v>
      </c>
      <c r="E5" s="11">
        <v>79575</v>
      </c>
      <c r="F5" s="11">
        <v>46266</v>
      </c>
      <c r="G5" s="3"/>
      <c r="H5" s="14" t="s">
        <v>2</v>
      </c>
      <c r="I5" s="12">
        <v>945878</v>
      </c>
      <c r="J5" s="12">
        <v>575365</v>
      </c>
      <c r="K5" s="12">
        <v>4371</v>
      </c>
      <c r="L5" s="12">
        <v>570994</v>
      </c>
      <c r="M5" s="12">
        <v>5528</v>
      </c>
      <c r="N5" s="12">
        <v>565466</v>
      </c>
      <c r="O5" s="12">
        <v>370513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</row>
    <row r="6" spans="1:57" x14ac:dyDescent="0.3">
      <c r="A6" s="2"/>
      <c r="B6" t="s">
        <v>14</v>
      </c>
      <c r="C6" s="11">
        <v>98144</v>
      </c>
      <c r="D6" s="11">
        <v>24429</v>
      </c>
      <c r="E6" s="11">
        <v>51644</v>
      </c>
      <c r="F6" s="11">
        <v>22071</v>
      </c>
      <c r="G6" s="2"/>
      <c r="H6" s="14" t="s">
        <v>3</v>
      </c>
      <c r="I6" s="12">
        <v>587712</v>
      </c>
      <c r="J6" s="12">
        <v>346712</v>
      </c>
      <c r="K6" s="12">
        <v>1864</v>
      </c>
      <c r="L6" s="12">
        <v>344848</v>
      </c>
      <c r="M6" s="12">
        <v>3626</v>
      </c>
      <c r="N6" s="12">
        <v>341222</v>
      </c>
      <c r="O6" s="12">
        <v>241000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2"/>
      <c r="BC6" s="2"/>
      <c r="BD6" s="2"/>
      <c r="BE6" s="2"/>
    </row>
    <row r="7" spans="1:57" x14ac:dyDescent="0.3">
      <c r="A7" s="2"/>
      <c r="B7" t="s">
        <v>15</v>
      </c>
      <c r="C7" s="11">
        <v>35402</v>
      </c>
      <c r="D7" s="11">
        <v>5630</v>
      </c>
      <c r="E7" s="11">
        <v>19155</v>
      </c>
      <c r="F7" s="11">
        <v>10617</v>
      </c>
      <c r="G7" s="2"/>
      <c r="H7" s="2" t="s">
        <v>26</v>
      </c>
      <c r="I7" s="15">
        <v>1795213</v>
      </c>
      <c r="J7" s="15">
        <v>1077456</v>
      </c>
      <c r="K7" s="15">
        <v>7859</v>
      </c>
      <c r="L7" s="15">
        <v>1069597</v>
      </c>
      <c r="M7" s="15">
        <v>10523</v>
      </c>
      <c r="N7" s="15">
        <v>1059074</v>
      </c>
      <c r="O7" s="15">
        <v>717757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1"/>
      <c r="BC7" s="1"/>
      <c r="BD7" s="1"/>
      <c r="BE7" s="1"/>
    </row>
    <row r="8" spans="1:57" x14ac:dyDescent="0.3">
      <c r="A8" s="2"/>
      <c r="B8" t="s">
        <v>16</v>
      </c>
      <c r="C8" s="11">
        <v>23888</v>
      </c>
      <c r="D8" s="11">
        <v>3681</v>
      </c>
      <c r="E8" s="11">
        <v>12738</v>
      </c>
      <c r="F8" s="11">
        <v>7469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spans="1:57" x14ac:dyDescent="0.3">
      <c r="B9" s="1" t="s">
        <v>17</v>
      </c>
      <c r="C9" s="11">
        <v>21696</v>
      </c>
      <c r="D9" s="11">
        <v>5656</v>
      </c>
      <c r="E9" s="11">
        <v>10822</v>
      </c>
      <c r="F9" s="11">
        <v>5218</v>
      </c>
    </row>
    <row r="10" spans="1:57" x14ac:dyDescent="0.3">
      <c r="B10" s="1" t="s">
        <v>18</v>
      </c>
      <c r="C10" s="11">
        <v>5585</v>
      </c>
      <c r="D10" s="11">
        <v>974</v>
      </c>
      <c r="E10" s="11">
        <v>2827</v>
      </c>
      <c r="F10" s="11">
        <v>1784</v>
      </c>
      <c r="I10" s="13" t="s">
        <v>31</v>
      </c>
      <c r="J10" s="13" t="s">
        <v>34</v>
      </c>
    </row>
    <row r="11" spans="1:57" x14ac:dyDescent="0.3">
      <c r="B11" t="s">
        <v>19</v>
      </c>
      <c r="C11" s="11">
        <v>3112</v>
      </c>
      <c r="D11" s="11">
        <v>691</v>
      </c>
      <c r="E11" s="11">
        <v>1260</v>
      </c>
      <c r="F11" s="11">
        <v>1161</v>
      </c>
      <c r="H11" s="15" t="s">
        <v>1</v>
      </c>
      <c r="I11" s="10">
        <f>L4*0.03</f>
        <v>4612.6499999999996</v>
      </c>
      <c r="J11">
        <v>25</v>
      </c>
    </row>
    <row r="12" spans="1:57" x14ac:dyDescent="0.3">
      <c r="B12" t="s">
        <v>20</v>
      </c>
      <c r="C12" s="11">
        <v>1683</v>
      </c>
      <c r="D12" s="11">
        <v>301</v>
      </c>
      <c r="E12" s="11">
        <v>920</v>
      </c>
      <c r="F12" s="11">
        <v>462</v>
      </c>
      <c r="H12" s="15" t="s">
        <v>2</v>
      </c>
      <c r="I12" s="10">
        <f t="shared" ref="I12:I14" si="0">L5*0.03</f>
        <v>17129.82</v>
      </c>
      <c r="J12">
        <v>25</v>
      </c>
    </row>
    <row r="13" spans="1:57" x14ac:dyDescent="0.3">
      <c r="B13" t="s">
        <v>21</v>
      </c>
      <c r="C13" s="11">
        <v>1419</v>
      </c>
      <c r="D13" s="11">
        <v>0</v>
      </c>
      <c r="E13" s="11">
        <v>780</v>
      </c>
      <c r="F13" s="11">
        <v>639</v>
      </c>
      <c r="H13" s="15" t="s">
        <v>3</v>
      </c>
      <c r="I13" s="10">
        <f t="shared" si="0"/>
        <v>10345.44</v>
      </c>
      <c r="J13">
        <v>25</v>
      </c>
    </row>
    <row r="14" spans="1:57" x14ac:dyDescent="0.3">
      <c r="B14" t="s">
        <v>22</v>
      </c>
      <c r="C14" s="11">
        <v>666</v>
      </c>
      <c r="D14" s="11">
        <v>0</v>
      </c>
      <c r="E14" s="11">
        <v>666</v>
      </c>
      <c r="F14" s="11">
        <v>0</v>
      </c>
      <c r="H14" s="5" t="s">
        <v>26</v>
      </c>
      <c r="I14" s="10">
        <f t="shared" si="0"/>
        <v>32087.91</v>
      </c>
      <c r="J14">
        <v>75</v>
      </c>
    </row>
    <row r="15" spans="1:57" x14ac:dyDescent="0.3">
      <c r="B15" t="s">
        <v>23</v>
      </c>
      <c r="C15" s="11">
        <v>475</v>
      </c>
      <c r="D15" s="11">
        <v>0</v>
      </c>
      <c r="E15" s="11">
        <v>475</v>
      </c>
      <c r="F15" s="11">
        <v>0</v>
      </c>
    </row>
    <row r="16" spans="1:57" x14ac:dyDescent="0.3">
      <c r="B16" t="s">
        <v>24</v>
      </c>
      <c r="C16" s="11">
        <v>187</v>
      </c>
      <c r="D16" s="11">
        <v>187</v>
      </c>
      <c r="E16" s="11">
        <v>0</v>
      </c>
      <c r="F16" s="11">
        <v>0</v>
      </c>
    </row>
    <row r="17" spans="1:22" x14ac:dyDescent="0.3">
      <c r="A17" s="7"/>
      <c r="B17" s="18" t="s">
        <v>53</v>
      </c>
      <c r="C17" s="18">
        <f>SUM(C3:C16)</f>
        <v>1059074</v>
      </c>
      <c r="D17" s="18">
        <f t="shared" ref="D17:F17" si="1">SUM(D3:D16)</f>
        <v>152386</v>
      </c>
      <c r="E17" s="18">
        <f t="shared" si="1"/>
        <v>565466</v>
      </c>
      <c r="F17" s="18">
        <f t="shared" si="1"/>
        <v>341222</v>
      </c>
      <c r="G17" s="8"/>
      <c r="H17" s="6"/>
      <c r="I17" s="6"/>
      <c r="J17" s="1"/>
    </row>
    <row r="18" spans="1:22" x14ac:dyDescent="0.3">
      <c r="A18" s="7"/>
      <c r="B18" s="2"/>
      <c r="C18" s="5"/>
      <c r="D18" s="5"/>
      <c r="E18" s="6"/>
      <c r="F18" s="6"/>
      <c r="G18" s="6"/>
      <c r="H18" s="6"/>
      <c r="I18" s="6"/>
      <c r="J18" s="1"/>
    </row>
    <row r="19" spans="1:22" x14ac:dyDescent="0.3">
      <c r="G19" s="2"/>
      <c r="H19" s="2"/>
      <c r="I19" s="2"/>
    </row>
    <row r="20" spans="1:22" x14ac:dyDescent="0.3">
      <c r="B20" s="2"/>
    </row>
    <row r="21" spans="1:22" x14ac:dyDescent="0.3">
      <c r="B21" s="16" t="s">
        <v>54</v>
      </c>
      <c r="C21" s="8" t="s">
        <v>0</v>
      </c>
      <c r="D21" s="5" t="s">
        <v>1</v>
      </c>
      <c r="E21" s="5" t="s">
        <v>2</v>
      </c>
      <c r="F21" s="5" t="s">
        <v>3</v>
      </c>
      <c r="G21" s="2"/>
      <c r="H21" s="16" t="s">
        <v>78</v>
      </c>
      <c r="I21" s="8" t="s">
        <v>11</v>
      </c>
      <c r="J21" s="8" t="s">
        <v>12</v>
      </c>
      <c r="K21" s="8" t="s">
        <v>13</v>
      </c>
      <c r="L21" s="8" t="s">
        <v>14</v>
      </c>
      <c r="M21" s="8" t="s">
        <v>15</v>
      </c>
      <c r="N21" s="8" t="s">
        <v>16</v>
      </c>
      <c r="O21" s="8" t="s">
        <v>17</v>
      </c>
      <c r="P21" s="8" t="s">
        <v>18</v>
      </c>
      <c r="Q21" s="8" t="s">
        <v>19</v>
      </c>
      <c r="R21" s="8" t="s">
        <v>20</v>
      </c>
      <c r="S21" s="8" t="s">
        <v>21</v>
      </c>
      <c r="T21" s="8" t="s">
        <v>22</v>
      </c>
      <c r="U21" s="8" t="s">
        <v>23</v>
      </c>
      <c r="V21" s="8" t="s">
        <v>24</v>
      </c>
    </row>
    <row r="22" spans="1:22" x14ac:dyDescent="0.3">
      <c r="B22" s="8" t="s">
        <v>11</v>
      </c>
      <c r="C22" s="19">
        <f>C3/C$17</f>
        <v>0.35168080795109691</v>
      </c>
      <c r="D22" s="19">
        <f t="shared" ref="D22:F22" si="2">D3/D$17</f>
        <v>0.26978200097121785</v>
      </c>
      <c r="E22" s="19">
        <f t="shared" si="2"/>
        <v>0.39457367905408991</v>
      </c>
      <c r="F22" s="19">
        <f t="shared" si="2"/>
        <v>0.31717474254297789</v>
      </c>
      <c r="H22" s="16" t="s">
        <v>79</v>
      </c>
      <c r="I22" s="29">
        <f>Resumen!D3/$J$14</f>
        <v>0.37333333333333335</v>
      </c>
      <c r="J22" s="29">
        <f>Resumen!E3/$J$14</f>
        <v>0.33333333333333331</v>
      </c>
      <c r="K22" s="29">
        <f>Resumen!F3/$J$14</f>
        <v>0.14666666666666667</v>
      </c>
      <c r="L22" s="29">
        <f>Resumen!G3/$J$14</f>
        <v>9.3333333333333338E-2</v>
      </c>
      <c r="M22" s="29">
        <f>Resumen!H3/$J$14</f>
        <v>2.6666666666666668E-2</v>
      </c>
      <c r="N22" s="29">
        <f>Resumen!I3/$J$14</f>
        <v>1.3333333333333334E-2</v>
      </c>
      <c r="O22" s="29">
        <f>Resumen!J3/$J$14</f>
        <v>1.3333333333333334E-2</v>
      </c>
      <c r="P22" s="29">
        <f>Resumen!K3/$J$14</f>
        <v>0</v>
      </c>
      <c r="Q22" s="29">
        <f>Resumen!L3/$J$14</f>
        <v>0</v>
      </c>
      <c r="R22" s="29">
        <f>Resumen!M3/$J$14</f>
        <v>0</v>
      </c>
      <c r="S22" s="29">
        <f>Resumen!N3/$J$14</f>
        <v>0</v>
      </c>
      <c r="T22" s="29">
        <f>Resumen!O3/$J$14</f>
        <v>0</v>
      </c>
      <c r="U22" s="29">
        <f>Resumen!P3/$J$14</f>
        <v>0</v>
      </c>
      <c r="V22" s="29">
        <f>Resumen!Q3/$J$14</f>
        <v>0</v>
      </c>
    </row>
    <row r="23" spans="1:22" x14ac:dyDescent="0.3">
      <c r="B23" s="8" t="s">
        <v>12</v>
      </c>
      <c r="C23" s="19">
        <f t="shared" ref="C23:F35" si="3">C4/C$17</f>
        <v>0.32444286234956199</v>
      </c>
      <c r="D23" s="19">
        <f t="shared" si="3"/>
        <v>0.29408869581195124</v>
      </c>
      <c r="E23" s="19">
        <f t="shared" si="3"/>
        <v>0.28558038856447604</v>
      </c>
      <c r="F23" s="19">
        <f t="shared" si="3"/>
        <v>0.40240078306791471</v>
      </c>
      <c r="H23" s="16" t="s">
        <v>80</v>
      </c>
      <c r="I23" s="29">
        <f>Resumen!D4/$J$14</f>
        <v>0.38666666666666666</v>
      </c>
      <c r="J23" s="29">
        <f>Resumen!E4/$J$14</f>
        <v>0.34666666666666668</v>
      </c>
      <c r="K23" s="29">
        <f>Resumen!F4/$J$14</f>
        <v>0.14666666666666667</v>
      </c>
      <c r="L23" s="29">
        <f>Resumen!G4/$J$14</f>
        <v>9.3333333333333338E-2</v>
      </c>
      <c r="M23" s="29">
        <f>Resumen!H4/$J$14</f>
        <v>2.6666666666666668E-2</v>
      </c>
      <c r="N23" s="29">
        <f>Resumen!I4/$J$14</f>
        <v>0</v>
      </c>
      <c r="O23" s="29">
        <f>Resumen!J4/$J$14</f>
        <v>0</v>
      </c>
      <c r="P23" s="29">
        <f>Resumen!K4/$J$14</f>
        <v>0</v>
      </c>
      <c r="Q23" s="29">
        <f>Resumen!L4/$J$14</f>
        <v>0</v>
      </c>
      <c r="R23" s="29">
        <f>Resumen!M4/$J$14</f>
        <v>0</v>
      </c>
      <c r="S23" s="29">
        <f>Resumen!N4/$J$14</f>
        <v>0</v>
      </c>
      <c r="T23" s="29">
        <f>Resumen!O4/$J$14</f>
        <v>0</v>
      </c>
      <c r="U23" s="29">
        <f>Resumen!P4/$J$14</f>
        <v>0</v>
      </c>
      <c r="V23" s="29">
        <f>Resumen!Q4/$J$14</f>
        <v>0</v>
      </c>
    </row>
    <row r="24" spans="1:22" x14ac:dyDescent="0.3">
      <c r="B24" s="8" t="s">
        <v>13</v>
      </c>
      <c r="C24" s="19">
        <f t="shared" si="3"/>
        <v>0.1423432168101568</v>
      </c>
      <c r="D24" s="19">
        <f t="shared" si="3"/>
        <v>0.16347302245613113</v>
      </c>
      <c r="E24" s="19">
        <f t="shared" si="3"/>
        <v>0.14072464126932477</v>
      </c>
      <c r="F24" s="19">
        <f t="shared" si="3"/>
        <v>0.13558914724138538</v>
      </c>
      <c r="H24" s="16" t="s">
        <v>81</v>
      </c>
      <c r="I24" s="29">
        <f>Resumen!D6/$J$14</f>
        <v>0.36</v>
      </c>
      <c r="J24" s="29">
        <f>Resumen!E6/$J$14</f>
        <v>0.30666666666666664</v>
      </c>
      <c r="K24" s="29">
        <f>Resumen!F6/$J$14</f>
        <v>0.14666666666666667</v>
      </c>
      <c r="L24" s="29">
        <f>Resumen!G6/$J$14</f>
        <v>0.12</v>
      </c>
      <c r="M24" s="29">
        <f>Resumen!H6/$J$14</f>
        <v>0.04</v>
      </c>
      <c r="N24" s="29">
        <f>Resumen!I6/$J$14</f>
        <v>1.3333333333333334E-2</v>
      </c>
      <c r="O24" s="29">
        <f>Resumen!J6/$J$14</f>
        <v>1.3333333333333334E-2</v>
      </c>
      <c r="P24" s="29">
        <f>Resumen!K6/$J$14</f>
        <v>0</v>
      </c>
      <c r="Q24" s="29">
        <f>Resumen!L6/$J$14</f>
        <v>0</v>
      </c>
      <c r="R24" s="29">
        <f>Resumen!M6/$J$14</f>
        <v>0</v>
      </c>
      <c r="S24" s="29">
        <f>Resumen!N6/$J$14</f>
        <v>0</v>
      </c>
      <c r="T24" s="29">
        <f>Resumen!O6/$J$14</f>
        <v>0</v>
      </c>
      <c r="U24" s="29">
        <f>Resumen!P6/$J$14</f>
        <v>0</v>
      </c>
      <c r="V24" s="29">
        <f>Resumen!Q6/$J$14</f>
        <v>0</v>
      </c>
    </row>
    <row r="25" spans="1:22" x14ac:dyDescent="0.3">
      <c r="B25" s="8" t="s">
        <v>14</v>
      </c>
      <c r="C25" s="19">
        <f t="shared" si="3"/>
        <v>9.2669634038792373E-2</v>
      </c>
      <c r="D25" s="19">
        <f t="shared" si="3"/>
        <v>0.16031000223117609</v>
      </c>
      <c r="E25" s="19">
        <f t="shared" si="3"/>
        <v>9.1329982704530424E-2</v>
      </c>
      <c r="F25" s="19">
        <f t="shared" si="3"/>
        <v>6.4682230336848154E-2</v>
      </c>
      <c r="H25" s="16" t="s">
        <v>82</v>
      </c>
      <c r="I25" s="29">
        <f>Resumen!D7/$J$14</f>
        <v>0.37333333333333335</v>
      </c>
      <c r="J25" s="29">
        <f>Resumen!E7/$J$14</f>
        <v>0.30666666666666664</v>
      </c>
      <c r="K25" s="29">
        <f>Resumen!F7/$J$14</f>
        <v>0.14666666666666667</v>
      </c>
      <c r="L25" s="29">
        <f>Resumen!G7/$J$14</f>
        <v>0.12</v>
      </c>
      <c r="M25" s="29">
        <f>Resumen!H7/$J$14</f>
        <v>0.04</v>
      </c>
      <c r="N25" s="29">
        <f>Resumen!I7/$J$14</f>
        <v>0</v>
      </c>
      <c r="O25" s="29">
        <f>Resumen!J7/$J$14</f>
        <v>1.3333333333333334E-2</v>
      </c>
      <c r="P25" s="29">
        <f>Resumen!K7/$J$14</f>
        <v>0</v>
      </c>
      <c r="Q25" s="29">
        <f>Resumen!L7/$J$14</f>
        <v>0</v>
      </c>
      <c r="R25" s="29">
        <f>Resumen!M7/$J$14</f>
        <v>0</v>
      </c>
      <c r="S25" s="29">
        <f>Resumen!N7/$J$14</f>
        <v>0</v>
      </c>
      <c r="T25" s="29">
        <f>Resumen!O7/$J$14</f>
        <v>0</v>
      </c>
      <c r="U25" s="29">
        <f>Resumen!P7/$J$14</f>
        <v>0</v>
      </c>
      <c r="V25" s="29">
        <f>Resumen!Q7/$J$14</f>
        <v>0</v>
      </c>
    </row>
    <row r="26" spans="1:22" x14ac:dyDescent="0.3">
      <c r="B26" s="8" t="s">
        <v>15</v>
      </c>
      <c r="C26" s="19">
        <f t="shared" si="3"/>
        <v>3.3427314805197748E-2</v>
      </c>
      <c r="D26" s="19">
        <f t="shared" si="3"/>
        <v>3.6945651175304815E-2</v>
      </c>
      <c r="E26" s="19">
        <f t="shared" si="3"/>
        <v>3.3874715721192786E-2</v>
      </c>
      <c r="F26" s="19">
        <f t="shared" si="3"/>
        <v>3.1114640908265E-2</v>
      </c>
      <c r="H26" s="16" t="s">
        <v>83</v>
      </c>
      <c r="I26" s="29">
        <f>Resumen!D9/$J$14</f>
        <v>0.34666666666666668</v>
      </c>
      <c r="J26" s="29">
        <f>Resumen!E9/$J$14</f>
        <v>0.32</v>
      </c>
      <c r="K26" s="29">
        <f>Resumen!F9/$J$14</f>
        <v>0.14666666666666667</v>
      </c>
      <c r="L26" s="29">
        <f>Resumen!G9/$J$14</f>
        <v>9.3333333333333338E-2</v>
      </c>
      <c r="M26" s="29">
        <f>Resumen!H9/$J$14</f>
        <v>0.04</v>
      </c>
      <c r="N26" s="29">
        <f>Resumen!I9/$J$14</f>
        <v>2.6666666666666668E-2</v>
      </c>
      <c r="O26" s="29">
        <f>Resumen!J9/$J$14</f>
        <v>2.6666666666666668E-2</v>
      </c>
      <c r="P26" s="29">
        <f>Resumen!K9/$J$14</f>
        <v>0</v>
      </c>
      <c r="Q26" s="29">
        <f>Resumen!L9/$J$14</f>
        <v>0</v>
      </c>
      <c r="R26" s="29">
        <f>Resumen!M9/$J$14</f>
        <v>0</v>
      </c>
      <c r="S26" s="29">
        <f>Resumen!N9/$J$14</f>
        <v>0</v>
      </c>
      <c r="T26" s="29">
        <f>Resumen!O9/$J$14</f>
        <v>0</v>
      </c>
      <c r="U26" s="29">
        <f>Resumen!P9/$J$14</f>
        <v>0</v>
      </c>
      <c r="V26" s="29">
        <f>Resumen!Q9/$J$14</f>
        <v>0</v>
      </c>
    </row>
    <row r="27" spans="1:22" x14ac:dyDescent="0.3">
      <c r="B27" s="8" t="s">
        <v>16</v>
      </c>
      <c r="C27" s="19">
        <f t="shared" si="3"/>
        <v>2.2555553247459573E-2</v>
      </c>
      <c r="D27" s="19">
        <f t="shared" si="3"/>
        <v>2.4155762340372474E-2</v>
      </c>
      <c r="E27" s="19">
        <f t="shared" si="3"/>
        <v>2.2526553320624053E-2</v>
      </c>
      <c r="F27" s="19">
        <f t="shared" si="3"/>
        <v>2.1888975505682518E-2</v>
      </c>
      <c r="H27" s="16" t="s">
        <v>84</v>
      </c>
      <c r="I27" s="29">
        <f>Resumen!D10/$J$14</f>
        <v>0.38666666666666666</v>
      </c>
      <c r="J27" s="29">
        <f>Resumen!E10/$J$14</f>
        <v>0.34666666666666668</v>
      </c>
      <c r="K27" s="29">
        <f>Resumen!F10/$J$14</f>
        <v>0.14666666666666667</v>
      </c>
      <c r="L27" s="29">
        <f>Resumen!G10/$J$14</f>
        <v>9.3333333333333338E-2</v>
      </c>
      <c r="M27" s="29">
        <f>Resumen!H10/$J$14</f>
        <v>2.6666666666666668E-2</v>
      </c>
      <c r="N27" s="29">
        <f>Resumen!I10/$J$14</f>
        <v>0</v>
      </c>
      <c r="O27" s="29">
        <f>Resumen!J10/$J$14</f>
        <v>0</v>
      </c>
      <c r="P27" s="29">
        <f>Resumen!K10/$J$14</f>
        <v>0</v>
      </c>
      <c r="Q27" s="29">
        <f>Resumen!L10/$J$14</f>
        <v>0</v>
      </c>
      <c r="R27" s="29">
        <f>Resumen!M10/$J$14</f>
        <v>0</v>
      </c>
      <c r="S27" s="29">
        <f>Resumen!N10/$J$14</f>
        <v>0</v>
      </c>
      <c r="T27" s="29">
        <f>Resumen!O10/$J$14</f>
        <v>0</v>
      </c>
      <c r="U27" s="29">
        <f>Resumen!P10/$J$14</f>
        <v>0</v>
      </c>
      <c r="V27" s="29">
        <f>Resumen!Q10/$J$14</f>
        <v>0</v>
      </c>
    </row>
    <row r="28" spans="1:22" x14ac:dyDescent="0.3">
      <c r="B28" s="8" t="s">
        <v>17</v>
      </c>
      <c r="C28" s="19">
        <f t="shared" si="3"/>
        <v>2.0485820631986056E-2</v>
      </c>
      <c r="D28" s="19">
        <f t="shared" si="3"/>
        <v>3.7116270523538906E-2</v>
      </c>
      <c r="E28" s="19">
        <f t="shared" si="3"/>
        <v>1.9138197522043765E-2</v>
      </c>
      <c r="F28" s="19">
        <f t="shared" si="3"/>
        <v>1.5292097227025221E-2</v>
      </c>
      <c r="H28" s="16" t="s">
        <v>85</v>
      </c>
      <c r="I28" s="29">
        <f>Resumen!D12/$J$14</f>
        <v>0.33333333333333331</v>
      </c>
      <c r="J28" s="29">
        <f>Resumen!E12/$J$14</f>
        <v>0.32</v>
      </c>
      <c r="K28" s="29">
        <f>Resumen!F12/$J$14</f>
        <v>0.14666666666666667</v>
      </c>
      <c r="L28" s="29">
        <f>Resumen!G12/$J$14</f>
        <v>0.10666666666666667</v>
      </c>
      <c r="M28" s="29">
        <f>Resumen!H12/$J$14</f>
        <v>0.04</v>
      </c>
      <c r="N28" s="29">
        <f>Resumen!I12/$J$14</f>
        <v>0.04</v>
      </c>
      <c r="O28" s="29">
        <f>Resumen!J12/$J$14</f>
        <v>1.3333333333333334E-2</v>
      </c>
      <c r="P28" s="29">
        <f>Resumen!K12/$J$14</f>
        <v>0</v>
      </c>
      <c r="Q28" s="29">
        <f>Resumen!L12/$J$14</f>
        <v>0</v>
      </c>
      <c r="R28" s="29">
        <f>Resumen!M12/$J$14</f>
        <v>0</v>
      </c>
      <c r="S28" s="29">
        <f>Resumen!N12/$J$14</f>
        <v>0</v>
      </c>
      <c r="T28" s="29">
        <f>Resumen!O12/$J$14</f>
        <v>0</v>
      </c>
      <c r="U28" s="29">
        <f>Resumen!P12/$J$14</f>
        <v>0</v>
      </c>
      <c r="V28" s="29">
        <f>Resumen!Q12/$J$14</f>
        <v>0</v>
      </c>
    </row>
    <row r="29" spans="1:22" x14ac:dyDescent="0.3">
      <c r="B29" s="8" t="s">
        <v>18</v>
      </c>
      <c r="C29" s="19">
        <f t="shared" si="3"/>
        <v>5.2734747524724431E-3</v>
      </c>
      <c r="D29" s="19">
        <f t="shared" si="3"/>
        <v>6.391663276153977E-3</v>
      </c>
      <c r="E29" s="19">
        <f t="shared" si="3"/>
        <v>4.9994164105357352E-3</v>
      </c>
      <c r="F29" s="19">
        <f t="shared" si="3"/>
        <v>5.228267813915867E-3</v>
      </c>
      <c r="H29" s="16" t="s">
        <v>86</v>
      </c>
      <c r="I29" s="29">
        <f>Resumen!D13/$J$14</f>
        <v>0.36</v>
      </c>
      <c r="J29" s="29">
        <f>Resumen!E13/$J$14</f>
        <v>0.36</v>
      </c>
      <c r="K29" s="29">
        <f>Resumen!F13/$J$14</f>
        <v>0.16</v>
      </c>
      <c r="L29" s="29">
        <f>Resumen!G13/$J$14</f>
        <v>9.3333333333333338E-2</v>
      </c>
      <c r="M29" s="29">
        <f>Resumen!H13/$J$14</f>
        <v>1.3333333333333334E-2</v>
      </c>
      <c r="N29" s="29">
        <f>Resumen!I13/$J$14</f>
        <v>0</v>
      </c>
      <c r="O29" s="29">
        <f>Resumen!J13/$J$14</f>
        <v>1.3333333333333334E-2</v>
      </c>
      <c r="P29" s="29">
        <f>Resumen!K13/$J$14</f>
        <v>0</v>
      </c>
      <c r="Q29" s="29">
        <f>Resumen!L13/$J$14</f>
        <v>0</v>
      </c>
      <c r="R29" s="29">
        <f>Resumen!M13/$J$14</f>
        <v>0</v>
      </c>
      <c r="S29" s="29">
        <f>Resumen!N13/$J$14</f>
        <v>0</v>
      </c>
      <c r="T29" s="29">
        <f>Resumen!O13/$J$14</f>
        <v>0</v>
      </c>
      <c r="U29" s="29">
        <f>Resumen!P13/$J$14</f>
        <v>0</v>
      </c>
      <c r="V29" s="29">
        <f>Resumen!Q13/$J$14</f>
        <v>0</v>
      </c>
    </row>
    <row r="30" spans="1:22" x14ac:dyDescent="0.3">
      <c r="B30" s="8" t="s">
        <v>19</v>
      </c>
      <c r="C30" s="19">
        <f t="shared" si="3"/>
        <v>2.9384160124788258E-3</v>
      </c>
      <c r="D30" s="19">
        <f t="shared" si="3"/>
        <v>4.534537293452154E-3</v>
      </c>
      <c r="E30" s="19">
        <f t="shared" si="3"/>
        <v>2.2282506817386015E-3</v>
      </c>
      <c r="F30" s="19">
        <f t="shared" si="3"/>
        <v>3.4024769797961446E-3</v>
      </c>
      <c r="H30" s="16" t="s">
        <v>87</v>
      </c>
      <c r="I30" s="29">
        <f>Resumen!D15/$J$14</f>
        <v>0.34666666666666668</v>
      </c>
      <c r="J30" s="29">
        <f>Resumen!E15/$J$14</f>
        <v>0.32</v>
      </c>
      <c r="K30" s="29">
        <f>Resumen!F15/$J$14</f>
        <v>0.14666666666666667</v>
      </c>
      <c r="L30" s="29">
        <f>Resumen!G15/$J$14</f>
        <v>9.3333333333333338E-2</v>
      </c>
      <c r="M30" s="29">
        <f>Resumen!H15/$J$14</f>
        <v>0.04</v>
      </c>
      <c r="N30" s="29">
        <f>Resumen!I15/$J$14</f>
        <v>2.6666666666666668E-2</v>
      </c>
      <c r="O30" s="29">
        <f>Resumen!J15/$J$14</f>
        <v>2.6666666666666668E-2</v>
      </c>
      <c r="P30" s="29">
        <f>Resumen!K15/$J$14</f>
        <v>0</v>
      </c>
      <c r="Q30" s="29">
        <f>Resumen!L15/$J$14</f>
        <v>0</v>
      </c>
      <c r="R30" s="29">
        <f>Resumen!M15/$J$14</f>
        <v>0</v>
      </c>
      <c r="S30" s="29">
        <f>Resumen!N15/$J$14</f>
        <v>0</v>
      </c>
      <c r="T30" s="29">
        <f>Resumen!O15/$J$14</f>
        <v>0</v>
      </c>
      <c r="U30" s="29">
        <f>Resumen!P15/$J$14</f>
        <v>0</v>
      </c>
      <c r="V30" s="29">
        <f>Resumen!Q15/$J$14</f>
        <v>0</v>
      </c>
    </row>
    <row r="31" spans="1:22" x14ac:dyDescent="0.3">
      <c r="B31" s="8" t="s">
        <v>20</v>
      </c>
      <c r="C31" s="19">
        <f t="shared" si="3"/>
        <v>1.5891240838694935E-3</v>
      </c>
      <c r="D31" s="19">
        <f t="shared" si="3"/>
        <v>1.9752470699408082E-3</v>
      </c>
      <c r="E31" s="19">
        <f t="shared" si="3"/>
        <v>1.626976688253582E-3</v>
      </c>
      <c r="F31" s="19">
        <f t="shared" si="3"/>
        <v>1.3539572477741764E-3</v>
      </c>
      <c r="H31" s="16" t="s">
        <v>88</v>
      </c>
      <c r="I31" s="29">
        <f>Resumen!D16/$J$14</f>
        <v>0.37333333333333335</v>
      </c>
      <c r="J31" s="29">
        <f>Resumen!E16/$J$14</f>
        <v>0.34666666666666668</v>
      </c>
      <c r="K31" s="29">
        <f>Resumen!F16/$J$14</f>
        <v>0.14666666666666667</v>
      </c>
      <c r="L31" s="29">
        <f>Resumen!G16/$J$14</f>
        <v>9.3333333333333338E-2</v>
      </c>
      <c r="M31" s="29">
        <f>Resumen!H16/$J$14</f>
        <v>0.04</v>
      </c>
      <c r="N31" s="29">
        <f>Resumen!I16/$J$14</f>
        <v>0</v>
      </c>
      <c r="O31" s="29">
        <f>Resumen!J16/$J$14</f>
        <v>0</v>
      </c>
      <c r="P31" s="29">
        <f>Resumen!K16/$J$14</f>
        <v>0</v>
      </c>
      <c r="Q31" s="29">
        <f>Resumen!L16/$J$14</f>
        <v>0</v>
      </c>
      <c r="R31" s="29">
        <f>Resumen!M16/$J$14</f>
        <v>0</v>
      </c>
      <c r="S31" s="29">
        <f>Resumen!N16/$J$14</f>
        <v>0</v>
      </c>
      <c r="T31" s="29">
        <f>Resumen!O16/$J$14</f>
        <v>0</v>
      </c>
      <c r="U31" s="29">
        <f>Resumen!P16/$J$14</f>
        <v>0</v>
      </c>
      <c r="V31" s="29">
        <f>Resumen!Q16/$J$14</f>
        <v>0</v>
      </c>
    </row>
    <row r="32" spans="1:22" x14ac:dyDescent="0.3">
      <c r="B32" s="8" t="s">
        <v>21</v>
      </c>
      <c r="C32" s="19">
        <f t="shared" si="3"/>
        <v>1.3398497177723181E-3</v>
      </c>
      <c r="D32" s="19">
        <f t="shared" si="3"/>
        <v>0</v>
      </c>
      <c r="E32" s="19">
        <f t="shared" si="3"/>
        <v>1.3793932791715151E-3</v>
      </c>
      <c r="F32" s="19">
        <f t="shared" si="3"/>
        <v>1.8726811284149323E-3</v>
      </c>
      <c r="H32" s="16" t="s">
        <v>89</v>
      </c>
      <c r="I32" s="29">
        <f>Resumen!D18/$J$14</f>
        <v>0.33333333333333331</v>
      </c>
      <c r="J32" s="29">
        <f>Resumen!E18/$J$14</f>
        <v>0.32</v>
      </c>
      <c r="K32" s="29">
        <f>Resumen!F18/$J$14</f>
        <v>0.14666666666666667</v>
      </c>
      <c r="L32" s="29">
        <f>Resumen!G18/$J$14</f>
        <v>0.10666666666666667</v>
      </c>
      <c r="M32" s="29">
        <f>Resumen!H18/$J$14</f>
        <v>0.04</v>
      </c>
      <c r="N32" s="29">
        <f>Resumen!I18/$J$14</f>
        <v>0.04</v>
      </c>
      <c r="O32" s="29">
        <f>Resumen!J18/$J$14</f>
        <v>1.3333333333333334E-2</v>
      </c>
      <c r="P32" s="29">
        <f>Resumen!K18/$J$14</f>
        <v>0</v>
      </c>
      <c r="Q32" s="29">
        <f>Resumen!L18/$J$14</f>
        <v>0</v>
      </c>
      <c r="R32" s="29">
        <f>Resumen!M18/$J$14</f>
        <v>0</v>
      </c>
      <c r="S32" s="29">
        <f>Resumen!N18/$J$14</f>
        <v>0</v>
      </c>
      <c r="T32" s="29">
        <f>Resumen!O18/$J$14</f>
        <v>0</v>
      </c>
      <c r="U32" s="29">
        <f>Resumen!P18/$J$14</f>
        <v>0</v>
      </c>
      <c r="V32" s="29">
        <f>Resumen!Q18/$J$14</f>
        <v>0</v>
      </c>
    </row>
    <row r="33" spans="2:22" x14ac:dyDescent="0.3">
      <c r="B33" s="8" t="s">
        <v>22</v>
      </c>
      <c r="C33" s="19">
        <f t="shared" si="3"/>
        <v>6.2885124174514716E-4</v>
      </c>
      <c r="D33" s="19">
        <f t="shared" si="3"/>
        <v>0</v>
      </c>
      <c r="E33" s="19">
        <f t="shared" si="3"/>
        <v>1.1777896460618321E-3</v>
      </c>
      <c r="F33" s="19">
        <f t="shared" si="3"/>
        <v>0</v>
      </c>
      <c r="H33" s="16" t="s">
        <v>90</v>
      </c>
      <c r="I33" s="29">
        <f>Resumen!D19/$J$14</f>
        <v>0.33333333333333331</v>
      </c>
      <c r="J33" s="29">
        <f>Resumen!E19/$J$14</f>
        <v>0.36</v>
      </c>
      <c r="K33" s="29">
        <f>Resumen!F19/$J$14</f>
        <v>0.14666666666666667</v>
      </c>
      <c r="L33" s="29">
        <f>Resumen!G19/$J$14</f>
        <v>0.10666666666666667</v>
      </c>
      <c r="M33" s="29">
        <f>Resumen!H19/$J$14</f>
        <v>0.04</v>
      </c>
      <c r="N33" s="29">
        <f>Resumen!I19/$J$14</f>
        <v>0</v>
      </c>
      <c r="O33" s="29">
        <f>Resumen!J19/$J$14</f>
        <v>1.3333333333333334E-2</v>
      </c>
      <c r="P33" s="29">
        <f>Resumen!K19/$J$14</f>
        <v>0</v>
      </c>
      <c r="Q33" s="29">
        <f>Resumen!L19/$J$14</f>
        <v>0</v>
      </c>
      <c r="R33" s="29">
        <f>Resumen!M19/$J$14</f>
        <v>0</v>
      </c>
      <c r="S33" s="29">
        <f>Resumen!N19/$J$14</f>
        <v>0</v>
      </c>
      <c r="T33" s="29">
        <f>Resumen!O19/$J$14</f>
        <v>0</v>
      </c>
      <c r="U33" s="29">
        <f>Resumen!P19/$J$14</f>
        <v>0</v>
      </c>
      <c r="V33" s="29">
        <f>Resumen!Q19/$J$14</f>
        <v>0</v>
      </c>
    </row>
    <row r="34" spans="2:22" x14ac:dyDescent="0.3">
      <c r="B34" s="8" t="s">
        <v>23</v>
      </c>
      <c r="C34" s="19">
        <f t="shared" si="3"/>
        <v>4.4850501475817556E-4</v>
      </c>
      <c r="D34" s="19">
        <f t="shared" si="3"/>
        <v>0</v>
      </c>
      <c r="E34" s="19">
        <f t="shared" si="3"/>
        <v>8.400151379570124E-4</v>
      </c>
      <c r="F34" s="19">
        <f t="shared" si="3"/>
        <v>0</v>
      </c>
      <c r="H34" s="16" t="s">
        <v>91</v>
      </c>
      <c r="I34" s="29">
        <f>Resumen!D21/$J$14</f>
        <v>0.36</v>
      </c>
      <c r="J34" s="29">
        <f>Resumen!E21/$J$14</f>
        <v>0.33333333333333331</v>
      </c>
      <c r="K34" s="29">
        <f>Resumen!F21/$J$14</f>
        <v>0.14666666666666667</v>
      </c>
      <c r="L34" s="29">
        <f>Resumen!G21/$J$14</f>
        <v>9.3333333333333338E-2</v>
      </c>
      <c r="M34" s="29">
        <f>Resumen!H21/$J$14</f>
        <v>2.6666666666666668E-2</v>
      </c>
      <c r="N34" s="29">
        <f>Resumen!I21/$J$14</f>
        <v>2.6666666666666668E-2</v>
      </c>
      <c r="O34" s="29">
        <f>Resumen!J21/$J$14</f>
        <v>1.3333333333333334E-2</v>
      </c>
      <c r="P34" s="29">
        <f>Resumen!K21/$J$14</f>
        <v>0</v>
      </c>
      <c r="Q34" s="29">
        <f>Resumen!L21/$J$14</f>
        <v>0</v>
      </c>
      <c r="R34" s="29">
        <f>Resumen!M21/$J$14</f>
        <v>0</v>
      </c>
      <c r="S34" s="29">
        <f>Resumen!N21/$J$14</f>
        <v>0</v>
      </c>
      <c r="T34" s="29">
        <f>Resumen!O21/$J$14</f>
        <v>0</v>
      </c>
      <c r="U34" s="29">
        <f>Resumen!P21/$J$14</f>
        <v>0</v>
      </c>
      <c r="V34" s="29">
        <f>Resumen!Q21/$J$14</f>
        <v>0</v>
      </c>
    </row>
    <row r="35" spans="2:22" x14ac:dyDescent="0.3">
      <c r="B35" s="8" t="s">
        <v>24</v>
      </c>
      <c r="C35" s="19">
        <f t="shared" si="3"/>
        <v>1.7656934265216596E-4</v>
      </c>
      <c r="D35" s="19">
        <f t="shared" si="3"/>
        <v>1.2271468507605685E-3</v>
      </c>
      <c r="E35" s="19">
        <f t="shared" si="3"/>
        <v>0</v>
      </c>
      <c r="F35" s="19">
        <f t="shared" si="3"/>
        <v>0</v>
      </c>
      <c r="H35" s="16" t="s">
        <v>92</v>
      </c>
      <c r="I35" s="29">
        <f>Resumen!D22/$J$14</f>
        <v>0.37333333333333335</v>
      </c>
      <c r="J35" s="29">
        <f>Resumen!E22/$J$14</f>
        <v>0.34666666666666668</v>
      </c>
      <c r="K35" s="29">
        <f>Resumen!F22/$J$14</f>
        <v>0.14666666666666667</v>
      </c>
      <c r="L35" s="29">
        <f>Resumen!G22/$J$14</f>
        <v>9.3333333333333338E-2</v>
      </c>
      <c r="M35" s="29">
        <f>Resumen!H22/$J$14</f>
        <v>0.04</v>
      </c>
      <c r="N35" s="29">
        <f>Resumen!I22/$J$14</f>
        <v>0</v>
      </c>
      <c r="O35" s="29">
        <f>Resumen!J22/$J$14</f>
        <v>0</v>
      </c>
      <c r="P35" s="29">
        <f>Resumen!K22/$J$14</f>
        <v>0</v>
      </c>
      <c r="Q35" s="29">
        <f>Resumen!L22/$J$14</f>
        <v>0</v>
      </c>
      <c r="R35" s="29">
        <f>Resumen!M22/$J$14</f>
        <v>0</v>
      </c>
      <c r="S35" s="29">
        <f>Resumen!N22/$J$14</f>
        <v>0</v>
      </c>
      <c r="T35" s="29">
        <f>Resumen!O22/$J$14</f>
        <v>0</v>
      </c>
      <c r="U35" s="29">
        <f>Resumen!P22/$J$14</f>
        <v>0</v>
      </c>
      <c r="V35" s="29">
        <f>Resumen!Q22/$J$14</f>
        <v>0</v>
      </c>
    </row>
    <row r="36" spans="2:22" x14ac:dyDescent="0.3">
      <c r="H36" s="16" t="s">
        <v>93</v>
      </c>
      <c r="I36" s="29">
        <f>Resumen!D24/$J$14</f>
        <v>0.33333333333333331</v>
      </c>
      <c r="J36" s="29">
        <f>Resumen!E24/$J$14</f>
        <v>0.36</v>
      </c>
      <c r="K36" s="29">
        <f>Resumen!F24/$J$14</f>
        <v>0.14666666666666667</v>
      </c>
      <c r="L36" s="29">
        <f>Resumen!G24/$J$14</f>
        <v>0.10666666666666667</v>
      </c>
      <c r="M36" s="29">
        <f>Resumen!H24/$J$14</f>
        <v>0.04</v>
      </c>
      <c r="N36" s="29">
        <f>Resumen!I24/$J$14</f>
        <v>0</v>
      </c>
      <c r="O36" s="29">
        <f>Resumen!J24/$J$14</f>
        <v>1.3333333333333334E-2</v>
      </c>
      <c r="P36" s="29">
        <f>Resumen!K24/$J$14</f>
        <v>0</v>
      </c>
      <c r="Q36" s="29">
        <f>Resumen!L24/$J$14</f>
        <v>0</v>
      </c>
      <c r="R36" s="29">
        <f>Resumen!M24/$J$14</f>
        <v>0</v>
      </c>
      <c r="S36" s="29">
        <f>Resumen!N24/$J$14</f>
        <v>0</v>
      </c>
      <c r="T36" s="29">
        <f>Resumen!O24/$J$14</f>
        <v>0</v>
      </c>
      <c r="U36" s="29">
        <f>Resumen!P24/$J$14</f>
        <v>0</v>
      </c>
      <c r="V36" s="29">
        <f>Resumen!Q24/$J$14</f>
        <v>0</v>
      </c>
    </row>
    <row r="37" spans="2:22" x14ac:dyDescent="0.3">
      <c r="H37" s="16" t="s">
        <v>94</v>
      </c>
      <c r="I37" s="29">
        <f>Resumen!D25/$J$14</f>
        <v>0.36</v>
      </c>
      <c r="J37" s="29">
        <f>Resumen!E25/$J$14</f>
        <v>0.36</v>
      </c>
      <c r="K37" s="29">
        <f>Resumen!F25/$J$14</f>
        <v>0.14666666666666667</v>
      </c>
      <c r="L37" s="29">
        <f>Resumen!G25/$J$14</f>
        <v>9.3333333333333338E-2</v>
      </c>
      <c r="M37" s="29">
        <f>Resumen!H25/$J$14</f>
        <v>2.6666666666666668E-2</v>
      </c>
      <c r="N37" s="29">
        <f>Resumen!I25/$J$14</f>
        <v>0</v>
      </c>
      <c r="O37" s="29">
        <f>Resumen!J25/$J$14</f>
        <v>1.3333333333333334E-2</v>
      </c>
      <c r="P37" s="29">
        <f>Resumen!K25/$J$14</f>
        <v>0</v>
      </c>
      <c r="Q37" s="29">
        <f>Resumen!L25/$J$14</f>
        <v>0</v>
      </c>
      <c r="R37" s="29">
        <f>Resumen!M25/$J$14</f>
        <v>0</v>
      </c>
      <c r="S37" s="29">
        <f>Resumen!N25/$J$14</f>
        <v>0</v>
      </c>
      <c r="T37" s="29">
        <f>Resumen!O25/$J$14</f>
        <v>0</v>
      </c>
      <c r="U37" s="29">
        <f>Resumen!P25/$J$14</f>
        <v>0</v>
      </c>
      <c r="V37" s="29">
        <f>Resumen!Q25/$J$14</f>
        <v>0</v>
      </c>
    </row>
    <row r="38" spans="2:22" x14ac:dyDescent="0.3">
      <c r="H38" s="16" t="s">
        <v>95</v>
      </c>
      <c r="I38" s="29">
        <f>Resumen!D27/$J$14</f>
        <v>0.34666666666666668</v>
      </c>
      <c r="J38" s="29">
        <f>Resumen!E27/$J$14</f>
        <v>0.32</v>
      </c>
      <c r="K38" s="29">
        <f>Resumen!F27/$J$14</f>
        <v>0.14666666666666667</v>
      </c>
      <c r="L38" s="29">
        <f>Resumen!G27/$J$14</f>
        <v>9.3333333333333338E-2</v>
      </c>
      <c r="M38" s="29">
        <f>Resumen!H27/$J$14</f>
        <v>0.04</v>
      </c>
      <c r="N38" s="29">
        <f>Resumen!I27/$J$14</f>
        <v>2.6666666666666668E-2</v>
      </c>
      <c r="O38" s="29">
        <f>Resumen!J27/$J$14</f>
        <v>2.6666666666666668E-2</v>
      </c>
      <c r="P38" s="29">
        <f>Resumen!K27/$J$14</f>
        <v>0</v>
      </c>
      <c r="Q38" s="29">
        <f>Resumen!L27/$J$14</f>
        <v>0</v>
      </c>
      <c r="R38" s="29">
        <f>Resumen!M27/$J$14</f>
        <v>0</v>
      </c>
      <c r="S38" s="29">
        <f>Resumen!N27/$J$14</f>
        <v>0</v>
      </c>
      <c r="T38" s="29">
        <f>Resumen!O27/$J$14</f>
        <v>0</v>
      </c>
      <c r="U38" s="29">
        <f>Resumen!P27/$J$14</f>
        <v>0</v>
      </c>
      <c r="V38" s="29">
        <f>Resumen!Q27/$J$14</f>
        <v>0</v>
      </c>
    </row>
    <row r="39" spans="2:22" x14ac:dyDescent="0.3">
      <c r="H39" s="16" t="s">
        <v>96</v>
      </c>
      <c r="I39" s="29">
        <f>Resumen!D28/$J$14</f>
        <v>0.37333333333333335</v>
      </c>
      <c r="J39" s="29">
        <f>Resumen!E28/$J$14</f>
        <v>0.34666666666666668</v>
      </c>
      <c r="K39" s="29">
        <f>Resumen!F28/$J$14</f>
        <v>0.14666666666666667</v>
      </c>
      <c r="L39" s="29">
        <f>Resumen!G28/$J$14</f>
        <v>9.3333333333333338E-2</v>
      </c>
      <c r="M39" s="29">
        <f>Resumen!H28/$J$14</f>
        <v>0.04</v>
      </c>
      <c r="N39" s="29">
        <f>Resumen!I28/$J$14</f>
        <v>0</v>
      </c>
      <c r="O39" s="29">
        <f>Resumen!J28/$J$14</f>
        <v>0</v>
      </c>
      <c r="P39" s="29">
        <f>Resumen!K28/$J$14</f>
        <v>0</v>
      </c>
      <c r="Q39" s="29">
        <f>Resumen!L28/$J$14</f>
        <v>0</v>
      </c>
      <c r="R39" s="29">
        <f>Resumen!M28/$J$14</f>
        <v>0</v>
      </c>
      <c r="S39" s="29">
        <f>Resumen!N28/$J$14</f>
        <v>0</v>
      </c>
      <c r="T39" s="29">
        <f>Resumen!O28/$J$14</f>
        <v>0</v>
      </c>
      <c r="U39" s="29">
        <f>Resumen!P28/$J$14</f>
        <v>0</v>
      </c>
      <c r="V39" s="29">
        <f>Resumen!Q28/$J$14</f>
        <v>0</v>
      </c>
    </row>
    <row r="40" spans="2:22" x14ac:dyDescent="0.3">
      <c r="H40" s="16" t="s">
        <v>97</v>
      </c>
      <c r="I40" s="29">
        <f>Resumen!D30/$J$14</f>
        <v>0.33333333333333331</v>
      </c>
      <c r="J40" s="29">
        <f>Resumen!E30/$J$14</f>
        <v>0.32</v>
      </c>
      <c r="K40" s="29">
        <f>Resumen!F30/$J$14</f>
        <v>0.14666666666666667</v>
      </c>
      <c r="L40" s="29">
        <f>Resumen!G30/$J$14</f>
        <v>0.10666666666666667</v>
      </c>
      <c r="M40" s="29">
        <f>Resumen!H30/$J$14</f>
        <v>0.04</v>
      </c>
      <c r="N40" s="29">
        <f>Resumen!I30/$J$14</f>
        <v>0.04</v>
      </c>
      <c r="O40" s="29">
        <f>Resumen!J30/$J$14</f>
        <v>1.3333333333333334E-2</v>
      </c>
      <c r="P40" s="29">
        <f>Resumen!K30/$J$14</f>
        <v>0</v>
      </c>
      <c r="Q40" s="29">
        <f>Resumen!L30/$J$14</f>
        <v>0</v>
      </c>
      <c r="R40" s="29">
        <f>Resumen!M30/$J$14</f>
        <v>0</v>
      </c>
      <c r="S40" s="29">
        <f>Resumen!N30/$J$14</f>
        <v>0</v>
      </c>
      <c r="T40" s="29">
        <f>Resumen!O30/$J$14</f>
        <v>0</v>
      </c>
      <c r="U40" s="29">
        <f>Resumen!P30/$J$14</f>
        <v>0</v>
      </c>
      <c r="V40" s="29">
        <f>Resumen!Q30/$J$14</f>
        <v>0</v>
      </c>
    </row>
    <row r="41" spans="2:22" x14ac:dyDescent="0.3">
      <c r="H41" s="16" t="s">
        <v>98</v>
      </c>
      <c r="I41" s="29">
        <f>Resumen!D31/$J$14</f>
        <v>0.33333333333333331</v>
      </c>
      <c r="J41" s="29">
        <f>Resumen!E31/$J$14</f>
        <v>0.36</v>
      </c>
      <c r="K41" s="29">
        <f>Resumen!F31/$J$14</f>
        <v>0.14666666666666667</v>
      </c>
      <c r="L41" s="29">
        <f>Resumen!G31/$J$14</f>
        <v>0.10666666666666667</v>
      </c>
      <c r="M41" s="29">
        <f>Resumen!H31/$J$14</f>
        <v>0.04</v>
      </c>
      <c r="N41" s="29">
        <f>Resumen!I31/$J$14</f>
        <v>0</v>
      </c>
      <c r="O41" s="29">
        <f>Resumen!J31/$J$14</f>
        <v>1.3333333333333334E-2</v>
      </c>
      <c r="P41" s="29">
        <f>Resumen!K31/$J$14</f>
        <v>0</v>
      </c>
      <c r="Q41" s="29">
        <f>Resumen!L31/$J$14</f>
        <v>0</v>
      </c>
      <c r="R41" s="29">
        <f>Resumen!M31/$J$14</f>
        <v>0</v>
      </c>
      <c r="S41" s="29">
        <f>Resumen!N31/$J$14</f>
        <v>0</v>
      </c>
      <c r="T41" s="29">
        <f>Resumen!O31/$J$14</f>
        <v>0</v>
      </c>
      <c r="U41" s="29">
        <f>Resumen!P31/$J$14</f>
        <v>0</v>
      </c>
      <c r="V41" s="29">
        <f>Resumen!Q31/$J$14</f>
        <v>0</v>
      </c>
    </row>
    <row r="45" spans="2:22" x14ac:dyDescent="0.3"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8" spans="2:22" x14ac:dyDescent="0.3"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51" spans="9:22" x14ac:dyDescent="0.3"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9:22" x14ac:dyDescent="0.3"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9:22" x14ac:dyDescent="0.3"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</sheetData>
  <mergeCells count="9">
    <mergeCell ref="BB4:BE4"/>
    <mergeCell ref="M2:M3"/>
    <mergeCell ref="N2:N3"/>
    <mergeCell ref="O2:O3"/>
    <mergeCell ref="I2:I3"/>
    <mergeCell ref="J2:J3"/>
    <mergeCell ref="K2:K3"/>
    <mergeCell ref="L2:L3"/>
    <mergeCell ref="AX4:BA4"/>
  </mergeCells>
  <pageMargins left="0.70078740157480324" right="0.70078740157480324" top="0.75196850393700787" bottom="0.75196850393700787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FD291-EA0A-487E-96D9-B207A86B6C6A}">
  <dimension ref="A2:R31"/>
  <sheetViews>
    <sheetView topLeftCell="C1" workbookViewId="0">
      <selection activeCell="D2" sqref="D2:Q2"/>
    </sheetView>
  </sheetViews>
  <sheetFormatPr baseColWidth="10" defaultRowHeight="14.4" x14ac:dyDescent="0.3"/>
  <cols>
    <col min="1" max="1" width="17.77734375" customWidth="1"/>
    <col min="2" max="2" width="21.88671875" customWidth="1"/>
    <col min="3" max="3" width="12.109375" customWidth="1"/>
  </cols>
  <sheetData>
    <row r="2" spans="1:18" x14ac:dyDescent="0.3">
      <c r="D2" s="8" t="s">
        <v>11</v>
      </c>
      <c r="E2" s="8" t="s">
        <v>12</v>
      </c>
      <c r="F2" s="8" t="s">
        <v>13</v>
      </c>
      <c r="G2" s="8" t="s">
        <v>14</v>
      </c>
      <c r="H2" s="8" t="s">
        <v>15</v>
      </c>
      <c r="I2" s="8" t="s">
        <v>16</v>
      </c>
      <c r="J2" s="8" t="s">
        <v>17</v>
      </c>
      <c r="K2" s="8" t="s">
        <v>18</v>
      </c>
      <c r="L2" s="8" t="s">
        <v>19</v>
      </c>
      <c r="M2" s="8" t="s">
        <v>20</v>
      </c>
      <c r="N2" s="8" t="s">
        <v>21</v>
      </c>
      <c r="O2" s="8" t="s">
        <v>22</v>
      </c>
      <c r="P2" s="8" t="s">
        <v>23</v>
      </c>
      <c r="Q2" s="8" t="s">
        <v>24</v>
      </c>
      <c r="R2" s="22" t="s">
        <v>33</v>
      </c>
    </row>
    <row r="3" spans="1:18" x14ac:dyDescent="0.3">
      <c r="A3" s="28" t="s">
        <v>44</v>
      </c>
      <c r="B3" s="28" t="s">
        <v>69</v>
      </c>
      <c r="C3" s="8" t="s">
        <v>72</v>
      </c>
      <c r="D3">
        <f>'D´hont UC sin UE'!U80</f>
        <v>28</v>
      </c>
      <c r="E3" s="8">
        <f>'D´hont UC sin UE'!V80</f>
        <v>25</v>
      </c>
      <c r="F3" s="8">
        <f>'D´hont UC sin UE'!W80</f>
        <v>11</v>
      </c>
      <c r="G3" s="8">
        <f>'D´hont UC sin UE'!X80</f>
        <v>7</v>
      </c>
      <c r="H3" s="8">
        <f>'D´hont UC sin UE'!Y80</f>
        <v>2</v>
      </c>
      <c r="I3" s="8">
        <f>'D´hont UC sin UE'!Z80</f>
        <v>1</v>
      </c>
      <c r="J3" s="8">
        <f>'D´hont UC sin UE'!AA80</f>
        <v>1</v>
      </c>
      <c r="K3" s="8">
        <f>'D´hont UC sin UE'!AB80</f>
        <v>0</v>
      </c>
      <c r="L3" s="8">
        <f>'D´hont UC sin UE'!AC80</f>
        <v>0</v>
      </c>
      <c r="M3" s="8">
        <f>'D´hont UC sin UE'!AD80</f>
        <v>0</v>
      </c>
      <c r="N3" s="8">
        <f>'D´hont UC sin UE'!AE80</f>
        <v>0</v>
      </c>
      <c r="O3" s="8">
        <f>'D´hont UC sin UE'!AF80</f>
        <v>0</v>
      </c>
      <c r="P3" s="8">
        <f>'D´hont UC sin UE'!AG80</f>
        <v>0</v>
      </c>
      <c r="Q3" s="8">
        <f>'D´hont UC sin UE'!AH80</f>
        <v>0</v>
      </c>
      <c r="R3">
        <f>SUM(D3:Q3)</f>
        <v>75</v>
      </c>
    </row>
    <row r="4" spans="1:18" x14ac:dyDescent="0.3">
      <c r="A4" s="28"/>
      <c r="B4" s="28"/>
      <c r="C4" s="8" t="s">
        <v>73</v>
      </c>
      <c r="D4">
        <f>'D´Hont UC con UE'!K81</f>
        <v>29</v>
      </c>
      <c r="E4" s="8">
        <f>'D´Hont UC con UE'!L81</f>
        <v>26</v>
      </c>
      <c r="F4" s="8">
        <f>'D´Hont UC con UE'!M81</f>
        <v>11</v>
      </c>
      <c r="G4" s="8">
        <f>'D´Hont UC con UE'!N81</f>
        <v>7</v>
      </c>
      <c r="H4" s="8">
        <f>'D´Hont UC con UE'!O81</f>
        <v>2</v>
      </c>
      <c r="I4" s="8">
        <f>'D´Hont UC con UE'!P81</f>
        <v>0</v>
      </c>
      <c r="J4" s="8">
        <f>'D´Hont UC con UE'!Q81</f>
        <v>0</v>
      </c>
      <c r="K4" s="8">
        <f>'D´Hont UC con UE'!R81</f>
        <v>0</v>
      </c>
      <c r="L4" s="8">
        <f>'D´Hont UC con UE'!S81</f>
        <v>0</v>
      </c>
      <c r="M4" s="8">
        <f>'D´Hont UC con UE'!T81</f>
        <v>0</v>
      </c>
      <c r="N4" s="8">
        <f>'D´Hont UC con UE'!U81</f>
        <v>0</v>
      </c>
      <c r="O4" s="8">
        <f>'D´Hont UC con UE'!V81</f>
        <v>0</v>
      </c>
      <c r="P4" s="8">
        <f>'D´Hont UC con UE'!W81</f>
        <v>0</v>
      </c>
      <c r="Q4" s="8">
        <f>'D´Hont UC con UE'!X81</f>
        <v>0</v>
      </c>
      <c r="R4" s="8">
        <f>SUM(D4:Q4)</f>
        <v>75</v>
      </c>
    </row>
    <row r="5" spans="1:18" s="8" customFormat="1" x14ac:dyDescent="0.3">
      <c r="A5" s="28"/>
      <c r="B5" s="23"/>
    </row>
    <row r="6" spans="1:18" s="8" customFormat="1" x14ac:dyDescent="0.3">
      <c r="A6" s="28"/>
      <c r="B6" s="28" t="s">
        <v>47</v>
      </c>
      <c r="C6" s="8" t="s">
        <v>72</v>
      </c>
      <c r="D6" s="8">
        <f>'D´Hont VC sin UE'!D95</f>
        <v>27</v>
      </c>
      <c r="E6" s="8">
        <f>'D´Hont VC sin UE'!E95</f>
        <v>23</v>
      </c>
      <c r="F6" s="8">
        <f>'D´Hont VC sin UE'!F95</f>
        <v>11</v>
      </c>
      <c r="G6" s="8">
        <f>'D´Hont VC sin UE'!G95</f>
        <v>9</v>
      </c>
      <c r="H6" s="8">
        <f>'D´Hont VC sin UE'!H95</f>
        <v>3</v>
      </c>
      <c r="I6" s="8">
        <f>'D´Hont VC sin UE'!I95</f>
        <v>1</v>
      </c>
      <c r="J6" s="8">
        <f>'D´Hont VC sin UE'!J95</f>
        <v>1</v>
      </c>
      <c r="K6" s="8">
        <f>'D´Hont VC sin UE'!K95</f>
        <v>0</v>
      </c>
      <c r="L6" s="8">
        <f>'D´Hont VC sin UE'!L95</f>
        <v>0</v>
      </c>
      <c r="M6" s="8">
        <f>'D´Hont VC sin UE'!M95</f>
        <v>0</v>
      </c>
      <c r="N6" s="8">
        <f>'D´Hont VC sin UE'!N95</f>
        <v>0</v>
      </c>
      <c r="O6" s="8">
        <f>'D´Hont VC sin UE'!O95</f>
        <v>0</v>
      </c>
      <c r="P6" s="8">
        <f>'D´Hont VC sin UE'!P95</f>
        <v>0</v>
      </c>
      <c r="Q6" s="8">
        <f>'D´Hont VC sin UE'!Q95</f>
        <v>0</v>
      </c>
      <c r="R6" s="8">
        <f>SUM(D6:Q6)</f>
        <v>75</v>
      </c>
    </row>
    <row r="7" spans="1:18" s="8" customFormat="1" x14ac:dyDescent="0.3">
      <c r="A7" s="28"/>
      <c r="B7" s="28"/>
      <c r="C7" s="8" t="s">
        <v>73</v>
      </c>
      <c r="D7" s="8">
        <f>'D´Hont actual'!D91</f>
        <v>28</v>
      </c>
      <c r="E7" s="8">
        <f>'D´Hont actual'!E91</f>
        <v>23</v>
      </c>
      <c r="F7" s="8">
        <f>'D´Hont actual'!F91</f>
        <v>11</v>
      </c>
      <c r="G7" s="8">
        <f>'D´Hont actual'!G91</f>
        <v>9</v>
      </c>
      <c r="H7" s="8">
        <f>'D´Hont actual'!H91</f>
        <v>3</v>
      </c>
      <c r="I7" s="8">
        <f>'D´Hont actual'!I91</f>
        <v>0</v>
      </c>
      <c r="J7" s="8">
        <f>'D´Hont actual'!J91</f>
        <v>1</v>
      </c>
      <c r="K7" s="8">
        <f>'D´Hont actual'!K91</f>
        <v>0</v>
      </c>
      <c r="L7" s="8">
        <f>'D´Hont actual'!L91</f>
        <v>0</v>
      </c>
      <c r="M7" s="8">
        <f>'D´Hont actual'!M91</f>
        <v>0</v>
      </c>
      <c r="N7" s="8">
        <f>'D´Hont actual'!N91</f>
        <v>0</v>
      </c>
      <c r="O7" s="8">
        <f>'D´Hont actual'!O91</f>
        <v>0</v>
      </c>
      <c r="P7" s="8">
        <f>'D´Hont actual'!P91</f>
        <v>0</v>
      </c>
      <c r="Q7" s="8">
        <f>'D´Hont actual'!Q91</f>
        <v>0</v>
      </c>
      <c r="R7" s="8">
        <f>SUM(D7:Q7)</f>
        <v>75</v>
      </c>
    </row>
    <row r="8" spans="1:18" x14ac:dyDescent="0.3">
      <c r="A8" s="8"/>
      <c r="B8" s="8"/>
      <c r="C8" s="8"/>
      <c r="R8" s="8"/>
    </row>
    <row r="9" spans="1:18" x14ac:dyDescent="0.3">
      <c r="A9" s="28" t="s">
        <v>46</v>
      </c>
      <c r="B9" s="28" t="s">
        <v>69</v>
      </c>
      <c r="C9" s="8" t="s">
        <v>72</v>
      </c>
      <c r="D9">
        <f>'Saint Lagüe UC sin UE'!T80</f>
        <v>26</v>
      </c>
      <c r="E9" s="8">
        <f>'Saint Lagüe UC sin UE'!U80</f>
        <v>24</v>
      </c>
      <c r="F9" s="8">
        <f>'Saint Lagüe UC sin UE'!V80</f>
        <v>11</v>
      </c>
      <c r="G9" s="8">
        <f>'Saint Lagüe UC sin UE'!W80</f>
        <v>7</v>
      </c>
      <c r="H9" s="8">
        <f>'Saint Lagüe UC sin UE'!X80</f>
        <v>3</v>
      </c>
      <c r="I9" s="8">
        <f>'Saint Lagüe UC sin UE'!Y80</f>
        <v>2</v>
      </c>
      <c r="J9" s="8">
        <f>'Saint Lagüe UC sin UE'!Z80</f>
        <v>2</v>
      </c>
      <c r="K9" s="8">
        <f>'Saint Lagüe UC sin UE'!AA80</f>
        <v>0</v>
      </c>
      <c r="L9" s="8">
        <f>'Saint Lagüe UC sin UE'!AB80</f>
        <v>0</v>
      </c>
      <c r="M9" s="8">
        <f>'Saint Lagüe UC sin UE'!AC80</f>
        <v>0</v>
      </c>
      <c r="N9" s="8">
        <f>'Saint Lagüe UC sin UE'!AD80</f>
        <v>0</v>
      </c>
      <c r="O9" s="8">
        <f>'Saint Lagüe UC sin UE'!AE80</f>
        <v>0</v>
      </c>
      <c r="P9" s="8">
        <f>'Saint Lagüe UC sin UE'!AF80</f>
        <v>0</v>
      </c>
      <c r="Q9" s="8">
        <f>'Saint Lagüe UC sin UE'!AG80</f>
        <v>0</v>
      </c>
      <c r="R9" s="8">
        <f t="shared" ref="R9:R16" si="0">SUM(D9:Q9)</f>
        <v>75</v>
      </c>
    </row>
    <row r="10" spans="1:18" x14ac:dyDescent="0.3">
      <c r="A10" s="28"/>
      <c r="B10" s="28"/>
      <c r="C10" s="8" t="s">
        <v>73</v>
      </c>
      <c r="D10">
        <f>'Sainte-Lagüe UC con UE'!K79</f>
        <v>29</v>
      </c>
      <c r="E10" s="8">
        <f>'Sainte-Lagüe UC con UE'!L79</f>
        <v>26</v>
      </c>
      <c r="F10" s="8">
        <f>'Sainte-Lagüe UC con UE'!M79</f>
        <v>11</v>
      </c>
      <c r="G10" s="8">
        <f>'Sainte-Lagüe UC con UE'!N79</f>
        <v>7</v>
      </c>
      <c r="H10" s="8">
        <f>'Sainte-Lagüe UC con UE'!O79</f>
        <v>2</v>
      </c>
      <c r="I10" s="8">
        <f>'Sainte-Lagüe UC con UE'!P79</f>
        <v>0</v>
      </c>
      <c r="J10" s="8">
        <f>'Sainte-Lagüe UC con UE'!Q79</f>
        <v>0</v>
      </c>
      <c r="K10" s="8">
        <f>'Sainte-Lagüe UC con UE'!R79</f>
        <v>0</v>
      </c>
      <c r="L10" s="8">
        <f>'Sainte-Lagüe UC con UE'!S79</f>
        <v>0</v>
      </c>
      <c r="M10" s="8">
        <f>'Sainte-Lagüe UC con UE'!T79</f>
        <v>0</v>
      </c>
      <c r="N10" s="8">
        <f>'Sainte-Lagüe UC con UE'!U79</f>
        <v>0</v>
      </c>
      <c r="O10" s="8">
        <f>'Sainte-Lagüe UC con UE'!V79</f>
        <v>0</v>
      </c>
      <c r="P10" s="8">
        <f>'Sainte-Lagüe UC con UE'!W79</f>
        <v>0</v>
      </c>
      <c r="Q10" s="8">
        <f>'Sainte-Lagüe UC con UE'!X79</f>
        <v>0</v>
      </c>
      <c r="R10" s="8">
        <f t="shared" si="0"/>
        <v>75</v>
      </c>
    </row>
    <row r="11" spans="1:18" x14ac:dyDescent="0.3">
      <c r="A11" s="28"/>
      <c r="B11" s="8"/>
      <c r="C11" s="8"/>
      <c r="R11" s="8"/>
    </row>
    <row r="12" spans="1:18" x14ac:dyDescent="0.3">
      <c r="A12" s="28"/>
      <c r="B12" s="28" t="s">
        <v>47</v>
      </c>
      <c r="C12" s="8" t="s">
        <v>72</v>
      </c>
      <c r="D12">
        <f>'Saint Lagüe VC sin UE'!T98</f>
        <v>25</v>
      </c>
      <c r="E12" s="8">
        <f>'Saint Lagüe VC sin UE'!U98</f>
        <v>24</v>
      </c>
      <c r="F12" s="8">
        <f>'Saint Lagüe VC sin UE'!V98</f>
        <v>11</v>
      </c>
      <c r="G12" s="8">
        <f>'Saint Lagüe VC sin UE'!W98</f>
        <v>8</v>
      </c>
      <c r="H12" s="8">
        <f>'Saint Lagüe VC sin UE'!X98</f>
        <v>3</v>
      </c>
      <c r="I12" s="8">
        <f>'Saint Lagüe VC sin UE'!Y98</f>
        <v>3</v>
      </c>
      <c r="J12" s="8">
        <f>'Saint Lagüe VC sin UE'!Z98</f>
        <v>1</v>
      </c>
      <c r="K12" s="8">
        <f>'Saint Lagüe VC sin UE'!AA98</f>
        <v>0</v>
      </c>
      <c r="L12" s="8">
        <f>'Saint Lagüe VC sin UE'!AB98</f>
        <v>0</v>
      </c>
      <c r="M12" s="8">
        <f>'Saint Lagüe VC sin UE'!AC98</f>
        <v>0</v>
      </c>
      <c r="N12" s="8">
        <f>'Saint Lagüe VC sin UE'!AD98</f>
        <v>0</v>
      </c>
      <c r="O12" s="8">
        <f>'Saint Lagüe VC sin UE'!AE98</f>
        <v>0</v>
      </c>
      <c r="P12" s="8">
        <f>'Saint Lagüe VC sin UE'!AF98</f>
        <v>0</v>
      </c>
      <c r="Q12" s="8">
        <f>'Saint Lagüe VC sin UE'!AG98</f>
        <v>0</v>
      </c>
      <c r="R12" s="8">
        <f t="shared" si="0"/>
        <v>75</v>
      </c>
    </row>
    <row r="13" spans="1:18" x14ac:dyDescent="0.3">
      <c r="A13" s="28"/>
      <c r="B13" s="28"/>
      <c r="C13" s="8" t="s">
        <v>73</v>
      </c>
      <c r="D13">
        <f>'Sainte-Lagüe VC con UE'!J91</f>
        <v>27</v>
      </c>
      <c r="E13" s="8">
        <f>'Sainte-Lagüe VC con UE'!K91</f>
        <v>27</v>
      </c>
      <c r="F13" s="8">
        <f>'Sainte-Lagüe VC con UE'!L91</f>
        <v>12</v>
      </c>
      <c r="G13" s="8">
        <f>'Sainte-Lagüe VC con UE'!M91</f>
        <v>7</v>
      </c>
      <c r="H13" s="8">
        <f>'Sainte-Lagüe VC con UE'!N91</f>
        <v>1</v>
      </c>
      <c r="I13" s="8">
        <f>'Sainte-Lagüe VC con UE'!O91</f>
        <v>0</v>
      </c>
      <c r="J13" s="8">
        <f>'Sainte-Lagüe VC con UE'!P91</f>
        <v>1</v>
      </c>
      <c r="K13" s="8">
        <f>'Sainte-Lagüe VC con UE'!Q91</f>
        <v>0</v>
      </c>
      <c r="L13" s="8">
        <f>'Sainte-Lagüe VC con UE'!R91</f>
        <v>0</v>
      </c>
      <c r="M13" s="8">
        <f>'Sainte-Lagüe VC con UE'!S91</f>
        <v>0</v>
      </c>
      <c r="N13" s="8">
        <f>'Sainte-Lagüe VC con UE'!T91</f>
        <v>0</v>
      </c>
      <c r="O13" s="8">
        <f>'Sainte-Lagüe VC con UE'!U91</f>
        <v>0</v>
      </c>
      <c r="P13" s="8">
        <f>'Sainte-Lagüe VC con UE'!V91</f>
        <v>0</v>
      </c>
      <c r="Q13" s="8">
        <f>'Sainte-Lagüe VC con UE'!W91</f>
        <v>0</v>
      </c>
      <c r="R13" s="8">
        <f t="shared" si="0"/>
        <v>75</v>
      </c>
    </row>
    <row r="14" spans="1:18" x14ac:dyDescent="0.3">
      <c r="A14" s="8"/>
      <c r="B14" s="8"/>
      <c r="C14" s="8"/>
      <c r="R14" s="8"/>
    </row>
    <row r="15" spans="1:18" x14ac:dyDescent="0.3">
      <c r="A15" s="28" t="s">
        <v>48</v>
      </c>
      <c r="B15" s="28" t="s">
        <v>69</v>
      </c>
      <c r="C15" s="8" t="s">
        <v>72</v>
      </c>
      <c r="D15">
        <f>'Cociente Hare'!C11</f>
        <v>26</v>
      </c>
      <c r="E15" s="8">
        <f>'Cociente Hare'!D11</f>
        <v>24</v>
      </c>
      <c r="F15" s="8">
        <f>'Cociente Hare'!E11</f>
        <v>11</v>
      </c>
      <c r="G15" s="8">
        <f>'Cociente Hare'!F11</f>
        <v>7</v>
      </c>
      <c r="H15" s="8">
        <f>'Cociente Hare'!G11</f>
        <v>3</v>
      </c>
      <c r="I15" s="8">
        <f>'Cociente Hare'!H11</f>
        <v>2</v>
      </c>
      <c r="J15" s="8">
        <f>'Cociente Hare'!I11</f>
        <v>2</v>
      </c>
      <c r="K15" s="8">
        <f>'Cociente Hare'!J11</f>
        <v>0</v>
      </c>
      <c r="L15" s="8">
        <f>'Cociente Hare'!K11</f>
        <v>0</v>
      </c>
      <c r="M15" s="8">
        <f>'Cociente Hare'!L11</f>
        <v>0</v>
      </c>
      <c r="N15" s="8">
        <f>'Cociente Hare'!M11</f>
        <v>0</v>
      </c>
      <c r="O15" s="8">
        <f>'Cociente Hare'!N11</f>
        <v>0</v>
      </c>
      <c r="P15" s="8">
        <f>'Cociente Hare'!O11</f>
        <v>0</v>
      </c>
      <c r="Q15" s="8">
        <f>'Cociente Hare'!P11</f>
        <v>0</v>
      </c>
      <c r="R15" s="8">
        <f t="shared" si="0"/>
        <v>75</v>
      </c>
    </row>
    <row r="16" spans="1:18" x14ac:dyDescent="0.3">
      <c r="A16" s="28"/>
      <c r="B16" s="28"/>
      <c r="C16" s="8" t="s">
        <v>73</v>
      </c>
      <c r="D16">
        <f>'Cociente Hare con UE'!C13</f>
        <v>28</v>
      </c>
      <c r="E16" s="8">
        <f>'Cociente Hare con UE'!D13</f>
        <v>26</v>
      </c>
      <c r="F16" s="8">
        <f>'Cociente Hare con UE'!E13</f>
        <v>11</v>
      </c>
      <c r="G16" s="8">
        <f>'Cociente Hare con UE'!F13</f>
        <v>7</v>
      </c>
      <c r="H16" s="8">
        <f>'Cociente Hare con UE'!G13</f>
        <v>3</v>
      </c>
      <c r="I16" s="8">
        <f>'Cociente Hare con UE'!H13</f>
        <v>0</v>
      </c>
      <c r="J16" s="8">
        <f>'Cociente Hare con UE'!I13</f>
        <v>0</v>
      </c>
      <c r="K16" s="8">
        <f>'Cociente Hare con UE'!J13</f>
        <v>0</v>
      </c>
      <c r="L16" s="8">
        <f>'Cociente Hare con UE'!K13</f>
        <v>0</v>
      </c>
      <c r="M16" s="8">
        <v>0</v>
      </c>
      <c r="N16" s="8">
        <v>0</v>
      </c>
      <c r="O16" s="8">
        <f>'Cociente Hare con UE'!N13</f>
        <v>0</v>
      </c>
      <c r="P16" s="8">
        <f>'Cociente Hare con UE'!O13</f>
        <v>0</v>
      </c>
      <c r="Q16" s="8">
        <f>'Cociente Hare con UE'!P13</f>
        <v>0</v>
      </c>
      <c r="R16" s="8">
        <f t="shared" si="0"/>
        <v>75</v>
      </c>
    </row>
    <row r="17" spans="1:18" x14ac:dyDescent="0.3">
      <c r="A17" s="28"/>
      <c r="B17" s="8"/>
      <c r="C17" s="8"/>
    </row>
    <row r="18" spans="1:18" x14ac:dyDescent="0.3">
      <c r="A18" s="28"/>
      <c r="B18" s="28" t="s">
        <v>47</v>
      </c>
      <c r="C18" s="8" t="s">
        <v>72</v>
      </c>
      <c r="D18">
        <f>'Cociente Hare'!C48</f>
        <v>25</v>
      </c>
      <c r="E18" s="8">
        <f>'Cociente Hare'!D48</f>
        <v>24</v>
      </c>
      <c r="F18" s="8">
        <f>'Cociente Hare'!E48</f>
        <v>11</v>
      </c>
      <c r="G18" s="8">
        <f>'Cociente Hare'!F48</f>
        <v>8</v>
      </c>
      <c r="H18" s="8">
        <f>'Cociente Hare'!G48</f>
        <v>3</v>
      </c>
      <c r="I18" s="8">
        <f>'Cociente Hare'!H48</f>
        <v>3</v>
      </c>
      <c r="J18" s="8">
        <f>'Cociente Hare'!I48</f>
        <v>1</v>
      </c>
      <c r="K18" s="8">
        <f>'Cociente Hare'!J48</f>
        <v>0</v>
      </c>
      <c r="L18" s="8">
        <f>'Cociente Hare'!K48</f>
        <v>0</v>
      </c>
      <c r="M18" s="8">
        <f>'Cociente Hare'!L48</f>
        <v>0</v>
      </c>
      <c r="N18" s="8">
        <f>'Cociente Hare'!M48</f>
        <v>0</v>
      </c>
      <c r="O18" s="8">
        <f>'Cociente Hare'!N48</f>
        <v>0</v>
      </c>
      <c r="P18" s="8">
        <f>'Cociente Hare'!O48</f>
        <v>0</v>
      </c>
      <c r="Q18" s="8">
        <f>'Cociente Hare'!P48</f>
        <v>0</v>
      </c>
      <c r="R18" s="8">
        <f>SUM(D18:Q18)</f>
        <v>75</v>
      </c>
    </row>
    <row r="19" spans="1:18" x14ac:dyDescent="0.3">
      <c r="A19" s="28"/>
      <c r="B19" s="28"/>
      <c r="C19" s="8" t="s">
        <v>73</v>
      </c>
      <c r="D19">
        <f>'Cociente Hare con UE'!C72</f>
        <v>25</v>
      </c>
      <c r="E19" s="8">
        <f>'Cociente Hare con UE'!D72</f>
        <v>27</v>
      </c>
      <c r="F19" s="8">
        <f>'Cociente Hare con UE'!E72</f>
        <v>11</v>
      </c>
      <c r="G19" s="8">
        <f>'Cociente Hare con UE'!F72</f>
        <v>8</v>
      </c>
      <c r="H19" s="8">
        <f>'Cociente Hare con UE'!G72</f>
        <v>3</v>
      </c>
      <c r="I19" s="8">
        <f>'Cociente Hare con UE'!H72</f>
        <v>0</v>
      </c>
      <c r="J19" s="8">
        <f>'Cociente Hare con UE'!I72</f>
        <v>1</v>
      </c>
      <c r="K19" s="8">
        <f>'Cociente Hare con UE'!J72</f>
        <v>0</v>
      </c>
      <c r="L19" s="8">
        <f>'Cociente Hare con UE'!K72</f>
        <v>0</v>
      </c>
      <c r="M19" s="8">
        <f>'Cociente Hare con UE'!L72</f>
        <v>0</v>
      </c>
      <c r="N19" s="8">
        <f>'Cociente Hare con UE'!M72</f>
        <v>0</v>
      </c>
      <c r="O19" s="8">
        <f>'Cociente Hare con UE'!N72</f>
        <v>0</v>
      </c>
      <c r="P19" s="8">
        <f>'Cociente Hare con UE'!O72</f>
        <v>0</v>
      </c>
      <c r="Q19" s="8">
        <f>'Cociente Hare con UE'!P72</f>
        <v>0</v>
      </c>
      <c r="R19" s="8">
        <f>SUM(D19:Q19)</f>
        <v>75</v>
      </c>
    </row>
    <row r="20" spans="1:18" x14ac:dyDescent="0.3">
      <c r="A20" s="8"/>
      <c r="B20" s="8"/>
      <c r="C20" s="8"/>
      <c r="R20" s="8"/>
    </row>
    <row r="21" spans="1:18" x14ac:dyDescent="0.3">
      <c r="A21" s="28" t="s">
        <v>49</v>
      </c>
      <c r="B21" s="28" t="s">
        <v>45</v>
      </c>
      <c r="C21" s="8" t="s">
        <v>72</v>
      </c>
      <c r="D21">
        <f>'Cuota Imperiali'!C11</f>
        <v>27</v>
      </c>
      <c r="E21" s="8">
        <f>'Cuota Imperiali'!D11</f>
        <v>25</v>
      </c>
      <c r="F21" s="8">
        <f>'Cuota Imperiali'!E11</f>
        <v>11</v>
      </c>
      <c r="G21" s="8">
        <f>'Cuota Imperiali'!F11</f>
        <v>7</v>
      </c>
      <c r="H21" s="8">
        <f>'Cuota Imperiali'!G11</f>
        <v>2</v>
      </c>
      <c r="I21" s="8">
        <f>'Cuota Imperiali'!H11</f>
        <v>2</v>
      </c>
      <c r="J21" s="8">
        <f>'Cuota Imperiali'!I11</f>
        <v>1</v>
      </c>
      <c r="K21" s="8">
        <f>'Cuota Imperiali'!J11</f>
        <v>0</v>
      </c>
      <c r="L21" s="8">
        <f>'Cuota Imperiali'!K11</f>
        <v>0</v>
      </c>
      <c r="M21" s="8">
        <f>'Cuota Imperiali'!L11</f>
        <v>0</v>
      </c>
      <c r="N21" s="8">
        <f>'Cuota Imperiali'!M11</f>
        <v>0</v>
      </c>
      <c r="O21" s="8">
        <f>'Cuota Imperiali'!N11</f>
        <v>0</v>
      </c>
      <c r="P21" s="8">
        <f>'Cuota Imperiali'!O11</f>
        <v>0</v>
      </c>
      <c r="Q21" s="8">
        <f>'Cuota Imperiali'!P11</f>
        <v>0</v>
      </c>
      <c r="R21" s="8">
        <f>SUM(D21:Q21)</f>
        <v>75</v>
      </c>
    </row>
    <row r="22" spans="1:18" x14ac:dyDescent="0.3">
      <c r="A22" s="28"/>
      <c r="B22" s="28"/>
      <c r="C22" s="8" t="s">
        <v>73</v>
      </c>
      <c r="D22">
        <f>'Cuota Imperiali con UE'!C13</f>
        <v>28</v>
      </c>
      <c r="E22" s="8">
        <f>'Cuota Imperiali con UE'!D13</f>
        <v>26</v>
      </c>
      <c r="F22" s="8">
        <f>'Cuota Imperiali con UE'!E13</f>
        <v>11</v>
      </c>
      <c r="G22" s="8">
        <f>'Cuota Imperiali con UE'!F13</f>
        <v>7</v>
      </c>
      <c r="H22" s="8">
        <f>'Cuota Imperiali con UE'!G13</f>
        <v>3</v>
      </c>
      <c r="I22" s="8">
        <f>'Cuota Imperiali con UE'!H13</f>
        <v>0</v>
      </c>
      <c r="J22" s="8">
        <f>'Cuota Imperiali con UE'!I13</f>
        <v>0</v>
      </c>
      <c r="K22" s="8">
        <f>'Cuota Imperiali con UE'!J13</f>
        <v>0</v>
      </c>
      <c r="L22" s="8">
        <f>'Cuota Imperiali con UE'!K13</f>
        <v>0</v>
      </c>
      <c r="M22" s="8">
        <v>0</v>
      </c>
      <c r="N22" s="8">
        <v>0</v>
      </c>
      <c r="O22" s="8">
        <f>'Cuota Imperiali con UE'!N13</f>
        <v>0</v>
      </c>
      <c r="P22" s="8">
        <f>'Cuota Imperiali con UE'!O13</f>
        <v>0</v>
      </c>
      <c r="Q22" s="8">
        <f>'Cuota Imperiali con UE'!P13</f>
        <v>0</v>
      </c>
      <c r="R22" s="8">
        <f>SUM(D22:Q22)</f>
        <v>75</v>
      </c>
    </row>
    <row r="23" spans="1:18" x14ac:dyDescent="0.3">
      <c r="A23" s="28"/>
      <c r="B23" s="8"/>
      <c r="C23" s="8"/>
    </row>
    <row r="24" spans="1:18" x14ac:dyDescent="0.3">
      <c r="A24" s="28"/>
      <c r="B24" s="28" t="s">
        <v>47</v>
      </c>
      <c r="C24" s="8" t="s">
        <v>72</v>
      </c>
      <c r="D24">
        <f>'Cuota Imperiali'!C50</f>
        <v>25</v>
      </c>
      <c r="E24" s="8">
        <f>'Cuota Imperiali'!D50</f>
        <v>27</v>
      </c>
      <c r="F24" s="8">
        <f>'Cuota Imperiali'!E50</f>
        <v>11</v>
      </c>
      <c r="G24" s="8">
        <f>'Cuota Imperiali'!F50</f>
        <v>8</v>
      </c>
      <c r="H24" s="8">
        <f>'Cuota Imperiali'!G50</f>
        <v>3</v>
      </c>
      <c r="I24" s="8">
        <f>'Cuota Imperiali'!H50</f>
        <v>0</v>
      </c>
      <c r="J24" s="8">
        <f>'Cuota Imperiali'!I50</f>
        <v>1</v>
      </c>
      <c r="K24" s="8">
        <f>'Cuota Imperiali'!J50</f>
        <v>0</v>
      </c>
      <c r="L24" s="8">
        <f>'Cuota Imperiali'!K50</f>
        <v>0</v>
      </c>
      <c r="M24" s="8">
        <f>'Cuota Imperiali'!L50</f>
        <v>0</v>
      </c>
      <c r="N24" s="8">
        <f>'Cuota Imperiali'!M50</f>
        <v>0</v>
      </c>
      <c r="O24" s="8">
        <f>'Cuota Imperiali'!N50</f>
        <v>0</v>
      </c>
      <c r="P24" s="8">
        <f>'Cuota Imperiali'!O50</f>
        <v>0</v>
      </c>
      <c r="Q24" s="8">
        <f>'Cuota Imperiali'!P50</f>
        <v>0</v>
      </c>
      <c r="R24" s="8">
        <f>SUM(D24:Q24)</f>
        <v>75</v>
      </c>
    </row>
    <row r="25" spans="1:18" x14ac:dyDescent="0.3">
      <c r="A25" s="28"/>
      <c r="B25" s="28"/>
      <c r="C25" s="8" t="s">
        <v>73</v>
      </c>
      <c r="D25">
        <f>'Cuota Imperiali con UE'!C72</f>
        <v>27</v>
      </c>
      <c r="E25" s="8">
        <f>'Cuota Imperiali con UE'!D72</f>
        <v>27</v>
      </c>
      <c r="F25" s="8">
        <f>'Cuota Imperiali con UE'!E72</f>
        <v>11</v>
      </c>
      <c r="G25" s="8">
        <f>'Cuota Imperiali con UE'!F72</f>
        <v>7</v>
      </c>
      <c r="H25" s="8">
        <f>'Cuota Imperiali con UE'!G72</f>
        <v>2</v>
      </c>
      <c r="I25" s="8">
        <f>'Cuota Imperiali con UE'!H72</f>
        <v>0</v>
      </c>
      <c r="J25" s="8">
        <f>'Cuota Imperiali con UE'!I72</f>
        <v>1</v>
      </c>
      <c r="K25" s="8">
        <f>'Cuota Imperiali con UE'!J72</f>
        <v>0</v>
      </c>
      <c r="L25" s="8">
        <f>'Cuota Imperiali con UE'!K72</f>
        <v>0</v>
      </c>
      <c r="M25" s="8">
        <f>'Cuota Imperiali con UE'!L72</f>
        <v>0</v>
      </c>
      <c r="N25" s="8">
        <f>'Cuota Imperiali con UE'!M72</f>
        <v>0</v>
      </c>
      <c r="O25" s="8">
        <f>'Cuota Imperiali con UE'!N72</f>
        <v>0</v>
      </c>
      <c r="P25" s="8">
        <f>'Cuota Imperiali con UE'!O72</f>
        <v>0</v>
      </c>
      <c r="Q25" s="8">
        <f>'Cuota Imperiali con UE'!P72</f>
        <v>0</v>
      </c>
      <c r="R25" s="8">
        <f>SUM(D25:Q25)</f>
        <v>75</v>
      </c>
    </row>
    <row r="26" spans="1:18" x14ac:dyDescent="0.3">
      <c r="A26" s="8"/>
      <c r="B26" s="8"/>
      <c r="C26" s="8"/>
      <c r="R26" s="8"/>
    </row>
    <row r="27" spans="1:18" x14ac:dyDescent="0.3">
      <c r="A27" s="28" t="s">
        <v>50</v>
      </c>
      <c r="B27" s="28" t="s">
        <v>45</v>
      </c>
      <c r="C27" s="8" t="s">
        <v>72</v>
      </c>
      <c r="D27">
        <f>Droop!C11</f>
        <v>26</v>
      </c>
      <c r="E27" s="8">
        <f>Droop!D11</f>
        <v>24</v>
      </c>
      <c r="F27" s="8">
        <f>Droop!E11</f>
        <v>11</v>
      </c>
      <c r="G27" s="8">
        <f>Droop!F11</f>
        <v>7</v>
      </c>
      <c r="H27" s="8">
        <f>Droop!G11</f>
        <v>3</v>
      </c>
      <c r="I27" s="8">
        <f>Droop!H11</f>
        <v>2</v>
      </c>
      <c r="J27" s="8">
        <f>Droop!I11</f>
        <v>2</v>
      </c>
      <c r="K27" s="8">
        <f>Droop!J11</f>
        <v>0</v>
      </c>
      <c r="L27" s="8">
        <f>Droop!K11</f>
        <v>0</v>
      </c>
      <c r="M27" s="8">
        <f>Droop!L11</f>
        <v>0</v>
      </c>
      <c r="N27" s="8">
        <f>Droop!M11</f>
        <v>0</v>
      </c>
      <c r="O27" s="8">
        <f>Droop!N11</f>
        <v>0</v>
      </c>
      <c r="P27" s="8">
        <f>Droop!O11</f>
        <v>0</v>
      </c>
      <c r="Q27" s="8">
        <f>Droop!P11</f>
        <v>0</v>
      </c>
      <c r="R27" s="8">
        <f>SUM(D27:Q27)</f>
        <v>75</v>
      </c>
    </row>
    <row r="28" spans="1:18" x14ac:dyDescent="0.3">
      <c r="A28" s="28"/>
      <c r="B28" s="28"/>
      <c r="C28" s="8" t="s">
        <v>73</v>
      </c>
      <c r="D28">
        <f>'Droop con UE'!C13</f>
        <v>28</v>
      </c>
      <c r="E28" s="8">
        <f>'Droop con UE'!D13</f>
        <v>26</v>
      </c>
      <c r="F28" s="8">
        <f>'Droop con UE'!E13</f>
        <v>11</v>
      </c>
      <c r="G28" s="8">
        <f>'Droop con UE'!F13</f>
        <v>7</v>
      </c>
      <c r="H28" s="8">
        <f>'Droop con UE'!G13</f>
        <v>3</v>
      </c>
      <c r="I28" s="8">
        <f>'Droop con UE'!H13</f>
        <v>0</v>
      </c>
      <c r="J28" s="8">
        <f>'Droop con UE'!I13</f>
        <v>0</v>
      </c>
      <c r="K28" s="8">
        <f>'Droop con UE'!J13</f>
        <v>0</v>
      </c>
      <c r="L28" s="8">
        <f>'Droop con UE'!K13</f>
        <v>0</v>
      </c>
      <c r="M28" s="8">
        <v>0</v>
      </c>
      <c r="N28" s="8">
        <v>0</v>
      </c>
      <c r="O28" s="8">
        <f>'Droop con UE'!N13</f>
        <v>0</v>
      </c>
      <c r="P28" s="8">
        <f>'Droop con UE'!O13</f>
        <v>0</v>
      </c>
      <c r="Q28" s="8">
        <f>'Droop con UE'!P13</f>
        <v>0</v>
      </c>
      <c r="R28" s="8">
        <f>SUM(D28:Q28)</f>
        <v>75</v>
      </c>
    </row>
    <row r="29" spans="1:18" x14ac:dyDescent="0.3">
      <c r="A29" s="28"/>
      <c r="B29" s="8"/>
      <c r="C29" s="8"/>
    </row>
    <row r="30" spans="1:18" x14ac:dyDescent="0.3">
      <c r="A30" s="28"/>
      <c r="B30" s="28" t="s">
        <v>47</v>
      </c>
      <c r="C30" s="8" t="s">
        <v>72</v>
      </c>
      <c r="D30" s="10">
        <f>Droop!C49</f>
        <v>25</v>
      </c>
      <c r="E30" s="10">
        <f>Droop!D49</f>
        <v>24</v>
      </c>
      <c r="F30" s="10">
        <f>Droop!E49</f>
        <v>11</v>
      </c>
      <c r="G30" s="10">
        <f>Droop!F49</f>
        <v>8</v>
      </c>
      <c r="H30" s="10">
        <f>Droop!G49</f>
        <v>3</v>
      </c>
      <c r="I30" s="10">
        <f>Droop!H49</f>
        <v>3</v>
      </c>
      <c r="J30" s="10">
        <f>Droop!I49</f>
        <v>1</v>
      </c>
      <c r="K30" s="10">
        <f>Droop!J49</f>
        <v>0</v>
      </c>
      <c r="L30" s="10">
        <f>Droop!K49</f>
        <v>0</v>
      </c>
      <c r="M30" s="10">
        <f>Droop!L49</f>
        <v>0</v>
      </c>
      <c r="N30" s="10">
        <f>Droop!M49</f>
        <v>0</v>
      </c>
      <c r="O30" s="10">
        <f>Droop!N49</f>
        <v>0</v>
      </c>
      <c r="P30" s="10">
        <f>Droop!O49</f>
        <v>0</v>
      </c>
      <c r="Q30" s="10">
        <f>Droop!P49</f>
        <v>0</v>
      </c>
      <c r="R30" s="8">
        <f>SUM(D30:Q30)</f>
        <v>75</v>
      </c>
    </row>
    <row r="31" spans="1:18" x14ac:dyDescent="0.3">
      <c r="A31" s="28"/>
      <c r="B31" s="28"/>
      <c r="C31" s="8" t="s">
        <v>73</v>
      </c>
      <c r="D31">
        <f>'Droop con UE'!C72</f>
        <v>25</v>
      </c>
      <c r="E31" s="8">
        <f>'Droop con UE'!D72</f>
        <v>27</v>
      </c>
      <c r="F31" s="8">
        <f>'Droop con UE'!E72</f>
        <v>11</v>
      </c>
      <c r="G31" s="8">
        <f>'Droop con UE'!F72</f>
        <v>8</v>
      </c>
      <c r="H31" s="8">
        <f>'Droop con UE'!G72</f>
        <v>3</v>
      </c>
      <c r="I31" s="8">
        <f>'Droop con UE'!H72</f>
        <v>0</v>
      </c>
      <c r="J31" s="8">
        <f>'Droop con UE'!I72</f>
        <v>1</v>
      </c>
      <c r="K31" s="8">
        <f>'Droop con UE'!J72</f>
        <v>0</v>
      </c>
      <c r="L31" s="8">
        <f>'Droop con UE'!K72</f>
        <v>0</v>
      </c>
      <c r="M31" s="8">
        <f>'Droop con UE'!L72</f>
        <v>0</v>
      </c>
      <c r="N31" s="8">
        <f>'Droop con UE'!M72</f>
        <v>0</v>
      </c>
      <c r="O31" s="8">
        <f>'Droop con UE'!N72</f>
        <v>0</v>
      </c>
      <c r="P31" s="8">
        <f>'Droop con UE'!O72</f>
        <v>0</v>
      </c>
      <c r="Q31" s="8">
        <f>'Droop con UE'!P72</f>
        <v>0</v>
      </c>
      <c r="R31" s="8">
        <f>SUM(D31:Q31)</f>
        <v>75</v>
      </c>
    </row>
  </sheetData>
  <mergeCells count="15">
    <mergeCell ref="B3:B4"/>
    <mergeCell ref="A3:A7"/>
    <mergeCell ref="B6:B7"/>
    <mergeCell ref="A9:A13"/>
    <mergeCell ref="B9:B10"/>
    <mergeCell ref="B12:B13"/>
    <mergeCell ref="A15:A19"/>
    <mergeCell ref="B15:B16"/>
    <mergeCell ref="B18:B19"/>
    <mergeCell ref="A21:A25"/>
    <mergeCell ref="B21:B22"/>
    <mergeCell ref="B24:B25"/>
    <mergeCell ref="A27:A31"/>
    <mergeCell ref="B27:B28"/>
    <mergeCell ref="B30:B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BC7E-47CB-4AEA-B046-5860C05AB9CE}">
  <dimension ref="B2:T91"/>
  <sheetViews>
    <sheetView topLeftCell="A71" workbookViewId="0">
      <selection activeCell="C92" sqref="C92"/>
    </sheetView>
  </sheetViews>
  <sheetFormatPr baseColWidth="10" defaultRowHeight="14.4" x14ac:dyDescent="0.3"/>
  <sheetData>
    <row r="2" spans="2:20" x14ac:dyDescent="0.3">
      <c r="B2" s="20" t="s">
        <v>56</v>
      </c>
      <c r="C2" s="8"/>
      <c r="D2" s="8" t="s">
        <v>11</v>
      </c>
      <c r="E2" s="8" t="s">
        <v>12</v>
      </c>
      <c r="F2" s="8" t="s">
        <v>13</v>
      </c>
      <c r="G2" s="8" t="s">
        <v>14</v>
      </c>
      <c r="H2" s="22" t="s">
        <v>30</v>
      </c>
      <c r="I2" s="22" t="s">
        <v>29</v>
      </c>
      <c r="J2" s="8"/>
      <c r="K2" s="8"/>
      <c r="L2" s="8" t="s">
        <v>11</v>
      </c>
      <c r="M2" s="8" t="s">
        <v>12</v>
      </c>
      <c r="N2" s="8" t="s">
        <v>13</v>
      </c>
      <c r="O2" s="8" t="s">
        <v>14</v>
      </c>
      <c r="P2" s="22" t="s">
        <v>30</v>
      </c>
      <c r="Q2" s="22" t="s">
        <v>29</v>
      </c>
    </row>
    <row r="3" spans="2:20" x14ac:dyDescent="0.3">
      <c r="B3" s="8"/>
      <c r="C3" s="8" t="s">
        <v>25</v>
      </c>
      <c r="D3" s="8">
        <f t="array" ref="D3:H3">TRANSPOSE(Datos!D3:D16)</f>
        <v>41111</v>
      </c>
      <c r="E3" s="8">
        <v>44815</v>
      </c>
      <c r="F3" s="8">
        <v>24911</v>
      </c>
      <c r="G3" s="10">
        <v>24429</v>
      </c>
      <c r="H3" s="8">
        <v>5630</v>
      </c>
      <c r="I3" s="8">
        <f>Datos!D9</f>
        <v>5656</v>
      </c>
      <c r="J3" s="8"/>
      <c r="K3" s="8" t="s">
        <v>34</v>
      </c>
      <c r="L3" s="8"/>
      <c r="M3" s="8"/>
      <c r="N3" s="8"/>
      <c r="O3" s="8"/>
      <c r="P3" s="8"/>
      <c r="Q3" s="8"/>
      <c r="S3" s="8" t="s">
        <v>28</v>
      </c>
      <c r="T3" s="10">
        <f>Datos!I11</f>
        <v>4612.6499999999996</v>
      </c>
    </row>
    <row r="4" spans="2:20" x14ac:dyDescent="0.3">
      <c r="B4" s="8" t="s">
        <v>62</v>
      </c>
      <c r="C4" s="8">
        <v>1</v>
      </c>
      <c r="D4" s="10">
        <f>D3/(0+1)</f>
        <v>41111</v>
      </c>
      <c r="E4" s="10">
        <f>E3/(0+1)</f>
        <v>44815</v>
      </c>
      <c r="F4" s="10">
        <f>F3/(0+1)</f>
        <v>24911</v>
      </c>
      <c r="G4" s="10">
        <f>G3/(0+1)</f>
        <v>24429</v>
      </c>
      <c r="H4" s="10">
        <f t="shared" ref="H4:I4" si="0">H3/(0+1)</f>
        <v>5630</v>
      </c>
      <c r="I4" s="10">
        <f t="shared" si="0"/>
        <v>5656</v>
      </c>
      <c r="J4" s="8"/>
      <c r="K4" s="8">
        <v>1</v>
      </c>
      <c r="L4" s="8">
        <f>IF(D4=MAX($D4:$I4),1,0)</f>
        <v>0</v>
      </c>
      <c r="M4" s="8">
        <f t="shared" ref="M4:Q19" si="1">IF(E4=MAX($D4:$I4),1,0)</f>
        <v>1</v>
      </c>
      <c r="N4" s="8">
        <f t="shared" si="1"/>
        <v>0</v>
      </c>
      <c r="O4" s="8">
        <f t="shared" si="1"/>
        <v>0</v>
      </c>
      <c r="P4" s="8">
        <f t="shared" si="1"/>
        <v>0</v>
      </c>
      <c r="Q4" s="8">
        <f t="shared" si="1"/>
        <v>0</v>
      </c>
      <c r="S4" s="8" t="s">
        <v>11</v>
      </c>
      <c r="T4" s="8" t="str">
        <f>IF(Datos!D3&gt;$T$3,"PASA CORTE","NO PASA CORTE")</f>
        <v>PASA CORTE</v>
      </c>
    </row>
    <row r="5" spans="2:20" x14ac:dyDescent="0.3">
      <c r="B5" s="8" t="s">
        <v>62</v>
      </c>
      <c r="C5" s="8">
        <v>2</v>
      </c>
      <c r="D5" s="10">
        <f>IF(D4=MAX($D4:$I4),D$4/(SUM(L4:L$4)+1),D4)</f>
        <v>41111</v>
      </c>
      <c r="E5" s="10">
        <f>IF(E4=MAX($D4:$I4),E$4/(SUM(M4:M$4)+1),E4)</f>
        <v>22407.5</v>
      </c>
      <c r="F5" s="10">
        <f>IF(F4=MAX($D4:$I4),F$4/(SUM(N4:N$4)+1),F4)</f>
        <v>24911</v>
      </c>
      <c r="G5" s="10">
        <f>IF(G4=MAX($D4:$I4),G$4/(SUM(O4:O$4)+1),G4)</f>
        <v>24429</v>
      </c>
      <c r="H5" s="10">
        <f>IF(H4=MAX($D4:$I4),H$4/(SUM(P4:P$4)+1),H4)</f>
        <v>5630</v>
      </c>
      <c r="I5" s="10">
        <f>IF(I4=MAX($D4:$I4),I$4/(SUM(Q4:Q$4)+1),I4)</f>
        <v>5656</v>
      </c>
      <c r="J5" s="8"/>
      <c r="K5" s="8">
        <v>2</v>
      </c>
      <c r="L5" s="8">
        <f t="shared" ref="L5:Q28" si="2">IF(D5=MAX($D5:$I5),1,0)</f>
        <v>1</v>
      </c>
      <c r="M5" s="8">
        <f t="shared" si="1"/>
        <v>0</v>
      </c>
      <c r="N5" s="8">
        <f t="shared" si="1"/>
        <v>0</v>
      </c>
      <c r="O5" s="8">
        <f t="shared" si="1"/>
        <v>0</v>
      </c>
      <c r="P5" s="8">
        <f t="shared" si="1"/>
        <v>0</v>
      </c>
      <c r="Q5" s="8">
        <f t="shared" si="1"/>
        <v>0</v>
      </c>
      <c r="S5" s="8" t="s">
        <v>12</v>
      </c>
      <c r="T5" s="8" t="str">
        <f>IF(Datos!D4&gt;$T$3,"PASA CORTE","NO PASA CORTE")</f>
        <v>PASA CORTE</v>
      </c>
    </row>
    <row r="6" spans="2:20" x14ac:dyDescent="0.3">
      <c r="B6" s="8" t="s">
        <v>62</v>
      </c>
      <c r="C6" s="8">
        <v>3</v>
      </c>
      <c r="D6" s="10">
        <f>IF(D5=MAX($D5:$I5),D$4/(SUM(L$4:L5)+1),D5)</f>
        <v>20555.5</v>
      </c>
      <c r="E6" s="10">
        <f>IF(E5=MAX($D5:$I5),E$4/(SUM(M$4:M5)+1),E5)</f>
        <v>22407.5</v>
      </c>
      <c r="F6" s="10">
        <f>IF(F5=MAX($D5:$I5),F$4/(SUM(N$4:N5)+1),F5)</f>
        <v>24911</v>
      </c>
      <c r="G6" s="10">
        <f>IF(G5=MAX($D5:$I5),G$4/(SUM(O$4:O5)+1),G5)</f>
        <v>24429</v>
      </c>
      <c r="H6" s="10">
        <f>IF(H5=MAX($D5:$I5),H$4/(SUM(P$4:P5)+1),H5)</f>
        <v>5630</v>
      </c>
      <c r="I6" s="10">
        <f>IF(I5=MAX($D5:$I5),I$4/(SUM(Q$4:Q5)+1),I5)</f>
        <v>5656</v>
      </c>
      <c r="J6" s="8"/>
      <c r="K6" s="8">
        <v>3</v>
      </c>
      <c r="L6" s="8">
        <f t="shared" si="2"/>
        <v>0</v>
      </c>
      <c r="M6" s="8">
        <f t="shared" si="1"/>
        <v>0</v>
      </c>
      <c r="N6" s="8">
        <f t="shared" si="1"/>
        <v>1</v>
      </c>
      <c r="O6" s="8">
        <f t="shared" si="1"/>
        <v>0</v>
      </c>
      <c r="P6" s="8">
        <f t="shared" si="1"/>
        <v>0</v>
      </c>
      <c r="Q6" s="8">
        <f t="shared" si="1"/>
        <v>0</v>
      </c>
      <c r="S6" s="8" t="s">
        <v>13</v>
      </c>
      <c r="T6" s="8" t="str">
        <f>IF(Datos!D5&gt;$T$3,"PASA CORTE","NO PASA CORTE")</f>
        <v>PASA CORTE</v>
      </c>
    </row>
    <row r="7" spans="2:20" x14ac:dyDescent="0.3">
      <c r="B7" s="8" t="s">
        <v>62</v>
      </c>
      <c r="C7" s="8">
        <v>4</v>
      </c>
      <c r="D7" s="10">
        <f>IF(D6=MAX($D6:$I6),D$4/(SUM(L$4:L6)+1),D6)</f>
        <v>20555.5</v>
      </c>
      <c r="E7" s="10">
        <f>IF(E6=MAX($D6:$I6),E$4/(SUM(M$4:M6)+1),E6)</f>
        <v>22407.5</v>
      </c>
      <c r="F7" s="10">
        <f>IF(F6=MAX($D6:$I6),F$4/(SUM(N$4:N6)+1),F6)</f>
        <v>12455.5</v>
      </c>
      <c r="G7" s="10">
        <f>IF(G6=MAX($D6:$I6),G$4/(SUM(O$4:O6)+1),G6)</f>
        <v>24429</v>
      </c>
      <c r="H7" s="10">
        <f>IF(H6=MAX($D6:$I6),H$4/(SUM(P$4:P6)+1),H6)</f>
        <v>5630</v>
      </c>
      <c r="I7" s="10">
        <f>IF(I6=MAX($D6:$I6),I$4/(SUM(Q$4:Q6)+1),I6)</f>
        <v>5656</v>
      </c>
      <c r="J7" s="8"/>
      <c r="K7" s="8">
        <v>4</v>
      </c>
      <c r="L7" s="8">
        <f t="shared" si="2"/>
        <v>0</v>
      </c>
      <c r="M7" s="8">
        <f t="shared" si="1"/>
        <v>0</v>
      </c>
      <c r="N7" s="8">
        <f t="shared" si="1"/>
        <v>0</v>
      </c>
      <c r="O7" s="8">
        <f t="shared" si="1"/>
        <v>1</v>
      </c>
      <c r="P7" s="8">
        <f t="shared" si="1"/>
        <v>0</v>
      </c>
      <c r="Q7" s="8">
        <f t="shared" si="1"/>
        <v>0</v>
      </c>
      <c r="S7" s="8" t="s">
        <v>14</v>
      </c>
      <c r="T7" s="8" t="str">
        <f>IF(Datos!D6&gt;$T$3,"PASA CORTE","NO PASA CORTE")</f>
        <v>PASA CORTE</v>
      </c>
    </row>
    <row r="8" spans="2:20" x14ac:dyDescent="0.3">
      <c r="B8" s="8" t="s">
        <v>62</v>
      </c>
      <c r="C8" s="8">
        <v>5</v>
      </c>
      <c r="D8" s="10">
        <f>IF(D7=MAX($D7:$I7),D$4/(SUM(L$4:L7)+1),D7)</f>
        <v>20555.5</v>
      </c>
      <c r="E8" s="10">
        <f>IF(E7=MAX($D7:$I7),E$4/(SUM(M$4:M7)+1),E7)</f>
        <v>22407.5</v>
      </c>
      <c r="F8" s="10">
        <f>IF(F7=MAX($D7:$I7),F$4/(SUM(N$4:N7)+1),F7)</f>
        <v>12455.5</v>
      </c>
      <c r="G8" s="10">
        <f>IF(G7=MAX($D7:$I7),G$4/(SUM(O$4:O7)+1),G7)</f>
        <v>12214.5</v>
      </c>
      <c r="H8" s="10">
        <f>IF(H7=MAX($D7:$I7),H$4/(SUM(P$4:P7)+1),H7)</f>
        <v>5630</v>
      </c>
      <c r="I8" s="10">
        <f>IF(I7=MAX($D7:$I7),I$4/(SUM(Q$4:Q7)+1),I7)</f>
        <v>5656</v>
      </c>
      <c r="J8" s="8"/>
      <c r="K8" s="8">
        <v>5</v>
      </c>
      <c r="L8" s="8">
        <f t="shared" si="2"/>
        <v>0</v>
      </c>
      <c r="M8" s="8">
        <f t="shared" si="1"/>
        <v>1</v>
      </c>
      <c r="N8" s="8">
        <f t="shared" si="1"/>
        <v>0</v>
      </c>
      <c r="O8" s="8">
        <f t="shared" si="1"/>
        <v>0</v>
      </c>
      <c r="P8" s="8">
        <f t="shared" si="1"/>
        <v>0</v>
      </c>
      <c r="Q8" s="8">
        <f t="shared" si="1"/>
        <v>0</v>
      </c>
      <c r="S8" s="8" t="s">
        <v>15</v>
      </c>
      <c r="T8" s="8" t="str">
        <f>IF(Datos!D7&gt;$T$3,"PASA CORTE","NO PASA CORTE")</f>
        <v>PASA CORTE</v>
      </c>
    </row>
    <row r="9" spans="2:20" x14ac:dyDescent="0.3">
      <c r="B9" s="8" t="s">
        <v>62</v>
      </c>
      <c r="C9" s="8">
        <v>6</v>
      </c>
      <c r="D9" s="10">
        <f>IF(D8=MAX($D8:$I8),D$4/(SUM(L$4:L8)+1),D8)</f>
        <v>20555.5</v>
      </c>
      <c r="E9" s="10">
        <f>IF(E8=MAX($D8:$I8),E$4/(SUM(M$4:M8)+1),E8)</f>
        <v>14938.333333333334</v>
      </c>
      <c r="F9" s="10">
        <f>IF(F8=MAX($D8:$I8),F$4/(SUM(N$4:N8)+1),F8)</f>
        <v>12455.5</v>
      </c>
      <c r="G9" s="10">
        <f>IF(G8=MAX($D8:$I8),G$4/(SUM(O$4:O8)+1),G8)</f>
        <v>12214.5</v>
      </c>
      <c r="H9" s="10">
        <f>IF(H8=MAX($D8:$I8),H$4/(SUM(P$4:P8)+1),H8)</f>
        <v>5630</v>
      </c>
      <c r="I9" s="10">
        <f>IF(I8=MAX($D8:$I8),I$4/(SUM(Q$4:Q8)+1),I8)</f>
        <v>5656</v>
      </c>
      <c r="J9" s="8"/>
      <c r="K9" s="8">
        <v>6</v>
      </c>
      <c r="L9" s="8">
        <f t="shared" si="2"/>
        <v>1</v>
      </c>
      <c r="M9" s="8">
        <f t="shared" si="1"/>
        <v>0</v>
      </c>
      <c r="N9" s="8">
        <f t="shared" si="1"/>
        <v>0</v>
      </c>
      <c r="O9" s="8">
        <f t="shared" si="1"/>
        <v>0</v>
      </c>
      <c r="P9" s="8">
        <f t="shared" si="1"/>
        <v>0</v>
      </c>
      <c r="Q9" s="8">
        <f t="shared" si="1"/>
        <v>0</v>
      </c>
      <c r="S9" s="8" t="s">
        <v>16</v>
      </c>
      <c r="T9" s="8" t="str">
        <f>IF(Datos!D8&gt;$T$3,"PASA CORTE","NO PASA CORTE")</f>
        <v>NO PASA CORTE</v>
      </c>
    </row>
    <row r="10" spans="2:20" x14ac:dyDescent="0.3">
      <c r="B10" s="8" t="s">
        <v>62</v>
      </c>
      <c r="C10" s="8">
        <v>7</v>
      </c>
      <c r="D10" s="10">
        <f>IF(D9=MAX($D9:$I9),D$4/(SUM(L$4:L9)+1),D9)</f>
        <v>13703.666666666666</v>
      </c>
      <c r="E10" s="10">
        <f>IF(E9=MAX($D9:$I9),E$4/(SUM(M$4:M9)+1),E9)</f>
        <v>14938.333333333334</v>
      </c>
      <c r="F10" s="10">
        <f>IF(F9=MAX($D9:$I9),F$4/(SUM(N$4:N9)+1),F9)</f>
        <v>12455.5</v>
      </c>
      <c r="G10" s="10">
        <f>IF(G9=MAX($D9:$I9),G$4/(SUM(O$4:O9)+1),G9)</f>
        <v>12214.5</v>
      </c>
      <c r="H10" s="10">
        <f>IF(H9=MAX($D9:$I9),H$4/(SUM(P$4:P9)+1),H9)</f>
        <v>5630</v>
      </c>
      <c r="I10" s="10">
        <f>IF(I9=MAX($D9:$I9),I$4/(SUM(Q$4:Q9)+1),I9)</f>
        <v>5656</v>
      </c>
      <c r="J10" s="8"/>
      <c r="K10" s="8">
        <v>7</v>
      </c>
      <c r="L10" s="8">
        <f t="shared" si="2"/>
        <v>0</v>
      </c>
      <c r="M10" s="8">
        <f t="shared" si="1"/>
        <v>1</v>
      </c>
      <c r="N10" s="8">
        <f t="shared" si="1"/>
        <v>0</v>
      </c>
      <c r="O10" s="8">
        <f t="shared" si="1"/>
        <v>0</v>
      </c>
      <c r="P10" s="8">
        <f t="shared" si="1"/>
        <v>0</v>
      </c>
      <c r="Q10" s="8">
        <f t="shared" si="1"/>
        <v>0</v>
      </c>
      <c r="S10" s="8" t="s">
        <v>17</v>
      </c>
      <c r="T10" s="8" t="str">
        <f>IF(Datos!D9&gt;$T$3,"PASA CORTE","NO PASA CORTE")</f>
        <v>PASA CORTE</v>
      </c>
    </row>
    <row r="11" spans="2:20" x14ac:dyDescent="0.3">
      <c r="B11" s="8" t="s">
        <v>62</v>
      </c>
      <c r="C11" s="8">
        <v>8</v>
      </c>
      <c r="D11" s="10">
        <f>IF(D10=MAX($D10:$I10),D$4/(SUM(L$4:L10)+1),D10)</f>
        <v>13703.666666666666</v>
      </c>
      <c r="E11" s="10">
        <f>IF(E10=MAX($D10:$I10),E$4/(SUM(M$4:M10)+1),E10)</f>
        <v>11203.75</v>
      </c>
      <c r="F11" s="10">
        <f>IF(F10=MAX($D10:$I10),F$4/(SUM(N$4:N10)+1),F10)</f>
        <v>12455.5</v>
      </c>
      <c r="G11" s="10">
        <f>IF(G10=MAX($D10:$I10),G$4/(SUM(O$4:O10)+1),G10)</f>
        <v>12214.5</v>
      </c>
      <c r="H11" s="10">
        <f>IF(H10=MAX($D10:$I10),H$4/(SUM(P$4:P10)+1),H10)</f>
        <v>5630</v>
      </c>
      <c r="I11" s="10">
        <f>IF(I10=MAX($D10:$I10),I$4/(SUM(Q$4:Q10)+1),I10)</f>
        <v>5656</v>
      </c>
      <c r="J11" s="8"/>
      <c r="K11" s="8">
        <v>8</v>
      </c>
      <c r="L11" s="8">
        <f t="shared" si="2"/>
        <v>1</v>
      </c>
      <c r="M11" s="8">
        <f t="shared" si="1"/>
        <v>0</v>
      </c>
      <c r="N11" s="8">
        <f t="shared" si="1"/>
        <v>0</v>
      </c>
      <c r="O11" s="8">
        <f t="shared" si="1"/>
        <v>0</v>
      </c>
      <c r="P11" s="8">
        <f t="shared" si="1"/>
        <v>0</v>
      </c>
      <c r="Q11" s="8">
        <f t="shared" si="1"/>
        <v>0</v>
      </c>
      <c r="S11" s="8" t="s">
        <v>18</v>
      </c>
      <c r="T11" s="8" t="str">
        <f>IF(Datos!D10&gt;$T$3,"PASA CORTE","NO PASA CORTE")</f>
        <v>NO PASA CORTE</v>
      </c>
    </row>
    <row r="12" spans="2:20" x14ac:dyDescent="0.3">
      <c r="B12" s="8" t="s">
        <v>62</v>
      </c>
      <c r="C12" s="8">
        <v>9</v>
      </c>
      <c r="D12" s="10">
        <f>IF(D11=MAX($D11:$I11),D$4/(SUM(L$4:L11)+1),D11)</f>
        <v>10277.75</v>
      </c>
      <c r="E12" s="10">
        <f>IF(E11=MAX($D11:$I11),E$4/(SUM(M$4:M11)+1),E11)</f>
        <v>11203.75</v>
      </c>
      <c r="F12" s="10">
        <f>IF(F11=MAX($D11:$I11),F$4/(SUM(N$4:N11)+1),F11)</f>
        <v>12455.5</v>
      </c>
      <c r="G12" s="10">
        <f>IF(G11=MAX($D11:$I11),G$4/(SUM(O$4:O11)+1),G11)</f>
        <v>12214.5</v>
      </c>
      <c r="H12" s="10">
        <f>IF(H11=MAX($D11:$I11),H$4/(SUM(P$4:P11)+1),H11)</f>
        <v>5630</v>
      </c>
      <c r="I12" s="10">
        <f>IF(I11=MAX($D11:$I11),I$4/(SUM(Q$4:Q11)+1),I11)</f>
        <v>5656</v>
      </c>
      <c r="J12" s="8"/>
      <c r="K12" s="8">
        <v>9</v>
      </c>
      <c r="L12" s="8">
        <f t="shared" si="2"/>
        <v>0</v>
      </c>
      <c r="M12" s="8">
        <f t="shared" si="1"/>
        <v>0</v>
      </c>
      <c r="N12" s="8">
        <f t="shared" si="1"/>
        <v>1</v>
      </c>
      <c r="O12" s="8">
        <f t="shared" si="1"/>
        <v>0</v>
      </c>
      <c r="P12" s="8">
        <f t="shared" si="1"/>
        <v>0</v>
      </c>
      <c r="Q12" s="8">
        <f t="shared" si="1"/>
        <v>0</v>
      </c>
      <c r="S12" s="8" t="s">
        <v>19</v>
      </c>
      <c r="T12" s="8" t="str">
        <f>IF(Datos!D11&gt;$T$3,"PASA CORTE","NO PASA CORTE")</f>
        <v>NO PASA CORTE</v>
      </c>
    </row>
    <row r="13" spans="2:20" x14ac:dyDescent="0.3">
      <c r="B13" s="8" t="s">
        <v>62</v>
      </c>
      <c r="C13" s="8">
        <v>10</v>
      </c>
      <c r="D13" s="10">
        <f>IF(D12=MAX($D12:$I12),D$4/(SUM(L$4:L12)+1),D12)</f>
        <v>10277.75</v>
      </c>
      <c r="E13" s="10">
        <f>IF(E12=MAX($D12:$I12),E$4/(SUM(M$4:M12)+1),E12)</f>
        <v>11203.75</v>
      </c>
      <c r="F13" s="10">
        <f>IF(F12=MAX($D12:$I12),F$4/(SUM(N$4:N12)+1),F12)</f>
        <v>8303.6666666666661</v>
      </c>
      <c r="G13" s="10">
        <f>IF(G12=MAX($D12:$I12),G$4/(SUM(O$4:O12)+1),G12)</f>
        <v>12214.5</v>
      </c>
      <c r="H13" s="10">
        <f>IF(H12=MAX($D12:$I12),H$4/(SUM(P$4:P12)+1),H12)</f>
        <v>5630</v>
      </c>
      <c r="I13" s="10">
        <f>IF(I12=MAX($D12:$I12),I$4/(SUM(Q$4:Q12)+1),I12)</f>
        <v>5656</v>
      </c>
      <c r="J13" s="8"/>
      <c r="K13" s="8">
        <v>10</v>
      </c>
      <c r="L13" s="8">
        <f t="shared" si="2"/>
        <v>0</v>
      </c>
      <c r="M13" s="8">
        <f t="shared" si="1"/>
        <v>0</v>
      </c>
      <c r="N13" s="8">
        <f t="shared" si="1"/>
        <v>0</v>
      </c>
      <c r="O13" s="8">
        <f t="shared" si="1"/>
        <v>1</v>
      </c>
      <c r="P13" s="8">
        <f t="shared" si="1"/>
        <v>0</v>
      </c>
      <c r="Q13" s="8">
        <f t="shared" si="1"/>
        <v>0</v>
      </c>
      <c r="S13" s="8" t="s">
        <v>20</v>
      </c>
      <c r="T13" s="8" t="str">
        <f>IF(Datos!D12&gt;$T$3,"PASA CORTE","NO PASA CORTE")</f>
        <v>NO PASA CORTE</v>
      </c>
    </row>
    <row r="14" spans="2:20" x14ac:dyDescent="0.3">
      <c r="B14" s="8" t="s">
        <v>62</v>
      </c>
      <c r="C14" s="8">
        <v>11</v>
      </c>
      <c r="D14" s="10">
        <f>IF(D13=MAX($D13:$I13),D$4/(SUM(L$4:L13)+1),D13)</f>
        <v>10277.75</v>
      </c>
      <c r="E14" s="10">
        <f>IF(E13=MAX($D13:$I13),E$4/(SUM(M$4:M13)+1),E13)</f>
        <v>11203.75</v>
      </c>
      <c r="F14" s="10">
        <f>IF(F13=MAX($D13:$I13),F$4/(SUM(N$4:N13)+1),F13)</f>
        <v>8303.6666666666661</v>
      </c>
      <c r="G14" s="10">
        <f>IF(G13=MAX($D13:$I13),G$4/(SUM(O$4:O13)+1),G13)</f>
        <v>8143</v>
      </c>
      <c r="H14" s="10">
        <f>IF(H13=MAX($D13:$I13),H$4/(SUM(P$4:P13)+1),H13)</f>
        <v>5630</v>
      </c>
      <c r="I14" s="10">
        <f>IF(I13=MAX($D13:$I13),I$4/(SUM(Q$4:Q13)+1),I13)</f>
        <v>5656</v>
      </c>
      <c r="J14" s="8"/>
      <c r="K14" s="8">
        <v>11</v>
      </c>
      <c r="L14" s="8">
        <f t="shared" si="2"/>
        <v>0</v>
      </c>
      <c r="M14" s="8">
        <f t="shared" si="1"/>
        <v>1</v>
      </c>
      <c r="N14" s="8">
        <f t="shared" si="1"/>
        <v>0</v>
      </c>
      <c r="O14" s="8">
        <f t="shared" si="1"/>
        <v>0</v>
      </c>
      <c r="P14" s="8">
        <f t="shared" si="1"/>
        <v>0</v>
      </c>
      <c r="Q14" s="8">
        <f t="shared" si="1"/>
        <v>0</v>
      </c>
      <c r="S14" s="8" t="s">
        <v>21</v>
      </c>
      <c r="T14" s="8" t="str">
        <f>IF(Datos!D13&gt;$T$3,"PASA CORTE","NO PASA CORTE")</f>
        <v>NO PASA CORTE</v>
      </c>
    </row>
    <row r="15" spans="2:20" x14ac:dyDescent="0.3">
      <c r="B15" s="8" t="s">
        <v>62</v>
      </c>
      <c r="C15" s="8">
        <v>12</v>
      </c>
      <c r="D15" s="10">
        <f>IF(D14=MAX($D14:$I14),D$4/(SUM(L$4:L14)+1),D14)</f>
        <v>10277.75</v>
      </c>
      <c r="E15" s="10">
        <f>IF(E14=MAX($D14:$I14),E$4/(SUM(M$4:M14)+1),E14)</f>
        <v>8963</v>
      </c>
      <c r="F15" s="10">
        <f>IF(F14=MAX($D14:$I14),F$4/(SUM(N$4:N14)+1),F14)</f>
        <v>8303.6666666666661</v>
      </c>
      <c r="G15" s="10">
        <f>IF(G14=MAX($D14:$I14),G$4/(SUM(O$4:O14)+1),G14)</f>
        <v>8143</v>
      </c>
      <c r="H15" s="10">
        <f>IF(H14=MAX($D14:$I14),H$4/(SUM(P$4:P14)+1),H14)</f>
        <v>5630</v>
      </c>
      <c r="I15" s="10">
        <f>IF(I14=MAX($D14:$I14),I$4/(SUM(Q$4:Q14)+1),I14)</f>
        <v>5656</v>
      </c>
      <c r="J15" s="8"/>
      <c r="K15" s="8">
        <v>12</v>
      </c>
      <c r="L15" s="8">
        <f t="shared" si="2"/>
        <v>1</v>
      </c>
      <c r="M15" s="8">
        <f t="shared" si="1"/>
        <v>0</v>
      </c>
      <c r="N15" s="8">
        <f t="shared" si="1"/>
        <v>0</v>
      </c>
      <c r="O15" s="8">
        <f t="shared" si="1"/>
        <v>0</v>
      </c>
      <c r="P15" s="8">
        <f t="shared" si="1"/>
        <v>0</v>
      </c>
      <c r="Q15" s="8">
        <f t="shared" si="1"/>
        <v>0</v>
      </c>
      <c r="S15" s="8" t="s">
        <v>22</v>
      </c>
      <c r="T15" s="8" t="str">
        <f>IF(Datos!D14&gt;$T$3,"PASA CORTE","NO PASA CORTE")</f>
        <v>NO PASA CORTE</v>
      </c>
    </row>
    <row r="16" spans="2:20" x14ac:dyDescent="0.3">
      <c r="B16" s="8" t="s">
        <v>62</v>
      </c>
      <c r="C16" s="8">
        <v>13</v>
      </c>
      <c r="D16" s="10">
        <f>IF(D15=MAX($D15:$I15),D$4/(SUM(L$4:L15)+1),D15)</f>
        <v>8222.2000000000007</v>
      </c>
      <c r="E16" s="10">
        <f>IF(E15=MAX($D15:$I15),E$4/(SUM(M$4:M15)+1),E15)</f>
        <v>8963</v>
      </c>
      <c r="F16" s="10">
        <f>IF(F15=MAX($D15:$I15),F$4/(SUM(N$4:N15)+1),F15)</f>
        <v>8303.6666666666661</v>
      </c>
      <c r="G16" s="10">
        <f>IF(G15=MAX($D15:$I15),G$4/(SUM(O$4:O15)+1),G15)</f>
        <v>8143</v>
      </c>
      <c r="H16" s="10">
        <f>IF(H15=MAX($D15:$I15),H$4/(SUM(P$4:P15)+1),H15)</f>
        <v>5630</v>
      </c>
      <c r="I16" s="10">
        <f>IF(I15=MAX($D15:$I15),I$4/(SUM(Q$4:Q15)+1),I15)</f>
        <v>5656</v>
      </c>
      <c r="J16" s="8"/>
      <c r="K16" s="8">
        <v>13</v>
      </c>
      <c r="L16" s="8">
        <f t="shared" si="2"/>
        <v>0</v>
      </c>
      <c r="M16" s="8">
        <f t="shared" si="1"/>
        <v>1</v>
      </c>
      <c r="N16" s="8">
        <f t="shared" si="1"/>
        <v>0</v>
      </c>
      <c r="O16" s="8">
        <f t="shared" si="1"/>
        <v>0</v>
      </c>
      <c r="P16" s="8">
        <f t="shared" si="1"/>
        <v>0</v>
      </c>
      <c r="Q16" s="8">
        <f t="shared" si="1"/>
        <v>0</v>
      </c>
      <c r="S16" s="8" t="s">
        <v>23</v>
      </c>
      <c r="T16" s="8" t="str">
        <f>IF(Datos!D15&gt;$T$3,"PASA CORTE","NO PASA CORTE")</f>
        <v>NO PASA CORTE</v>
      </c>
    </row>
    <row r="17" spans="2:20" x14ac:dyDescent="0.3">
      <c r="B17" s="8" t="s">
        <v>62</v>
      </c>
      <c r="C17" s="8">
        <v>14</v>
      </c>
      <c r="D17" s="10">
        <f>IF(D16=MAX($D16:$I16),D$4/(SUM(L$4:L16)+1),D16)</f>
        <v>8222.2000000000007</v>
      </c>
      <c r="E17" s="10">
        <f>IF(E16=MAX($D16:$I16),E$4/(SUM(M$4:M16)+1),E16)</f>
        <v>7469.166666666667</v>
      </c>
      <c r="F17" s="10">
        <f>IF(F16=MAX($D16:$I16),F$4/(SUM(N$4:N16)+1),F16)</f>
        <v>8303.6666666666661</v>
      </c>
      <c r="G17" s="10">
        <f>IF(G16=MAX($D16:$I16),G$4/(SUM(O$4:O16)+1),G16)</f>
        <v>8143</v>
      </c>
      <c r="H17" s="10">
        <f>IF(H16=MAX($D16:$I16),H$4/(SUM(P$4:P16)+1),H16)</f>
        <v>5630</v>
      </c>
      <c r="I17" s="10">
        <f>IF(I16=MAX($D16:$I16),I$4/(SUM(Q$4:Q16)+1),I16)</f>
        <v>5656</v>
      </c>
      <c r="J17" s="8"/>
      <c r="K17" s="8">
        <v>14</v>
      </c>
      <c r="L17" s="8">
        <f t="shared" si="2"/>
        <v>0</v>
      </c>
      <c r="M17" s="8">
        <f t="shared" si="1"/>
        <v>0</v>
      </c>
      <c r="N17" s="8">
        <f t="shared" si="1"/>
        <v>1</v>
      </c>
      <c r="O17" s="8">
        <f t="shared" si="1"/>
        <v>0</v>
      </c>
      <c r="P17" s="8">
        <f t="shared" si="1"/>
        <v>0</v>
      </c>
      <c r="Q17" s="8">
        <f t="shared" si="1"/>
        <v>0</v>
      </c>
      <c r="S17" s="8" t="s">
        <v>24</v>
      </c>
      <c r="T17" s="8" t="str">
        <f>IF(Datos!D16&gt;$T$3,"PASA CORTE","NO PASA CORTE")</f>
        <v>NO PASA CORTE</v>
      </c>
    </row>
    <row r="18" spans="2:20" x14ac:dyDescent="0.3">
      <c r="B18" s="8" t="s">
        <v>62</v>
      </c>
      <c r="C18" s="8">
        <v>15</v>
      </c>
      <c r="D18" s="10">
        <f>IF(D17=MAX($D17:$I17),D$4/(SUM(L$4:L17)+1),D17)</f>
        <v>8222.2000000000007</v>
      </c>
      <c r="E18" s="10">
        <f>IF(E17=MAX($D17:$I17),E$4/(SUM(M$4:M17)+1),E17)</f>
        <v>7469.166666666667</v>
      </c>
      <c r="F18" s="10">
        <f>IF(F17=MAX($D17:$I17),F$4/(SUM(N$4:N17)+1),F17)</f>
        <v>6227.75</v>
      </c>
      <c r="G18" s="10">
        <f>IF(G17=MAX($D17:$I17),G$4/(SUM(O$4:O17)+1),G17)</f>
        <v>8143</v>
      </c>
      <c r="H18" s="10">
        <f>IF(H17=MAX($D17:$I17),H$4/(SUM(P$4:P17)+1),H17)</f>
        <v>5630</v>
      </c>
      <c r="I18" s="10">
        <f>IF(I17=MAX($D17:$I17),I$4/(SUM(Q$4:Q17)+1),I17)</f>
        <v>5656</v>
      </c>
      <c r="J18" s="8"/>
      <c r="K18" s="8">
        <v>15</v>
      </c>
      <c r="L18" s="8">
        <f t="shared" si="2"/>
        <v>1</v>
      </c>
      <c r="M18" s="8">
        <f t="shared" si="1"/>
        <v>0</v>
      </c>
      <c r="N18" s="8">
        <f t="shared" si="1"/>
        <v>0</v>
      </c>
      <c r="O18" s="8">
        <f t="shared" si="1"/>
        <v>0</v>
      </c>
      <c r="P18" s="8">
        <f t="shared" si="1"/>
        <v>0</v>
      </c>
      <c r="Q18" s="8">
        <f t="shared" si="1"/>
        <v>0</v>
      </c>
    </row>
    <row r="19" spans="2:20" x14ac:dyDescent="0.3">
      <c r="B19" s="8" t="s">
        <v>62</v>
      </c>
      <c r="C19" s="8">
        <v>16</v>
      </c>
      <c r="D19" s="10">
        <f>IF(D18=MAX($D18:$I18),D$4/(SUM(L$4:L18)+1),D18)</f>
        <v>6851.833333333333</v>
      </c>
      <c r="E19" s="10">
        <f>IF(E18=MAX($D18:$I18),E$4/(SUM(M$4:M18)+1),E18)</f>
        <v>7469.166666666667</v>
      </c>
      <c r="F19" s="10">
        <f>IF(F18=MAX($D18:$I18),F$4/(SUM(N$4:N18)+1),F18)</f>
        <v>6227.75</v>
      </c>
      <c r="G19" s="10">
        <f>IF(G18=MAX($D18:$I18),G$4/(SUM(O$4:O18)+1),G18)</f>
        <v>8143</v>
      </c>
      <c r="H19" s="10">
        <f>IF(H18=MAX($D18:$I18),H$4/(SUM(P$4:P18)+1),H18)</f>
        <v>5630</v>
      </c>
      <c r="I19" s="10">
        <f>IF(I18=MAX($D18:$I18),I$4/(SUM(Q$4:Q18)+1),I18)</f>
        <v>5656</v>
      </c>
      <c r="J19" s="8"/>
      <c r="K19" s="8">
        <v>16</v>
      </c>
      <c r="L19" s="8">
        <f t="shared" si="2"/>
        <v>0</v>
      </c>
      <c r="M19" s="8">
        <f t="shared" si="1"/>
        <v>0</v>
      </c>
      <c r="N19" s="8">
        <f t="shared" si="1"/>
        <v>0</v>
      </c>
      <c r="O19" s="8">
        <f t="shared" si="1"/>
        <v>1</v>
      </c>
      <c r="P19" s="8">
        <f t="shared" si="1"/>
        <v>0</v>
      </c>
      <c r="Q19" s="8">
        <f t="shared" si="1"/>
        <v>0</v>
      </c>
    </row>
    <row r="20" spans="2:20" x14ac:dyDescent="0.3">
      <c r="B20" s="8" t="s">
        <v>62</v>
      </c>
      <c r="C20" s="8">
        <v>17</v>
      </c>
      <c r="D20" s="10">
        <f>IF(D19=MAX($D19:$I19),D$4/(SUM(L$4:L19)+1),D19)</f>
        <v>6851.833333333333</v>
      </c>
      <c r="E20" s="10">
        <f>IF(E19=MAX($D19:$I19),E$4/(SUM(M$4:M19)+1),E19)</f>
        <v>7469.166666666667</v>
      </c>
      <c r="F20" s="10">
        <f>IF(F19=MAX($D19:$I19),F$4/(SUM(N$4:N19)+1),F19)</f>
        <v>6227.75</v>
      </c>
      <c r="G20" s="10">
        <f>IF(G19=MAX($D19:$I19),G$4/(SUM(O$4:O19)+1),G19)</f>
        <v>6107.25</v>
      </c>
      <c r="H20" s="10">
        <f>IF(H19=MAX($D19:$I19),H$4/(SUM(P$4:P19)+1),H19)</f>
        <v>5630</v>
      </c>
      <c r="I20" s="10">
        <f>IF(I19=MAX($D19:$I19),I$4/(SUM(Q$4:Q19)+1),I19)</f>
        <v>5656</v>
      </c>
      <c r="J20" s="8"/>
      <c r="K20" s="8">
        <v>17</v>
      </c>
      <c r="L20" s="8">
        <f t="shared" si="2"/>
        <v>0</v>
      </c>
      <c r="M20" s="8">
        <f t="shared" si="2"/>
        <v>1</v>
      </c>
      <c r="N20" s="8">
        <f t="shared" si="2"/>
        <v>0</v>
      </c>
      <c r="O20" s="8">
        <f t="shared" si="2"/>
        <v>0</v>
      </c>
      <c r="P20" s="8">
        <f t="shared" si="2"/>
        <v>0</v>
      </c>
      <c r="Q20" s="8">
        <f t="shared" si="2"/>
        <v>0</v>
      </c>
    </row>
    <row r="21" spans="2:20" x14ac:dyDescent="0.3">
      <c r="B21" s="8" t="s">
        <v>62</v>
      </c>
      <c r="C21" s="8">
        <v>18</v>
      </c>
      <c r="D21" s="10">
        <f>IF(D20=MAX($D20:$I20),D$4/(SUM(L$4:L20)+1),D20)</f>
        <v>6851.833333333333</v>
      </c>
      <c r="E21" s="10">
        <f>IF(E20=MAX($D20:$I20),E$4/(SUM(M$4:M20)+1),E20)</f>
        <v>6402.1428571428569</v>
      </c>
      <c r="F21" s="10">
        <f>IF(F20=MAX($D20:$I20),F$4/(SUM(N$4:N20)+1),F20)</f>
        <v>6227.75</v>
      </c>
      <c r="G21" s="10">
        <f>IF(G20=MAX($D20:$I20),G$4/(SUM(O$4:O20)+1),G20)</f>
        <v>6107.25</v>
      </c>
      <c r="H21" s="10">
        <f>IF(H20=MAX($D20:$I20),H$4/(SUM(P$4:P20)+1),H20)</f>
        <v>5630</v>
      </c>
      <c r="I21" s="10">
        <f>IF(I20=MAX($D20:$I20),I$4/(SUM(Q$4:Q20)+1),I20)</f>
        <v>5656</v>
      </c>
      <c r="J21" s="8"/>
      <c r="K21" s="8">
        <v>18</v>
      </c>
      <c r="L21" s="8">
        <f t="shared" si="2"/>
        <v>1</v>
      </c>
      <c r="M21" s="8">
        <f t="shared" si="2"/>
        <v>0</v>
      </c>
      <c r="N21" s="8">
        <f t="shared" si="2"/>
        <v>0</v>
      </c>
      <c r="O21" s="8">
        <f t="shared" si="2"/>
        <v>0</v>
      </c>
      <c r="P21" s="8">
        <f t="shared" si="2"/>
        <v>0</v>
      </c>
      <c r="Q21" s="8">
        <f t="shared" si="2"/>
        <v>0</v>
      </c>
    </row>
    <row r="22" spans="2:20" x14ac:dyDescent="0.3">
      <c r="B22" s="8" t="s">
        <v>62</v>
      </c>
      <c r="C22" s="8">
        <v>19</v>
      </c>
      <c r="D22" s="10">
        <f>IF(D21=MAX($D21:$I21),D$4/(SUM(L$4:L21)+1),D21)</f>
        <v>5873</v>
      </c>
      <c r="E22" s="10">
        <f>IF(E21=MAX($D21:$I21),E$4/(SUM(M$4:M21)+1),E21)</f>
        <v>6402.1428571428569</v>
      </c>
      <c r="F22" s="10">
        <f>IF(F21=MAX($D21:$I21),F$4/(SUM(N$4:N21)+1),F21)</f>
        <v>6227.75</v>
      </c>
      <c r="G22" s="10">
        <f>IF(G21=MAX($D21:$I21),G$4/(SUM(O$4:O21)+1),G21)</f>
        <v>6107.25</v>
      </c>
      <c r="H22" s="10">
        <f>IF(H21=MAX($D21:$I21),H$4/(SUM(P$4:P21)+1),H21)</f>
        <v>5630</v>
      </c>
      <c r="I22" s="10">
        <f>IF(I21=MAX($D21:$I21),I$4/(SUM(Q$4:Q21)+1),I21)</f>
        <v>5656</v>
      </c>
      <c r="J22" s="8"/>
      <c r="K22" s="8">
        <v>19</v>
      </c>
      <c r="L22" s="8">
        <f t="shared" si="2"/>
        <v>0</v>
      </c>
      <c r="M22" s="8">
        <f t="shared" si="2"/>
        <v>1</v>
      </c>
      <c r="N22" s="8">
        <f t="shared" si="2"/>
        <v>0</v>
      </c>
      <c r="O22" s="8">
        <f t="shared" si="2"/>
        <v>0</v>
      </c>
      <c r="P22" s="8">
        <f t="shared" si="2"/>
        <v>0</v>
      </c>
      <c r="Q22" s="8">
        <f t="shared" si="2"/>
        <v>0</v>
      </c>
    </row>
    <row r="23" spans="2:20" x14ac:dyDescent="0.3">
      <c r="B23" s="8" t="s">
        <v>62</v>
      </c>
      <c r="C23" s="8">
        <v>20</v>
      </c>
      <c r="D23" s="10">
        <f>IF(D22=MAX($D22:$I22),D$4/(SUM(L$4:L22)+1),D22)</f>
        <v>5873</v>
      </c>
      <c r="E23" s="10">
        <f>IF(E22=MAX($D22:$I22),E$4/(SUM(M$4:M22)+1),E22)</f>
        <v>5601.875</v>
      </c>
      <c r="F23" s="10">
        <f>IF(F22=MAX($D22:$I22),F$4/(SUM(N$4:N22)+1),F22)</f>
        <v>6227.75</v>
      </c>
      <c r="G23" s="10">
        <f>IF(G22=MAX($D22:$I22),G$4/(SUM(O$4:O22)+1),G22)</f>
        <v>6107.25</v>
      </c>
      <c r="H23" s="10">
        <f>IF(H22=MAX($D22:$I22),H$4/(SUM(P$4:P22)+1),H22)</f>
        <v>5630</v>
      </c>
      <c r="I23" s="10">
        <f>IF(I22=MAX($D22:$I22),I$4/(SUM(Q$4:Q22)+1),I22)</f>
        <v>5656</v>
      </c>
      <c r="J23" s="8"/>
      <c r="K23" s="8">
        <v>20</v>
      </c>
      <c r="L23" s="8">
        <f t="shared" si="2"/>
        <v>0</v>
      </c>
      <c r="M23" s="8">
        <f t="shared" si="2"/>
        <v>0</v>
      </c>
      <c r="N23" s="8">
        <f t="shared" si="2"/>
        <v>1</v>
      </c>
      <c r="O23" s="8">
        <f t="shared" si="2"/>
        <v>0</v>
      </c>
      <c r="P23" s="8">
        <f t="shared" si="2"/>
        <v>0</v>
      </c>
      <c r="Q23" s="8">
        <f t="shared" si="2"/>
        <v>0</v>
      </c>
    </row>
    <row r="24" spans="2:20" x14ac:dyDescent="0.3">
      <c r="B24" s="8" t="s">
        <v>62</v>
      </c>
      <c r="C24" s="8">
        <v>21</v>
      </c>
      <c r="D24" s="10">
        <f>IF(D23=MAX($D23:$I23),D$4/(SUM(L$4:L23)+1),D23)</f>
        <v>5873</v>
      </c>
      <c r="E24" s="10">
        <f>IF(E23=MAX($D23:$I23),E$4/(SUM(M$4:M23)+1),E23)</f>
        <v>5601.875</v>
      </c>
      <c r="F24" s="10">
        <f>IF(F23=MAX($D23:$I23),F$4/(SUM(N$4:N23)+1),F23)</f>
        <v>4982.2</v>
      </c>
      <c r="G24" s="10">
        <f>IF(G23=MAX($D23:$I23),G$4/(SUM(O$4:O23)+1),G23)</f>
        <v>6107.25</v>
      </c>
      <c r="H24" s="10">
        <f>IF(H23=MAX($D23:$I23),H$4/(SUM(P$4:P23)+1),H23)</f>
        <v>5630</v>
      </c>
      <c r="I24" s="10">
        <f>IF(I23=MAX($D23:$I23),I$4/(SUM(Q$4:Q23)+1),I23)</f>
        <v>5656</v>
      </c>
      <c r="J24" s="8"/>
      <c r="K24" s="8">
        <v>21</v>
      </c>
      <c r="L24" s="8">
        <f t="shared" si="2"/>
        <v>0</v>
      </c>
      <c r="M24" s="8">
        <f t="shared" si="2"/>
        <v>0</v>
      </c>
      <c r="N24" s="8">
        <f t="shared" si="2"/>
        <v>0</v>
      </c>
      <c r="O24" s="8">
        <f t="shared" si="2"/>
        <v>1</v>
      </c>
      <c r="P24" s="8">
        <f t="shared" si="2"/>
        <v>0</v>
      </c>
      <c r="Q24" s="8">
        <f t="shared" si="2"/>
        <v>0</v>
      </c>
    </row>
    <row r="25" spans="2:20" x14ac:dyDescent="0.3">
      <c r="B25" s="8" t="s">
        <v>62</v>
      </c>
      <c r="C25" s="8">
        <v>22</v>
      </c>
      <c r="D25" s="10">
        <f>IF(D24=MAX($D24:$I24),D$4/(SUM(L$4:L24)+1),D24)</f>
        <v>5873</v>
      </c>
      <c r="E25" s="10">
        <f>IF(E24=MAX($D24:$I24),E$4/(SUM(M$4:M24)+1),E24)</f>
        <v>5601.875</v>
      </c>
      <c r="F25" s="10">
        <f>IF(F24=MAX($D24:$I24),F$4/(SUM(N$4:N24)+1),F24)</f>
        <v>4982.2</v>
      </c>
      <c r="G25" s="10">
        <f>IF(G24=MAX($D24:$I24),G$4/(SUM(O$4:O24)+1),G24)</f>
        <v>4885.8</v>
      </c>
      <c r="H25" s="10">
        <f>IF(H24=MAX($D24:$I24),H$4/(SUM(P$4:P24)+1),H24)</f>
        <v>5630</v>
      </c>
      <c r="I25" s="10">
        <f>IF(I24=MAX($D24:$I24),I$4/(SUM(Q$4:Q24)+1),I24)</f>
        <v>5656</v>
      </c>
      <c r="J25" s="8"/>
      <c r="K25" s="8">
        <v>22</v>
      </c>
      <c r="L25" s="8">
        <f t="shared" si="2"/>
        <v>1</v>
      </c>
      <c r="M25" s="8">
        <f t="shared" si="2"/>
        <v>0</v>
      </c>
      <c r="N25" s="8">
        <f t="shared" si="2"/>
        <v>0</v>
      </c>
      <c r="O25" s="8">
        <f t="shared" si="2"/>
        <v>0</v>
      </c>
      <c r="P25" s="8">
        <f t="shared" si="2"/>
        <v>0</v>
      </c>
      <c r="Q25" s="8">
        <f t="shared" si="2"/>
        <v>0</v>
      </c>
    </row>
    <row r="26" spans="2:20" x14ac:dyDescent="0.3">
      <c r="B26" s="8" t="s">
        <v>62</v>
      </c>
      <c r="C26" s="8">
        <v>23</v>
      </c>
      <c r="D26" s="10">
        <f>IF(D25=MAX($D25:$I25),D$4/(SUM(L$4:L25)+1),D25)</f>
        <v>5138.875</v>
      </c>
      <c r="E26" s="10">
        <f>IF(E25=MAX($D25:$I25),E$4/(SUM(M$4:M25)+1),E25)</f>
        <v>5601.875</v>
      </c>
      <c r="F26" s="10">
        <f>IF(F25=MAX($D25:$I25),F$4/(SUM(N$4:N25)+1),F25)</f>
        <v>4982.2</v>
      </c>
      <c r="G26" s="10">
        <f>IF(G25=MAX($D25:$I25),G$4/(SUM(O$4:O25)+1),G25)</f>
        <v>4885.8</v>
      </c>
      <c r="H26" s="10">
        <f>IF(H25=MAX($D25:$I25),H$4/(SUM(P$4:P25)+1),H25)</f>
        <v>5630</v>
      </c>
      <c r="I26" s="10">
        <f>IF(I25=MAX($D25:$I25),I$4/(SUM(Q$4:Q25)+1),I25)</f>
        <v>5656</v>
      </c>
      <c r="J26" s="8"/>
      <c r="K26" s="8">
        <v>23</v>
      </c>
      <c r="L26" s="8">
        <f t="shared" si="2"/>
        <v>0</v>
      </c>
      <c r="M26" s="8">
        <f t="shared" si="2"/>
        <v>0</v>
      </c>
      <c r="N26" s="8">
        <f t="shared" si="2"/>
        <v>0</v>
      </c>
      <c r="O26" s="8">
        <f t="shared" si="2"/>
        <v>0</v>
      </c>
      <c r="P26" s="8">
        <f t="shared" si="2"/>
        <v>0</v>
      </c>
      <c r="Q26" s="8">
        <f t="shared" si="2"/>
        <v>1</v>
      </c>
    </row>
    <row r="27" spans="2:20" x14ac:dyDescent="0.3">
      <c r="B27" s="8" t="s">
        <v>62</v>
      </c>
      <c r="C27" s="8">
        <v>24</v>
      </c>
      <c r="D27" s="10">
        <f>IF(D26=MAX($D26:$I26),D$4/(SUM(L$4:L26)+1),D26)</f>
        <v>5138.875</v>
      </c>
      <c r="E27" s="10">
        <f>IF(E26=MAX($D26:$I26),E$4/(SUM(M$4:M26)+1),E26)</f>
        <v>5601.875</v>
      </c>
      <c r="F27" s="10">
        <f>IF(F26=MAX($D26:$I26),F$4/(SUM(N$4:N26)+1),F26)</f>
        <v>4982.2</v>
      </c>
      <c r="G27" s="10">
        <f>IF(G26=MAX($D26:$I26),G$4/(SUM(O$4:O26)+1),G26)</f>
        <v>4885.8</v>
      </c>
      <c r="H27" s="10">
        <f>IF(H26=MAX($D26:$I26),H$4/(SUM(P$4:P26)+1),H26)</f>
        <v>5630</v>
      </c>
      <c r="I27" s="10">
        <f>IF(I26=MAX($D26:$I26),I$4/(SUM(Q$4:Q26)+1),I26)</f>
        <v>2828</v>
      </c>
      <c r="J27" s="8"/>
      <c r="K27" s="8">
        <v>24</v>
      </c>
      <c r="L27" s="8">
        <f t="shared" si="2"/>
        <v>0</v>
      </c>
      <c r="M27" s="8">
        <f t="shared" si="2"/>
        <v>0</v>
      </c>
      <c r="N27" s="8">
        <f t="shared" si="2"/>
        <v>0</v>
      </c>
      <c r="O27" s="8">
        <f t="shared" si="2"/>
        <v>0</v>
      </c>
      <c r="P27" s="8">
        <f t="shared" si="2"/>
        <v>1</v>
      </c>
      <c r="Q27" s="8">
        <f t="shared" si="2"/>
        <v>0</v>
      </c>
    </row>
    <row r="28" spans="2:20" x14ac:dyDescent="0.3">
      <c r="B28" s="8" t="s">
        <v>62</v>
      </c>
      <c r="C28" s="8">
        <v>25</v>
      </c>
      <c r="D28" s="10">
        <f>IF(D27=MAX($D27:$I27),D$4/(SUM(L$5:L27)+1),D27)</f>
        <v>5138.875</v>
      </c>
      <c r="E28" s="10">
        <f>IF(E27=MAX($D27:$I27),E$4/(SUM(M$5:M27)+1),E27)</f>
        <v>5601.875</v>
      </c>
      <c r="F28" s="10">
        <f>IF(F27=MAX($D27:$I27),F$4/(SUM(N$5:N27)+1),F27)</f>
        <v>4982.2</v>
      </c>
      <c r="G28" s="10">
        <f>IF(G27=MAX($D27:$I27),G$4/(SUM(O$5:O27)+1),G27)</f>
        <v>4885.8</v>
      </c>
      <c r="H28" s="10">
        <f>IF(H27=MAX($D27:$I27),H$4/(SUM(P$5:P27)+1),H27)</f>
        <v>2815</v>
      </c>
      <c r="I28" s="10">
        <f>IF(I27=MAX($D27:$I27),I$4/(SUM(Q$5:Q27)+1),I27)</f>
        <v>2828</v>
      </c>
      <c r="J28" s="8"/>
      <c r="K28" s="8">
        <v>25</v>
      </c>
      <c r="L28" s="8">
        <f t="shared" si="2"/>
        <v>0</v>
      </c>
      <c r="M28" s="8">
        <f t="shared" si="2"/>
        <v>1</v>
      </c>
      <c r="N28" s="8">
        <f t="shared" si="2"/>
        <v>0</v>
      </c>
      <c r="O28" s="8">
        <f t="shared" si="2"/>
        <v>0</v>
      </c>
      <c r="P28" s="8">
        <f t="shared" si="2"/>
        <v>0</v>
      </c>
      <c r="Q28" s="8">
        <f t="shared" si="2"/>
        <v>0</v>
      </c>
    </row>
    <row r="29" spans="2:20" x14ac:dyDescent="0.3">
      <c r="B29" s="8"/>
      <c r="C29" s="8"/>
      <c r="D29" s="10"/>
      <c r="E29" s="10"/>
      <c r="F29" s="10"/>
      <c r="G29" s="8"/>
      <c r="H29" s="8"/>
      <c r="I29" s="8"/>
      <c r="J29" s="8"/>
      <c r="K29" s="8"/>
      <c r="L29" s="8">
        <f>SUM(L4:L28)</f>
        <v>7</v>
      </c>
      <c r="M29" s="8">
        <f>SUM(M4:M28)</f>
        <v>8</v>
      </c>
      <c r="N29" s="8">
        <f>SUM(N4:N28)</f>
        <v>4</v>
      </c>
      <c r="O29" s="8">
        <f>SUM(O4:O28)</f>
        <v>4</v>
      </c>
      <c r="P29" s="8">
        <f t="shared" ref="P29:Q29" si="3">SUM(P4:P28)</f>
        <v>1</v>
      </c>
      <c r="Q29" s="8">
        <f t="shared" si="3"/>
        <v>1</v>
      </c>
    </row>
    <row r="31" spans="2:20" x14ac:dyDescent="0.3">
      <c r="B31" s="5" t="s">
        <v>76</v>
      </c>
      <c r="C31" s="8"/>
      <c r="D31" s="8" t="s">
        <v>11</v>
      </c>
      <c r="E31" s="8" t="s">
        <v>12</v>
      </c>
      <c r="F31" s="8" t="s">
        <v>13</v>
      </c>
      <c r="G31" s="8" t="s">
        <v>14</v>
      </c>
      <c r="H31" s="22" t="s">
        <v>30</v>
      </c>
      <c r="I31" s="8"/>
      <c r="J31" s="8"/>
      <c r="K31" s="8" t="s">
        <v>11</v>
      </c>
      <c r="L31" s="8" t="s">
        <v>12</v>
      </c>
      <c r="M31" s="8" t="s">
        <v>13</v>
      </c>
      <c r="N31" s="8" t="s">
        <v>14</v>
      </c>
      <c r="O31" s="22" t="s">
        <v>30</v>
      </c>
    </row>
    <row r="32" spans="2:20" x14ac:dyDescent="0.3">
      <c r="B32" s="8"/>
      <c r="C32" s="8" t="s">
        <v>25</v>
      </c>
      <c r="D32" s="8">
        <f t="array" ref="D32:H32">TRANSPOSE(Datos!E3:E16)</f>
        <v>223118</v>
      </c>
      <c r="E32" s="8">
        <v>161486</v>
      </c>
      <c r="F32" s="8">
        <v>79575</v>
      </c>
      <c r="G32" s="10">
        <v>51644</v>
      </c>
      <c r="H32" s="8">
        <v>19155</v>
      </c>
      <c r="I32" s="8"/>
      <c r="J32" s="8" t="s">
        <v>34</v>
      </c>
      <c r="K32" s="8"/>
      <c r="L32" s="8"/>
      <c r="M32" s="8"/>
      <c r="N32" s="8"/>
      <c r="O32" s="8"/>
      <c r="Q32" s="8" t="s">
        <v>28</v>
      </c>
      <c r="R32" s="10">
        <f>Datos!I12</f>
        <v>17129.82</v>
      </c>
      <c r="S32" s="8"/>
    </row>
    <row r="33" spans="2:19" x14ac:dyDescent="0.3">
      <c r="B33" s="8" t="s">
        <v>62</v>
      </c>
      <c r="C33" s="8">
        <v>1</v>
      </c>
      <c r="D33" s="10">
        <f>D32/(0+1)</f>
        <v>223118</v>
      </c>
      <c r="E33" s="10">
        <f>E32/(0+1)</f>
        <v>161486</v>
      </c>
      <c r="F33" s="10">
        <f>F32/(0+1)</f>
        <v>79575</v>
      </c>
      <c r="G33" s="10">
        <f>G32/(0+1)</f>
        <v>51644</v>
      </c>
      <c r="H33" s="10">
        <f>H32/(0+1)</f>
        <v>19155</v>
      </c>
      <c r="I33" s="8"/>
      <c r="J33" s="8">
        <v>1</v>
      </c>
      <c r="K33" s="8">
        <f>IF(D33=MAX($D33:$H33),1,0)</f>
        <v>1</v>
      </c>
      <c r="L33" s="8">
        <f t="shared" ref="L33:O48" si="4">IF(E33=MAX($D33:$H33),1,0)</f>
        <v>0</v>
      </c>
      <c r="M33" s="8">
        <f t="shared" si="4"/>
        <v>0</v>
      </c>
      <c r="N33" s="8">
        <f t="shared" si="4"/>
        <v>0</v>
      </c>
      <c r="O33" s="8">
        <f t="shared" si="4"/>
        <v>0</v>
      </c>
      <c r="Q33" s="8" t="s">
        <v>11</v>
      </c>
      <c r="R33" s="8" t="str">
        <f>IF(Datos!E3&gt;$R$32,"PASA CORTE","NO PASA CORTE")</f>
        <v>PASA CORTE</v>
      </c>
      <c r="S33" s="8"/>
    </row>
    <row r="34" spans="2:19" x14ac:dyDescent="0.3">
      <c r="B34" s="8" t="s">
        <v>62</v>
      </c>
      <c r="C34" s="8">
        <v>2</v>
      </c>
      <c r="D34" s="10">
        <f>IF(D33=MAX($D33:$H33),D$33/(SUM(K33:K$33)+1),D33)</f>
        <v>111559</v>
      </c>
      <c r="E34" s="10">
        <f>IF(E33=MAX($D33:$H33),E$33/(SUM(L33:L$33)+1),E33)</f>
        <v>161486</v>
      </c>
      <c r="F34" s="10">
        <f>IF(F33=MAX($D33:$H33),F$33/(SUM(M33:M$33)+1),F33)</f>
        <v>79575</v>
      </c>
      <c r="G34" s="10">
        <f>IF(G33=MAX($D33:$H33),G$33/(SUM(N33:N$33)+1),G33)</f>
        <v>51644</v>
      </c>
      <c r="H34" s="10">
        <f>IF(H33=MAX($D33:$H33),H$33/(SUM(O33:O$33)+1),H33)</f>
        <v>19155</v>
      </c>
      <c r="I34" s="8"/>
      <c r="J34" s="8">
        <v>2</v>
      </c>
      <c r="K34" s="8">
        <f t="shared" ref="K34:O57" si="5">IF(D34=MAX($D34:$H34),1,0)</f>
        <v>0</v>
      </c>
      <c r="L34" s="8">
        <f t="shared" si="4"/>
        <v>1</v>
      </c>
      <c r="M34" s="8">
        <f t="shared" si="4"/>
        <v>0</v>
      </c>
      <c r="N34" s="8">
        <f t="shared" si="4"/>
        <v>0</v>
      </c>
      <c r="O34" s="8">
        <f t="shared" si="4"/>
        <v>0</v>
      </c>
      <c r="Q34" s="8" t="s">
        <v>12</v>
      </c>
      <c r="R34" s="8" t="str">
        <f>IF(Datos!E4&gt;$R$32,"PASA CORTE","NO PASA CORTE")</f>
        <v>PASA CORTE</v>
      </c>
      <c r="S34" s="8"/>
    </row>
    <row r="35" spans="2:19" x14ac:dyDescent="0.3">
      <c r="B35" s="8" t="s">
        <v>62</v>
      </c>
      <c r="C35" s="8">
        <v>3</v>
      </c>
      <c r="D35" s="10">
        <f>IF(D34=MAX($D34:$H34),D$33/(SUM(K$33:K34)+1),D34)</f>
        <v>111559</v>
      </c>
      <c r="E35" s="10">
        <f>IF(E34=MAX($D34:$H34),E$33/(SUM(L$33:L34)+1),E34)</f>
        <v>80743</v>
      </c>
      <c r="F35" s="10">
        <f>IF(F34=MAX($D34:$H34),F$33/(SUM(M$33:M34)+1),F34)</f>
        <v>79575</v>
      </c>
      <c r="G35" s="10">
        <f>IF(G34=MAX($D34:$H34),G$33/(SUM(N$33:N34)+1),G34)</f>
        <v>51644</v>
      </c>
      <c r="H35" s="10">
        <f>IF(H34=MAX($D34:$H34),H$33/(SUM(O$33:O34)+1),H34)</f>
        <v>19155</v>
      </c>
      <c r="I35" s="8"/>
      <c r="J35" s="8">
        <v>3</v>
      </c>
      <c r="K35" s="8">
        <f t="shared" si="5"/>
        <v>1</v>
      </c>
      <c r="L35" s="8">
        <f t="shared" si="4"/>
        <v>0</v>
      </c>
      <c r="M35" s="8">
        <f t="shared" si="4"/>
        <v>0</v>
      </c>
      <c r="N35" s="8">
        <f t="shared" si="4"/>
        <v>0</v>
      </c>
      <c r="O35" s="8">
        <f t="shared" si="4"/>
        <v>0</v>
      </c>
      <c r="Q35" s="8" t="s">
        <v>13</v>
      </c>
      <c r="R35" s="8" t="str">
        <f>IF(Datos!E5&gt;$R$32,"PASA CORTE","NO PASA CORTE")</f>
        <v>PASA CORTE</v>
      </c>
      <c r="S35" s="8"/>
    </row>
    <row r="36" spans="2:19" x14ac:dyDescent="0.3">
      <c r="B36" s="8" t="s">
        <v>62</v>
      </c>
      <c r="C36" s="8">
        <v>4</v>
      </c>
      <c r="D36" s="10">
        <f>IF(D35=MAX($D35:$H35),D$33/(SUM(K$33:K35)+1),D35)</f>
        <v>74372.666666666672</v>
      </c>
      <c r="E36" s="10">
        <f>IF(E35=MAX($D35:$H35),E$33/(SUM(L$33:L35)+1),E35)</f>
        <v>80743</v>
      </c>
      <c r="F36" s="10">
        <f>IF(F35=MAX($D35:$H35),F$33/(SUM(M$33:M35)+1),F35)</f>
        <v>79575</v>
      </c>
      <c r="G36" s="10">
        <f>IF(G35=MAX($D35:$H35),G$33/(SUM(N$33:N35)+1),G35)</f>
        <v>51644</v>
      </c>
      <c r="H36" s="10">
        <f>IF(H35=MAX($D35:$H35),H$33/(SUM(O$33:O35)+1),H35)</f>
        <v>19155</v>
      </c>
      <c r="I36" s="8"/>
      <c r="J36" s="8">
        <v>4</v>
      </c>
      <c r="K36" s="8">
        <f t="shared" si="5"/>
        <v>0</v>
      </c>
      <c r="L36" s="8">
        <f t="shared" si="4"/>
        <v>1</v>
      </c>
      <c r="M36" s="8">
        <f t="shared" si="4"/>
        <v>0</v>
      </c>
      <c r="N36" s="8">
        <f t="shared" si="4"/>
        <v>0</v>
      </c>
      <c r="O36" s="8">
        <f t="shared" si="4"/>
        <v>0</v>
      </c>
      <c r="Q36" s="8" t="s">
        <v>14</v>
      </c>
      <c r="R36" s="8" t="str">
        <f>IF(Datos!E6&gt;$R$32,"PASA CORTE","NO PASA CORTE")</f>
        <v>PASA CORTE</v>
      </c>
      <c r="S36" s="8"/>
    </row>
    <row r="37" spans="2:19" x14ac:dyDescent="0.3">
      <c r="B37" s="8" t="s">
        <v>62</v>
      </c>
      <c r="C37" s="8">
        <v>5</v>
      </c>
      <c r="D37" s="10">
        <f>IF(D36=MAX($D36:$H36),D$33/(SUM(K$33:K36)+1),D36)</f>
        <v>74372.666666666672</v>
      </c>
      <c r="E37" s="10">
        <f>IF(E36=MAX($D36:$H36),E$33/(SUM(L$33:L36)+1),E36)</f>
        <v>53828.666666666664</v>
      </c>
      <c r="F37" s="10">
        <f>IF(F36=MAX($D36:$H36),F$33/(SUM(M$33:M36)+1),F36)</f>
        <v>79575</v>
      </c>
      <c r="G37" s="10">
        <f>IF(G36=MAX($D36:$H36),G$33/(SUM(N$33:N36)+1),G36)</f>
        <v>51644</v>
      </c>
      <c r="H37" s="10">
        <f>IF(H36=MAX($D36:$H36),H$33/(SUM(O$33:O36)+1),H36)</f>
        <v>19155</v>
      </c>
      <c r="I37" s="8"/>
      <c r="J37" s="8">
        <v>5</v>
      </c>
      <c r="K37" s="8">
        <f t="shared" si="5"/>
        <v>0</v>
      </c>
      <c r="L37" s="8">
        <f t="shared" si="4"/>
        <v>0</v>
      </c>
      <c r="M37" s="8">
        <f t="shared" si="4"/>
        <v>1</v>
      </c>
      <c r="N37" s="8">
        <f t="shared" si="4"/>
        <v>0</v>
      </c>
      <c r="O37" s="8">
        <f t="shared" si="4"/>
        <v>0</v>
      </c>
      <c r="Q37" s="8" t="s">
        <v>15</v>
      </c>
      <c r="R37" s="8" t="str">
        <f>IF(Datos!E7&gt;$R$32,"PASA CORTE","NO PASA CORTE")</f>
        <v>PASA CORTE</v>
      </c>
      <c r="S37" s="8"/>
    </row>
    <row r="38" spans="2:19" x14ac:dyDescent="0.3">
      <c r="B38" s="8" t="s">
        <v>62</v>
      </c>
      <c r="C38" s="8">
        <v>6</v>
      </c>
      <c r="D38" s="10">
        <f>IF(D37=MAX($D37:$H37),D$33/(SUM(K$33:K37)+1),D37)</f>
        <v>74372.666666666672</v>
      </c>
      <c r="E38" s="10">
        <f>IF(E37=MAX($D37:$H37),E$33/(SUM(L$33:L37)+1),E37)</f>
        <v>53828.666666666664</v>
      </c>
      <c r="F38" s="10">
        <f>IF(F37=MAX($D37:$H37),F$33/(SUM(M$33:M37)+1),F37)</f>
        <v>39787.5</v>
      </c>
      <c r="G38" s="10">
        <f>IF(G37=MAX($D37:$H37),G$33/(SUM(N$33:N37)+1),G37)</f>
        <v>51644</v>
      </c>
      <c r="H38" s="10">
        <f>IF(H37=MAX($D37:$H37),H$33/(SUM(O$33:O37)+1),H37)</f>
        <v>19155</v>
      </c>
      <c r="I38" s="8"/>
      <c r="J38" s="8">
        <v>6</v>
      </c>
      <c r="K38" s="8">
        <f t="shared" si="5"/>
        <v>1</v>
      </c>
      <c r="L38" s="8">
        <f t="shared" si="4"/>
        <v>0</v>
      </c>
      <c r="M38" s="8">
        <f t="shared" si="4"/>
        <v>0</v>
      </c>
      <c r="N38" s="8">
        <f t="shared" si="4"/>
        <v>0</v>
      </c>
      <c r="O38" s="8">
        <f t="shared" si="4"/>
        <v>0</v>
      </c>
      <c r="Q38" s="8" t="s">
        <v>16</v>
      </c>
      <c r="R38" s="8" t="str">
        <f>IF(Datos!E8&gt;$R$32,"PASA CORTE","NO PASA CORTE")</f>
        <v>NO PASA CORTE</v>
      </c>
      <c r="S38" s="8"/>
    </row>
    <row r="39" spans="2:19" x14ac:dyDescent="0.3">
      <c r="B39" s="8" t="s">
        <v>62</v>
      </c>
      <c r="C39" s="8">
        <v>7</v>
      </c>
      <c r="D39" s="10">
        <f>IF(D38=MAX($D38:$H38),D$33/(SUM(K$33:K38)+1),D38)</f>
        <v>55779.5</v>
      </c>
      <c r="E39" s="10">
        <f>IF(E38=MAX($D38:$H38),E$33/(SUM(L$33:L38)+1),E38)</f>
        <v>53828.666666666664</v>
      </c>
      <c r="F39" s="10">
        <f>IF(F38=MAX($D38:$H38),F$33/(SUM(M$33:M38)+1),F38)</f>
        <v>39787.5</v>
      </c>
      <c r="G39" s="10">
        <f>IF(G38=MAX($D38:$H38),G$33/(SUM(N$33:N38)+1),G38)</f>
        <v>51644</v>
      </c>
      <c r="H39" s="10">
        <f>IF(H38=MAX($D38:$H38),H$33/(SUM(O$33:O38)+1),H38)</f>
        <v>19155</v>
      </c>
      <c r="I39" s="8"/>
      <c r="J39" s="8">
        <v>7</v>
      </c>
      <c r="K39" s="8">
        <f t="shared" si="5"/>
        <v>1</v>
      </c>
      <c r="L39" s="8">
        <f t="shared" si="4"/>
        <v>0</v>
      </c>
      <c r="M39" s="8">
        <f t="shared" si="4"/>
        <v>0</v>
      </c>
      <c r="N39" s="8">
        <f t="shared" si="4"/>
        <v>0</v>
      </c>
      <c r="O39" s="8">
        <f t="shared" si="4"/>
        <v>0</v>
      </c>
      <c r="Q39" s="8" t="s">
        <v>17</v>
      </c>
      <c r="R39" s="8" t="str">
        <f>IF(Datos!E9&gt;$R$32,"PASA CORTE","NO PASA CORTE")</f>
        <v>NO PASA CORTE</v>
      </c>
      <c r="S39" s="8"/>
    </row>
    <row r="40" spans="2:19" x14ac:dyDescent="0.3">
      <c r="B40" s="8" t="s">
        <v>62</v>
      </c>
      <c r="C40" s="8">
        <v>8</v>
      </c>
      <c r="D40" s="10">
        <f>IF(D39=MAX($D39:$H39),D$33/(SUM(K$33:K39)+1),D39)</f>
        <v>44623.6</v>
      </c>
      <c r="E40" s="10">
        <f>IF(E39=MAX($D39:$H39),E$33/(SUM(L$33:L39)+1),E39)</f>
        <v>53828.666666666664</v>
      </c>
      <c r="F40" s="10">
        <f>IF(F39=MAX($D39:$H39),F$33/(SUM(M$33:M39)+1),F39)</f>
        <v>39787.5</v>
      </c>
      <c r="G40" s="10">
        <f>IF(G39=MAX($D39:$H39),G$33/(SUM(N$33:N39)+1),G39)</f>
        <v>51644</v>
      </c>
      <c r="H40" s="10">
        <f>IF(H39=MAX($D39:$H39),H$33/(SUM(O$33:O39)+1),H39)</f>
        <v>19155</v>
      </c>
      <c r="I40" s="8"/>
      <c r="J40" s="8">
        <v>8</v>
      </c>
      <c r="K40" s="8">
        <f t="shared" si="5"/>
        <v>0</v>
      </c>
      <c r="L40" s="8">
        <f t="shared" si="4"/>
        <v>1</v>
      </c>
      <c r="M40" s="8">
        <f t="shared" si="4"/>
        <v>0</v>
      </c>
      <c r="N40" s="8">
        <f t="shared" si="4"/>
        <v>0</v>
      </c>
      <c r="O40" s="8">
        <f t="shared" si="4"/>
        <v>0</v>
      </c>
      <c r="Q40" s="8" t="s">
        <v>18</v>
      </c>
      <c r="R40" s="8" t="str">
        <f>IF(Datos!E10&gt;$R$32,"PASA CORTE","NO PASA CORTE")</f>
        <v>NO PASA CORTE</v>
      </c>
      <c r="S40" s="8"/>
    </row>
    <row r="41" spans="2:19" x14ac:dyDescent="0.3">
      <c r="B41" s="8" t="s">
        <v>62</v>
      </c>
      <c r="C41" s="8">
        <v>9</v>
      </c>
      <c r="D41" s="10">
        <f>IF(D40=MAX($D40:$H40),D$33/(SUM(K$33:K40)+1),D40)</f>
        <v>44623.6</v>
      </c>
      <c r="E41" s="10">
        <f>IF(E40=MAX($D40:$H40),E$33/(SUM(L$33:L40)+1),E40)</f>
        <v>40371.5</v>
      </c>
      <c r="F41" s="10">
        <f>IF(F40=MAX($D40:$H40),F$33/(SUM(M$33:M40)+1),F40)</f>
        <v>39787.5</v>
      </c>
      <c r="G41" s="10">
        <f>IF(G40=MAX($D40:$H40),G$33/(SUM(N$33:N40)+1),G40)</f>
        <v>51644</v>
      </c>
      <c r="H41" s="10">
        <f>IF(H40=MAX($D40:$H40),H$33/(SUM(O$33:O40)+1),H40)</f>
        <v>19155</v>
      </c>
      <c r="I41" s="8"/>
      <c r="J41" s="8">
        <v>9</v>
      </c>
      <c r="K41" s="8">
        <f t="shared" si="5"/>
        <v>0</v>
      </c>
      <c r="L41" s="8">
        <f t="shared" si="4"/>
        <v>0</v>
      </c>
      <c r="M41" s="8">
        <f t="shared" si="4"/>
        <v>0</v>
      </c>
      <c r="N41" s="8">
        <f t="shared" si="4"/>
        <v>1</v>
      </c>
      <c r="O41" s="8">
        <f t="shared" si="4"/>
        <v>0</v>
      </c>
      <c r="Q41" s="8" t="s">
        <v>19</v>
      </c>
      <c r="R41" s="8" t="str">
        <f>IF(Datos!E11&gt;$R$32,"PASA CORTE","NO PASA CORTE")</f>
        <v>NO PASA CORTE</v>
      </c>
      <c r="S41" s="8"/>
    </row>
    <row r="42" spans="2:19" x14ac:dyDescent="0.3">
      <c r="B42" s="8" t="s">
        <v>62</v>
      </c>
      <c r="C42" s="8">
        <v>10</v>
      </c>
      <c r="D42" s="10">
        <f>IF(D41=MAX($D41:$H41),D$33/(SUM(K$33:K41)+1),D41)</f>
        <v>44623.6</v>
      </c>
      <c r="E42" s="10">
        <f>IF(E41=MAX($D41:$H41),E$33/(SUM(L$33:L41)+1),E41)</f>
        <v>40371.5</v>
      </c>
      <c r="F42" s="10">
        <f>IF(F41=MAX($D41:$H41),F$33/(SUM(M$33:M41)+1),F41)</f>
        <v>39787.5</v>
      </c>
      <c r="G42" s="10">
        <f>IF(G41=MAX($D41:$H41),G$33/(SUM(N$33:N41)+1),G41)</f>
        <v>25822</v>
      </c>
      <c r="H42" s="10">
        <f>IF(H41=MAX($D41:$H41),H$33/(SUM(O$33:O41)+1),H41)</f>
        <v>19155</v>
      </c>
      <c r="I42" s="8"/>
      <c r="J42" s="8">
        <v>10</v>
      </c>
      <c r="K42" s="8">
        <f t="shared" si="5"/>
        <v>1</v>
      </c>
      <c r="L42" s="8">
        <f t="shared" si="4"/>
        <v>0</v>
      </c>
      <c r="M42" s="8">
        <f t="shared" si="4"/>
        <v>0</v>
      </c>
      <c r="N42" s="8">
        <f t="shared" si="4"/>
        <v>0</v>
      </c>
      <c r="O42" s="8">
        <f t="shared" si="4"/>
        <v>0</v>
      </c>
      <c r="Q42" s="8" t="s">
        <v>20</v>
      </c>
      <c r="R42" s="8" t="str">
        <f>IF(Datos!E12&gt;$R$32,"PASA CORTE","NO PASA CORTE")</f>
        <v>NO PASA CORTE</v>
      </c>
      <c r="S42" s="8"/>
    </row>
    <row r="43" spans="2:19" x14ac:dyDescent="0.3">
      <c r="B43" s="8" t="s">
        <v>62</v>
      </c>
      <c r="C43" s="8">
        <v>11</v>
      </c>
      <c r="D43" s="10">
        <f>IF(D42=MAX($D42:$H42),D$33/(SUM(K$33:K42)+1),D42)</f>
        <v>37186.333333333336</v>
      </c>
      <c r="E43" s="10">
        <f>IF(E42=MAX($D42:$H42),E$33/(SUM(L$33:L42)+1),E42)</f>
        <v>40371.5</v>
      </c>
      <c r="F43" s="10">
        <f>IF(F42=MAX($D42:$H42),F$33/(SUM(M$33:M42)+1),F42)</f>
        <v>39787.5</v>
      </c>
      <c r="G43" s="10">
        <f>IF(G42=MAX($D42:$H42),G$33/(SUM(N$33:N42)+1),G42)</f>
        <v>25822</v>
      </c>
      <c r="H43" s="10">
        <f>IF(H42=MAX($D42:$H42),H$33/(SUM(O$33:O42)+1),H42)</f>
        <v>19155</v>
      </c>
      <c r="I43" s="8"/>
      <c r="J43" s="8">
        <v>11</v>
      </c>
      <c r="K43" s="8">
        <f t="shared" si="5"/>
        <v>0</v>
      </c>
      <c r="L43" s="8">
        <f t="shared" si="4"/>
        <v>1</v>
      </c>
      <c r="M43" s="8">
        <f t="shared" si="4"/>
        <v>0</v>
      </c>
      <c r="N43" s="8">
        <f t="shared" si="4"/>
        <v>0</v>
      </c>
      <c r="O43" s="8">
        <f t="shared" si="4"/>
        <v>0</v>
      </c>
      <c r="Q43" s="8" t="s">
        <v>21</v>
      </c>
      <c r="R43" s="8" t="str">
        <f>IF(Datos!E13&gt;$R$32,"PASA CORTE","NO PASA CORTE")</f>
        <v>NO PASA CORTE</v>
      </c>
      <c r="S43" s="8"/>
    </row>
    <row r="44" spans="2:19" x14ac:dyDescent="0.3">
      <c r="B44" s="8" t="s">
        <v>62</v>
      </c>
      <c r="C44" s="8">
        <v>12</v>
      </c>
      <c r="D44" s="10">
        <f>IF(D43=MAX($D43:$H43),D$33/(SUM(K$33:K43)+1),D43)</f>
        <v>37186.333333333336</v>
      </c>
      <c r="E44" s="10">
        <f>IF(E43=MAX($D43:$H43),E$33/(SUM(L$33:L43)+1),E43)</f>
        <v>32297.200000000001</v>
      </c>
      <c r="F44" s="10">
        <f>IF(F43=MAX($D43:$H43),F$33/(SUM(M$33:M43)+1),F43)</f>
        <v>39787.5</v>
      </c>
      <c r="G44" s="10">
        <f>IF(G43=MAX($D43:$H43),G$33/(SUM(N$33:N43)+1),G43)</f>
        <v>25822</v>
      </c>
      <c r="H44" s="10">
        <f>IF(H43=MAX($D43:$H43),H$33/(SUM(O$33:O43)+1),H43)</f>
        <v>19155</v>
      </c>
      <c r="I44" s="8"/>
      <c r="J44" s="8">
        <v>12</v>
      </c>
      <c r="K44" s="8">
        <f t="shared" si="5"/>
        <v>0</v>
      </c>
      <c r="L44" s="8">
        <f t="shared" si="4"/>
        <v>0</v>
      </c>
      <c r="M44" s="8">
        <f t="shared" si="4"/>
        <v>1</v>
      </c>
      <c r="N44" s="8">
        <f t="shared" si="4"/>
        <v>0</v>
      </c>
      <c r="O44" s="8">
        <f t="shared" si="4"/>
        <v>0</v>
      </c>
      <c r="Q44" s="8" t="s">
        <v>22</v>
      </c>
      <c r="R44" s="8" t="str">
        <f>IF(Datos!E14&gt;$R$32,"PASA CORTE","NO PASA CORTE")</f>
        <v>NO PASA CORTE</v>
      </c>
      <c r="S44" s="8"/>
    </row>
    <row r="45" spans="2:19" x14ac:dyDescent="0.3">
      <c r="B45" s="8" t="s">
        <v>62</v>
      </c>
      <c r="C45" s="8">
        <v>13</v>
      </c>
      <c r="D45" s="10">
        <f>IF(D44=MAX($D44:$H44),D$33/(SUM(K$33:K44)+1),D44)</f>
        <v>37186.333333333336</v>
      </c>
      <c r="E45" s="10">
        <f>IF(E44=MAX($D44:$H44),E$33/(SUM(L$33:L44)+1),E44)</f>
        <v>32297.200000000001</v>
      </c>
      <c r="F45" s="10">
        <f>IF(F44=MAX($D44:$H44),F$33/(SUM(M$33:M44)+1),F44)</f>
        <v>26525</v>
      </c>
      <c r="G45" s="10">
        <f>IF(G44=MAX($D44:$H44),G$33/(SUM(N$33:N44)+1),G44)</f>
        <v>25822</v>
      </c>
      <c r="H45" s="10">
        <f>IF(H44=MAX($D44:$H44),H$33/(SUM(O$33:O44)+1),H44)</f>
        <v>19155</v>
      </c>
      <c r="I45" s="8"/>
      <c r="J45" s="8">
        <v>13</v>
      </c>
      <c r="K45" s="8">
        <f t="shared" si="5"/>
        <v>1</v>
      </c>
      <c r="L45" s="8">
        <f t="shared" si="4"/>
        <v>0</v>
      </c>
      <c r="M45" s="8">
        <f t="shared" si="4"/>
        <v>0</v>
      </c>
      <c r="N45" s="8">
        <f t="shared" si="4"/>
        <v>0</v>
      </c>
      <c r="O45" s="8">
        <f t="shared" si="4"/>
        <v>0</v>
      </c>
      <c r="Q45" s="8" t="s">
        <v>23</v>
      </c>
      <c r="R45" s="8" t="str">
        <f>IF(Datos!E15&gt;$R$32,"PASA CORTE","NO PASA CORTE")</f>
        <v>NO PASA CORTE</v>
      </c>
      <c r="S45" s="8"/>
    </row>
    <row r="46" spans="2:19" x14ac:dyDescent="0.3">
      <c r="B46" s="8" t="s">
        <v>62</v>
      </c>
      <c r="C46" s="8">
        <v>14</v>
      </c>
      <c r="D46" s="10">
        <f>IF(D45=MAX($D45:$H45),D$33/(SUM(K$33:K45)+1),D45)</f>
        <v>31874</v>
      </c>
      <c r="E46" s="10">
        <f>IF(E45=MAX($D45:$H45),E$33/(SUM(L$33:L45)+1),E45)</f>
        <v>32297.200000000001</v>
      </c>
      <c r="F46" s="10">
        <f>IF(F45=MAX($D45:$H45),F$33/(SUM(M$33:M45)+1),F45)</f>
        <v>26525</v>
      </c>
      <c r="G46" s="10">
        <f>IF(G45=MAX($D45:$H45),G$33/(SUM(N$33:N45)+1),G45)</f>
        <v>25822</v>
      </c>
      <c r="H46" s="10">
        <f>IF(H45=MAX($D45:$H45),H$33/(SUM(O$33:O45)+1),H45)</f>
        <v>19155</v>
      </c>
      <c r="I46" s="8"/>
      <c r="J46" s="8">
        <v>14</v>
      </c>
      <c r="K46" s="8">
        <f t="shared" si="5"/>
        <v>0</v>
      </c>
      <c r="L46" s="8">
        <f t="shared" si="4"/>
        <v>1</v>
      </c>
      <c r="M46" s="8">
        <f t="shared" si="4"/>
        <v>0</v>
      </c>
      <c r="N46" s="8">
        <f t="shared" si="4"/>
        <v>0</v>
      </c>
      <c r="O46" s="8">
        <f t="shared" si="4"/>
        <v>0</v>
      </c>
      <c r="Q46" s="8" t="s">
        <v>24</v>
      </c>
      <c r="R46" s="8" t="str">
        <f>IF(Datos!E16&gt;$R$32,"PASA CORTE","NO PASA CORTE")</f>
        <v>NO PASA CORTE</v>
      </c>
      <c r="S46" s="8"/>
    </row>
    <row r="47" spans="2:19" x14ac:dyDescent="0.3">
      <c r="B47" s="8" t="s">
        <v>62</v>
      </c>
      <c r="C47" s="8">
        <v>15</v>
      </c>
      <c r="D47" s="10">
        <f>IF(D46=MAX($D46:$H46),D$33/(SUM(K$33:K46)+1),D46)</f>
        <v>31874</v>
      </c>
      <c r="E47" s="10">
        <f>IF(E46=MAX($D46:$H46),E$33/(SUM(L$33:L46)+1),E46)</f>
        <v>26914.333333333332</v>
      </c>
      <c r="F47" s="10">
        <f>IF(F46=MAX($D46:$H46),F$33/(SUM(M$33:M46)+1),F46)</f>
        <v>26525</v>
      </c>
      <c r="G47" s="10">
        <f>IF(G46=MAX($D46:$H46),G$33/(SUM(N$33:N46)+1),G46)</f>
        <v>25822</v>
      </c>
      <c r="H47" s="10">
        <f>IF(H46=MAX($D46:$H46),H$33/(SUM(O$33:O46)+1),H46)</f>
        <v>19155</v>
      </c>
      <c r="I47" s="8"/>
      <c r="J47" s="8">
        <v>15</v>
      </c>
      <c r="K47" s="8">
        <f t="shared" si="5"/>
        <v>1</v>
      </c>
      <c r="L47" s="8">
        <f t="shared" si="4"/>
        <v>0</v>
      </c>
      <c r="M47" s="8">
        <f t="shared" si="4"/>
        <v>0</v>
      </c>
      <c r="N47" s="8">
        <f t="shared" si="4"/>
        <v>0</v>
      </c>
      <c r="O47" s="8">
        <f t="shared" si="4"/>
        <v>0</v>
      </c>
      <c r="Q47" s="8"/>
      <c r="R47" s="8"/>
      <c r="S47" s="8"/>
    </row>
    <row r="48" spans="2:19" x14ac:dyDescent="0.3">
      <c r="B48" s="8" t="s">
        <v>62</v>
      </c>
      <c r="C48" s="8">
        <v>16</v>
      </c>
      <c r="D48" s="10">
        <f>IF(D47=MAX($D47:$H47),D$33/(SUM(K$33:K47)+1),D47)</f>
        <v>27889.75</v>
      </c>
      <c r="E48" s="10">
        <f>IF(E47=MAX($D47:$H47),E$33/(SUM(L$33:L47)+1),E47)</f>
        <v>26914.333333333332</v>
      </c>
      <c r="F48" s="10">
        <f>IF(F47=MAX($D47:$H47),F$33/(SUM(M$33:M47)+1),F47)</f>
        <v>26525</v>
      </c>
      <c r="G48" s="10">
        <f>IF(G47=MAX($D47:$H47),G$33/(SUM(N$33:N47)+1),G47)</f>
        <v>25822</v>
      </c>
      <c r="H48" s="10">
        <f>IF(H47=MAX($D47:$H47),H$33/(SUM(O$33:O47)+1),H47)</f>
        <v>19155</v>
      </c>
      <c r="I48" s="8"/>
      <c r="J48" s="8">
        <v>16</v>
      </c>
      <c r="K48" s="8">
        <f t="shared" si="5"/>
        <v>1</v>
      </c>
      <c r="L48" s="8">
        <f t="shared" si="4"/>
        <v>0</v>
      </c>
      <c r="M48" s="8">
        <f t="shared" si="4"/>
        <v>0</v>
      </c>
      <c r="N48" s="8">
        <f t="shared" si="4"/>
        <v>0</v>
      </c>
      <c r="O48" s="8">
        <f t="shared" si="4"/>
        <v>0</v>
      </c>
      <c r="Q48" s="8"/>
      <c r="R48" s="8"/>
      <c r="S48" s="8"/>
    </row>
    <row r="49" spans="2:19" x14ac:dyDescent="0.3">
      <c r="B49" s="8" t="s">
        <v>62</v>
      </c>
      <c r="C49" s="8">
        <v>17</v>
      </c>
      <c r="D49" s="10">
        <f>IF(D48=MAX($D48:$H48),D$33/(SUM(K$33:K48)+1),D48)</f>
        <v>24790.888888888891</v>
      </c>
      <c r="E49" s="10">
        <f>IF(E48=MAX($D48:$H48),E$33/(SUM(L$33:L48)+1),E48)</f>
        <v>26914.333333333332</v>
      </c>
      <c r="F49" s="10">
        <f>IF(F48=MAX($D48:$H48),F$33/(SUM(M$33:M48)+1),F48)</f>
        <v>26525</v>
      </c>
      <c r="G49" s="10">
        <f>IF(G48=MAX($D48:$H48),G$33/(SUM(N$33:N48)+1),G48)</f>
        <v>25822</v>
      </c>
      <c r="H49" s="10">
        <f>IF(H48=MAX($D48:$H48),H$33/(SUM(O$33:O48)+1),H48)</f>
        <v>19155</v>
      </c>
      <c r="I49" s="8"/>
      <c r="J49" s="8">
        <v>17</v>
      </c>
      <c r="K49" s="8">
        <f t="shared" si="5"/>
        <v>0</v>
      </c>
      <c r="L49" s="8">
        <f t="shared" si="5"/>
        <v>1</v>
      </c>
      <c r="M49" s="8">
        <f t="shared" si="5"/>
        <v>0</v>
      </c>
      <c r="N49" s="8">
        <f t="shared" si="5"/>
        <v>0</v>
      </c>
      <c r="O49" s="8">
        <f t="shared" si="5"/>
        <v>0</v>
      </c>
      <c r="Q49" s="8"/>
      <c r="R49" s="8"/>
      <c r="S49" s="8"/>
    </row>
    <row r="50" spans="2:19" x14ac:dyDescent="0.3">
      <c r="B50" s="8" t="s">
        <v>62</v>
      </c>
      <c r="C50" s="8">
        <v>18</v>
      </c>
      <c r="D50" s="10">
        <f>IF(D49=MAX($D49:$H49),D$33/(SUM(K$33:K49)+1),D49)</f>
        <v>24790.888888888891</v>
      </c>
      <c r="E50" s="10">
        <f>IF(E49=MAX($D49:$H49),E$33/(SUM(L$33:L49)+1),E49)</f>
        <v>23069.428571428572</v>
      </c>
      <c r="F50" s="10">
        <f>IF(F49=MAX($D49:$H49),F$33/(SUM(M$33:M49)+1),F49)</f>
        <v>26525</v>
      </c>
      <c r="G50" s="10">
        <f>IF(G49=MAX($D49:$H49),G$33/(SUM(N$33:N49)+1),G49)</f>
        <v>25822</v>
      </c>
      <c r="H50" s="10">
        <f>IF(H49=MAX($D49:$H49),H$33/(SUM(O$33:O49)+1),H49)</f>
        <v>19155</v>
      </c>
      <c r="I50" s="8"/>
      <c r="J50" s="8">
        <v>18</v>
      </c>
      <c r="K50" s="8">
        <f t="shared" si="5"/>
        <v>0</v>
      </c>
      <c r="L50" s="8">
        <f t="shared" si="5"/>
        <v>0</v>
      </c>
      <c r="M50" s="8">
        <f t="shared" si="5"/>
        <v>1</v>
      </c>
      <c r="N50" s="8">
        <f t="shared" si="5"/>
        <v>0</v>
      </c>
      <c r="O50" s="8">
        <f t="shared" si="5"/>
        <v>0</v>
      </c>
      <c r="Q50" s="8"/>
      <c r="R50" s="8"/>
      <c r="S50" s="8"/>
    </row>
    <row r="51" spans="2:19" x14ac:dyDescent="0.3">
      <c r="B51" s="8" t="s">
        <v>62</v>
      </c>
      <c r="C51" s="8">
        <v>19</v>
      </c>
      <c r="D51" s="10">
        <f>IF(D50=MAX($D50:$H50),D$33/(SUM(K$33:K50)+1),D50)</f>
        <v>24790.888888888891</v>
      </c>
      <c r="E51" s="10">
        <f>IF(E50=MAX($D50:$H50),E$33/(SUM(L$33:L50)+1),E50)</f>
        <v>23069.428571428572</v>
      </c>
      <c r="F51" s="10">
        <f>IF(F50=MAX($D50:$H50),F$33/(SUM(M$33:M50)+1),F50)</f>
        <v>19893.75</v>
      </c>
      <c r="G51" s="10">
        <f>IF(G50=MAX($D50:$H50),G$33/(SUM(N$33:N50)+1),G50)</f>
        <v>25822</v>
      </c>
      <c r="H51" s="10">
        <f>IF(H50=MAX($D50:$H50),H$33/(SUM(O$33:O50)+1),H50)</f>
        <v>19155</v>
      </c>
      <c r="I51" s="8"/>
      <c r="J51" s="8">
        <v>19</v>
      </c>
      <c r="K51" s="8">
        <f t="shared" si="5"/>
        <v>0</v>
      </c>
      <c r="L51" s="8">
        <f t="shared" si="5"/>
        <v>0</v>
      </c>
      <c r="M51" s="8">
        <f t="shared" si="5"/>
        <v>0</v>
      </c>
      <c r="N51" s="8">
        <f t="shared" si="5"/>
        <v>1</v>
      </c>
      <c r="O51" s="8">
        <f t="shared" si="5"/>
        <v>0</v>
      </c>
      <c r="Q51" s="8"/>
      <c r="R51" s="8"/>
      <c r="S51" s="8"/>
    </row>
    <row r="52" spans="2:19" x14ac:dyDescent="0.3">
      <c r="B52" s="8" t="s">
        <v>62</v>
      </c>
      <c r="C52" s="8">
        <v>20</v>
      </c>
      <c r="D52" s="10">
        <f>IF(D51=MAX($D51:$H51),D$33/(SUM(K$33:K51)+1),D51)</f>
        <v>24790.888888888891</v>
      </c>
      <c r="E52" s="10">
        <f>IF(E51=MAX($D51:$H51),E$33/(SUM(L$33:L51)+1),E51)</f>
        <v>23069.428571428572</v>
      </c>
      <c r="F52" s="10">
        <f>IF(F51=MAX($D51:$H51),F$33/(SUM(M$33:M51)+1),F51)</f>
        <v>19893.75</v>
      </c>
      <c r="G52" s="10">
        <f>IF(G51=MAX($D51:$H51),G$33/(SUM(N$33:N51)+1),G51)</f>
        <v>17214.666666666668</v>
      </c>
      <c r="H52" s="10">
        <f>IF(H51=MAX($D51:$H51),H$33/(SUM(O$33:O51)+1),H51)</f>
        <v>19155</v>
      </c>
      <c r="I52" s="8"/>
      <c r="J52" s="8">
        <v>20</v>
      </c>
      <c r="K52" s="8">
        <f t="shared" si="5"/>
        <v>1</v>
      </c>
      <c r="L52" s="8">
        <f t="shared" si="5"/>
        <v>0</v>
      </c>
      <c r="M52" s="8">
        <f t="shared" si="5"/>
        <v>0</v>
      </c>
      <c r="N52" s="8">
        <f t="shared" si="5"/>
        <v>0</v>
      </c>
      <c r="O52" s="8">
        <f t="shared" si="5"/>
        <v>0</v>
      </c>
      <c r="Q52" s="8"/>
      <c r="R52" s="8"/>
      <c r="S52" s="8"/>
    </row>
    <row r="53" spans="2:19" x14ac:dyDescent="0.3">
      <c r="B53" s="8" t="s">
        <v>62</v>
      </c>
      <c r="C53" s="8">
        <v>21</v>
      </c>
      <c r="D53" s="10">
        <f>IF(D52=MAX($D52:$H52),D$33/(SUM(K$33:K52)+1),D52)</f>
        <v>22311.8</v>
      </c>
      <c r="E53" s="10">
        <f>IF(E52=MAX($D52:$H52),E$33/(SUM(L$33:L52)+1),E52)</f>
        <v>23069.428571428572</v>
      </c>
      <c r="F53" s="10">
        <f>IF(F52=MAX($D52:$H52),F$33/(SUM(M$33:M52)+1),F52)</f>
        <v>19893.75</v>
      </c>
      <c r="G53" s="10">
        <f>IF(G52=MAX($D52:$H52),G$33/(SUM(N$33:N52)+1),G52)</f>
        <v>17214.666666666668</v>
      </c>
      <c r="H53" s="10">
        <f>IF(H52=MAX($D52:$H52),H$33/(SUM(O$33:O52)+1),H52)</f>
        <v>19155</v>
      </c>
      <c r="I53" s="8"/>
      <c r="J53" s="8">
        <v>21</v>
      </c>
      <c r="K53" s="8">
        <f t="shared" si="5"/>
        <v>0</v>
      </c>
      <c r="L53" s="8">
        <f t="shared" si="5"/>
        <v>1</v>
      </c>
      <c r="M53" s="8">
        <f t="shared" si="5"/>
        <v>0</v>
      </c>
      <c r="N53" s="8">
        <f t="shared" si="5"/>
        <v>0</v>
      </c>
      <c r="O53" s="8">
        <f t="shared" si="5"/>
        <v>0</v>
      </c>
      <c r="Q53" s="8"/>
      <c r="R53" s="8"/>
      <c r="S53" s="8"/>
    </row>
    <row r="54" spans="2:19" x14ac:dyDescent="0.3">
      <c r="B54" s="8" t="s">
        <v>62</v>
      </c>
      <c r="C54" s="8">
        <v>22</v>
      </c>
      <c r="D54" s="10">
        <f>IF(D53=MAX($D53:$H53),D$33/(SUM(K$33:K53)+1),D53)</f>
        <v>22311.8</v>
      </c>
      <c r="E54" s="10">
        <f>IF(E53=MAX($D53:$H53),E$33/(SUM(L$33:L53)+1),E53)</f>
        <v>20185.75</v>
      </c>
      <c r="F54" s="10">
        <f>IF(F53=MAX($D53:$H53),F$33/(SUM(M$33:M53)+1),F53)</f>
        <v>19893.75</v>
      </c>
      <c r="G54" s="10">
        <f>IF(G53=MAX($D53:$H53),G$33/(SUM(N$33:N53)+1),G53)</f>
        <v>17214.666666666668</v>
      </c>
      <c r="H54" s="10">
        <f>IF(H53=MAX($D53:$H53),H$33/(SUM(O$33:O53)+1),H53)</f>
        <v>19155</v>
      </c>
      <c r="I54" s="8"/>
      <c r="J54" s="8">
        <v>22</v>
      </c>
      <c r="K54" s="8">
        <f t="shared" si="5"/>
        <v>1</v>
      </c>
      <c r="L54" s="8">
        <f t="shared" si="5"/>
        <v>0</v>
      </c>
      <c r="M54" s="8">
        <f t="shared" si="5"/>
        <v>0</v>
      </c>
      <c r="N54" s="8">
        <f t="shared" si="5"/>
        <v>0</v>
      </c>
      <c r="O54" s="8">
        <f t="shared" si="5"/>
        <v>0</v>
      </c>
      <c r="Q54" s="8"/>
      <c r="R54" s="8"/>
      <c r="S54" s="8"/>
    </row>
    <row r="55" spans="2:19" x14ac:dyDescent="0.3">
      <c r="B55" s="8" t="s">
        <v>62</v>
      </c>
      <c r="C55" s="8">
        <v>23</v>
      </c>
      <c r="D55" s="10">
        <f>IF(D54=MAX($D54:$H54),D$33/(SUM(K$33:K54)+1),D54)</f>
        <v>20283.454545454544</v>
      </c>
      <c r="E55" s="10">
        <f>IF(E54=MAX($D54:$H54),E$33/(SUM(L$33:L54)+1),E54)</f>
        <v>20185.75</v>
      </c>
      <c r="F55" s="10">
        <f>IF(F54=MAX($D54:$H54),F$33/(SUM(M$33:M54)+1),F54)</f>
        <v>19893.75</v>
      </c>
      <c r="G55" s="10">
        <f>IF(G54=MAX($D54:$H54),G$33/(SUM(N$33:N54)+1),G54)</f>
        <v>17214.666666666668</v>
      </c>
      <c r="H55" s="10">
        <f>IF(H54=MAX($D54:$H54),H$33/(SUM(O$33:O54)+1),H54)</f>
        <v>19155</v>
      </c>
      <c r="I55" s="8"/>
      <c r="J55" s="8">
        <v>23</v>
      </c>
      <c r="K55" s="8">
        <f t="shared" si="5"/>
        <v>1</v>
      </c>
      <c r="L55" s="8">
        <f t="shared" si="5"/>
        <v>0</v>
      </c>
      <c r="M55" s="8">
        <f t="shared" si="5"/>
        <v>0</v>
      </c>
      <c r="N55" s="8">
        <f t="shared" si="5"/>
        <v>0</v>
      </c>
      <c r="O55" s="8">
        <f t="shared" si="5"/>
        <v>0</v>
      </c>
      <c r="Q55" s="8"/>
      <c r="R55" s="8"/>
      <c r="S55" s="8"/>
    </row>
    <row r="56" spans="2:19" x14ac:dyDescent="0.3">
      <c r="B56" s="8" t="s">
        <v>62</v>
      </c>
      <c r="C56" s="8">
        <v>24</v>
      </c>
      <c r="D56" s="10">
        <f>IF(D55=MAX($D55:$H55),D$33/(SUM(K$33:K55)+1),D55)</f>
        <v>18593.166666666668</v>
      </c>
      <c r="E56" s="10">
        <f>IF(E55=MAX($D55:$H55),E$33/(SUM(L$33:L55)+1),E55)</f>
        <v>20185.75</v>
      </c>
      <c r="F56" s="10">
        <f>IF(F55=MAX($D55:$H55),F$33/(SUM(M$33:M55)+1),F55)</f>
        <v>19893.75</v>
      </c>
      <c r="G56" s="10">
        <f>IF(G55=MAX($D55:$H55),G$33/(SUM(N$33:N55)+1),G55)</f>
        <v>17214.666666666668</v>
      </c>
      <c r="H56" s="10">
        <f>IF(H55=MAX($D55:$H55),H$33/(SUM(O$33:O55)+1),H55)</f>
        <v>19155</v>
      </c>
      <c r="I56" s="8"/>
      <c r="J56" s="8">
        <v>24</v>
      </c>
      <c r="K56" s="8">
        <f t="shared" si="5"/>
        <v>0</v>
      </c>
      <c r="L56" s="8">
        <f t="shared" si="5"/>
        <v>1</v>
      </c>
      <c r="M56" s="8">
        <f t="shared" si="5"/>
        <v>0</v>
      </c>
      <c r="N56" s="8">
        <f t="shared" si="5"/>
        <v>0</v>
      </c>
      <c r="O56" s="8">
        <f t="shared" si="5"/>
        <v>0</v>
      </c>
      <c r="Q56" s="8"/>
      <c r="R56" s="8"/>
      <c r="S56" s="8"/>
    </row>
    <row r="57" spans="2:19" x14ac:dyDescent="0.3">
      <c r="B57" s="8" t="s">
        <v>62</v>
      </c>
      <c r="C57" s="8">
        <v>25</v>
      </c>
      <c r="D57" s="10">
        <f>IF(D56=MAX($D56:$H56),D$33/(SUM(K$33:K56)+1),D56)</f>
        <v>18593.166666666668</v>
      </c>
      <c r="E57" s="10">
        <f>IF(E56=MAX($D56:$H56),E$33/(SUM(L$33:L56)+1),E56)</f>
        <v>17942.888888888891</v>
      </c>
      <c r="F57" s="10">
        <f>IF(F56=MAX($D56:$H56),F$33/(SUM(M$33:M56)+1),F56)</f>
        <v>19893.75</v>
      </c>
      <c r="G57" s="10">
        <f>IF(G56=MAX($D56:$H56),G$33/(SUM(N$33:N56)+1),G56)</f>
        <v>17214.666666666668</v>
      </c>
      <c r="H57" s="10">
        <f>IF(H56=MAX($D56:$H56),H$33/(SUM(O$33:O56)+1),H56)</f>
        <v>19155</v>
      </c>
      <c r="I57" s="8"/>
      <c r="J57" s="8">
        <v>25</v>
      </c>
      <c r="K57" s="8">
        <f t="shared" si="5"/>
        <v>0</v>
      </c>
      <c r="L57" s="8">
        <f t="shared" si="5"/>
        <v>0</v>
      </c>
      <c r="M57" s="8">
        <f t="shared" si="5"/>
        <v>1</v>
      </c>
      <c r="N57" s="8">
        <f t="shared" si="5"/>
        <v>0</v>
      </c>
      <c r="O57" s="8">
        <f t="shared" si="5"/>
        <v>0</v>
      </c>
      <c r="Q57" s="8"/>
      <c r="R57" s="8"/>
      <c r="S57" s="8"/>
    </row>
    <row r="58" spans="2:19" x14ac:dyDescent="0.3">
      <c r="K58">
        <f>SUM(K33:K57)</f>
        <v>11</v>
      </c>
      <c r="L58" s="8">
        <f t="shared" ref="L58:O58" si="6">SUM(L33:L57)</f>
        <v>8</v>
      </c>
      <c r="M58" s="8">
        <f t="shared" si="6"/>
        <v>4</v>
      </c>
      <c r="N58" s="8">
        <f t="shared" si="6"/>
        <v>2</v>
      </c>
      <c r="O58" s="8">
        <f t="shared" si="6"/>
        <v>0</v>
      </c>
      <c r="Q58" s="8"/>
      <c r="R58" s="8"/>
      <c r="S58" s="8"/>
    </row>
    <row r="59" spans="2:19" x14ac:dyDescent="0.3">
      <c r="Q59" s="8"/>
      <c r="R59" s="8"/>
      <c r="S59" s="8"/>
    </row>
    <row r="60" spans="2:19" x14ac:dyDescent="0.3">
      <c r="Q60" s="8"/>
      <c r="R60" s="8"/>
      <c r="S60" s="8"/>
    </row>
    <row r="61" spans="2:19" x14ac:dyDescent="0.3">
      <c r="B61" s="5" t="s">
        <v>77</v>
      </c>
      <c r="C61" s="8"/>
      <c r="D61" s="8" t="s">
        <v>11</v>
      </c>
      <c r="E61" s="8" t="s">
        <v>12</v>
      </c>
      <c r="F61" s="8" t="s">
        <v>13</v>
      </c>
      <c r="G61" s="8" t="s">
        <v>14</v>
      </c>
      <c r="H61" s="22" t="s">
        <v>30</v>
      </c>
      <c r="I61" s="8"/>
      <c r="J61" s="8"/>
      <c r="K61" s="8" t="s">
        <v>11</v>
      </c>
      <c r="L61" s="8" t="s">
        <v>12</v>
      </c>
      <c r="M61" s="8" t="s">
        <v>13</v>
      </c>
      <c r="N61" s="8" t="s">
        <v>14</v>
      </c>
      <c r="O61" s="22" t="s">
        <v>30</v>
      </c>
      <c r="Q61" s="8"/>
      <c r="R61" s="8"/>
      <c r="S61" s="8"/>
    </row>
    <row r="62" spans="2:19" x14ac:dyDescent="0.3">
      <c r="B62" s="8"/>
      <c r="C62" s="8" t="s">
        <v>25</v>
      </c>
      <c r="D62" s="8">
        <f t="array" ref="D62:H62">TRANSPOSE(Datos!F3:F16)</f>
        <v>108227</v>
      </c>
      <c r="E62" s="8">
        <v>137308</v>
      </c>
      <c r="F62" s="8">
        <v>46266</v>
      </c>
      <c r="G62" s="10">
        <v>22071</v>
      </c>
      <c r="H62" s="8">
        <v>10617</v>
      </c>
      <c r="I62" s="8"/>
      <c r="J62" s="8" t="s">
        <v>34</v>
      </c>
      <c r="K62" s="8"/>
      <c r="L62" s="8"/>
      <c r="M62" s="8"/>
      <c r="N62" s="8"/>
      <c r="O62" s="8"/>
      <c r="Q62" s="8" t="s">
        <v>28</v>
      </c>
      <c r="R62" s="10">
        <f>Datos!I13</f>
        <v>10345.44</v>
      </c>
      <c r="S62" s="8"/>
    </row>
    <row r="63" spans="2:19" x14ac:dyDescent="0.3">
      <c r="B63" s="8" t="s">
        <v>62</v>
      </c>
      <c r="C63" s="8">
        <v>1</v>
      </c>
      <c r="D63" s="10">
        <f>D62/(0+1)</f>
        <v>108227</v>
      </c>
      <c r="E63" s="10">
        <f>E62/(0+1)</f>
        <v>137308</v>
      </c>
      <c r="F63" s="10">
        <f>F62/(0+1)</f>
        <v>46266</v>
      </c>
      <c r="G63" s="10">
        <f>G62/(0+1)</f>
        <v>22071</v>
      </c>
      <c r="H63" s="10">
        <f>H62/(0+1)</f>
        <v>10617</v>
      </c>
      <c r="I63" s="8"/>
      <c r="J63" s="8">
        <v>1</v>
      </c>
      <c r="K63" s="8">
        <f>IF(D63=MAX($D63:$H63),1,0)</f>
        <v>0</v>
      </c>
      <c r="L63" s="8">
        <f t="shared" ref="L63:L87" si="7">IF(E63=MAX($D63:$H63),1,0)</f>
        <v>1</v>
      </c>
      <c r="M63" s="8">
        <f t="shared" ref="M63:M87" si="8">IF(F63=MAX($D63:$H63),1,0)</f>
        <v>0</v>
      </c>
      <c r="N63" s="8">
        <f t="shared" ref="N63:N87" si="9">IF(G63=MAX($D63:$H63),1,0)</f>
        <v>0</v>
      </c>
      <c r="O63" s="8">
        <f t="shared" ref="O63:O87" si="10">IF(H63=MAX($D63:$H63),1,0)</f>
        <v>0</v>
      </c>
      <c r="Q63" s="8" t="s">
        <v>11</v>
      </c>
      <c r="R63" s="8" t="str">
        <f>IF(Datos!F3&gt;$R$62,"PASA CORTE","NO PASA CORTE")</f>
        <v>PASA CORTE</v>
      </c>
      <c r="S63" s="8"/>
    </row>
    <row r="64" spans="2:19" x14ac:dyDescent="0.3">
      <c r="B64" s="8" t="s">
        <v>62</v>
      </c>
      <c r="C64" s="8">
        <v>2</v>
      </c>
      <c r="D64" s="10">
        <f>IF(D63=MAX($D63:$H63),D$33/(SUM(K$33:K63)+1),D63)</f>
        <v>108227</v>
      </c>
      <c r="E64" s="10">
        <f>IF(E63=MAX($D63:$H63),E$33/(SUM(L$33:L63)+1),E63)</f>
        <v>8971.4444444444453</v>
      </c>
      <c r="F64" s="10">
        <f>IF(F63=MAX($D63:$H63),F$33/(SUM(M$33:M63)+1),F63)</f>
        <v>46266</v>
      </c>
      <c r="G64" s="10">
        <f>IF(G63=MAX($D63:$H63),G$33/(SUM(N$33:N63)+1),G63)</f>
        <v>22071</v>
      </c>
      <c r="H64" s="10">
        <f>IF(H63=MAX($D63:$H63),H$33/(SUM(O$33:O63)+1),H63)</f>
        <v>10617</v>
      </c>
      <c r="I64" s="8"/>
      <c r="J64" s="8">
        <v>2</v>
      </c>
      <c r="K64" s="8">
        <f t="shared" ref="K64:K87" si="11">IF(D64=MAX($D64:$H64),1,0)</f>
        <v>1</v>
      </c>
      <c r="L64" s="8">
        <f t="shared" si="7"/>
        <v>0</v>
      </c>
      <c r="M64" s="8">
        <f t="shared" si="8"/>
        <v>0</v>
      </c>
      <c r="N64" s="8">
        <f t="shared" si="9"/>
        <v>0</v>
      </c>
      <c r="O64" s="8">
        <f t="shared" si="10"/>
        <v>0</v>
      </c>
      <c r="Q64" s="8" t="s">
        <v>12</v>
      </c>
      <c r="R64" s="8" t="str">
        <f>IF(Datos!F4&gt;$R$62,"PASA CORTE","NO PASA CORTE")</f>
        <v>PASA CORTE</v>
      </c>
      <c r="S64" s="8"/>
    </row>
    <row r="65" spans="2:19" x14ac:dyDescent="0.3">
      <c r="B65" s="8" t="s">
        <v>62</v>
      </c>
      <c r="C65" s="8">
        <v>3</v>
      </c>
      <c r="D65" s="10">
        <f>IF(D64=MAX($D64:$H64),D$33/(SUM(K$33:K64)+1),D64)</f>
        <v>9296.5833333333339</v>
      </c>
      <c r="E65" s="10">
        <f>IF(E64=MAX($D64:$H64),E$33/(SUM(L$33:L64)+1),E64)</f>
        <v>8971.4444444444453</v>
      </c>
      <c r="F65" s="10">
        <f>IF(F64=MAX($D64:$H64),F$33/(SUM(M$33:M64)+1),F64)</f>
        <v>46266</v>
      </c>
      <c r="G65" s="10">
        <f>IF(G64=MAX($D64:$H64),G$33/(SUM(N$33:N64)+1),G64)</f>
        <v>22071</v>
      </c>
      <c r="H65" s="10">
        <f>IF(H64=MAX($D64:$H64),H$33/(SUM(O$33:O64)+1),H64)</f>
        <v>10617</v>
      </c>
      <c r="I65" s="8"/>
      <c r="J65" s="8">
        <v>3</v>
      </c>
      <c r="K65" s="8">
        <f t="shared" si="11"/>
        <v>0</v>
      </c>
      <c r="L65" s="8">
        <f t="shared" si="7"/>
        <v>0</v>
      </c>
      <c r="M65" s="8">
        <f t="shared" si="8"/>
        <v>1</v>
      </c>
      <c r="N65" s="8">
        <f t="shared" si="9"/>
        <v>0</v>
      </c>
      <c r="O65" s="8">
        <f t="shared" si="10"/>
        <v>0</v>
      </c>
      <c r="Q65" s="8" t="s">
        <v>13</v>
      </c>
      <c r="R65" s="8" t="str">
        <f>IF(Datos!F5&gt;$R$62,"PASA CORTE","NO PASA CORTE")</f>
        <v>PASA CORTE</v>
      </c>
      <c r="S65" s="8"/>
    </row>
    <row r="66" spans="2:19" x14ac:dyDescent="0.3">
      <c r="B66" s="8" t="s">
        <v>62</v>
      </c>
      <c r="C66" s="8">
        <v>4</v>
      </c>
      <c r="D66" s="10">
        <f>IF(D65=MAX($D65:$H65),D$33/(SUM(K$33:K65)+1),D65)</f>
        <v>9296.5833333333339</v>
      </c>
      <c r="E66" s="10">
        <f>IF(E65=MAX($D65:$H65),E$33/(SUM(L$33:L65)+1),E65)</f>
        <v>8971.4444444444453</v>
      </c>
      <c r="F66" s="10">
        <f>IF(F65=MAX($D65:$H65),F$33/(SUM(M$33:M65)+1),F65)</f>
        <v>7957.5</v>
      </c>
      <c r="G66" s="10">
        <f>IF(G65=MAX($D65:$H65),G$33/(SUM(N$33:N65)+1),G65)</f>
        <v>22071</v>
      </c>
      <c r="H66" s="10">
        <f>IF(H65=MAX($D65:$H65),H$33/(SUM(O$33:O65)+1),H65)</f>
        <v>10617</v>
      </c>
      <c r="I66" s="8"/>
      <c r="J66" s="8">
        <v>4</v>
      </c>
      <c r="K66" s="8">
        <f t="shared" si="11"/>
        <v>0</v>
      </c>
      <c r="L66" s="8">
        <f t="shared" si="7"/>
        <v>0</v>
      </c>
      <c r="M66" s="8">
        <f t="shared" si="8"/>
        <v>0</v>
      </c>
      <c r="N66" s="8">
        <f t="shared" si="9"/>
        <v>1</v>
      </c>
      <c r="O66" s="8">
        <f t="shared" si="10"/>
        <v>0</v>
      </c>
      <c r="Q66" s="8" t="s">
        <v>14</v>
      </c>
      <c r="R66" s="8" t="str">
        <f>IF(Datos!F6&gt;$R$62,"PASA CORTE","NO PASA CORTE")</f>
        <v>PASA CORTE</v>
      </c>
      <c r="S66" s="8"/>
    </row>
    <row r="67" spans="2:19" x14ac:dyDescent="0.3">
      <c r="B67" s="8" t="s">
        <v>62</v>
      </c>
      <c r="C67" s="8">
        <v>5</v>
      </c>
      <c r="D67" s="10">
        <f>IF(D66=MAX($D66:$H66),D$33/(SUM(K$33:K66)+1),D66)</f>
        <v>9296.5833333333339</v>
      </c>
      <c r="E67" s="10">
        <f>IF(E66=MAX($D66:$H66),E$33/(SUM(L$33:L66)+1),E66)</f>
        <v>8971.4444444444453</v>
      </c>
      <c r="F67" s="10">
        <f>IF(F66=MAX($D66:$H66),F$33/(SUM(M$33:M66)+1),F66)</f>
        <v>7957.5</v>
      </c>
      <c r="G67" s="10">
        <f>IF(G66=MAX($D66:$H66),G$33/(SUM(N$33:N66)+1),G66)</f>
        <v>8607.3333333333339</v>
      </c>
      <c r="H67" s="10">
        <f>IF(H66=MAX($D66:$H66),H$33/(SUM(O$33:O66)+1),H66)</f>
        <v>10617</v>
      </c>
      <c r="I67" s="8"/>
      <c r="J67" s="8">
        <v>5</v>
      </c>
      <c r="K67" s="8">
        <f t="shared" si="11"/>
        <v>0</v>
      </c>
      <c r="L67" s="8">
        <f t="shared" si="7"/>
        <v>0</v>
      </c>
      <c r="M67" s="8">
        <f t="shared" si="8"/>
        <v>0</v>
      </c>
      <c r="N67" s="8">
        <f t="shared" si="9"/>
        <v>0</v>
      </c>
      <c r="O67" s="8">
        <f t="shared" si="10"/>
        <v>1</v>
      </c>
      <c r="Q67" s="8" t="s">
        <v>15</v>
      </c>
      <c r="R67" s="8" t="str">
        <f>IF(Datos!F7&gt;$R$62,"PASA CORTE","NO PASA CORTE")</f>
        <v>PASA CORTE</v>
      </c>
      <c r="S67" s="8"/>
    </row>
    <row r="68" spans="2:19" x14ac:dyDescent="0.3">
      <c r="B68" s="8" t="s">
        <v>62</v>
      </c>
      <c r="C68" s="8">
        <v>6</v>
      </c>
      <c r="D68" s="10">
        <f>IF(D67=MAX($D67:$H67),D$33/(SUM(K$33:K67)+1),D67)</f>
        <v>9296.5833333333339</v>
      </c>
      <c r="E68" s="10">
        <f>IF(E67=MAX($D67:$H67),E$33/(SUM(L$33:L67)+1),E67)</f>
        <v>8971.4444444444453</v>
      </c>
      <c r="F68" s="10">
        <f>IF(F67=MAX($D67:$H67),F$33/(SUM(M$33:M67)+1),F67)</f>
        <v>7957.5</v>
      </c>
      <c r="G68" s="10">
        <f>IF(G67=MAX($D67:$H67),G$33/(SUM(N$33:N67)+1),G67)</f>
        <v>8607.3333333333339</v>
      </c>
      <c r="H68" s="10">
        <f>IF(H67=MAX($D67:$H67),H$33/(SUM(O$33:O67)+1),H67)</f>
        <v>9577.5</v>
      </c>
      <c r="I68" s="8"/>
      <c r="J68" s="8">
        <v>6</v>
      </c>
      <c r="K68" s="8">
        <f t="shared" si="11"/>
        <v>0</v>
      </c>
      <c r="L68" s="8">
        <f t="shared" si="7"/>
        <v>0</v>
      </c>
      <c r="M68" s="8">
        <f t="shared" si="8"/>
        <v>0</v>
      </c>
      <c r="N68" s="8">
        <f t="shared" si="9"/>
        <v>0</v>
      </c>
      <c r="O68" s="8">
        <f t="shared" si="10"/>
        <v>1</v>
      </c>
      <c r="Q68" s="8" t="s">
        <v>16</v>
      </c>
      <c r="R68" s="8" t="str">
        <f>IF(Datos!F8&gt;$R$62,"PASA CORTE","NO PASA CORTE")</f>
        <v>NO PASA CORTE</v>
      </c>
      <c r="S68" s="8"/>
    </row>
    <row r="69" spans="2:19" x14ac:dyDescent="0.3">
      <c r="B69" s="8" t="s">
        <v>62</v>
      </c>
      <c r="C69" s="8">
        <v>7</v>
      </c>
      <c r="D69" s="10">
        <f>IF(D68=MAX($D68:$H68),D$33/(SUM(K$33:K68)+1),D68)</f>
        <v>9296.5833333333339</v>
      </c>
      <c r="E69" s="10">
        <f>IF(E68=MAX($D68:$H68),E$33/(SUM(L$33:L68)+1),E68)</f>
        <v>8971.4444444444453</v>
      </c>
      <c r="F69" s="10">
        <f>IF(F68=MAX($D68:$H68),F$33/(SUM(M$33:M68)+1),F68)</f>
        <v>7957.5</v>
      </c>
      <c r="G69" s="10">
        <f>IF(G68=MAX($D68:$H68),G$33/(SUM(N$33:N68)+1),G68)</f>
        <v>8607.3333333333339</v>
      </c>
      <c r="H69" s="10">
        <f>IF(H68=MAX($D68:$H68),H$33/(SUM(O$33:O68)+1),H68)</f>
        <v>6385</v>
      </c>
      <c r="I69" s="8"/>
      <c r="J69" s="8">
        <v>7</v>
      </c>
      <c r="K69" s="8">
        <f t="shared" si="11"/>
        <v>1</v>
      </c>
      <c r="L69" s="8">
        <f t="shared" si="7"/>
        <v>0</v>
      </c>
      <c r="M69" s="8">
        <f t="shared" si="8"/>
        <v>0</v>
      </c>
      <c r="N69" s="8">
        <f t="shared" si="9"/>
        <v>0</v>
      </c>
      <c r="O69" s="8">
        <f t="shared" si="10"/>
        <v>0</v>
      </c>
      <c r="Q69" s="8" t="s">
        <v>17</v>
      </c>
      <c r="R69" s="8" t="str">
        <f>IF(Datos!F9&gt;$R$62,"PASA CORTE","NO PASA CORTE")</f>
        <v>NO PASA CORTE</v>
      </c>
      <c r="S69" s="8"/>
    </row>
    <row r="70" spans="2:19" x14ac:dyDescent="0.3">
      <c r="B70" s="8" t="s">
        <v>62</v>
      </c>
      <c r="C70" s="8">
        <v>8</v>
      </c>
      <c r="D70" s="10">
        <f>IF(D69=MAX($D69:$H69),D$33/(SUM(K$33:K69)+1),D69)</f>
        <v>8924.7199999999993</v>
      </c>
      <c r="E70" s="10">
        <f>IF(E69=MAX($D69:$H69),E$33/(SUM(L$33:L69)+1),E69)</f>
        <v>8971.4444444444453</v>
      </c>
      <c r="F70" s="10">
        <f>IF(F69=MAX($D69:$H69),F$33/(SUM(M$33:M69)+1),F69)</f>
        <v>7957.5</v>
      </c>
      <c r="G70" s="10">
        <f>IF(G69=MAX($D69:$H69),G$33/(SUM(N$33:N69)+1),G69)</f>
        <v>8607.3333333333339</v>
      </c>
      <c r="H70" s="10">
        <f>IF(H69=MAX($D69:$H69),H$33/(SUM(O$33:O69)+1),H69)</f>
        <v>6385</v>
      </c>
      <c r="I70" s="8"/>
      <c r="J70" s="8">
        <v>8</v>
      </c>
      <c r="K70" s="8">
        <f t="shared" si="11"/>
        <v>0</v>
      </c>
      <c r="L70" s="8">
        <f t="shared" si="7"/>
        <v>1</v>
      </c>
      <c r="M70" s="8">
        <f t="shared" si="8"/>
        <v>0</v>
      </c>
      <c r="N70" s="8">
        <f t="shared" si="9"/>
        <v>0</v>
      </c>
      <c r="O70" s="8">
        <f t="shared" si="10"/>
        <v>0</v>
      </c>
      <c r="Q70" s="8" t="s">
        <v>18</v>
      </c>
      <c r="R70" s="8" t="str">
        <f>IF(Datos!F10&gt;$R$62,"PASA CORTE","NO PASA CORTE")</f>
        <v>NO PASA CORTE</v>
      </c>
      <c r="S70" s="8"/>
    </row>
    <row r="71" spans="2:19" x14ac:dyDescent="0.3">
      <c r="B71" s="8" t="s">
        <v>62</v>
      </c>
      <c r="C71" s="8">
        <v>9</v>
      </c>
      <c r="D71" s="10">
        <f>IF(D70=MAX($D70:$H70),D$33/(SUM(K$33:K70)+1),D70)</f>
        <v>8924.7199999999993</v>
      </c>
      <c r="E71" s="10">
        <f>IF(E70=MAX($D70:$H70),E$33/(SUM(L$33:L70)+1),E70)</f>
        <v>8499.2631578947367</v>
      </c>
      <c r="F71" s="10">
        <f>IF(F70=MAX($D70:$H70),F$33/(SUM(M$33:M70)+1),F70)</f>
        <v>7957.5</v>
      </c>
      <c r="G71" s="10">
        <f>IF(G70=MAX($D70:$H70),G$33/(SUM(N$33:N70)+1),G70)</f>
        <v>8607.3333333333339</v>
      </c>
      <c r="H71" s="10">
        <f>IF(H70=MAX($D70:$H70),H$33/(SUM(O$33:O70)+1),H70)</f>
        <v>6385</v>
      </c>
      <c r="I71" s="8"/>
      <c r="J71" s="8">
        <v>9</v>
      </c>
      <c r="K71" s="8">
        <f t="shared" si="11"/>
        <v>1</v>
      </c>
      <c r="L71" s="8">
        <f t="shared" si="7"/>
        <v>0</v>
      </c>
      <c r="M71" s="8">
        <f t="shared" si="8"/>
        <v>0</v>
      </c>
      <c r="N71" s="8">
        <f t="shared" si="9"/>
        <v>0</v>
      </c>
      <c r="O71" s="8">
        <f t="shared" si="10"/>
        <v>0</v>
      </c>
      <c r="Q71" s="8" t="s">
        <v>19</v>
      </c>
      <c r="R71" s="8" t="str">
        <f>IF(Datos!F11&gt;$R$62,"PASA CORTE","NO PASA CORTE")</f>
        <v>NO PASA CORTE</v>
      </c>
      <c r="S71" s="8"/>
    </row>
    <row r="72" spans="2:19" x14ac:dyDescent="0.3">
      <c r="B72" s="8" t="s">
        <v>62</v>
      </c>
      <c r="C72" s="8">
        <v>10</v>
      </c>
      <c r="D72" s="10">
        <f>IF(D71=MAX($D71:$H71),D$33/(SUM(K$33:K71)+1),D71)</f>
        <v>8581.461538461539</v>
      </c>
      <c r="E72" s="10">
        <f>IF(E71=MAX($D71:$H71),E$33/(SUM(L$33:L71)+1),E71)</f>
        <v>8499.2631578947367</v>
      </c>
      <c r="F72" s="10">
        <f>IF(F71=MAX($D71:$H71),F$33/(SUM(M$33:M71)+1),F71)</f>
        <v>7957.5</v>
      </c>
      <c r="G72" s="10">
        <f>IF(G71=MAX($D71:$H71),G$33/(SUM(N$33:N71)+1),G71)</f>
        <v>8607.3333333333339</v>
      </c>
      <c r="H72" s="10">
        <f>IF(H71=MAX($D71:$H71),H$33/(SUM(O$33:O71)+1),H71)</f>
        <v>6385</v>
      </c>
      <c r="I72" s="8"/>
      <c r="J72" s="8">
        <v>10</v>
      </c>
      <c r="K72" s="8">
        <f t="shared" si="11"/>
        <v>0</v>
      </c>
      <c r="L72" s="8">
        <f t="shared" si="7"/>
        <v>0</v>
      </c>
      <c r="M72" s="8">
        <f t="shared" si="8"/>
        <v>0</v>
      </c>
      <c r="N72" s="8">
        <f t="shared" si="9"/>
        <v>1</v>
      </c>
      <c r="O72" s="8">
        <f t="shared" si="10"/>
        <v>0</v>
      </c>
      <c r="Q72" s="8" t="s">
        <v>20</v>
      </c>
      <c r="R72" s="8" t="str">
        <f>IF(Datos!F12&gt;$R$62,"PASA CORTE","NO PASA CORTE")</f>
        <v>NO PASA CORTE</v>
      </c>
      <c r="S72" s="8"/>
    </row>
    <row r="73" spans="2:19" x14ac:dyDescent="0.3">
      <c r="B73" s="8" t="s">
        <v>62</v>
      </c>
      <c r="C73" s="8">
        <v>11</v>
      </c>
      <c r="D73" s="10">
        <f>IF(D72=MAX($D72:$H72),D$33/(SUM(K$33:K72)+1),D72)</f>
        <v>8581.461538461539</v>
      </c>
      <c r="E73" s="10">
        <f>IF(E72=MAX($D72:$H72),E$33/(SUM(L$33:L72)+1),E72)</f>
        <v>8499.2631578947367</v>
      </c>
      <c r="F73" s="10">
        <f>IF(F72=MAX($D72:$H72),F$33/(SUM(M$33:M72)+1),F72)</f>
        <v>7957.5</v>
      </c>
      <c r="G73" s="10">
        <f>IF(G72=MAX($D72:$H72),G$33/(SUM(N$33:N72)+1),G72)</f>
        <v>7377.7142857142853</v>
      </c>
      <c r="H73" s="10">
        <f>IF(H72=MAX($D72:$H72),H$33/(SUM(O$33:O72)+1),H72)</f>
        <v>6385</v>
      </c>
      <c r="I73" s="8"/>
      <c r="J73" s="8">
        <v>11</v>
      </c>
      <c r="K73" s="8">
        <f t="shared" si="11"/>
        <v>1</v>
      </c>
      <c r="L73" s="8">
        <f t="shared" si="7"/>
        <v>0</v>
      </c>
      <c r="M73" s="8">
        <f t="shared" si="8"/>
        <v>0</v>
      </c>
      <c r="N73" s="8">
        <f t="shared" si="9"/>
        <v>0</v>
      </c>
      <c r="O73" s="8">
        <f t="shared" si="10"/>
        <v>0</v>
      </c>
      <c r="Q73" s="8" t="s">
        <v>21</v>
      </c>
      <c r="R73" s="8" t="str">
        <f>IF(Datos!F13&gt;$R$62,"PASA CORTE","NO PASA CORTE")</f>
        <v>NO PASA CORTE</v>
      </c>
      <c r="S73" s="8"/>
    </row>
    <row r="74" spans="2:19" x14ac:dyDescent="0.3">
      <c r="B74" s="8" t="s">
        <v>62</v>
      </c>
      <c r="C74" s="8">
        <v>12</v>
      </c>
      <c r="D74" s="10">
        <f>IF(D73=MAX($D73:$H73),D$33/(SUM(K$33:K73)+1),D73)</f>
        <v>8263.6296296296296</v>
      </c>
      <c r="E74" s="10">
        <f>IF(E73=MAX($D73:$H73),E$33/(SUM(L$33:L73)+1),E73)</f>
        <v>8499.2631578947367</v>
      </c>
      <c r="F74" s="10">
        <f>IF(F73=MAX($D73:$H73),F$33/(SUM(M$33:M73)+1),F73)</f>
        <v>7957.5</v>
      </c>
      <c r="G74" s="10">
        <f>IF(G73=MAX($D73:$H73),G$33/(SUM(N$33:N73)+1),G73)</f>
        <v>7377.7142857142853</v>
      </c>
      <c r="H74" s="10">
        <f>IF(H73=MAX($D73:$H73),H$33/(SUM(O$33:O73)+1),H73)</f>
        <v>6385</v>
      </c>
      <c r="I74" s="8"/>
      <c r="J74" s="8">
        <v>12</v>
      </c>
      <c r="K74" s="8">
        <f t="shared" si="11"/>
        <v>0</v>
      </c>
      <c r="L74" s="8">
        <f t="shared" si="7"/>
        <v>1</v>
      </c>
      <c r="M74" s="8">
        <f t="shared" si="8"/>
        <v>0</v>
      </c>
      <c r="N74" s="8">
        <f t="shared" si="9"/>
        <v>0</v>
      </c>
      <c r="O74" s="8">
        <f t="shared" si="10"/>
        <v>0</v>
      </c>
      <c r="Q74" s="8" t="s">
        <v>22</v>
      </c>
      <c r="R74" s="8" t="str">
        <f>IF(Datos!F14&gt;$R$62,"PASA CORTE","NO PASA CORTE")</f>
        <v>NO PASA CORTE</v>
      </c>
      <c r="S74" s="8"/>
    </row>
    <row r="75" spans="2:19" x14ac:dyDescent="0.3">
      <c r="B75" s="8" t="s">
        <v>62</v>
      </c>
      <c r="C75" s="8">
        <v>13</v>
      </c>
      <c r="D75" s="10">
        <f>IF(D74=MAX($D74:$H74),D$33/(SUM(K$33:K74)+1),D74)</f>
        <v>8263.6296296296296</v>
      </c>
      <c r="E75" s="10">
        <f>IF(E74=MAX($D74:$H74),E$33/(SUM(L$33:L74)+1),E74)</f>
        <v>8074.3</v>
      </c>
      <c r="F75" s="10">
        <f>IF(F74=MAX($D74:$H74),F$33/(SUM(M$33:M74)+1),F74)</f>
        <v>7957.5</v>
      </c>
      <c r="G75" s="10">
        <f>IF(G74=MAX($D74:$H74),G$33/(SUM(N$33:N74)+1),G74)</f>
        <v>7377.7142857142853</v>
      </c>
      <c r="H75" s="10">
        <f>IF(H74=MAX($D74:$H74),H$33/(SUM(O$33:O74)+1),H74)</f>
        <v>6385</v>
      </c>
      <c r="I75" s="8"/>
      <c r="J75" s="8">
        <v>13</v>
      </c>
      <c r="K75" s="8">
        <f t="shared" si="11"/>
        <v>1</v>
      </c>
      <c r="L75" s="8">
        <f t="shared" si="7"/>
        <v>0</v>
      </c>
      <c r="M75" s="8">
        <f t="shared" si="8"/>
        <v>0</v>
      </c>
      <c r="N75" s="8">
        <f t="shared" si="9"/>
        <v>0</v>
      </c>
      <c r="O75" s="8">
        <f t="shared" si="10"/>
        <v>0</v>
      </c>
      <c r="Q75" s="8" t="s">
        <v>23</v>
      </c>
      <c r="R75" s="8" t="str">
        <f>IF(Datos!F15&gt;$R$62,"PASA CORTE","NO PASA CORTE")</f>
        <v>NO PASA CORTE</v>
      </c>
      <c r="S75" s="8"/>
    </row>
    <row r="76" spans="2:19" x14ac:dyDescent="0.3">
      <c r="B76" s="8" t="s">
        <v>62</v>
      </c>
      <c r="C76" s="8">
        <v>14</v>
      </c>
      <c r="D76" s="10">
        <f>IF(D75=MAX($D75:$H75),D$33/(SUM(K$33:K75)+1),D75)</f>
        <v>7968.5</v>
      </c>
      <c r="E76" s="10">
        <f>IF(E75=MAX($D75:$H75),E$33/(SUM(L$33:L75)+1),E75)</f>
        <v>8074.3</v>
      </c>
      <c r="F76" s="10">
        <f>IF(F75=MAX($D75:$H75),F$33/(SUM(M$33:M75)+1),F75)</f>
        <v>7957.5</v>
      </c>
      <c r="G76" s="10">
        <f>IF(G75=MAX($D75:$H75),G$33/(SUM(N$33:N75)+1),G75)</f>
        <v>7377.7142857142853</v>
      </c>
      <c r="H76" s="10">
        <f>IF(H75=MAX($D75:$H75),H$33/(SUM(O$33:O75)+1),H75)</f>
        <v>6385</v>
      </c>
      <c r="I76" s="8"/>
      <c r="J76" s="8">
        <v>14</v>
      </c>
      <c r="K76" s="8">
        <f t="shared" si="11"/>
        <v>0</v>
      </c>
      <c r="L76" s="8">
        <f t="shared" si="7"/>
        <v>1</v>
      </c>
      <c r="M76" s="8">
        <f t="shared" si="8"/>
        <v>0</v>
      </c>
      <c r="N76" s="8">
        <f t="shared" si="9"/>
        <v>0</v>
      </c>
      <c r="O76" s="8">
        <f t="shared" si="10"/>
        <v>0</v>
      </c>
      <c r="Q76" s="8" t="s">
        <v>24</v>
      </c>
      <c r="R76" s="8" t="str">
        <f>IF(Datos!F16&gt;$R$62,"PASA CORTE","NO PASA CORTE")</f>
        <v>NO PASA CORTE</v>
      </c>
      <c r="S76" s="8"/>
    </row>
    <row r="77" spans="2:19" x14ac:dyDescent="0.3">
      <c r="B77" s="8" t="s">
        <v>62</v>
      </c>
      <c r="C77" s="8">
        <v>15</v>
      </c>
      <c r="D77" s="10">
        <f>IF(D76=MAX($D76:$H76),D$33/(SUM(K$33:K76)+1),D76)</f>
        <v>7968.5</v>
      </c>
      <c r="E77" s="10">
        <f>IF(E76=MAX($D76:$H76),E$33/(SUM(L$33:L76)+1),E76)</f>
        <v>7689.8095238095239</v>
      </c>
      <c r="F77" s="10">
        <f>IF(F76=MAX($D76:$H76),F$33/(SUM(M$33:M76)+1),F76)</f>
        <v>7957.5</v>
      </c>
      <c r="G77" s="10">
        <f>IF(G76=MAX($D76:$H76),G$33/(SUM(N$33:N76)+1),G76)</f>
        <v>7377.7142857142853</v>
      </c>
      <c r="H77" s="10">
        <f>IF(H76=MAX($D76:$H76),H$33/(SUM(O$33:O76)+1),H76)</f>
        <v>6385</v>
      </c>
      <c r="I77" s="8"/>
      <c r="J77" s="8">
        <v>15</v>
      </c>
      <c r="K77" s="8">
        <f t="shared" si="11"/>
        <v>1</v>
      </c>
      <c r="L77" s="8">
        <f t="shared" si="7"/>
        <v>0</v>
      </c>
      <c r="M77" s="8">
        <f t="shared" si="8"/>
        <v>0</v>
      </c>
      <c r="N77" s="8">
        <f t="shared" si="9"/>
        <v>0</v>
      </c>
      <c r="O77" s="8">
        <f t="shared" si="10"/>
        <v>0</v>
      </c>
    </row>
    <row r="78" spans="2:19" x14ac:dyDescent="0.3">
      <c r="B78" s="8" t="s">
        <v>62</v>
      </c>
      <c r="C78" s="8">
        <v>16</v>
      </c>
      <c r="D78" s="10">
        <f>IF(D77=MAX($D77:$H77),D$33/(SUM(K$33:K77)+1),D77)</f>
        <v>7693.7241379310344</v>
      </c>
      <c r="E78" s="10">
        <f>IF(E77=MAX($D77:$H77),E$33/(SUM(L$33:L77)+1),E77)</f>
        <v>7689.8095238095239</v>
      </c>
      <c r="F78" s="10">
        <f>IF(F77=MAX($D77:$H77),F$33/(SUM(M$33:M77)+1),F77)</f>
        <v>7957.5</v>
      </c>
      <c r="G78" s="10">
        <f>IF(G77=MAX($D77:$H77),G$33/(SUM(N$33:N77)+1),G77)</f>
        <v>7377.7142857142853</v>
      </c>
      <c r="H78" s="10">
        <f>IF(H77=MAX($D77:$H77),H$33/(SUM(O$33:O77)+1),H77)</f>
        <v>6385</v>
      </c>
      <c r="I78" s="8"/>
      <c r="J78" s="8">
        <v>16</v>
      </c>
      <c r="K78" s="8">
        <f t="shared" si="11"/>
        <v>0</v>
      </c>
      <c r="L78" s="8">
        <f t="shared" si="7"/>
        <v>0</v>
      </c>
      <c r="M78" s="8">
        <f t="shared" si="8"/>
        <v>1</v>
      </c>
      <c r="N78" s="8">
        <f t="shared" si="9"/>
        <v>0</v>
      </c>
      <c r="O78" s="8">
        <f t="shared" si="10"/>
        <v>0</v>
      </c>
    </row>
    <row r="79" spans="2:19" x14ac:dyDescent="0.3">
      <c r="B79" s="8" t="s">
        <v>62</v>
      </c>
      <c r="C79" s="8">
        <v>17</v>
      </c>
      <c r="D79" s="10">
        <f>IF(D78=MAX($D78:$H78),D$33/(SUM(K$33:K78)+1),D78)</f>
        <v>7693.7241379310344</v>
      </c>
      <c r="E79" s="10">
        <f>IF(E78=MAX($D78:$H78),E$33/(SUM(L$33:L78)+1),E78)</f>
        <v>7689.8095238095239</v>
      </c>
      <c r="F79" s="10">
        <f>IF(F78=MAX($D78:$H78),F$33/(SUM(M$33:M78)+1),F78)</f>
        <v>7234.090909090909</v>
      </c>
      <c r="G79" s="10">
        <f>IF(G78=MAX($D78:$H78),G$33/(SUM(N$33:N78)+1),G78)</f>
        <v>7377.7142857142853</v>
      </c>
      <c r="H79" s="10">
        <f>IF(H78=MAX($D78:$H78),H$33/(SUM(O$33:O78)+1),H78)</f>
        <v>6385</v>
      </c>
      <c r="I79" s="8"/>
      <c r="J79" s="8">
        <v>17</v>
      </c>
      <c r="K79" s="8">
        <f t="shared" si="11"/>
        <v>1</v>
      </c>
      <c r="L79" s="8">
        <f t="shared" si="7"/>
        <v>0</v>
      </c>
      <c r="M79" s="8">
        <f t="shared" si="8"/>
        <v>0</v>
      </c>
      <c r="N79" s="8">
        <f t="shared" si="9"/>
        <v>0</v>
      </c>
      <c r="O79" s="8">
        <f t="shared" si="10"/>
        <v>0</v>
      </c>
    </row>
    <row r="80" spans="2:19" x14ac:dyDescent="0.3">
      <c r="B80" s="8" t="s">
        <v>62</v>
      </c>
      <c r="C80" s="8">
        <v>18</v>
      </c>
      <c r="D80" s="10">
        <f>IF(D79=MAX($D79:$H79),D$33/(SUM(K$33:K79)+1),D79)</f>
        <v>7437.2666666666664</v>
      </c>
      <c r="E80" s="10">
        <f>IF(E79=MAX($D79:$H79),E$33/(SUM(L$33:L79)+1),E79)</f>
        <v>7689.8095238095239</v>
      </c>
      <c r="F80" s="10">
        <f>IF(F79=MAX($D79:$H79),F$33/(SUM(M$33:M79)+1),F79)</f>
        <v>7234.090909090909</v>
      </c>
      <c r="G80" s="10">
        <f>IF(G79=MAX($D79:$H79),G$33/(SUM(N$33:N79)+1),G79)</f>
        <v>7377.7142857142853</v>
      </c>
      <c r="H80" s="10">
        <f>IF(H79=MAX($D79:$H79),H$33/(SUM(O$33:O79)+1),H79)</f>
        <v>6385</v>
      </c>
      <c r="I80" s="8"/>
      <c r="J80" s="8">
        <v>18</v>
      </c>
      <c r="K80" s="8">
        <f t="shared" si="11"/>
        <v>0</v>
      </c>
      <c r="L80" s="8">
        <f t="shared" si="7"/>
        <v>1</v>
      </c>
      <c r="M80" s="8">
        <f t="shared" si="8"/>
        <v>0</v>
      </c>
      <c r="N80" s="8">
        <f t="shared" si="9"/>
        <v>0</v>
      </c>
      <c r="O80" s="8">
        <f t="shared" si="10"/>
        <v>0</v>
      </c>
    </row>
    <row r="81" spans="2:15" x14ac:dyDescent="0.3">
      <c r="B81" s="8" t="s">
        <v>62</v>
      </c>
      <c r="C81" s="8">
        <v>19</v>
      </c>
      <c r="D81" s="10">
        <f>IF(D80=MAX($D80:$H80),D$33/(SUM(K$33:K80)+1),D80)</f>
        <v>7437.2666666666664</v>
      </c>
      <c r="E81" s="10">
        <f>IF(E80=MAX($D80:$H80),E$33/(SUM(L$33:L80)+1),E80)</f>
        <v>7340.272727272727</v>
      </c>
      <c r="F81" s="10">
        <f>IF(F80=MAX($D80:$H80),F$33/(SUM(M$33:M80)+1),F80)</f>
        <v>7234.090909090909</v>
      </c>
      <c r="G81" s="10">
        <f>IF(G80=MAX($D80:$H80),G$33/(SUM(N$33:N80)+1),G80)</f>
        <v>7377.7142857142853</v>
      </c>
      <c r="H81" s="10">
        <f>IF(H80=MAX($D80:$H80),H$33/(SUM(O$33:O80)+1),H80)</f>
        <v>6385</v>
      </c>
      <c r="I81" s="8"/>
      <c r="J81" s="8">
        <v>19</v>
      </c>
      <c r="K81" s="8">
        <f t="shared" si="11"/>
        <v>1</v>
      </c>
      <c r="L81" s="8">
        <f t="shared" si="7"/>
        <v>0</v>
      </c>
      <c r="M81" s="8">
        <f t="shared" si="8"/>
        <v>0</v>
      </c>
      <c r="N81" s="8">
        <f t="shared" si="9"/>
        <v>0</v>
      </c>
      <c r="O81" s="8">
        <f t="shared" si="10"/>
        <v>0</v>
      </c>
    </row>
    <row r="82" spans="2:15" x14ac:dyDescent="0.3">
      <c r="B82" s="8" t="s">
        <v>62</v>
      </c>
      <c r="C82" s="8">
        <v>20</v>
      </c>
      <c r="D82" s="10">
        <f>IF(D81=MAX($D81:$H81),D$33/(SUM(K$33:K81)+1),D81)</f>
        <v>7197.3548387096771</v>
      </c>
      <c r="E82" s="10">
        <f>IF(E81=MAX($D81:$H81),E$33/(SUM(L$33:L81)+1),E81)</f>
        <v>7340.272727272727</v>
      </c>
      <c r="F82" s="10">
        <f>IF(F81=MAX($D81:$H81),F$33/(SUM(M$33:M81)+1),F81)</f>
        <v>7234.090909090909</v>
      </c>
      <c r="G82" s="10">
        <f>IF(G81=MAX($D81:$H81),G$33/(SUM(N$33:N81)+1),G81)</f>
        <v>7377.7142857142853</v>
      </c>
      <c r="H82" s="10">
        <f>IF(H81=MAX($D81:$H81),H$33/(SUM(O$33:O81)+1),H81)</f>
        <v>6385</v>
      </c>
      <c r="I82" s="8"/>
      <c r="J82" s="8">
        <v>20</v>
      </c>
      <c r="K82" s="8">
        <f t="shared" si="11"/>
        <v>0</v>
      </c>
      <c r="L82" s="8">
        <f t="shared" si="7"/>
        <v>0</v>
      </c>
      <c r="M82" s="8">
        <f t="shared" si="8"/>
        <v>0</v>
      </c>
      <c r="N82" s="8">
        <f t="shared" si="9"/>
        <v>1</v>
      </c>
      <c r="O82" s="8">
        <f t="shared" si="10"/>
        <v>0</v>
      </c>
    </row>
    <row r="83" spans="2:15" x14ac:dyDescent="0.3">
      <c r="B83" s="8" t="s">
        <v>62</v>
      </c>
      <c r="C83" s="8">
        <v>21</v>
      </c>
      <c r="D83" s="10">
        <f>IF(D82=MAX($D82:$H82),D$33/(SUM(K$33:K82)+1),D82)</f>
        <v>7197.3548387096771</v>
      </c>
      <c r="E83" s="10">
        <f>IF(E82=MAX($D82:$H82),E$33/(SUM(L$33:L82)+1),E82)</f>
        <v>7340.272727272727</v>
      </c>
      <c r="F83" s="10">
        <f>IF(F82=MAX($D82:$H82),F$33/(SUM(M$33:M82)+1),F82)</f>
        <v>7234.090909090909</v>
      </c>
      <c r="G83" s="10">
        <f>IF(G82=MAX($D82:$H82),G$33/(SUM(N$33:N82)+1),G82)</f>
        <v>6455.5</v>
      </c>
      <c r="H83" s="10">
        <f>IF(H82=MAX($D82:$H82),H$33/(SUM(O$33:O82)+1),H82)</f>
        <v>6385</v>
      </c>
      <c r="I83" s="8"/>
      <c r="J83" s="8">
        <v>21</v>
      </c>
      <c r="K83" s="8">
        <f t="shared" si="11"/>
        <v>0</v>
      </c>
      <c r="L83" s="8">
        <f t="shared" si="7"/>
        <v>1</v>
      </c>
      <c r="M83" s="8">
        <f t="shared" si="8"/>
        <v>0</v>
      </c>
      <c r="N83" s="8">
        <f t="shared" si="9"/>
        <v>0</v>
      </c>
      <c r="O83" s="8">
        <f t="shared" si="10"/>
        <v>0</v>
      </c>
    </row>
    <row r="84" spans="2:15" x14ac:dyDescent="0.3">
      <c r="B84" s="8" t="s">
        <v>62</v>
      </c>
      <c r="C84" s="8">
        <v>22</v>
      </c>
      <c r="D84" s="10">
        <f>IF(D83=MAX($D83:$H83),D$33/(SUM(K$33:K83)+1),D83)</f>
        <v>7197.3548387096771</v>
      </c>
      <c r="E84" s="10">
        <f>IF(E83=MAX($D83:$H83),E$33/(SUM(L$33:L83)+1),E83)</f>
        <v>7021.130434782609</v>
      </c>
      <c r="F84" s="10">
        <f>IF(F83=MAX($D83:$H83),F$33/(SUM(M$33:M83)+1),F83)</f>
        <v>7234.090909090909</v>
      </c>
      <c r="G84" s="10">
        <f>IF(G83=MAX($D83:$H83),G$33/(SUM(N$33:N83)+1),G83)</f>
        <v>6455.5</v>
      </c>
      <c r="H84" s="10">
        <f>IF(H83=MAX($D83:$H83),H$33/(SUM(O$33:O83)+1),H83)</f>
        <v>6385</v>
      </c>
      <c r="I84" s="8"/>
      <c r="J84" s="8">
        <v>22</v>
      </c>
      <c r="K84" s="8">
        <f t="shared" si="11"/>
        <v>0</v>
      </c>
      <c r="L84" s="8">
        <f t="shared" si="7"/>
        <v>0</v>
      </c>
      <c r="M84" s="8">
        <f t="shared" si="8"/>
        <v>1</v>
      </c>
      <c r="N84" s="8">
        <f t="shared" si="9"/>
        <v>0</v>
      </c>
      <c r="O84" s="8">
        <f t="shared" si="10"/>
        <v>0</v>
      </c>
    </row>
    <row r="85" spans="2:15" x14ac:dyDescent="0.3">
      <c r="B85" s="8" t="s">
        <v>62</v>
      </c>
      <c r="C85" s="8">
        <v>23</v>
      </c>
      <c r="D85" s="10">
        <f>IF(D84=MAX($D84:$H84),D$33/(SUM(K$33:K84)+1),D84)</f>
        <v>7197.3548387096771</v>
      </c>
      <c r="E85" s="10">
        <f>IF(E84=MAX($D84:$H84),E$33/(SUM(L$33:L84)+1),E84)</f>
        <v>7021.130434782609</v>
      </c>
      <c r="F85" s="10">
        <f>IF(F84=MAX($D84:$H84),F$33/(SUM(M$33:M84)+1),F84)</f>
        <v>6631.25</v>
      </c>
      <c r="G85" s="10">
        <f>IF(G84=MAX($D84:$H84),G$33/(SUM(N$33:N84)+1),G84)</f>
        <v>6455.5</v>
      </c>
      <c r="H85" s="10">
        <f>IF(H84=MAX($D84:$H84),H$33/(SUM(O$33:O84)+1),H84)</f>
        <v>6385</v>
      </c>
      <c r="I85" s="8"/>
      <c r="J85" s="8">
        <v>23</v>
      </c>
      <c r="K85" s="8">
        <f t="shared" si="11"/>
        <v>1</v>
      </c>
      <c r="L85" s="8">
        <f t="shared" si="7"/>
        <v>0</v>
      </c>
      <c r="M85" s="8">
        <f t="shared" si="8"/>
        <v>0</v>
      </c>
      <c r="N85" s="8">
        <f t="shared" si="9"/>
        <v>0</v>
      </c>
      <c r="O85" s="8">
        <f t="shared" si="10"/>
        <v>0</v>
      </c>
    </row>
    <row r="86" spans="2:15" x14ac:dyDescent="0.3">
      <c r="B86" s="8" t="s">
        <v>62</v>
      </c>
      <c r="C86" s="8">
        <v>24</v>
      </c>
      <c r="D86" s="10">
        <f>IF(D85=MAX($D85:$H85),D$33/(SUM(K$33:K85)+1),D85)</f>
        <v>6972.4375</v>
      </c>
      <c r="E86" s="10">
        <f>IF(E85=MAX($D85:$H85),E$33/(SUM(L$33:L85)+1),E85)</f>
        <v>7021.130434782609</v>
      </c>
      <c r="F86" s="10">
        <f>IF(F85=MAX($D85:$H85),F$33/(SUM(M$33:M85)+1),F85)</f>
        <v>6631.25</v>
      </c>
      <c r="G86" s="10">
        <f>IF(G85=MAX($D85:$H85),G$33/(SUM(N$33:N85)+1),G85)</f>
        <v>6455.5</v>
      </c>
      <c r="H86" s="10">
        <f>IF(H85=MAX($D85:$H85),H$33/(SUM(O$33:O85)+1),H85)</f>
        <v>6385</v>
      </c>
      <c r="I86" s="8"/>
      <c r="J86" s="8">
        <v>24</v>
      </c>
      <c r="K86" s="8">
        <f t="shared" si="11"/>
        <v>0</v>
      </c>
      <c r="L86" s="8">
        <f t="shared" si="7"/>
        <v>1</v>
      </c>
      <c r="M86" s="8">
        <f t="shared" si="8"/>
        <v>0</v>
      </c>
      <c r="N86" s="8">
        <f t="shared" si="9"/>
        <v>0</v>
      </c>
      <c r="O86" s="8">
        <f t="shared" si="10"/>
        <v>0</v>
      </c>
    </row>
    <row r="87" spans="2:15" x14ac:dyDescent="0.3">
      <c r="B87" s="8" t="s">
        <v>62</v>
      </c>
      <c r="C87" s="8">
        <v>25</v>
      </c>
      <c r="D87" s="10">
        <f>IF(D86=MAX($D86:$H86),D$33/(SUM(K$33:K86)+1),D86)</f>
        <v>6972.4375</v>
      </c>
      <c r="E87" s="10">
        <f>IF(E86=MAX($D86:$H86),E$33/(SUM(L$33:L86)+1),E86)</f>
        <v>6728.583333333333</v>
      </c>
      <c r="F87" s="10">
        <f>IF(F86=MAX($D86:$H86),F$33/(SUM(M$33:M86)+1),F86)</f>
        <v>6631.25</v>
      </c>
      <c r="G87" s="10">
        <f>IF(G86=MAX($D86:$H86),G$33/(SUM(N$33:N86)+1),G86)</f>
        <v>6455.5</v>
      </c>
      <c r="H87" s="10">
        <f>IF(H86=MAX($D86:$H86),H$33/(SUM(O$33:O86)+1),H86)</f>
        <v>6385</v>
      </c>
      <c r="I87" s="8"/>
      <c r="J87" s="8">
        <v>25</v>
      </c>
      <c r="K87" s="8">
        <f t="shared" si="11"/>
        <v>1</v>
      </c>
      <c r="L87" s="8">
        <f t="shared" si="7"/>
        <v>0</v>
      </c>
      <c r="M87" s="8">
        <f t="shared" si="8"/>
        <v>0</v>
      </c>
      <c r="N87" s="8">
        <f t="shared" si="9"/>
        <v>0</v>
      </c>
      <c r="O87" s="8">
        <f t="shared" si="10"/>
        <v>0</v>
      </c>
    </row>
    <row r="88" spans="2:15" x14ac:dyDescent="0.3">
      <c r="B88" s="8"/>
      <c r="C88" s="8"/>
      <c r="D88" s="8"/>
      <c r="E88" s="8"/>
      <c r="F88" s="8"/>
      <c r="G88" s="8"/>
      <c r="H88" s="8"/>
      <c r="I88" s="8"/>
      <c r="J88" s="8"/>
      <c r="K88" s="8">
        <f>SUM(K63:K87)</f>
        <v>10</v>
      </c>
      <c r="L88" s="8">
        <f t="shared" ref="L88" si="12">SUM(L63:L87)</f>
        <v>7</v>
      </c>
      <c r="M88" s="8">
        <f t="shared" ref="M88" si="13">SUM(M63:M87)</f>
        <v>3</v>
      </c>
      <c r="N88" s="8">
        <f t="shared" ref="N88" si="14">SUM(N63:N87)</f>
        <v>3</v>
      </c>
      <c r="O88" s="8">
        <f t="shared" ref="O88" si="15">SUM(O63:O87)</f>
        <v>2</v>
      </c>
    </row>
    <row r="90" spans="2:15" x14ac:dyDescent="0.3">
      <c r="D90" s="8" t="s">
        <v>11</v>
      </c>
      <c r="E90" s="8" t="s">
        <v>12</v>
      </c>
      <c r="F90" s="8" t="s">
        <v>13</v>
      </c>
      <c r="G90" s="8" t="s">
        <v>14</v>
      </c>
      <c r="H90" s="8" t="s">
        <v>15</v>
      </c>
      <c r="I90" s="8" t="s">
        <v>16</v>
      </c>
      <c r="J90" s="8" t="s">
        <v>17</v>
      </c>
    </row>
    <row r="91" spans="2:15" x14ac:dyDescent="0.3">
      <c r="C91" t="s">
        <v>33</v>
      </c>
      <c r="D91">
        <f>SUM(K88,K58,L29)</f>
        <v>28</v>
      </c>
      <c r="E91" s="8">
        <f t="shared" ref="E91:H91" si="16">SUM(L88,L58,M29)</f>
        <v>23</v>
      </c>
      <c r="F91" s="8">
        <f t="shared" si="16"/>
        <v>11</v>
      </c>
      <c r="G91" s="8">
        <f t="shared" si="16"/>
        <v>9</v>
      </c>
      <c r="H91" s="8">
        <f t="shared" si="16"/>
        <v>3</v>
      </c>
      <c r="I91" s="8">
        <f>SUM(0)</f>
        <v>0</v>
      </c>
      <c r="J91" s="8">
        <f>Q29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C83-7774-44D4-8622-5E2547EA9E53}">
  <dimension ref="B3:AG95"/>
  <sheetViews>
    <sheetView topLeftCell="A70" workbookViewId="0">
      <selection activeCell="A98" sqref="A98"/>
    </sheetView>
  </sheetViews>
  <sheetFormatPr baseColWidth="10" defaultRowHeight="14.4" x14ac:dyDescent="0.3"/>
  <sheetData>
    <row r="3" spans="2:33" x14ac:dyDescent="0.3">
      <c r="B3" s="20" t="s">
        <v>56</v>
      </c>
      <c r="C3" s="8"/>
      <c r="D3" s="8" t="s">
        <v>11</v>
      </c>
      <c r="E3" s="8" t="s">
        <v>12</v>
      </c>
      <c r="F3" s="8" t="s">
        <v>13</v>
      </c>
      <c r="G3" s="8" t="s">
        <v>14</v>
      </c>
      <c r="H3" s="8" t="s">
        <v>15</v>
      </c>
      <c r="I3" s="8" t="s">
        <v>16</v>
      </c>
      <c r="J3" s="8" t="s">
        <v>17</v>
      </c>
      <c r="K3" s="8" t="s">
        <v>18</v>
      </c>
      <c r="L3" s="8" t="s">
        <v>19</v>
      </c>
      <c r="M3" s="8" t="s">
        <v>20</v>
      </c>
      <c r="N3" s="8" t="s">
        <v>21</v>
      </c>
      <c r="O3" s="8" t="s">
        <v>22</v>
      </c>
      <c r="P3" s="8" t="s">
        <v>23</v>
      </c>
      <c r="Q3" s="8" t="s">
        <v>24</v>
      </c>
      <c r="S3" s="8" t="s">
        <v>34</v>
      </c>
      <c r="T3" s="8" t="s">
        <v>11</v>
      </c>
      <c r="U3" s="8" t="s">
        <v>12</v>
      </c>
      <c r="V3" s="8" t="s">
        <v>13</v>
      </c>
      <c r="W3" s="8" t="s">
        <v>14</v>
      </c>
      <c r="X3" s="8" t="s">
        <v>15</v>
      </c>
      <c r="Y3" s="8" t="s">
        <v>16</v>
      </c>
      <c r="Z3" s="8" t="s">
        <v>17</v>
      </c>
      <c r="AA3" s="8" t="s">
        <v>18</v>
      </c>
      <c r="AB3" s="8" t="s">
        <v>19</v>
      </c>
      <c r="AC3" s="8" t="s">
        <v>20</v>
      </c>
      <c r="AD3" s="8" t="s">
        <v>21</v>
      </c>
      <c r="AE3" s="8" t="s">
        <v>22</v>
      </c>
      <c r="AF3" s="8" t="s">
        <v>23</v>
      </c>
      <c r="AG3" s="8" t="s">
        <v>24</v>
      </c>
    </row>
    <row r="4" spans="2:33" x14ac:dyDescent="0.3">
      <c r="B4" s="8"/>
      <c r="C4" s="8" t="s">
        <v>25</v>
      </c>
      <c r="D4" s="8">
        <f t="array" ref="D4:Q4">TRANSPOSE(Datos!D3:D16)</f>
        <v>41111</v>
      </c>
      <c r="E4" s="8">
        <v>44815</v>
      </c>
      <c r="F4" s="8">
        <v>24911</v>
      </c>
      <c r="G4" s="8">
        <v>24429</v>
      </c>
      <c r="H4" s="8">
        <v>5630</v>
      </c>
      <c r="I4" s="8">
        <v>3681</v>
      </c>
      <c r="J4" s="8">
        <v>5656</v>
      </c>
      <c r="K4" s="8">
        <v>974</v>
      </c>
      <c r="L4" s="8">
        <v>691</v>
      </c>
      <c r="M4" s="8">
        <v>301</v>
      </c>
      <c r="N4" s="8">
        <v>0</v>
      </c>
      <c r="O4" s="8">
        <v>0</v>
      </c>
      <c r="P4" s="8">
        <v>0</v>
      </c>
      <c r="Q4" s="8">
        <v>187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2:33" x14ac:dyDescent="0.3">
      <c r="B5" s="8" t="s">
        <v>62</v>
      </c>
      <c r="C5" s="8">
        <v>1</v>
      </c>
      <c r="D5" s="8">
        <f t="shared" ref="D5:Q5" si="0">D4/(0+1)</f>
        <v>41111</v>
      </c>
      <c r="E5" s="8">
        <f t="shared" si="0"/>
        <v>44815</v>
      </c>
      <c r="F5" s="8">
        <f t="shared" si="0"/>
        <v>24911</v>
      </c>
      <c r="G5" s="8">
        <f t="shared" si="0"/>
        <v>24429</v>
      </c>
      <c r="H5" s="8">
        <f t="shared" si="0"/>
        <v>5630</v>
      </c>
      <c r="I5" s="8">
        <f t="shared" si="0"/>
        <v>3681</v>
      </c>
      <c r="J5" s="8">
        <f t="shared" si="0"/>
        <v>5656</v>
      </c>
      <c r="K5" s="8">
        <f t="shared" si="0"/>
        <v>974</v>
      </c>
      <c r="L5" s="8">
        <f t="shared" si="0"/>
        <v>691</v>
      </c>
      <c r="M5" s="8">
        <f t="shared" si="0"/>
        <v>301</v>
      </c>
      <c r="N5" s="8">
        <f t="shared" si="0"/>
        <v>0</v>
      </c>
      <c r="O5" s="8">
        <f t="shared" si="0"/>
        <v>0</v>
      </c>
      <c r="P5" s="8">
        <f t="shared" si="0"/>
        <v>0</v>
      </c>
      <c r="Q5" s="8">
        <f t="shared" si="0"/>
        <v>187</v>
      </c>
      <c r="S5" s="8">
        <v>1</v>
      </c>
      <c r="T5" s="8">
        <f>IF(D5=MAX($D5:$Q5),1,0)</f>
        <v>0</v>
      </c>
      <c r="U5" s="8">
        <f t="shared" ref="U5:AG20" si="1">IF(E5=MAX($D5:$Q5),1,0)</f>
        <v>1</v>
      </c>
      <c r="V5" s="8">
        <f t="shared" si="1"/>
        <v>0</v>
      </c>
      <c r="W5" s="8">
        <f t="shared" si="1"/>
        <v>0</v>
      </c>
      <c r="X5" s="8">
        <f t="shared" si="1"/>
        <v>0</v>
      </c>
      <c r="Y5" s="8">
        <f t="shared" si="1"/>
        <v>0</v>
      </c>
      <c r="Z5" s="8">
        <f t="shared" si="1"/>
        <v>0</v>
      </c>
      <c r="AA5" s="8">
        <f t="shared" si="1"/>
        <v>0</v>
      </c>
      <c r="AB5" s="8">
        <f t="shared" si="1"/>
        <v>0</v>
      </c>
      <c r="AC5" s="8">
        <f t="shared" si="1"/>
        <v>0</v>
      </c>
      <c r="AD5" s="8">
        <f t="shared" si="1"/>
        <v>0</v>
      </c>
      <c r="AE5" s="8">
        <f t="shared" si="1"/>
        <v>0</v>
      </c>
      <c r="AF5" s="8">
        <f t="shared" si="1"/>
        <v>0</v>
      </c>
      <c r="AG5" s="8">
        <f t="shared" si="1"/>
        <v>0</v>
      </c>
    </row>
    <row r="6" spans="2:33" x14ac:dyDescent="0.3">
      <c r="B6" s="8" t="s">
        <v>62</v>
      </c>
      <c r="C6" s="8">
        <v>2</v>
      </c>
      <c r="D6" s="10">
        <f>IF(D5=MAX($D5:$Q5),D$4/(SUM(T$5:T5)+1),D5)</f>
        <v>41111</v>
      </c>
      <c r="E6" s="10">
        <f>IF(E5=MAX($D5:$Q5),E$4/(SUM(U$5:U5)+1),E5)</f>
        <v>22407.5</v>
      </c>
      <c r="F6" s="10">
        <f>IF(F5=MAX($D5:$Q5),F$4/(SUM(V$5:V5)+1),F5)</f>
        <v>24911</v>
      </c>
      <c r="G6" s="10">
        <f>IF(G5=MAX($D5:$Q5),G$4/(SUM(W$5:W5)+1),G5)</f>
        <v>24429</v>
      </c>
      <c r="H6" s="10">
        <f>IF(H5=MAX($D5:$Q5),H$4/(SUM(X$5:X5)+1),H5)</f>
        <v>5630</v>
      </c>
      <c r="I6" s="10">
        <f>IF(I5=MAX($D5:$Q5),I$4/(SUM(Y$5:Y5)+1),I5)</f>
        <v>3681</v>
      </c>
      <c r="J6" s="10">
        <f>IF(J5=MAX($D5:$Q5),J$4/(SUM(Z$5:Z5)+1),J5)</f>
        <v>5656</v>
      </c>
      <c r="K6" s="10">
        <f>IF(K5=MAX($D5:$Q5),K$4/(SUM(AA$5:AA5)+1),K5)</f>
        <v>974</v>
      </c>
      <c r="L6" s="10">
        <f>IF(L5=MAX($D5:$Q5),L$4/(SUM(AB$5:AB5)+1),L5)</f>
        <v>691</v>
      </c>
      <c r="M6" s="10">
        <f>IF(M5=MAX($D5:$Q5),M$4/(SUM(AC$5:AC5)+1),M5)</f>
        <v>301</v>
      </c>
      <c r="N6" s="10">
        <f>IF(N5=MAX($D5:$Q5),N$4/(SUM(AD$5:AD5)+1),N5)</f>
        <v>0</v>
      </c>
      <c r="O6" s="10">
        <f>IF(O5=MAX($D5:$Q5),O$4/(SUM(AE$5:AE5)+1),O5)</f>
        <v>0</v>
      </c>
      <c r="P6" s="10">
        <f>IF(P5=MAX($D5:$Q5),P$4/(SUM(AF$5:AF5)+1),P5)</f>
        <v>0</v>
      </c>
      <c r="Q6" s="10">
        <f>IF(Q5=MAX($D5:$Q5),Q$4/(SUM(AG$5:AG5)+1),Q5)</f>
        <v>187</v>
      </c>
      <c r="S6" s="8">
        <v>2</v>
      </c>
      <c r="T6" s="8">
        <f t="shared" ref="T6:T29" si="2">IF(D6=MAX($D6:$Q6),1,0)</f>
        <v>1</v>
      </c>
      <c r="U6" s="8">
        <f t="shared" si="1"/>
        <v>0</v>
      </c>
      <c r="V6" s="8">
        <f t="shared" si="1"/>
        <v>0</v>
      </c>
      <c r="W6" s="8">
        <f t="shared" si="1"/>
        <v>0</v>
      </c>
      <c r="X6" s="8">
        <f t="shared" si="1"/>
        <v>0</v>
      </c>
      <c r="Y6" s="8">
        <f t="shared" si="1"/>
        <v>0</v>
      </c>
      <c r="Z6" s="8">
        <f t="shared" si="1"/>
        <v>0</v>
      </c>
      <c r="AA6" s="8">
        <f t="shared" si="1"/>
        <v>0</v>
      </c>
      <c r="AB6" s="8">
        <f t="shared" si="1"/>
        <v>0</v>
      </c>
      <c r="AC6" s="8">
        <f t="shared" si="1"/>
        <v>0</v>
      </c>
      <c r="AD6" s="8">
        <f t="shared" si="1"/>
        <v>0</v>
      </c>
      <c r="AE6" s="8">
        <f t="shared" si="1"/>
        <v>0</v>
      </c>
      <c r="AF6" s="8">
        <f t="shared" si="1"/>
        <v>0</v>
      </c>
      <c r="AG6" s="8">
        <f t="shared" si="1"/>
        <v>0</v>
      </c>
    </row>
    <row r="7" spans="2:33" x14ac:dyDescent="0.3">
      <c r="B7" s="8" t="s">
        <v>62</v>
      </c>
      <c r="C7" s="8">
        <v>3</v>
      </c>
      <c r="D7" s="10">
        <f>IF(D6=MAX($D6:$Q6),D$4/(SUM(T$5:T6)+1),D6)</f>
        <v>20555.5</v>
      </c>
      <c r="E7" s="10">
        <f>IF(E6=MAX($D6:$Q6),E$4/(SUM(U$5:U6)+1),E6)</f>
        <v>22407.5</v>
      </c>
      <c r="F7" s="10">
        <f>IF(F6=MAX($D6:$Q6),F$4/(SUM(V$5:V6)+1),F6)</f>
        <v>24911</v>
      </c>
      <c r="G7" s="10">
        <f>IF(G6=MAX($D6:$Q6),G$4/(SUM(W$5:W6)+1),G6)</f>
        <v>24429</v>
      </c>
      <c r="H7" s="10">
        <f>IF(H6=MAX($D6:$Q6),H$4/(SUM(X$5:X6)+1),H6)</f>
        <v>5630</v>
      </c>
      <c r="I7" s="10">
        <f>IF(I6=MAX($D6:$Q6),I$4/(SUM(Y$5:Y6)+1),I6)</f>
        <v>3681</v>
      </c>
      <c r="J7" s="10">
        <f>IF(J6=MAX($D6:$Q6),J$4/(SUM(Z$5:Z6)+1),J6)</f>
        <v>5656</v>
      </c>
      <c r="K7" s="10">
        <f>IF(K6=MAX($D6:$Q6),K$4/(SUM(AA$5:AA6)+1),K6)</f>
        <v>974</v>
      </c>
      <c r="L7" s="10">
        <f>IF(L6=MAX($D6:$Q6),L$4/(SUM(AB$5:AB6)+1),L6)</f>
        <v>691</v>
      </c>
      <c r="M7" s="10">
        <f>IF(M6=MAX($D6:$Q6),M$4/(SUM(AC$5:AC6)+1),M6)</f>
        <v>301</v>
      </c>
      <c r="N7" s="10">
        <f>IF(N6=MAX($D6:$Q6),N$4/(SUM(AD$5:AD6)+1),N6)</f>
        <v>0</v>
      </c>
      <c r="O7" s="10">
        <f>IF(O6=MAX($D6:$Q6),O$4/(SUM(AE$5:AE6)+1),O6)</f>
        <v>0</v>
      </c>
      <c r="P7" s="10">
        <f>IF(P6=MAX($D6:$Q6),P$4/(SUM(AF$5:AF6)+1),P6)</f>
        <v>0</v>
      </c>
      <c r="Q7" s="10">
        <f>IF(Q6=MAX($D6:$Q6),Q$4/(SUM(AG$5:AG6)+1),Q6)</f>
        <v>187</v>
      </c>
      <c r="S7" s="8">
        <v>3</v>
      </c>
      <c r="T7" s="8">
        <f t="shared" si="2"/>
        <v>0</v>
      </c>
      <c r="U7" s="8">
        <f t="shared" si="1"/>
        <v>0</v>
      </c>
      <c r="V7" s="8">
        <f t="shared" si="1"/>
        <v>1</v>
      </c>
      <c r="W7" s="8">
        <f t="shared" si="1"/>
        <v>0</v>
      </c>
      <c r="X7" s="8">
        <f t="shared" si="1"/>
        <v>0</v>
      </c>
      <c r="Y7" s="8">
        <f t="shared" si="1"/>
        <v>0</v>
      </c>
      <c r="Z7" s="8">
        <f t="shared" si="1"/>
        <v>0</v>
      </c>
      <c r="AA7" s="8">
        <f t="shared" si="1"/>
        <v>0</v>
      </c>
      <c r="AB7" s="8">
        <f t="shared" si="1"/>
        <v>0</v>
      </c>
      <c r="AC7" s="8">
        <f t="shared" si="1"/>
        <v>0</v>
      </c>
      <c r="AD7" s="8">
        <f t="shared" si="1"/>
        <v>0</v>
      </c>
      <c r="AE7" s="8">
        <f t="shared" si="1"/>
        <v>0</v>
      </c>
      <c r="AF7" s="8">
        <f t="shared" si="1"/>
        <v>0</v>
      </c>
      <c r="AG7" s="8">
        <f t="shared" si="1"/>
        <v>0</v>
      </c>
    </row>
    <row r="8" spans="2:33" x14ac:dyDescent="0.3">
      <c r="B8" s="8" t="s">
        <v>62</v>
      </c>
      <c r="C8" s="8">
        <v>4</v>
      </c>
      <c r="D8" s="10">
        <f>IF(D7=MAX($D7:$Q7),D$4/(SUM(T$5:T7)+1),D7)</f>
        <v>20555.5</v>
      </c>
      <c r="E8" s="10">
        <f>IF(E7=MAX($D7:$Q7),E$4/(SUM(U$5:U7)+1),E7)</f>
        <v>22407.5</v>
      </c>
      <c r="F8" s="10">
        <f>IF(F7=MAX($D7:$Q7),F$4/(SUM(V$5:V7)+1),F7)</f>
        <v>12455.5</v>
      </c>
      <c r="G8" s="10">
        <f>IF(G7=MAX($D7:$Q7),G$4/(SUM(W$5:W7)+1),G7)</f>
        <v>24429</v>
      </c>
      <c r="H8" s="10">
        <f>IF(H7=MAX($D7:$Q7),H$4/(SUM(X$5:X7)+1),H7)</f>
        <v>5630</v>
      </c>
      <c r="I8" s="10">
        <f>IF(I7=MAX($D7:$Q7),I$4/(SUM(Y$5:Y7)+1),I7)</f>
        <v>3681</v>
      </c>
      <c r="J8" s="10">
        <f>IF(J7=MAX($D7:$Q7),J$4/(SUM(Z$5:Z7)+1),J7)</f>
        <v>5656</v>
      </c>
      <c r="K8" s="10">
        <f>IF(K7=MAX($D7:$Q7),K$4/(SUM(AA$5:AA7)+1),K7)</f>
        <v>974</v>
      </c>
      <c r="L8" s="10">
        <f>IF(L7=MAX($D7:$Q7),L$4/(SUM(AB$5:AB7)+1),L7)</f>
        <v>691</v>
      </c>
      <c r="M8" s="10">
        <f>IF(M7=MAX($D7:$Q7),M$4/(SUM(AC$5:AC7)+1),M7)</f>
        <v>301</v>
      </c>
      <c r="N8" s="10">
        <f>IF(N7=MAX($D7:$Q7),N$4/(SUM(AD$5:AD7)+1),N7)</f>
        <v>0</v>
      </c>
      <c r="O8" s="10">
        <f>IF(O7=MAX($D7:$Q7),O$4/(SUM(AE$5:AE7)+1),O7)</f>
        <v>0</v>
      </c>
      <c r="P8" s="10">
        <f>IF(P7=MAX($D7:$Q7),P$4/(SUM(AF$5:AF7)+1),P7)</f>
        <v>0</v>
      </c>
      <c r="Q8" s="10">
        <f>IF(Q7=MAX($D7:$Q7),Q$4/(SUM(AG$5:AG7)+1),Q7)</f>
        <v>187</v>
      </c>
      <c r="S8" s="8">
        <v>4</v>
      </c>
      <c r="T8" s="8">
        <f t="shared" si="2"/>
        <v>0</v>
      </c>
      <c r="U8" s="8">
        <f t="shared" si="1"/>
        <v>0</v>
      </c>
      <c r="V8" s="8">
        <f t="shared" si="1"/>
        <v>0</v>
      </c>
      <c r="W8" s="8">
        <f t="shared" si="1"/>
        <v>1</v>
      </c>
      <c r="X8" s="8">
        <f t="shared" si="1"/>
        <v>0</v>
      </c>
      <c r="Y8" s="8">
        <f t="shared" si="1"/>
        <v>0</v>
      </c>
      <c r="Z8" s="8">
        <f t="shared" si="1"/>
        <v>0</v>
      </c>
      <c r="AA8" s="8">
        <f t="shared" si="1"/>
        <v>0</v>
      </c>
      <c r="AB8" s="8">
        <f t="shared" si="1"/>
        <v>0</v>
      </c>
      <c r="AC8" s="8">
        <f t="shared" si="1"/>
        <v>0</v>
      </c>
      <c r="AD8" s="8">
        <f t="shared" si="1"/>
        <v>0</v>
      </c>
      <c r="AE8" s="8">
        <f t="shared" si="1"/>
        <v>0</v>
      </c>
      <c r="AF8" s="8">
        <f t="shared" si="1"/>
        <v>0</v>
      </c>
      <c r="AG8" s="8">
        <f t="shared" si="1"/>
        <v>0</v>
      </c>
    </row>
    <row r="9" spans="2:33" x14ac:dyDescent="0.3">
      <c r="B9" s="8" t="s">
        <v>62</v>
      </c>
      <c r="C9" s="8">
        <v>5</v>
      </c>
      <c r="D9" s="10">
        <f>IF(D8=MAX($D8:$Q8),D$4/(SUM(T$5:T8)+1),D8)</f>
        <v>20555.5</v>
      </c>
      <c r="E9" s="10">
        <f>IF(E8=MAX($D8:$Q8),E$4/(SUM(U$5:U8)+1),E8)</f>
        <v>22407.5</v>
      </c>
      <c r="F9" s="10">
        <f>IF(F8=MAX($D8:$Q8),F$4/(SUM(V$5:V8)+1),F8)</f>
        <v>12455.5</v>
      </c>
      <c r="G9" s="10">
        <f>IF(G8=MAX($D8:$Q8),G$4/(SUM(W$5:W8)+1),G8)</f>
        <v>12214.5</v>
      </c>
      <c r="H9" s="10">
        <f>IF(H8=MAX($D8:$Q8),H$4/(SUM(X$5:X8)+1),H8)</f>
        <v>5630</v>
      </c>
      <c r="I9" s="10">
        <f>IF(I8=MAX($D8:$Q8),I$4/(SUM(Y$5:Y8)+1),I8)</f>
        <v>3681</v>
      </c>
      <c r="J9" s="10">
        <f>IF(J8=MAX($D8:$Q8),J$4/(SUM(Z$5:Z8)+1),J8)</f>
        <v>5656</v>
      </c>
      <c r="K9" s="10">
        <f>IF(K8=MAX($D8:$Q8),K$4/(SUM(AA$5:AA8)+1),K8)</f>
        <v>974</v>
      </c>
      <c r="L9" s="10">
        <f>IF(L8=MAX($D8:$Q8),L$4/(SUM(AB$5:AB8)+1),L8)</f>
        <v>691</v>
      </c>
      <c r="M9" s="10">
        <f>IF(M8=MAX($D8:$Q8),M$4/(SUM(AC$5:AC8)+1),M8)</f>
        <v>301</v>
      </c>
      <c r="N9" s="10">
        <f>IF(N8=MAX($D8:$Q8),N$4/(SUM(AD$5:AD8)+1),N8)</f>
        <v>0</v>
      </c>
      <c r="O9" s="10">
        <f>IF(O8=MAX($D8:$Q8),O$4/(SUM(AE$5:AE8)+1),O8)</f>
        <v>0</v>
      </c>
      <c r="P9" s="10">
        <f>IF(P8=MAX($D8:$Q8),P$4/(SUM(AF$5:AF8)+1),P8)</f>
        <v>0</v>
      </c>
      <c r="Q9" s="10">
        <f>IF(Q8=MAX($D8:$Q8),Q$4/(SUM(AG$5:AG8)+1),Q8)</f>
        <v>187</v>
      </c>
      <c r="S9" s="8">
        <v>5</v>
      </c>
      <c r="T9" s="8">
        <f t="shared" si="2"/>
        <v>0</v>
      </c>
      <c r="U9" s="8">
        <f t="shared" si="1"/>
        <v>1</v>
      </c>
      <c r="V9" s="8">
        <f t="shared" si="1"/>
        <v>0</v>
      </c>
      <c r="W9" s="8">
        <f t="shared" si="1"/>
        <v>0</v>
      </c>
      <c r="X9" s="8">
        <f t="shared" si="1"/>
        <v>0</v>
      </c>
      <c r="Y9" s="8">
        <f t="shared" si="1"/>
        <v>0</v>
      </c>
      <c r="Z9" s="8">
        <f t="shared" si="1"/>
        <v>0</v>
      </c>
      <c r="AA9" s="8">
        <f t="shared" si="1"/>
        <v>0</v>
      </c>
      <c r="AB9" s="8">
        <f t="shared" si="1"/>
        <v>0</v>
      </c>
      <c r="AC9" s="8">
        <f t="shared" si="1"/>
        <v>0</v>
      </c>
      <c r="AD9" s="8">
        <f t="shared" si="1"/>
        <v>0</v>
      </c>
      <c r="AE9" s="8">
        <f t="shared" si="1"/>
        <v>0</v>
      </c>
      <c r="AF9" s="8">
        <f t="shared" si="1"/>
        <v>0</v>
      </c>
      <c r="AG9" s="8">
        <f t="shared" si="1"/>
        <v>0</v>
      </c>
    </row>
    <row r="10" spans="2:33" x14ac:dyDescent="0.3">
      <c r="B10" s="8" t="s">
        <v>62</v>
      </c>
      <c r="C10" s="8">
        <v>6</v>
      </c>
      <c r="D10" s="10">
        <f>IF(D9=MAX($D9:$Q9),D$4/(SUM(T$5:T9)+1),D9)</f>
        <v>20555.5</v>
      </c>
      <c r="E10" s="10">
        <f>IF(E9=MAX($D9:$Q9),E$4/(SUM(U$5:U9)+1),E9)</f>
        <v>14938.333333333334</v>
      </c>
      <c r="F10" s="10">
        <f>IF(F9=MAX($D9:$Q9),F$4/(SUM(V$5:V9)+1),F9)</f>
        <v>12455.5</v>
      </c>
      <c r="G10" s="10">
        <f>IF(G9=MAX($D9:$Q9),G$4/(SUM(W$5:W9)+1),G9)</f>
        <v>12214.5</v>
      </c>
      <c r="H10" s="10">
        <f>IF(H9=MAX($D9:$Q9),H$4/(SUM(X$5:X9)+1),H9)</f>
        <v>5630</v>
      </c>
      <c r="I10" s="10">
        <f>IF(I9=MAX($D9:$Q9),I$4/(SUM(Y$5:Y9)+1),I9)</f>
        <v>3681</v>
      </c>
      <c r="J10" s="10">
        <f>IF(J9=MAX($D9:$Q9),J$4/(SUM(Z$5:Z9)+1),J9)</f>
        <v>5656</v>
      </c>
      <c r="K10" s="10">
        <f>IF(K9=MAX($D9:$Q9),K$4/(SUM(AA$5:AA9)+1),K9)</f>
        <v>974</v>
      </c>
      <c r="L10" s="10">
        <f>IF(L9=MAX($D9:$Q9),L$4/(SUM(AB$5:AB9)+1),L9)</f>
        <v>691</v>
      </c>
      <c r="M10" s="10">
        <f>IF(M9=MAX($D9:$Q9),M$4/(SUM(AC$5:AC9)+1),M9)</f>
        <v>301</v>
      </c>
      <c r="N10" s="10">
        <f>IF(N9=MAX($D9:$Q9),N$4/(SUM(AD$5:AD9)+1),N9)</f>
        <v>0</v>
      </c>
      <c r="O10" s="10">
        <f>IF(O9=MAX($D9:$Q9),O$4/(SUM(AE$5:AE9)+1),O9)</f>
        <v>0</v>
      </c>
      <c r="P10" s="10">
        <f>IF(P9=MAX($D9:$Q9),P$4/(SUM(AF$5:AF9)+1),P9)</f>
        <v>0</v>
      </c>
      <c r="Q10" s="10">
        <f>IF(Q9=MAX($D9:$Q9),Q$4/(SUM(AG$5:AG9)+1),Q9)</f>
        <v>187</v>
      </c>
      <c r="S10" s="8">
        <v>6</v>
      </c>
      <c r="T10" s="8">
        <f t="shared" si="2"/>
        <v>1</v>
      </c>
      <c r="U10" s="8">
        <f t="shared" si="1"/>
        <v>0</v>
      </c>
      <c r="V10" s="8">
        <f t="shared" si="1"/>
        <v>0</v>
      </c>
      <c r="W10" s="8">
        <f t="shared" si="1"/>
        <v>0</v>
      </c>
      <c r="X10" s="8">
        <f t="shared" si="1"/>
        <v>0</v>
      </c>
      <c r="Y10" s="8">
        <f t="shared" si="1"/>
        <v>0</v>
      </c>
      <c r="Z10" s="8">
        <f t="shared" si="1"/>
        <v>0</v>
      </c>
      <c r="AA10" s="8">
        <f t="shared" si="1"/>
        <v>0</v>
      </c>
      <c r="AB10" s="8">
        <f t="shared" si="1"/>
        <v>0</v>
      </c>
      <c r="AC10" s="8">
        <f t="shared" si="1"/>
        <v>0</v>
      </c>
      <c r="AD10" s="8">
        <f t="shared" si="1"/>
        <v>0</v>
      </c>
      <c r="AE10" s="8">
        <f t="shared" si="1"/>
        <v>0</v>
      </c>
      <c r="AF10" s="8">
        <f t="shared" si="1"/>
        <v>0</v>
      </c>
      <c r="AG10" s="8">
        <f t="shared" si="1"/>
        <v>0</v>
      </c>
    </row>
    <row r="11" spans="2:33" x14ac:dyDescent="0.3">
      <c r="B11" s="8" t="s">
        <v>62</v>
      </c>
      <c r="C11" s="8">
        <v>7</v>
      </c>
      <c r="D11" s="10">
        <f>IF(D10=MAX($D10:$Q10),D$4/(SUM(T$5:T10)+1),D10)</f>
        <v>13703.666666666666</v>
      </c>
      <c r="E11" s="10">
        <f>IF(E10=MAX($D10:$Q10),E$4/(SUM(U$5:U10)+1),E10)</f>
        <v>14938.333333333334</v>
      </c>
      <c r="F11" s="10">
        <f>IF(F10=MAX($D10:$Q10),F$4/(SUM(V$5:V10)+1),F10)</f>
        <v>12455.5</v>
      </c>
      <c r="G11" s="10">
        <f>IF(G10=MAX($D10:$Q10),G$4/(SUM(W$5:W10)+1),G10)</f>
        <v>12214.5</v>
      </c>
      <c r="H11" s="10">
        <f>IF(H10=MAX($D10:$Q10),H$4/(SUM(X$5:X10)+1),H10)</f>
        <v>5630</v>
      </c>
      <c r="I11" s="10">
        <f>IF(I10=MAX($D10:$Q10),I$4/(SUM(Y$5:Y10)+1),I10)</f>
        <v>3681</v>
      </c>
      <c r="J11" s="10">
        <f>IF(J10=MAX($D10:$Q10),J$4/(SUM(Z$5:Z10)+1),J10)</f>
        <v>5656</v>
      </c>
      <c r="K11" s="10">
        <f>IF(K10=MAX($D10:$Q10),K$4/(SUM(AA$5:AA10)+1),K10)</f>
        <v>974</v>
      </c>
      <c r="L11" s="10">
        <f>IF(L10=MAX($D10:$Q10),L$4/(SUM(AB$5:AB10)+1),L10)</f>
        <v>691</v>
      </c>
      <c r="M11" s="10">
        <f>IF(M10=MAX($D10:$Q10),M$4/(SUM(AC$5:AC10)+1),M10)</f>
        <v>301</v>
      </c>
      <c r="N11" s="10">
        <f>IF(N10=MAX($D10:$Q10),N$4/(SUM(AD$5:AD10)+1),N10)</f>
        <v>0</v>
      </c>
      <c r="O11" s="10">
        <f>IF(O10=MAX($D10:$Q10),O$4/(SUM(AE$5:AE10)+1),O10)</f>
        <v>0</v>
      </c>
      <c r="P11" s="10">
        <f>IF(P10=MAX($D10:$Q10),P$4/(SUM(AF$5:AF10)+1),P10)</f>
        <v>0</v>
      </c>
      <c r="Q11" s="10">
        <f>IF(Q10=MAX($D10:$Q10),Q$4/(SUM(AG$5:AG10)+1),Q10)</f>
        <v>187</v>
      </c>
      <c r="S11" s="8">
        <v>7</v>
      </c>
      <c r="T11" s="8">
        <f t="shared" si="2"/>
        <v>0</v>
      </c>
      <c r="U11" s="8">
        <f t="shared" si="1"/>
        <v>1</v>
      </c>
      <c r="V11" s="8">
        <f t="shared" si="1"/>
        <v>0</v>
      </c>
      <c r="W11" s="8">
        <f t="shared" si="1"/>
        <v>0</v>
      </c>
      <c r="X11" s="8">
        <f t="shared" si="1"/>
        <v>0</v>
      </c>
      <c r="Y11" s="8">
        <f t="shared" si="1"/>
        <v>0</v>
      </c>
      <c r="Z11" s="8">
        <f t="shared" si="1"/>
        <v>0</v>
      </c>
      <c r="AA11" s="8">
        <f t="shared" si="1"/>
        <v>0</v>
      </c>
      <c r="AB11" s="8">
        <f t="shared" si="1"/>
        <v>0</v>
      </c>
      <c r="AC11" s="8">
        <f t="shared" si="1"/>
        <v>0</v>
      </c>
      <c r="AD11" s="8">
        <f t="shared" si="1"/>
        <v>0</v>
      </c>
      <c r="AE11" s="8">
        <f t="shared" si="1"/>
        <v>0</v>
      </c>
      <c r="AF11" s="8">
        <f t="shared" si="1"/>
        <v>0</v>
      </c>
      <c r="AG11" s="8">
        <f t="shared" si="1"/>
        <v>0</v>
      </c>
    </row>
    <row r="12" spans="2:33" x14ac:dyDescent="0.3">
      <c r="B12" s="8" t="s">
        <v>62</v>
      </c>
      <c r="C12" s="8">
        <v>8</v>
      </c>
      <c r="D12" s="10">
        <f>IF(D11=MAX($D11:$Q11),D$4/(SUM(T$5:T11)+1),D11)</f>
        <v>13703.666666666666</v>
      </c>
      <c r="E12" s="10">
        <f>IF(E11=MAX($D11:$Q11),E$4/(SUM(U$5:U11)+1),E11)</f>
        <v>11203.75</v>
      </c>
      <c r="F12" s="10">
        <f>IF(F11=MAX($D11:$Q11),F$4/(SUM(V$5:V11)+1),F11)</f>
        <v>12455.5</v>
      </c>
      <c r="G12" s="10">
        <f>IF(G11=MAX($D11:$Q11),G$4/(SUM(W$5:W11)+1),G11)</f>
        <v>12214.5</v>
      </c>
      <c r="H12" s="10">
        <f>IF(H11=MAX($D11:$Q11),H$4/(SUM(X$5:X11)+1),H11)</f>
        <v>5630</v>
      </c>
      <c r="I12" s="10">
        <f>IF(I11=MAX($D11:$Q11),I$4/(SUM(Y$5:Y11)+1),I11)</f>
        <v>3681</v>
      </c>
      <c r="J12" s="10">
        <f>IF(J11=MAX($D11:$Q11),J$4/(SUM(Z$5:Z11)+1),J11)</f>
        <v>5656</v>
      </c>
      <c r="K12" s="10">
        <f>IF(K11=MAX($D11:$Q11),K$4/(SUM(AA$5:AA11)+1),K11)</f>
        <v>974</v>
      </c>
      <c r="L12" s="10">
        <f>IF(L11=MAX($D11:$Q11),L$4/(SUM(AB$5:AB11)+1),L11)</f>
        <v>691</v>
      </c>
      <c r="M12" s="10">
        <f>IF(M11=MAX($D11:$Q11),M$4/(SUM(AC$5:AC11)+1),M11)</f>
        <v>301</v>
      </c>
      <c r="N12" s="10">
        <f>IF(N11=MAX($D11:$Q11),N$4/(SUM(AD$5:AD11)+1),N11)</f>
        <v>0</v>
      </c>
      <c r="O12" s="10">
        <f>IF(O11=MAX($D11:$Q11),O$4/(SUM(AE$5:AE11)+1),O11)</f>
        <v>0</v>
      </c>
      <c r="P12" s="10">
        <f>IF(P11=MAX($D11:$Q11),P$4/(SUM(AF$5:AF11)+1),P11)</f>
        <v>0</v>
      </c>
      <c r="Q12" s="10">
        <f>IF(Q11=MAX($D11:$Q11),Q$4/(SUM(AG$5:AG11)+1),Q11)</f>
        <v>187</v>
      </c>
      <c r="S12" s="8">
        <v>8</v>
      </c>
      <c r="T12" s="8">
        <f t="shared" si="2"/>
        <v>1</v>
      </c>
      <c r="U12" s="8">
        <f>IF(E12=MAX($D12:$Q12),1,0)</f>
        <v>0</v>
      </c>
      <c r="V12" s="8">
        <f t="shared" si="1"/>
        <v>0</v>
      </c>
      <c r="W12" s="8">
        <f t="shared" si="1"/>
        <v>0</v>
      </c>
      <c r="X12" s="8">
        <f t="shared" si="1"/>
        <v>0</v>
      </c>
      <c r="Y12" s="8">
        <f t="shared" si="1"/>
        <v>0</v>
      </c>
      <c r="Z12" s="8">
        <f t="shared" si="1"/>
        <v>0</v>
      </c>
      <c r="AA12" s="8">
        <f t="shared" si="1"/>
        <v>0</v>
      </c>
      <c r="AB12" s="8">
        <f t="shared" si="1"/>
        <v>0</v>
      </c>
      <c r="AC12" s="8">
        <f t="shared" si="1"/>
        <v>0</v>
      </c>
      <c r="AD12" s="8">
        <f t="shared" si="1"/>
        <v>0</v>
      </c>
      <c r="AE12" s="8">
        <f t="shared" si="1"/>
        <v>0</v>
      </c>
      <c r="AF12" s="8">
        <f t="shared" si="1"/>
        <v>0</v>
      </c>
      <c r="AG12" s="8">
        <f t="shared" si="1"/>
        <v>0</v>
      </c>
    </row>
    <row r="13" spans="2:33" x14ac:dyDescent="0.3">
      <c r="B13" s="8" t="s">
        <v>62</v>
      </c>
      <c r="C13" s="8">
        <v>9</v>
      </c>
      <c r="D13" s="10">
        <f>IF(D12=MAX($D12:$Q12),D$4/(SUM(T$5:T12)+1),D12)</f>
        <v>10277.75</v>
      </c>
      <c r="E13" s="10">
        <f>IF(E12=MAX($D12:$Q12),E$4/(SUM(U$5:U12)+1),E12)</f>
        <v>11203.75</v>
      </c>
      <c r="F13" s="10">
        <f>IF(F12=MAX($D12:$Q12),F$4/(SUM(V$5:V12)+1),F12)</f>
        <v>12455.5</v>
      </c>
      <c r="G13" s="10">
        <f>IF(G12=MAX($D12:$Q12),G$4/(SUM(W$5:W12)+1),G12)</f>
        <v>12214.5</v>
      </c>
      <c r="H13" s="10">
        <f>IF(H12=MAX($D12:$Q12),H$4/(SUM(X$5:X12)+1),H12)</f>
        <v>5630</v>
      </c>
      <c r="I13" s="10">
        <f>IF(I12=MAX($D12:$Q12),I$4/(SUM(Y$5:Y12)+1),I12)</f>
        <v>3681</v>
      </c>
      <c r="J13" s="10">
        <f>IF(J12=MAX($D12:$Q12),J$4/(SUM(Z$5:Z12)+1),J12)</f>
        <v>5656</v>
      </c>
      <c r="K13" s="10">
        <f>IF(K12=MAX($D12:$Q12),K$4/(SUM(AA$5:AA12)+1),K12)</f>
        <v>974</v>
      </c>
      <c r="L13" s="10">
        <f>IF(L12=MAX($D12:$Q12),L$4/(SUM(AB$5:AB12)+1),L12)</f>
        <v>691</v>
      </c>
      <c r="M13" s="10">
        <f>IF(M12=MAX($D12:$Q12),M$4/(SUM(AC$5:AC12)+1),M12)</f>
        <v>301</v>
      </c>
      <c r="N13" s="10">
        <f>IF(N12=MAX($D12:$Q12),N$4/(SUM(AD$5:AD12)+1),N12)</f>
        <v>0</v>
      </c>
      <c r="O13" s="10">
        <f>IF(O12=MAX($D12:$Q12),O$4/(SUM(AE$5:AE12)+1),O12)</f>
        <v>0</v>
      </c>
      <c r="P13" s="10">
        <f>IF(P12=MAX($D12:$Q12),P$4/(SUM(AF$5:AF12)+1),P12)</f>
        <v>0</v>
      </c>
      <c r="Q13" s="10">
        <f>IF(Q12=MAX($D12:$Q12),Q$4/(SUM(AG$5:AG12)+1),Q12)</f>
        <v>187</v>
      </c>
      <c r="S13" s="8">
        <v>9</v>
      </c>
      <c r="T13" s="8">
        <f t="shared" si="2"/>
        <v>0</v>
      </c>
      <c r="U13" s="8">
        <f t="shared" si="1"/>
        <v>0</v>
      </c>
      <c r="V13" s="8">
        <f t="shared" si="1"/>
        <v>1</v>
      </c>
      <c r="W13" s="8">
        <f t="shared" si="1"/>
        <v>0</v>
      </c>
      <c r="X13" s="8">
        <f t="shared" si="1"/>
        <v>0</v>
      </c>
      <c r="Y13" s="8">
        <f t="shared" si="1"/>
        <v>0</v>
      </c>
      <c r="Z13" s="8">
        <f t="shared" si="1"/>
        <v>0</v>
      </c>
      <c r="AA13" s="8">
        <f t="shared" si="1"/>
        <v>0</v>
      </c>
      <c r="AB13" s="8">
        <f t="shared" si="1"/>
        <v>0</v>
      </c>
      <c r="AC13" s="8">
        <f t="shared" si="1"/>
        <v>0</v>
      </c>
      <c r="AD13" s="8">
        <f t="shared" si="1"/>
        <v>0</v>
      </c>
      <c r="AE13" s="8">
        <f t="shared" si="1"/>
        <v>0</v>
      </c>
      <c r="AF13" s="8">
        <f t="shared" si="1"/>
        <v>0</v>
      </c>
      <c r="AG13" s="8">
        <f t="shared" si="1"/>
        <v>0</v>
      </c>
    </row>
    <row r="14" spans="2:33" x14ac:dyDescent="0.3">
      <c r="B14" s="8" t="s">
        <v>62</v>
      </c>
      <c r="C14" s="8">
        <v>10</v>
      </c>
      <c r="D14" s="10">
        <f>IF(D13=MAX($D13:$Q13),D$4/(SUM(T$5:T13)+1),D13)</f>
        <v>10277.75</v>
      </c>
      <c r="E14" s="10">
        <f>IF(E13=MAX($D13:$Q13),E$4/(SUM(U$5:U13)+1),E13)</f>
        <v>11203.75</v>
      </c>
      <c r="F14" s="10">
        <f>IF(F13=MAX($D13:$Q13),F$4/(SUM(V$5:V13)+1),F13)</f>
        <v>8303.6666666666661</v>
      </c>
      <c r="G14" s="10">
        <f>IF(G13=MAX($D13:$Q13),G$4/(SUM(W$5:W13)+1),G13)</f>
        <v>12214.5</v>
      </c>
      <c r="H14" s="10">
        <f>IF(H13=MAX($D13:$Q13),H$4/(SUM(X$5:X13)+1),H13)</f>
        <v>5630</v>
      </c>
      <c r="I14" s="10">
        <f>IF(I13=MAX($D13:$Q13),I$4/(SUM(Y$5:Y13)+1),I13)</f>
        <v>3681</v>
      </c>
      <c r="J14" s="10">
        <f>IF(J13=MAX($D13:$Q13),J$4/(SUM(Z$5:Z13)+1),J13)</f>
        <v>5656</v>
      </c>
      <c r="K14" s="10">
        <f>IF(K13=MAX($D13:$Q13),K$4/(SUM(AA$5:AA13)+1),K13)</f>
        <v>974</v>
      </c>
      <c r="L14" s="10">
        <f>IF(L13=MAX($D13:$Q13),L$4/(SUM(AB$5:AB13)+1),L13)</f>
        <v>691</v>
      </c>
      <c r="M14" s="10">
        <f>IF(M13=MAX($D13:$Q13),M$4/(SUM(AC$5:AC13)+1),M13)</f>
        <v>301</v>
      </c>
      <c r="N14" s="10">
        <f>IF(N13=MAX($D13:$Q13),N$4/(SUM(AD$5:AD13)+1),N13)</f>
        <v>0</v>
      </c>
      <c r="O14" s="10">
        <f>IF(O13=MAX($D13:$Q13),O$4/(SUM(AE$5:AE13)+1),O13)</f>
        <v>0</v>
      </c>
      <c r="P14" s="10">
        <f>IF(P13=MAX($D13:$Q13),P$4/(SUM(AF$5:AF13)+1),P13)</f>
        <v>0</v>
      </c>
      <c r="Q14" s="10">
        <f>IF(Q13=MAX($D13:$Q13),Q$4/(SUM(AG$5:AG13)+1),Q13)</f>
        <v>187</v>
      </c>
      <c r="S14" s="8">
        <v>10</v>
      </c>
      <c r="T14" s="8">
        <f t="shared" si="2"/>
        <v>0</v>
      </c>
      <c r="U14" s="8">
        <f t="shared" si="1"/>
        <v>0</v>
      </c>
      <c r="V14" s="8">
        <f t="shared" si="1"/>
        <v>0</v>
      </c>
      <c r="W14" s="8">
        <f t="shared" si="1"/>
        <v>1</v>
      </c>
      <c r="X14" s="8">
        <f t="shared" si="1"/>
        <v>0</v>
      </c>
      <c r="Y14" s="8">
        <f t="shared" si="1"/>
        <v>0</v>
      </c>
      <c r="Z14" s="8">
        <f t="shared" si="1"/>
        <v>0</v>
      </c>
      <c r="AA14" s="8">
        <f t="shared" si="1"/>
        <v>0</v>
      </c>
      <c r="AB14" s="8">
        <f t="shared" si="1"/>
        <v>0</v>
      </c>
      <c r="AC14" s="8">
        <f t="shared" si="1"/>
        <v>0</v>
      </c>
      <c r="AD14" s="8">
        <f t="shared" si="1"/>
        <v>0</v>
      </c>
      <c r="AE14" s="8">
        <f t="shared" si="1"/>
        <v>0</v>
      </c>
      <c r="AF14" s="8">
        <f t="shared" si="1"/>
        <v>0</v>
      </c>
      <c r="AG14" s="8">
        <f t="shared" si="1"/>
        <v>0</v>
      </c>
    </row>
    <row r="15" spans="2:33" x14ac:dyDescent="0.3">
      <c r="B15" s="8" t="s">
        <v>62</v>
      </c>
      <c r="C15" s="8">
        <v>11</v>
      </c>
      <c r="D15" s="10">
        <f>IF(D14=MAX($D14:$Q14),D$4/(SUM(T$5:T14)+1),D14)</f>
        <v>10277.75</v>
      </c>
      <c r="E15" s="10">
        <f>IF(E14=MAX($D14:$Q14),E$4/(SUM(U$5:U14)+1),E14)</f>
        <v>11203.75</v>
      </c>
      <c r="F15" s="10">
        <f>IF(F14=MAX($D14:$Q14),F$4/(SUM(V$5:V14)+1),F14)</f>
        <v>8303.6666666666661</v>
      </c>
      <c r="G15" s="10">
        <f>IF(G14=MAX($D14:$Q14),G$4/(SUM(W$5:W14)+1),G14)</f>
        <v>8143</v>
      </c>
      <c r="H15" s="10">
        <f>IF(H14=MAX($D14:$Q14),H$4/(SUM(X$5:X14)+1),H14)</f>
        <v>5630</v>
      </c>
      <c r="I15" s="10">
        <f>IF(I14=MAX($D14:$Q14),I$4/(SUM(Y$5:Y14)+1),I14)</f>
        <v>3681</v>
      </c>
      <c r="J15" s="10">
        <f>IF(J14=MAX($D14:$Q14),J$4/(SUM(Z$5:Z14)+1),J14)</f>
        <v>5656</v>
      </c>
      <c r="K15" s="10">
        <f>IF(K14=MAX($D14:$Q14),K$4/(SUM(AA$5:AA14)+1),K14)</f>
        <v>974</v>
      </c>
      <c r="L15" s="10">
        <f>IF(L14=MAX($D14:$Q14),L$4/(SUM(AB$5:AB14)+1),L14)</f>
        <v>691</v>
      </c>
      <c r="M15" s="10">
        <f>IF(M14=MAX($D14:$Q14),M$4/(SUM(AC$5:AC14)+1),M14)</f>
        <v>301</v>
      </c>
      <c r="N15" s="10">
        <f>IF(N14=MAX($D14:$Q14),N$4/(SUM(AD$5:AD14)+1),N14)</f>
        <v>0</v>
      </c>
      <c r="O15" s="10">
        <f>IF(O14=MAX($D14:$Q14),O$4/(SUM(AE$5:AE14)+1),O14)</f>
        <v>0</v>
      </c>
      <c r="P15" s="10">
        <f>IF(P14=MAX($D14:$Q14),P$4/(SUM(AF$5:AF14)+1),P14)</f>
        <v>0</v>
      </c>
      <c r="Q15" s="10">
        <f>IF(Q14=MAX($D14:$Q14),Q$4/(SUM(AG$5:AG14)+1),Q14)</f>
        <v>187</v>
      </c>
      <c r="S15" s="8">
        <v>11</v>
      </c>
      <c r="T15" s="8">
        <f t="shared" si="2"/>
        <v>0</v>
      </c>
      <c r="U15" s="8">
        <f t="shared" si="1"/>
        <v>1</v>
      </c>
      <c r="V15" s="8">
        <f t="shared" si="1"/>
        <v>0</v>
      </c>
      <c r="W15" s="8">
        <f t="shared" si="1"/>
        <v>0</v>
      </c>
      <c r="X15" s="8">
        <f t="shared" si="1"/>
        <v>0</v>
      </c>
      <c r="Y15" s="8">
        <f t="shared" si="1"/>
        <v>0</v>
      </c>
      <c r="Z15" s="8">
        <f t="shared" si="1"/>
        <v>0</v>
      </c>
      <c r="AA15" s="8">
        <f t="shared" si="1"/>
        <v>0</v>
      </c>
      <c r="AB15" s="8">
        <f t="shared" si="1"/>
        <v>0</v>
      </c>
      <c r="AC15" s="8">
        <f t="shared" si="1"/>
        <v>0</v>
      </c>
      <c r="AD15" s="8">
        <f t="shared" si="1"/>
        <v>0</v>
      </c>
      <c r="AE15" s="8">
        <f t="shared" si="1"/>
        <v>0</v>
      </c>
      <c r="AF15" s="8">
        <f t="shared" si="1"/>
        <v>0</v>
      </c>
      <c r="AG15" s="8">
        <f t="shared" si="1"/>
        <v>0</v>
      </c>
    </row>
    <row r="16" spans="2:33" x14ac:dyDescent="0.3">
      <c r="B16" s="8" t="s">
        <v>62</v>
      </c>
      <c r="C16" s="8">
        <v>12</v>
      </c>
      <c r="D16" s="10">
        <f>IF(D15=MAX($D15:$Q15),D$4/(SUM(T$5:T15)+1),D15)</f>
        <v>10277.75</v>
      </c>
      <c r="E16" s="10">
        <f>IF(E15=MAX($D15:$Q15),E$4/(SUM(U$5:U15)+1),E15)</f>
        <v>8963</v>
      </c>
      <c r="F16" s="10">
        <f>IF(F15=MAX($D15:$Q15),F$4/(SUM(V$5:V15)+1),F15)</f>
        <v>8303.6666666666661</v>
      </c>
      <c r="G16" s="10">
        <f>IF(G15=MAX($D15:$Q15),G$4/(SUM(W$5:W15)+1),G15)</f>
        <v>8143</v>
      </c>
      <c r="H16" s="10">
        <f>IF(H15=MAX($D15:$Q15),H$4/(SUM(X$5:X15)+1),H15)</f>
        <v>5630</v>
      </c>
      <c r="I16" s="10">
        <f>IF(I15=MAX($D15:$Q15),I$4/(SUM(Y$5:Y15)+1),I15)</f>
        <v>3681</v>
      </c>
      <c r="J16" s="10">
        <f>IF(J15=MAX($D15:$Q15),J$4/(SUM(Z$5:Z15)+1),J15)</f>
        <v>5656</v>
      </c>
      <c r="K16" s="10">
        <f>IF(K15=MAX($D15:$Q15),K$4/(SUM(AA$5:AA15)+1),K15)</f>
        <v>974</v>
      </c>
      <c r="L16" s="10">
        <f>IF(L15=MAX($D15:$Q15),L$4/(SUM(AB$5:AB15)+1),L15)</f>
        <v>691</v>
      </c>
      <c r="M16" s="10">
        <f>IF(M15=MAX($D15:$Q15),M$4/(SUM(AC$5:AC15)+1),M15)</f>
        <v>301</v>
      </c>
      <c r="N16" s="10">
        <f>IF(N15=MAX($D15:$Q15),N$4/(SUM(AD$5:AD15)+1),N15)</f>
        <v>0</v>
      </c>
      <c r="O16" s="10">
        <f>IF(O15=MAX($D15:$Q15),O$4/(SUM(AE$5:AE15)+1),O15)</f>
        <v>0</v>
      </c>
      <c r="P16" s="10">
        <f>IF(P15=MAX($D15:$Q15),P$4/(SUM(AF$5:AF15)+1),P15)</f>
        <v>0</v>
      </c>
      <c r="Q16" s="10">
        <f>IF(Q15=MAX($D15:$Q15),Q$4/(SUM(AG$5:AG15)+1),Q15)</f>
        <v>187</v>
      </c>
      <c r="S16" s="8">
        <v>12</v>
      </c>
      <c r="T16" s="8">
        <f t="shared" si="2"/>
        <v>1</v>
      </c>
      <c r="U16" s="8">
        <f t="shared" si="1"/>
        <v>0</v>
      </c>
      <c r="V16" s="8">
        <f t="shared" si="1"/>
        <v>0</v>
      </c>
      <c r="W16" s="8">
        <f t="shared" si="1"/>
        <v>0</v>
      </c>
      <c r="X16" s="8">
        <f t="shared" si="1"/>
        <v>0</v>
      </c>
      <c r="Y16" s="8">
        <f t="shared" si="1"/>
        <v>0</v>
      </c>
      <c r="Z16" s="8">
        <f t="shared" si="1"/>
        <v>0</v>
      </c>
      <c r="AA16" s="8">
        <f t="shared" si="1"/>
        <v>0</v>
      </c>
      <c r="AB16" s="8">
        <f t="shared" si="1"/>
        <v>0</v>
      </c>
      <c r="AC16" s="8">
        <f t="shared" si="1"/>
        <v>0</v>
      </c>
      <c r="AD16" s="8">
        <f t="shared" si="1"/>
        <v>0</v>
      </c>
      <c r="AE16" s="8">
        <f t="shared" si="1"/>
        <v>0</v>
      </c>
      <c r="AF16" s="8">
        <f t="shared" si="1"/>
        <v>0</v>
      </c>
      <c r="AG16" s="8">
        <f t="shared" si="1"/>
        <v>0</v>
      </c>
    </row>
    <row r="17" spans="2:33" x14ac:dyDescent="0.3">
      <c r="B17" s="8" t="s">
        <v>62</v>
      </c>
      <c r="C17" s="8">
        <v>13</v>
      </c>
      <c r="D17" s="10">
        <f>IF(D16=MAX($D16:$Q16),D$4/(SUM(T$5:T16)+1),D16)</f>
        <v>8222.2000000000007</v>
      </c>
      <c r="E17" s="10">
        <f>IF(E16=MAX($D16:$Q16),E$4/(SUM(U$5:U16)+1),E16)</f>
        <v>8963</v>
      </c>
      <c r="F17" s="10">
        <f>IF(F16=MAX($D16:$Q16),F$4/(SUM(V$5:V16)+1),F16)</f>
        <v>8303.6666666666661</v>
      </c>
      <c r="G17" s="10">
        <f>IF(G16=MAX($D16:$Q16),G$4/(SUM(W$5:W16)+1),G16)</f>
        <v>8143</v>
      </c>
      <c r="H17" s="10">
        <f>IF(H16=MAX($D16:$Q16),H$4/(SUM(X$5:X16)+1),H16)</f>
        <v>5630</v>
      </c>
      <c r="I17" s="10">
        <f>IF(I16=MAX($D16:$Q16),I$4/(SUM(Y$5:Y16)+1),I16)</f>
        <v>3681</v>
      </c>
      <c r="J17" s="10">
        <f>IF(J16=MAX($D16:$Q16),J$4/(SUM(Z$5:Z16)+1),J16)</f>
        <v>5656</v>
      </c>
      <c r="K17" s="10">
        <f>IF(K16=MAX($D16:$Q16),K$4/(SUM(AA$5:AA16)+1),K16)</f>
        <v>974</v>
      </c>
      <c r="L17" s="10">
        <f>IF(L16=MAX($D16:$Q16),L$4/(SUM(AB$5:AB16)+1),L16)</f>
        <v>691</v>
      </c>
      <c r="M17" s="10">
        <f>IF(M16=MAX($D16:$Q16),M$4/(SUM(AC$5:AC16)+1),M16)</f>
        <v>301</v>
      </c>
      <c r="N17" s="10">
        <f>IF(N16=MAX($D16:$Q16),N$4/(SUM(AD$5:AD16)+1),N16)</f>
        <v>0</v>
      </c>
      <c r="O17" s="10">
        <f>IF(O16=MAX($D16:$Q16),O$4/(SUM(AE$5:AE16)+1),O16)</f>
        <v>0</v>
      </c>
      <c r="P17" s="10">
        <f>IF(P16=MAX($D16:$Q16),P$4/(SUM(AF$5:AF16)+1),P16)</f>
        <v>0</v>
      </c>
      <c r="Q17" s="10">
        <f>IF(Q16=MAX($D16:$Q16),Q$4/(SUM(AG$5:AG16)+1),Q16)</f>
        <v>187</v>
      </c>
      <c r="S17" s="8">
        <v>13</v>
      </c>
      <c r="T17" s="8">
        <f t="shared" si="2"/>
        <v>0</v>
      </c>
      <c r="U17" s="8">
        <f t="shared" si="1"/>
        <v>1</v>
      </c>
      <c r="V17" s="8">
        <f t="shared" si="1"/>
        <v>0</v>
      </c>
      <c r="W17" s="8">
        <f t="shared" si="1"/>
        <v>0</v>
      </c>
      <c r="X17" s="8">
        <f t="shared" si="1"/>
        <v>0</v>
      </c>
      <c r="Y17" s="8">
        <f t="shared" si="1"/>
        <v>0</v>
      </c>
      <c r="Z17" s="8">
        <f t="shared" si="1"/>
        <v>0</v>
      </c>
      <c r="AA17" s="8">
        <f t="shared" si="1"/>
        <v>0</v>
      </c>
      <c r="AB17" s="8">
        <f t="shared" si="1"/>
        <v>0</v>
      </c>
      <c r="AC17" s="8">
        <f t="shared" si="1"/>
        <v>0</v>
      </c>
      <c r="AD17" s="8">
        <f t="shared" si="1"/>
        <v>0</v>
      </c>
      <c r="AE17" s="8">
        <f t="shared" si="1"/>
        <v>0</v>
      </c>
      <c r="AF17" s="8">
        <f t="shared" si="1"/>
        <v>0</v>
      </c>
      <c r="AG17" s="8">
        <f t="shared" si="1"/>
        <v>0</v>
      </c>
    </row>
    <row r="18" spans="2:33" x14ac:dyDescent="0.3">
      <c r="B18" s="8" t="s">
        <v>62</v>
      </c>
      <c r="C18" s="8">
        <v>14</v>
      </c>
      <c r="D18" s="10">
        <f>IF(D17=MAX($D17:$Q17),D$4/(SUM(T$5:T17)+1),D17)</f>
        <v>8222.2000000000007</v>
      </c>
      <c r="E18" s="10">
        <f>IF(E17=MAX($D17:$Q17),E$4/(SUM(U$5:U17)+1),E17)</f>
        <v>7469.166666666667</v>
      </c>
      <c r="F18" s="10">
        <f>IF(F17=MAX($D17:$Q17),F$4/(SUM(V$5:V17)+1),F17)</f>
        <v>8303.6666666666661</v>
      </c>
      <c r="G18" s="10">
        <f>IF(G17=MAX($D17:$Q17),G$4/(SUM(W$5:W17)+1),G17)</f>
        <v>8143</v>
      </c>
      <c r="H18" s="10">
        <f>IF(H17=MAX($D17:$Q17),H$4/(SUM(X$5:X17)+1),H17)</f>
        <v>5630</v>
      </c>
      <c r="I18" s="10">
        <f>IF(I17=MAX($D17:$Q17),I$4/(SUM(Y$5:Y17)+1),I17)</f>
        <v>3681</v>
      </c>
      <c r="J18" s="10">
        <f>IF(J17=MAX($D17:$Q17),J$4/(SUM(Z$5:Z17)+1),J17)</f>
        <v>5656</v>
      </c>
      <c r="K18" s="10">
        <f>IF(K17=MAX($D17:$Q17),K$4/(SUM(AA$5:AA17)+1),K17)</f>
        <v>974</v>
      </c>
      <c r="L18" s="10">
        <f>IF(L17=MAX($D17:$Q17),L$4/(SUM(AB$5:AB17)+1),L17)</f>
        <v>691</v>
      </c>
      <c r="M18" s="10">
        <f>IF(M17=MAX($D17:$Q17),M$4/(SUM(AC$5:AC17)+1),M17)</f>
        <v>301</v>
      </c>
      <c r="N18" s="10">
        <f>IF(N17=MAX($D17:$Q17),N$4/(SUM(AD$5:AD17)+1),N17)</f>
        <v>0</v>
      </c>
      <c r="O18" s="10">
        <f>IF(O17=MAX($D17:$Q17),O$4/(SUM(AE$5:AE17)+1),O17)</f>
        <v>0</v>
      </c>
      <c r="P18" s="10">
        <f>IF(P17=MAX($D17:$Q17),P$4/(SUM(AF$5:AF17)+1),P17)</f>
        <v>0</v>
      </c>
      <c r="Q18" s="10">
        <f>IF(Q17=MAX($D17:$Q17),Q$4/(SUM(AG$5:AG17)+1),Q17)</f>
        <v>187</v>
      </c>
      <c r="S18" s="8">
        <v>14</v>
      </c>
      <c r="T18" s="8">
        <f t="shared" si="2"/>
        <v>0</v>
      </c>
      <c r="U18" s="8">
        <f t="shared" si="1"/>
        <v>0</v>
      </c>
      <c r="V18" s="8">
        <f t="shared" si="1"/>
        <v>1</v>
      </c>
      <c r="W18" s="8">
        <f t="shared" si="1"/>
        <v>0</v>
      </c>
      <c r="X18" s="8">
        <f t="shared" si="1"/>
        <v>0</v>
      </c>
      <c r="Y18" s="8">
        <f t="shared" si="1"/>
        <v>0</v>
      </c>
      <c r="Z18" s="8">
        <f t="shared" si="1"/>
        <v>0</v>
      </c>
      <c r="AA18" s="8">
        <f t="shared" si="1"/>
        <v>0</v>
      </c>
      <c r="AB18" s="8">
        <f t="shared" si="1"/>
        <v>0</v>
      </c>
      <c r="AC18" s="8">
        <f t="shared" si="1"/>
        <v>0</v>
      </c>
      <c r="AD18" s="8">
        <f t="shared" si="1"/>
        <v>0</v>
      </c>
      <c r="AE18" s="8">
        <f t="shared" si="1"/>
        <v>0</v>
      </c>
      <c r="AF18" s="8">
        <f t="shared" si="1"/>
        <v>0</v>
      </c>
      <c r="AG18" s="8">
        <f t="shared" si="1"/>
        <v>0</v>
      </c>
    </row>
    <row r="19" spans="2:33" x14ac:dyDescent="0.3">
      <c r="B19" s="8" t="s">
        <v>62</v>
      </c>
      <c r="C19" s="8">
        <v>15</v>
      </c>
      <c r="D19" s="10">
        <f>IF(D18=MAX($D18:$Q18),D$4/(SUM(T$5:T18)+1),D18)</f>
        <v>8222.2000000000007</v>
      </c>
      <c r="E19" s="10">
        <f>IF(E18=MAX($D18:$Q18),E$4/(SUM(U$5:U18)+1),E18)</f>
        <v>7469.166666666667</v>
      </c>
      <c r="F19" s="10">
        <f>IF(F18=MAX($D18:$Q18),F$4/(SUM(V$5:V18)+1),F18)</f>
        <v>6227.75</v>
      </c>
      <c r="G19" s="10">
        <f>IF(G18=MAX($D18:$Q18),G$4/(SUM(W$5:W18)+1),G18)</f>
        <v>8143</v>
      </c>
      <c r="H19" s="10">
        <f>IF(H18=MAX($D18:$Q18),H$4/(SUM(X$5:X18)+1),H18)</f>
        <v>5630</v>
      </c>
      <c r="I19" s="10">
        <f>IF(I18=MAX($D18:$Q18),I$4/(SUM(Y$5:Y18)+1),I18)</f>
        <v>3681</v>
      </c>
      <c r="J19" s="10">
        <f>IF(J18=MAX($D18:$Q18),J$4/(SUM(Z$5:Z18)+1),J18)</f>
        <v>5656</v>
      </c>
      <c r="K19" s="10">
        <f>IF(K18=MAX($D18:$Q18),K$4/(SUM(AA$5:AA18)+1),K18)</f>
        <v>974</v>
      </c>
      <c r="L19" s="10">
        <f>IF(L18=MAX($D18:$Q18),L$4/(SUM(AB$5:AB18)+1),L18)</f>
        <v>691</v>
      </c>
      <c r="M19" s="10">
        <f>IF(M18=MAX($D18:$Q18),M$4/(SUM(AC$5:AC18)+1),M18)</f>
        <v>301</v>
      </c>
      <c r="N19" s="10">
        <f>IF(N18=MAX($D18:$Q18),N$4/(SUM(AD$5:AD18)+1),N18)</f>
        <v>0</v>
      </c>
      <c r="O19" s="10">
        <f>IF(O18=MAX($D18:$Q18),O$4/(SUM(AE$5:AE18)+1),O18)</f>
        <v>0</v>
      </c>
      <c r="P19" s="10">
        <f>IF(P18=MAX($D18:$Q18),P$4/(SUM(AF$5:AF18)+1),P18)</f>
        <v>0</v>
      </c>
      <c r="Q19" s="10">
        <f>IF(Q18=MAX($D18:$Q18),Q$4/(SUM(AG$5:AG18)+1),Q18)</f>
        <v>187</v>
      </c>
      <c r="S19" s="8">
        <v>15</v>
      </c>
      <c r="T19" s="8">
        <f t="shared" si="2"/>
        <v>1</v>
      </c>
      <c r="U19" s="8">
        <f t="shared" si="1"/>
        <v>0</v>
      </c>
      <c r="V19" s="8">
        <f t="shared" si="1"/>
        <v>0</v>
      </c>
      <c r="W19" s="8">
        <f t="shared" si="1"/>
        <v>0</v>
      </c>
      <c r="X19" s="8">
        <f t="shared" si="1"/>
        <v>0</v>
      </c>
      <c r="Y19" s="8">
        <f t="shared" si="1"/>
        <v>0</v>
      </c>
      <c r="Z19" s="8">
        <f t="shared" si="1"/>
        <v>0</v>
      </c>
      <c r="AA19" s="8">
        <f t="shared" si="1"/>
        <v>0</v>
      </c>
      <c r="AB19" s="8">
        <f t="shared" si="1"/>
        <v>0</v>
      </c>
      <c r="AC19" s="8">
        <f t="shared" si="1"/>
        <v>0</v>
      </c>
      <c r="AD19" s="8">
        <f t="shared" si="1"/>
        <v>0</v>
      </c>
      <c r="AE19" s="8">
        <f t="shared" si="1"/>
        <v>0</v>
      </c>
      <c r="AF19" s="8">
        <f t="shared" si="1"/>
        <v>0</v>
      </c>
      <c r="AG19" s="8">
        <f t="shared" si="1"/>
        <v>0</v>
      </c>
    </row>
    <row r="20" spans="2:33" x14ac:dyDescent="0.3">
      <c r="B20" s="8" t="s">
        <v>62</v>
      </c>
      <c r="C20" s="8">
        <v>16</v>
      </c>
      <c r="D20" s="10">
        <f>IF(D19=MAX($D19:$Q19),D$4/(SUM(T$5:T19)+1),D19)</f>
        <v>6851.833333333333</v>
      </c>
      <c r="E20" s="10">
        <f>IF(E19=MAX($D19:$Q19),E$4/(SUM(U$5:U19)+1),E19)</f>
        <v>7469.166666666667</v>
      </c>
      <c r="F20" s="10">
        <f>IF(F19=MAX($D19:$Q19),F$4/(SUM(V$5:V19)+1),F19)</f>
        <v>6227.75</v>
      </c>
      <c r="G20" s="10">
        <f>IF(G19=MAX($D19:$Q19),G$4/(SUM(W$5:W19)+1),G19)</f>
        <v>8143</v>
      </c>
      <c r="H20" s="10">
        <f>IF(H19=MAX($D19:$Q19),H$4/(SUM(X$5:X19)+1),H19)</f>
        <v>5630</v>
      </c>
      <c r="I20" s="10">
        <f>IF(I19=MAX($D19:$Q19),I$4/(SUM(Y$5:Y19)+1),I19)</f>
        <v>3681</v>
      </c>
      <c r="J20" s="10">
        <f>IF(J19=MAX($D19:$Q19),J$4/(SUM(Z$5:Z19)+1),J19)</f>
        <v>5656</v>
      </c>
      <c r="K20" s="10">
        <f>IF(K19=MAX($D19:$Q19),K$4/(SUM(AA$5:AA19)+1),K19)</f>
        <v>974</v>
      </c>
      <c r="L20" s="10">
        <f>IF(L19=MAX($D19:$Q19),L$4/(SUM(AB$5:AB19)+1),L19)</f>
        <v>691</v>
      </c>
      <c r="M20" s="10">
        <f>IF(M19=MAX($D19:$Q19),M$4/(SUM(AC$5:AC19)+1),M19)</f>
        <v>301</v>
      </c>
      <c r="N20" s="10">
        <f>IF(N19=MAX($D19:$Q19),N$4/(SUM(AD$5:AD19)+1),N19)</f>
        <v>0</v>
      </c>
      <c r="O20" s="10">
        <f>IF(O19=MAX($D19:$Q19),O$4/(SUM(AE$5:AE19)+1),O19)</f>
        <v>0</v>
      </c>
      <c r="P20" s="10">
        <f>IF(P19=MAX($D19:$Q19),P$4/(SUM(AF$5:AF19)+1),P19)</f>
        <v>0</v>
      </c>
      <c r="Q20" s="10">
        <f>IF(Q19=MAX($D19:$Q19),Q$4/(SUM(AG$5:AG19)+1),Q19)</f>
        <v>187</v>
      </c>
      <c r="S20" s="8">
        <v>16</v>
      </c>
      <c r="T20" s="8">
        <f t="shared" si="2"/>
        <v>0</v>
      </c>
      <c r="U20" s="8">
        <f t="shared" si="1"/>
        <v>0</v>
      </c>
      <c r="V20" s="8">
        <f t="shared" si="1"/>
        <v>0</v>
      </c>
      <c r="W20" s="8">
        <f t="shared" si="1"/>
        <v>1</v>
      </c>
      <c r="X20" s="8">
        <f t="shared" si="1"/>
        <v>0</v>
      </c>
      <c r="Y20" s="8">
        <f t="shared" si="1"/>
        <v>0</v>
      </c>
      <c r="Z20" s="8">
        <f t="shared" si="1"/>
        <v>0</v>
      </c>
      <c r="AA20" s="8">
        <f t="shared" si="1"/>
        <v>0</v>
      </c>
      <c r="AB20" s="8">
        <f t="shared" si="1"/>
        <v>0</v>
      </c>
      <c r="AC20" s="8">
        <f t="shared" si="1"/>
        <v>0</v>
      </c>
      <c r="AD20" s="8">
        <f t="shared" si="1"/>
        <v>0</v>
      </c>
      <c r="AE20" s="8">
        <f t="shared" si="1"/>
        <v>0</v>
      </c>
      <c r="AF20" s="8">
        <f t="shared" si="1"/>
        <v>0</v>
      </c>
      <c r="AG20" s="8">
        <f t="shared" si="1"/>
        <v>0</v>
      </c>
    </row>
    <row r="21" spans="2:33" x14ac:dyDescent="0.3">
      <c r="B21" s="8" t="s">
        <v>62</v>
      </c>
      <c r="C21" s="8">
        <v>17</v>
      </c>
      <c r="D21" s="10">
        <f>IF(D20=MAX($D20:$Q20),D$4/(SUM(T$5:T20)+1),D20)</f>
        <v>6851.833333333333</v>
      </c>
      <c r="E21" s="10">
        <f>IF(E20=MAX($D20:$Q20),E$4/(SUM(U$5:U20)+1),E20)</f>
        <v>7469.166666666667</v>
      </c>
      <c r="F21" s="10">
        <f>IF(F20=MAX($D20:$Q20),F$4/(SUM(V$5:V20)+1),F20)</f>
        <v>6227.75</v>
      </c>
      <c r="G21" s="10">
        <f>IF(G20=MAX($D20:$Q20),G$4/(SUM(W$5:W20)+1),G20)</f>
        <v>6107.25</v>
      </c>
      <c r="H21" s="10">
        <f>IF(H20=MAX($D20:$Q20),H$4/(SUM(X$5:X20)+1),H20)</f>
        <v>5630</v>
      </c>
      <c r="I21" s="10">
        <f>IF(I20=MAX($D20:$Q20),I$4/(SUM(Y$5:Y20)+1),I20)</f>
        <v>3681</v>
      </c>
      <c r="J21" s="10">
        <f>IF(J20=MAX($D20:$Q20),J$4/(SUM(Z$5:Z20)+1),J20)</f>
        <v>5656</v>
      </c>
      <c r="K21" s="10">
        <f>IF(K20=MAX($D20:$Q20),K$4/(SUM(AA$5:AA20)+1),K20)</f>
        <v>974</v>
      </c>
      <c r="L21" s="10">
        <f>IF(L20=MAX($D20:$Q20),L$4/(SUM(AB$5:AB20)+1),L20)</f>
        <v>691</v>
      </c>
      <c r="M21" s="10">
        <f>IF(M20=MAX($D20:$Q20),M$4/(SUM(AC$5:AC20)+1),M20)</f>
        <v>301</v>
      </c>
      <c r="N21" s="10">
        <f>IF(N20=MAX($D20:$Q20),N$4/(SUM(AD$5:AD20)+1),N20)</f>
        <v>0</v>
      </c>
      <c r="O21" s="10">
        <f>IF(O20=MAX($D20:$Q20),O$4/(SUM(AE$5:AE20)+1),O20)</f>
        <v>0</v>
      </c>
      <c r="P21" s="10">
        <f>IF(P20=MAX($D20:$Q20),P$4/(SUM(AF$5:AF20)+1),P20)</f>
        <v>0</v>
      </c>
      <c r="Q21" s="10">
        <f>IF(Q20=MAX($D20:$Q20),Q$4/(SUM(AG$5:AG20)+1),Q20)</f>
        <v>187</v>
      </c>
      <c r="S21" s="8">
        <v>17</v>
      </c>
      <c r="T21" s="8">
        <f t="shared" si="2"/>
        <v>0</v>
      </c>
      <c r="U21" s="8">
        <f t="shared" ref="U21:U29" si="3">IF(E21=MAX($D21:$Q21),1,0)</f>
        <v>1</v>
      </c>
      <c r="V21" s="8">
        <f t="shared" ref="V21:V29" si="4">IF(F21=MAX($D21:$Q21),1,0)</f>
        <v>0</v>
      </c>
      <c r="W21" s="8">
        <f t="shared" ref="W21:W29" si="5">IF(G21=MAX($D21:$Q21),1,0)</f>
        <v>0</v>
      </c>
      <c r="X21" s="8">
        <f t="shared" ref="X21:X29" si="6">IF(H21=MAX($D21:$Q21),1,0)</f>
        <v>0</v>
      </c>
      <c r="Y21" s="8">
        <f t="shared" ref="Y21:Y29" si="7">IF(I21=MAX($D21:$Q21),1,0)</f>
        <v>0</v>
      </c>
      <c r="Z21" s="8">
        <f t="shared" ref="Z21:Z29" si="8">IF(J21=MAX($D21:$Q21),1,0)</f>
        <v>0</v>
      </c>
      <c r="AA21" s="8">
        <f t="shared" ref="AA21:AA29" si="9">IF(K21=MAX($D21:$Q21),1,0)</f>
        <v>0</v>
      </c>
      <c r="AB21" s="8">
        <f t="shared" ref="AB21:AB29" si="10">IF(L21=MAX($D21:$Q21),1,0)</f>
        <v>0</v>
      </c>
      <c r="AC21" s="8">
        <f t="shared" ref="AC21:AC29" si="11">IF(M21=MAX($D21:$Q21),1,0)</f>
        <v>0</v>
      </c>
      <c r="AD21" s="8">
        <f t="shared" ref="AD21:AD29" si="12">IF(N21=MAX($D21:$Q21),1,0)</f>
        <v>0</v>
      </c>
      <c r="AE21" s="8">
        <f t="shared" ref="AE21:AE29" si="13">IF(O21=MAX($D21:$Q21),1,0)</f>
        <v>0</v>
      </c>
      <c r="AF21" s="8">
        <f t="shared" ref="AF21:AF29" si="14">IF(P21=MAX($D21:$Q21),1,0)</f>
        <v>0</v>
      </c>
      <c r="AG21" s="8">
        <f t="shared" ref="AG21:AG29" si="15">IF(Q21=MAX($D21:$Q21),1,0)</f>
        <v>0</v>
      </c>
    </row>
    <row r="22" spans="2:33" x14ac:dyDescent="0.3">
      <c r="B22" s="8" t="s">
        <v>62</v>
      </c>
      <c r="C22" s="8">
        <v>18</v>
      </c>
      <c r="D22" s="10">
        <f>IF(D21=MAX($D21:$Q21),D$4/(SUM(T$5:T21)+1),D21)</f>
        <v>6851.833333333333</v>
      </c>
      <c r="E22" s="10">
        <f>IF(E21=MAX($D21:$Q21),E$4/(SUM(U$5:U21)+1),E21)</f>
        <v>6402.1428571428569</v>
      </c>
      <c r="F22" s="10">
        <f>IF(F21=MAX($D21:$Q21),F$4/(SUM(V$5:V21)+1),F21)</f>
        <v>6227.75</v>
      </c>
      <c r="G22" s="10">
        <f>IF(G21=MAX($D21:$Q21),G$4/(SUM(W$5:W21)+1),G21)</f>
        <v>6107.25</v>
      </c>
      <c r="H22" s="10">
        <f>IF(H21=MAX($D21:$Q21),H$4/(SUM(X$5:X21)+1),H21)</f>
        <v>5630</v>
      </c>
      <c r="I22" s="10">
        <f>IF(I21=MAX($D21:$Q21),I$4/(SUM(Y$5:Y21)+1),I21)</f>
        <v>3681</v>
      </c>
      <c r="J22" s="10">
        <f>IF(J21=MAX($D21:$Q21),J$4/(SUM(Z$5:Z21)+1),J21)</f>
        <v>5656</v>
      </c>
      <c r="K22" s="10">
        <f>IF(K21=MAX($D21:$Q21),K$4/(SUM(AA$5:AA21)+1),K21)</f>
        <v>974</v>
      </c>
      <c r="L22" s="10">
        <f>IF(L21=MAX($D21:$Q21),L$4/(SUM(AB$5:AB21)+1),L21)</f>
        <v>691</v>
      </c>
      <c r="M22" s="10">
        <f>IF(M21=MAX($D21:$Q21),M$4/(SUM(AC$5:AC21)+1),M21)</f>
        <v>301</v>
      </c>
      <c r="N22" s="10">
        <f>IF(N21=MAX($D21:$Q21),N$4/(SUM(AD$5:AD21)+1),N21)</f>
        <v>0</v>
      </c>
      <c r="O22" s="10">
        <f>IF(O21=MAX($D21:$Q21),O$4/(SUM(AE$5:AE21)+1),O21)</f>
        <v>0</v>
      </c>
      <c r="P22" s="10">
        <f>IF(P21=MAX($D21:$Q21),P$4/(SUM(AF$5:AF21)+1),P21)</f>
        <v>0</v>
      </c>
      <c r="Q22" s="10">
        <f>IF(Q21=MAX($D21:$Q21),Q$4/(SUM(AG$5:AG21)+1),Q21)</f>
        <v>187</v>
      </c>
      <c r="S22" s="8">
        <v>18</v>
      </c>
      <c r="T22" s="8">
        <f t="shared" si="2"/>
        <v>1</v>
      </c>
      <c r="U22" s="8">
        <f t="shared" si="3"/>
        <v>0</v>
      </c>
      <c r="V22" s="8">
        <f t="shared" si="4"/>
        <v>0</v>
      </c>
      <c r="W22" s="8">
        <f t="shared" si="5"/>
        <v>0</v>
      </c>
      <c r="X22" s="8">
        <f t="shared" si="6"/>
        <v>0</v>
      </c>
      <c r="Y22" s="8">
        <f t="shared" si="7"/>
        <v>0</v>
      </c>
      <c r="Z22" s="8">
        <f t="shared" si="8"/>
        <v>0</v>
      </c>
      <c r="AA22" s="8">
        <f t="shared" si="9"/>
        <v>0</v>
      </c>
      <c r="AB22" s="8">
        <f t="shared" si="10"/>
        <v>0</v>
      </c>
      <c r="AC22" s="8">
        <f t="shared" si="11"/>
        <v>0</v>
      </c>
      <c r="AD22" s="8">
        <f t="shared" si="12"/>
        <v>0</v>
      </c>
      <c r="AE22" s="8">
        <f t="shared" si="13"/>
        <v>0</v>
      </c>
      <c r="AF22" s="8">
        <f t="shared" si="14"/>
        <v>0</v>
      </c>
      <c r="AG22" s="8">
        <f t="shared" si="15"/>
        <v>0</v>
      </c>
    </row>
    <row r="23" spans="2:33" x14ac:dyDescent="0.3">
      <c r="B23" s="8" t="s">
        <v>62</v>
      </c>
      <c r="C23" s="8">
        <v>19</v>
      </c>
      <c r="D23" s="10">
        <f>IF(D22=MAX($D22:$Q22),D$4/(SUM(T$5:T22)+1),D22)</f>
        <v>5873</v>
      </c>
      <c r="E23" s="10">
        <f>IF(E22=MAX($D22:$Q22),E$4/(SUM(U$5:U22)+1),E22)</f>
        <v>6402.1428571428569</v>
      </c>
      <c r="F23" s="10">
        <f>IF(F22=MAX($D22:$Q22),F$4/(SUM(V$5:V22)+1),F22)</f>
        <v>6227.75</v>
      </c>
      <c r="G23" s="10">
        <f>IF(G22=MAX($D22:$Q22),G$4/(SUM(W$5:W22)+1),G22)</f>
        <v>6107.25</v>
      </c>
      <c r="H23" s="10">
        <f>IF(H22=MAX($D22:$Q22),H$4/(SUM(X$5:X22)+1),H22)</f>
        <v>5630</v>
      </c>
      <c r="I23" s="10">
        <f>IF(I22=MAX($D22:$Q22),I$4/(SUM(Y$5:Y22)+1),I22)</f>
        <v>3681</v>
      </c>
      <c r="J23" s="10">
        <f>IF(J22=MAX($D22:$Q22),J$4/(SUM(Z$5:Z22)+1),J22)</f>
        <v>5656</v>
      </c>
      <c r="K23" s="10">
        <f>IF(K22=MAX($D22:$Q22),K$4/(SUM(AA$5:AA22)+1),K22)</f>
        <v>974</v>
      </c>
      <c r="L23" s="10">
        <f>IF(L22=MAX($D22:$Q22),L$4/(SUM(AB$5:AB22)+1),L22)</f>
        <v>691</v>
      </c>
      <c r="M23" s="10">
        <f>IF(M22=MAX($D22:$Q22),M$4/(SUM(AC$5:AC22)+1),M22)</f>
        <v>301</v>
      </c>
      <c r="N23" s="10">
        <f>IF(N22=MAX($D22:$Q22),N$4/(SUM(AD$5:AD22)+1),N22)</f>
        <v>0</v>
      </c>
      <c r="O23" s="10">
        <f>IF(O22=MAX($D22:$Q22),O$4/(SUM(AE$5:AE22)+1),O22)</f>
        <v>0</v>
      </c>
      <c r="P23" s="10">
        <f>IF(P22=MAX($D22:$Q22),P$4/(SUM(AF$5:AF22)+1),P22)</f>
        <v>0</v>
      </c>
      <c r="Q23" s="10">
        <f>IF(Q22=MAX($D22:$Q22),Q$4/(SUM(AG$5:AG22)+1),Q22)</f>
        <v>187</v>
      </c>
      <c r="S23" s="8">
        <v>19</v>
      </c>
      <c r="T23" s="8">
        <f t="shared" si="2"/>
        <v>0</v>
      </c>
      <c r="U23" s="8">
        <f t="shared" si="3"/>
        <v>1</v>
      </c>
      <c r="V23" s="8">
        <f t="shared" si="4"/>
        <v>0</v>
      </c>
      <c r="W23" s="8">
        <f t="shared" si="5"/>
        <v>0</v>
      </c>
      <c r="X23" s="8">
        <f t="shared" si="6"/>
        <v>0</v>
      </c>
      <c r="Y23" s="8">
        <f t="shared" si="7"/>
        <v>0</v>
      </c>
      <c r="Z23" s="8">
        <f t="shared" si="8"/>
        <v>0</v>
      </c>
      <c r="AA23" s="8">
        <f t="shared" si="9"/>
        <v>0</v>
      </c>
      <c r="AB23" s="8">
        <f t="shared" si="10"/>
        <v>0</v>
      </c>
      <c r="AC23" s="8">
        <f t="shared" si="11"/>
        <v>0</v>
      </c>
      <c r="AD23" s="8">
        <f t="shared" si="12"/>
        <v>0</v>
      </c>
      <c r="AE23" s="8">
        <f t="shared" si="13"/>
        <v>0</v>
      </c>
      <c r="AF23" s="8">
        <f t="shared" si="14"/>
        <v>0</v>
      </c>
      <c r="AG23" s="8">
        <f t="shared" si="15"/>
        <v>0</v>
      </c>
    </row>
    <row r="24" spans="2:33" x14ac:dyDescent="0.3">
      <c r="B24" s="8" t="s">
        <v>62</v>
      </c>
      <c r="C24" s="8">
        <v>20</v>
      </c>
      <c r="D24" s="10">
        <f>IF(D23=MAX($D23:$Q23),D$4/(SUM(T$5:T23)+1),D23)</f>
        <v>5873</v>
      </c>
      <c r="E24" s="10">
        <f>IF(E23=MAX($D23:$Q23),E$4/(SUM(U$5:U23)+1),E23)</f>
        <v>5601.875</v>
      </c>
      <c r="F24" s="10">
        <f>IF(F23=MAX($D23:$Q23),F$4/(SUM(V$5:V23)+1),F23)</f>
        <v>6227.75</v>
      </c>
      <c r="G24" s="10">
        <f>IF(G23=MAX($D23:$Q23),G$4/(SUM(W$5:W23)+1),G23)</f>
        <v>6107.25</v>
      </c>
      <c r="H24" s="10">
        <f>IF(H23=MAX($D23:$Q23),H$4/(SUM(X$5:X23)+1),H23)</f>
        <v>5630</v>
      </c>
      <c r="I24" s="10">
        <f>IF(I23=MAX($D23:$Q23),I$4/(SUM(Y$5:Y23)+1),I23)</f>
        <v>3681</v>
      </c>
      <c r="J24" s="10">
        <f>IF(J23=MAX($D23:$Q23),J$4/(SUM(Z$5:Z23)+1),J23)</f>
        <v>5656</v>
      </c>
      <c r="K24" s="10">
        <f>IF(K23=MAX($D23:$Q23),K$4/(SUM(AA$5:AA23)+1),K23)</f>
        <v>974</v>
      </c>
      <c r="L24" s="10">
        <f>IF(L23=MAX($D23:$Q23),L$4/(SUM(AB$5:AB23)+1),L23)</f>
        <v>691</v>
      </c>
      <c r="M24" s="10">
        <f>IF(M23=MAX($D23:$Q23),M$4/(SUM(AC$5:AC23)+1),M23)</f>
        <v>301</v>
      </c>
      <c r="N24" s="10">
        <f>IF(N23=MAX($D23:$Q23),N$4/(SUM(AD$5:AD23)+1),N23)</f>
        <v>0</v>
      </c>
      <c r="O24" s="10">
        <f>IF(O23=MAX($D23:$Q23),O$4/(SUM(AE$5:AE23)+1),O23)</f>
        <v>0</v>
      </c>
      <c r="P24" s="10">
        <f>IF(P23=MAX($D23:$Q23),P$4/(SUM(AF$5:AF23)+1),P23)</f>
        <v>0</v>
      </c>
      <c r="Q24" s="10">
        <f>IF(Q23=MAX($D23:$Q23),Q$4/(SUM(AG$5:AG23)+1),Q23)</f>
        <v>187</v>
      </c>
      <c r="S24" s="8">
        <v>20</v>
      </c>
      <c r="T24" s="8">
        <f t="shared" si="2"/>
        <v>0</v>
      </c>
      <c r="U24" s="8">
        <f t="shared" si="3"/>
        <v>0</v>
      </c>
      <c r="V24" s="8">
        <f t="shared" si="4"/>
        <v>1</v>
      </c>
      <c r="W24" s="8">
        <f t="shared" si="5"/>
        <v>0</v>
      </c>
      <c r="X24" s="8">
        <f t="shared" si="6"/>
        <v>0</v>
      </c>
      <c r="Y24" s="8">
        <f t="shared" si="7"/>
        <v>0</v>
      </c>
      <c r="Z24" s="8">
        <f t="shared" si="8"/>
        <v>0</v>
      </c>
      <c r="AA24" s="8">
        <f t="shared" si="9"/>
        <v>0</v>
      </c>
      <c r="AB24" s="8">
        <f t="shared" si="10"/>
        <v>0</v>
      </c>
      <c r="AC24" s="8">
        <f t="shared" si="11"/>
        <v>0</v>
      </c>
      <c r="AD24" s="8">
        <f t="shared" si="12"/>
        <v>0</v>
      </c>
      <c r="AE24" s="8">
        <f t="shared" si="13"/>
        <v>0</v>
      </c>
      <c r="AF24" s="8">
        <f t="shared" si="14"/>
        <v>0</v>
      </c>
      <c r="AG24" s="8">
        <f t="shared" si="15"/>
        <v>0</v>
      </c>
    </row>
    <row r="25" spans="2:33" x14ac:dyDescent="0.3">
      <c r="B25" s="8" t="s">
        <v>62</v>
      </c>
      <c r="C25" s="8">
        <v>21</v>
      </c>
      <c r="D25" s="10">
        <f>IF(D24=MAX($D24:$Q24),D$4/(SUM(T$5:T24)+1),D24)</f>
        <v>5873</v>
      </c>
      <c r="E25" s="10">
        <f>IF(E24=MAX($D24:$Q24),E$4/(SUM(U$5:U24)+1),E24)</f>
        <v>5601.875</v>
      </c>
      <c r="F25" s="10">
        <f>IF(F24=MAX($D24:$Q24),F$4/(SUM(V$5:V24)+1),F24)</f>
        <v>4982.2</v>
      </c>
      <c r="G25" s="10">
        <f>IF(G24=MAX($D24:$Q24),G$4/(SUM(W$5:W24)+1),G24)</f>
        <v>6107.25</v>
      </c>
      <c r="H25" s="10">
        <f>IF(H24=MAX($D24:$Q24),H$4/(SUM(X$5:X24)+1),H24)</f>
        <v>5630</v>
      </c>
      <c r="I25" s="10">
        <f>IF(I24=MAX($D24:$Q24),I$4/(SUM(Y$5:Y24)+1),I24)</f>
        <v>3681</v>
      </c>
      <c r="J25" s="10">
        <f>IF(J24=MAX($D24:$Q24),J$4/(SUM(Z$5:Z24)+1),J24)</f>
        <v>5656</v>
      </c>
      <c r="K25" s="10">
        <f>IF(K24=MAX($D24:$Q24),K$4/(SUM(AA$5:AA24)+1),K24)</f>
        <v>974</v>
      </c>
      <c r="L25" s="10">
        <f>IF(L24=MAX($D24:$Q24),L$4/(SUM(AB$5:AB24)+1),L24)</f>
        <v>691</v>
      </c>
      <c r="M25" s="10">
        <f>IF(M24=MAX($D24:$Q24),M$4/(SUM(AC$5:AC24)+1),M24)</f>
        <v>301</v>
      </c>
      <c r="N25" s="10">
        <f>IF(N24=MAX($D24:$Q24),N$4/(SUM(AD$5:AD24)+1),N24)</f>
        <v>0</v>
      </c>
      <c r="O25" s="10">
        <f>IF(O24=MAX($D24:$Q24),O$4/(SUM(AE$5:AE24)+1),O24)</f>
        <v>0</v>
      </c>
      <c r="P25" s="10">
        <f>IF(P24=MAX($D24:$Q24),P$4/(SUM(AF$5:AF24)+1),P24)</f>
        <v>0</v>
      </c>
      <c r="Q25" s="10">
        <f>IF(Q24=MAX($D24:$Q24),Q$4/(SUM(AG$5:AG24)+1),Q24)</f>
        <v>187</v>
      </c>
      <c r="S25" s="8">
        <v>21</v>
      </c>
      <c r="T25" s="8">
        <f t="shared" si="2"/>
        <v>0</v>
      </c>
      <c r="U25" s="8">
        <f t="shared" si="3"/>
        <v>0</v>
      </c>
      <c r="V25" s="8">
        <f t="shared" si="4"/>
        <v>0</v>
      </c>
      <c r="W25" s="8">
        <f t="shared" si="5"/>
        <v>1</v>
      </c>
      <c r="X25" s="8">
        <f t="shared" si="6"/>
        <v>0</v>
      </c>
      <c r="Y25" s="8">
        <f t="shared" si="7"/>
        <v>0</v>
      </c>
      <c r="Z25" s="8">
        <f t="shared" si="8"/>
        <v>0</v>
      </c>
      <c r="AA25" s="8">
        <f t="shared" si="9"/>
        <v>0</v>
      </c>
      <c r="AB25" s="8">
        <f t="shared" si="10"/>
        <v>0</v>
      </c>
      <c r="AC25" s="8">
        <f t="shared" si="11"/>
        <v>0</v>
      </c>
      <c r="AD25" s="8">
        <f t="shared" si="12"/>
        <v>0</v>
      </c>
      <c r="AE25" s="8">
        <f t="shared" si="13"/>
        <v>0</v>
      </c>
      <c r="AF25" s="8">
        <f t="shared" si="14"/>
        <v>0</v>
      </c>
      <c r="AG25" s="8">
        <f t="shared" si="15"/>
        <v>0</v>
      </c>
    </row>
    <row r="26" spans="2:33" x14ac:dyDescent="0.3">
      <c r="B26" s="8" t="s">
        <v>62</v>
      </c>
      <c r="C26" s="8">
        <v>22</v>
      </c>
      <c r="D26" s="10">
        <f>IF(D25=MAX($D25:$Q25),D$4/(SUM(T$5:T25)+1),D25)</f>
        <v>5873</v>
      </c>
      <c r="E26" s="10">
        <f>IF(E25=MAX($D25:$Q25),E$4/(SUM(U$5:U25)+1),E25)</f>
        <v>5601.875</v>
      </c>
      <c r="F26" s="10">
        <f>IF(F25=MAX($D25:$Q25),F$4/(SUM(V$5:V25)+1),F25)</f>
        <v>4982.2</v>
      </c>
      <c r="G26" s="10">
        <f>IF(G25=MAX($D25:$Q25),G$4/(SUM(W$5:W25)+1),G25)</f>
        <v>4885.8</v>
      </c>
      <c r="H26" s="10">
        <f>IF(H25=MAX($D25:$Q25),H$4/(SUM(X$5:X25)+1),H25)</f>
        <v>5630</v>
      </c>
      <c r="I26" s="10">
        <f>IF(I25=MAX($D25:$Q25),I$4/(SUM(Y$5:Y25)+1),I25)</f>
        <v>3681</v>
      </c>
      <c r="J26" s="10">
        <f>IF(J25=MAX($D25:$Q25),J$4/(SUM(Z$5:Z25)+1),J25)</f>
        <v>5656</v>
      </c>
      <c r="K26" s="10">
        <f>IF(K25=MAX($D25:$Q25),K$4/(SUM(AA$5:AA25)+1),K25)</f>
        <v>974</v>
      </c>
      <c r="L26" s="10">
        <f>IF(L25=MAX($D25:$Q25),L$4/(SUM(AB$5:AB25)+1),L25)</f>
        <v>691</v>
      </c>
      <c r="M26" s="10">
        <f>IF(M25=MAX($D25:$Q25),M$4/(SUM(AC$5:AC25)+1),M25)</f>
        <v>301</v>
      </c>
      <c r="N26" s="10">
        <f>IF(N25=MAX($D25:$Q25),N$4/(SUM(AD$5:AD25)+1),N25)</f>
        <v>0</v>
      </c>
      <c r="O26" s="10">
        <f>IF(O25=MAX($D25:$Q25),O$4/(SUM(AE$5:AE25)+1),O25)</f>
        <v>0</v>
      </c>
      <c r="P26" s="10">
        <f>IF(P25=MAX($D25:$Q25),P$4/(SUM(AF$5:AF25)+1),P25)</f>
        <v>0</v>
      </c>
      <c r="Q26" s="10">
        <f>IF(Q25=MAX($D25:$Q25),Q$4/(SUM(AG$5:AG25)+1),Q25)</f>
        <v>187</v>
      </c>
      <c r="S26" s="8">
        <v>22</v>
      </c>
      <c r="T26" s="8">
        <f t="shared" si="2"/>
        <v>1</v>
      </c>
      <c r="U26" s="8">
        <f t="shared" si="3"/>
        <v>0</v>
      </c>
      <c r="V26" s="8">
        <f t="shared" si="4"/>
        <v>0</v>
      </c>
      <c r="W26" s="8">
        <f t="shared" si="5"/>
        <v>0</v>
      </c>
      <c r="X26" s="8">
        <f t="shared" si="6"/>
        <v>0</v>
      </c>
      <c r="Y26" s="8">
        <f t="shared" si="7"/>
        <v>0</v>
      </c>
      <c r="Z26" s="8">
        <f t="shared" si="8"/>
        <v>0</v>
      </c>
      <c r="AA26" s="8">
        <f t="shared" si="9"/>
        <v>0</v>
      </c>
      <c r="AB26" s="8">
        <f t="shared" si="10"/>
        <v>0</v>
      </c>
      <c r="AC26" s="8">
        <f t="shared" si="11"/>
        <v>0</v>
      </c>
      <c r="AD26" s="8">
        <f t="shared" si="12"/>
        <v>0</v>
      </c>
      <c r="AE26" s="8">
        <f t="shared" si="13"/>
        <v>0</v>
      </c>
      <c r="AF26" s="8">
        <f t="shared" si="14"/>
        <v>0</v>
      </c>
      <c r="AG26" s="8">
        <f t="shared" si="15"/>
        <v>0</v>
      </c>
    </row>
    <row r="27" spans="2:33" x14ac:dyDescent="0.3">
      <c r="B27" s="8" t="s">
        <v>62</v>
      </c>
      <c r="C27" s="8">
        <v>23</v>
      </c>
      <c r="D27" s="10">
        <f>IF(D26=MAX($D26:$Q26),D$4/(SUM(T$5:T26)+1),D26)</f>
        <v>5138.875</v>
      </c>
      <c r="E27" s="10">
        <f>IF(E26=MAX($D26:$Q26),E$4/(SUM(U$5:U26)+1),E26)</f>
        <v>5601.875</v>
      </c>
      <c r="F27" s="10">
        <f>IF(F26=MAX($D26:$Q26),F$4/(SUM(V$5:V26)+1),F26)</f>
        <v>4982.2</v>
      </c>
      <c r="G27" s="10">
        <f>IF(G26=MAX($D26:$Q26),G$4/(SUM(W$5:W26)+1),G26)</f>
        <v>4885.8</v>
      </c>
      <c r="H27" s="10">
        <f>IF(H26=MAX($D26:$Q26),H$4/(SUM(X$5:X26)+1),H26)</f>
        <v>5630</v>
      </c>
      <c r="I27" s="10">
        <f>IF(I26=MAX($D26:$Q26),I$4/(SUM(Y$5:Y26)+1),I26)</f>
        <v>3681</v>
      </c>
      <c r="J27" s="10">
        <f>IF(J26=MAX($D26:$Q26),J$4/(SUM(Z$5:Z26)+1),J26)</f>
        <v>5656</v>
      </c>
      <c r="K27" s="10">
        <f>IF(K26=MAX($D26:$Q26),K$4/(SUM(AA$5:AA26)+1),K26)</f>
        <v>974</v>
      </c>
      <c r="L27" s="10">
        <f>IF(L26=MAX($D26:$Q26),L$4/(SUM(AB$5:AB26)+1),L26)</f>
        <v>691</v>
      </c>
      <c r="M27" s="10">
        <f>IF(M26=MAX($D26:$Q26),M$4/(SUM(AC$5:AC26)+1),M26)</f>
        <v>301</v>
      </c>
      <c r="N27" s="10">
        <f>IF(N26=MAX($D26:$Q26),N$4/(SUM(AD$5:AD26)+1),N26)</f>
        <v>0</v>
      </c>
      <c r="O27" s="10">
        <f>IF(O26=MAX($D26:$Q26),O$4/(SUM(AE$5:AE26)+1),O26)</f>
        <v>0</v>
      </c>
      <c r="P27" s="10">
        <f>IF(P26=MAX($D26:$Q26),P$4/(SUM(AF$5:AF26)+1),P26)</f>
        <v>0</v>
      </c>
      <c r="Q27" s="10">
        <f>IF(Q26=MAX($D26:$Q26),Q$4/(SUM(AG$5:AG26)+1),Q26)</f>
        <v>187</v>
      </c>
      <c r="S27" s="8">
        <v>23</v>
      </c>
      <c r="T27" s="8">
        <f t="shared" si="2"/>
        <v>0</v>
      </c>
      <c r="U27" s="8">
        <f t="shared" si="3"/>
        <v>0</v>
      </c>
      <c r="V27" s="8">
        <f t="shared" si="4"/>
        <v>0</v>
      </c>
      <c r="W27" s="8">
        <f t="shared" si="5"/>
        <v>0</v>
      </c>
      <c r="X27" s="8">
        <f t="shared" si="6"/>
        <v>0</v>
      </c>
      <c r="Y27" s="8">
        <f t="shared" si="7"/>
        <v>0</v>
      </c>
      <c r="Z27" s="8">
        <f t="shared" si="8"/>
        <v>1</v>
      </c>
      <c r="AA27" s="8">
        <f t="shared" si="9"/>
        <v>0</v>
      </c>
      <c r="AB27" s="8">
        <f t="shared" si="10"/>
        <v>0</v>
      </c>
      <c r="AC27" s="8">
        <f t="shared" si="11"/>
        <v>0</v>
      </c>
      <c r="AD27" s="8">
        <f t="shared" si="12"/>
        <v>0</v>
      </c>
      <c r="AE27" s="8">
        <f t="shared" si="13"/>
        <v>0</v>
      </c>
      <c r="AF27" s="8">
        <f t="shared" si="14"/>
        <v>0</v>
      </c>
      <c r="AG27" s="8">
        <f t="shared" si="15"/>
        <v>0</v>
      </c>
    </row>
    <row r="28" spans="2:33" x14ac:dyDescent="0.3">
      <c r="B28" s="8" t="s">
        <v>62</v>
      </c>
      <c r="C28" s="8">
        <v>24</v>
      </c>
      <c r="D28" s="10">
        <f>IF(D27=MAX($D27:$Q27),D$4/(SUM(T$5:T27)+1),D27)</f>
        <v>5138.875</v>
      </c>
      <c r="E28" s="10">
        <f>IF(E27=MAX($D27:$Q27),E$4/(SUM(U$5:U27)+1),E27)</f>
        <v>5601.875</v>
      </c>
      <c r="F28" s="10">
        <f>IF(F27=MAX($D27:$Q27),F$4/(SUM(V$5:V27)+1),F27)</f>
        <v>4982.2</v>
      </c>
      <c r="G28" s="10">
        <f>IF(G27=MAX($D27:$Q27),G$4/(SUM(W$5:W27)+1),G27)</f>
        <v>4885.8</v>
      </c>
      <c r="H28" s="10">
        <f>IF(H27=MAX($D27:$Q27),H$4/(SUM(X$5:X27)+1),H27)</f>
        <v>5630</v>
      </c>
      <c r="I28" s="10">
        <f>IF(I27=MAX($D27:$Q27),I$4/(SUM(Y$5:Y27)+1),I27)</f>
        <v>3681</v>
      </c>
      <c r="J28" s="10">
        <f>IF(J27=MAX($D27:$Q27),J$4/(SUM(Z$5:Z27)+1),J27)</f>
        <v>2828</v>
      </c>
      <c r="K28" s="10">
        <f>IF(K27=MAX($D27:$Q27),K$4/(SUM(AA$5:AA27)+1),K27)</f>
        <v>974</v>
      </c>
      <c r="L28" s="10">
        <f>IF(L27=MAX($D27:$Q27),L$4/(SUM(AB$5:AB27)+1),L27)</f>
        <v>691</v>
      </c>
      <c r="M28" s="10">
        <f>IF(M27=MAX($D27:$Q27),M$4/(SUM(AC$5:AC27)+1),M27)</f>
        <v>301</v>
      </c>
      <c r="N28" s="10">
        <f>IF(N27=MAX($D27:$Q27),N$4/(SUM(AD$5:AD27)+1),N27)</f>
        <v>0</v>
      </c>
      <c r="O28" s="10">
        <f>IF(O27=MAX($D27:$Q27),O$4/(SUM(AE$5:AE27)+1),O27)</f>
        <v>0</v>
      </c>
      <c r="P28" s="10">
        <f>IF(P27=MAX($D27:$Q27),P$4/(SUM(AF$5:AF27)+1),P27)</f>
        <v>0</v>
      </c>
      <c r="Q28" s="10">
        <f>IF(Q27=MAX($D27:$Q27),Q$4/(SUM(AG$5:AG27)+1),Q27)</f>
        <v>187</v>
      </c>
      <c r="S28" s="8">
        <v>24</v>
      </c>
      <c r="T28" s="8">
        <f t="shared" si="2"/>
        <v>0</v>
      </c>
      <c r="U28" s="8">
        <f t="shared" si="3"/>
        <v>0</v>
      </c>
      <c r="V28" s="8">
        <f t="shared" si="4"/>
        <v>0</v>
      </c>
      <c r="W28" s="8">
        <f t="shared" si="5"/>
        <v>0</v>
      </c>
      <c r="X28" s="8">
        <f t="shared" si="6"/>
        <v>1</v>
      </c>
      <c r="Y28" s="8">
        <f t="shared" si="7"/>
        <v>0</v>
      </c>
      <c r="Z28" s="8">
        <f t="shared" si="8"/>
        <v>0</v>
      </c>
      <c r="AA28" s="8">
        <f t="shared" si="9"/>
        <v>0</v>
      </c>
      <c r="AB28" s="8">
        <f t="shared" si="10"/>
        <v>0</v>
      </c>
      <c r="AC28" s="8">
        <f t="shared" si="11"/>
        <v>0</v>
      </c>
      <c r="AD28" s="8">
        <f t="shared" si="12"/>
        <v>0</v>
      </c>
      <c r="AE28" s="8">
        <f t="shared" si="13"/>
        <v>0</v>
      </c>
      <c r="AF28" s="8">
        <f t="shared" si="14"/>
        <v>0</v>
      </c>
      <c r="AG28" s="8">
        <f t="shared" si="15"/>
        <v>0</v>
      </c>
    </row>
    <row r="29" spans="2:33" x14ac:dyDescent="0.3">
      <c r="B29" s="8" t="s">
        <v>62</v>
      </c>
      <c r="C29" s="8">
        <v>25</v>
      </c>
      <c r="D29" s="10">
        <f>IF(D28=MAX($D28:$Q28),D$4/(SUM(T$5:T28)+1),D28)</f>
        <v>5138.875</v>
      </c>
      <c r="E29" s="10">
        <f>IF(E28=MAX($D28:$Q28),E$4/(SUM(U$5:U28)+1),E28)</f>
        <v>5601.875</v>
      </c>
      <c r="F29" s="10">
        <f>IF(F28=MAX($D28:$Q28),F$4/(SUM(V$5:V28)+1),F28)</f>
        <v>4982.2</v>
      </c>
      <c r="G29" s="10">
        <f>IF(G28=MAX($D28:$Q28),G$4/(SUM(W$5:W28)+1),G28)</f>
        <v>4885.8</v>
      </c>
      <c r="H29" s="10">
        <f>IF(H28=MAX($D28:$Q28),H$4/(SUM(X$5:X28)+1),H28)</f>
        <v>2815</v>
      </c>
      <c r="I29" s="10">
        <f>IF(I28=MAX($D28:$Q28),I$4/(SUM(Y$5:Y28)+1),I28)</f>
        <v>3681</v>
      </c>
      <c r="J29" s="10">
        <f>IF(J28=MAX($D28:$Q28),J$4/(SUM(Z$5:Z28)+1),J28)</f>
        <v>2828</v>
      </c>
      <c r="K29" s="10">
        <f>IF(K28=MAX($D28:$Q28),K$4/(SUM(AA$5:AA28)+1),K28)</f>
        <v>974</v>
      </c>
      <c r="L29" s="10">
        <f>IF(L28=MAX($D28:$Q28),L$4/(SUM(AB$5:AB28)+1),L28)</f>
        <v>691</v>
      </c>
      <c r="M29" s="10">
        <f>IF(M28=MAX($D28:$Q28),M$4/(SUM(AC$5:AC28)+1),M28)</f>
        <v>301</v>
      </c>
      <c r="N29" s="10">
        <f>IF(N28=MAX($D28:$Q28),N$4/(SUM(AD$5:AD28)+1),N28)</f>
        <v>0</v>
      </c>
      <c r="O29" s="10">
        <f>IF(O28=MAX($D28:$Q28),O$4/(SUM(AE$5:AE28)+1),O28)</f>
        <v>0</v>
      </c>
      <c r="P29" s="10">
        <f>IF(P28=MAX($D28:$Q28),P$4/(SUM(AF$5:AF28)+1),P28)</f>
        <v>0</v>
      </c>
      <c r="Q29" s="10">
        <f>IF(Q28=MAX($D28:$Q28),Q$4/(SUM(AG$5:AG28)+1),Q28)</f>
        <v>187</v>
      </c>
      <c r="S29" s="8">
        <v>25</v>
      </c>
      <c r="T29" s="8">
        <f t="shared" si="2"/>
        <v>0</v>
      </c>
      <c r="U29" s="8">
        <f t="shared" si="3"/>
        <v>1</v>
      </c>
      <c r="V29" s="8">
        <f t="shared" si="4"/>
        <v>0</v>
      </c>
      <c r="W29" s="8">
        <f t="shared" si="5"/>
        <v>0</v>
      </c>
      <c r="X29" s="8">
        <f t="shared" si="6"/>
        <v>0</v>
      </c>
      <c r="Y29" s="8">
        <f t="shared" si="7"/>
        <v>0</v>
      </c>
      <c r="Z29" s="8">
        <f t="shared" si="8"/>
        <v>0</v>
      </c>
      <c r="AA29" s="8">
        <f t="shared" si="9"/>
        <v>0</v>
      </c>
      <c r="AB29" s="8">
        <f t="shared" si="10"/>
        <v>0</v>
      </c>
      <c r="AC29" s="8">
        <f t="shared" si="11"/>
        <v>0</v>
      </c>
      <c r="AD29" s="8">
        <f t="shared" si="12"/>
        <v>0</v>
      </c>
      <c r="AE29" s="8">
        <f t="shared" si="13"/>
        <v>0</v>
      </c>
      <c r="AF29" s="8">
        <f t="shared" si="14"/>
        <v>0</v>
      </c>
      <c r="AG29" s="8">
        <f t="shared" si="15"/>
        <v>0</v>
      </c>
    </row>
    <row r="30" spans="2:33" x14ac:dyDescent="0.3">
      <c r="S30" s="8" t="s">
        <v>33</v>
      </c>
      <c r="T30" s="8">
        <f>SUM(T5:T29)</f>
        <v>7</v>
      </c>
      <c r="U30" s="8">
        <f t="shared" ref="U30:AG30" si="16">SUM(U5:U29)</f>
        <v>8</v>
      </c>
      <c r="V30" s="8">
        <f t="shared" si="16"/>
        <v>4</v>
      </c>
      <c r="W30" s="8">
        <f t="shared" si="16"/>
        <v>4</v>
      </c>
      <c r="X30" s="8">
        <f t="shared" si="16"/>
        <v>1</v>
      </c>
      <c r="Y30" s="8">
        <f t="shared" si="16"/>
        <v>0</v>
      </c>
      <c r="Z30" s="8">
        <f t="shared" si="16"/>
        <v>1</v>
      </c>
      <c r="AA30" s="8">
        <f t="shared" si="16"/>
        <v>0</v>
      </c>
      <c r="AB30" s="8">
        <f t="shared" si="16"/>
        <v>0</v>
      </c>
      <c r="AC30" s="8">
        <f t="shared" si="16"/>
        <v>0</v>
      </c>
      <c r="AD30" s="8">
        <f t="shared" si="16"/>
        <v>0</v>
      </c>
      <c r="AE30" s="8">
        <f t="shared" si="16"/>
        <v>0</v>
      </c>
      <c r="AF30" s="8">
        <f t="shared" si="16"/>
        <v>0</v>
      </c>
      <c r="AG30" s="8">
        <f t="shared" si="16"/>
        <v>0</v>
      </c>
    </row>
    <row r="32" spans="2:33" x14ac:dyDescent="0.3">
      <c r="B32" s="24" t="s">
        <v>58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spans="2:33" x14ac:dyDescent="0.3">
      <c r="B33" s="8"/>
      <c r="C33" s="8"/>
      <c r="D33" s="8" t="s">
        <v>11</v>
      </c>
      <c r="E33" s="8" t="s">
        <v>12</v>
      </c>
      <c r="F33" s="8" t="s">
        <v>13</v>
      </c>
      <c r="G33" s="8" t="s">
        <v>14</v>
      </c>
      <c r="H33" s="8" t="s">
        <v>15</v>
      </c>
      <c r="I33" s="8" t="s">
        <v>16</v>
      </c>
      <c r="J33" s="8" t="s">
        <v>17</v>
      </c>
      <c r="K33" s="8" t="s">
        <v>18</v>
      </c>
      <c r="L33" s="8" t="s">
        <v>19</v>
      </c>
      <c r="M33" s="8" t="s">
        <v>20</v>
      </c>
      <c r="N33" s="8" t="s">
        <v>21</v>
      </c>
      <c r="O33" s="8" t="s">
        <v>22</v>
      </c>
      <c r="P33" s="8" t="s">
        <v>23</v>
      </c>
      <c r="Q33" s="8" t="s">
        <v>24</v>
      </c>
      <c r="R33" s="8"/>
      <c r="S33" s="8" t="s">
        <v>34</v>
      </c>
      <c r="T33" s="8" t="s">
        <v>11</v>
      </c>
      <c r="U33" s="8" t="s">
        <v>12</v>
      </c>
      <c r="V33" s="8" t="s">
        <v>13</v>
      </c>
      <c r="W33" s="8" t="s">
        <v>14</v>
      </c>
      <c r="X33" s="8" t="s">
        <v>15</v>
      </c>
      <c r="Y33" s="8" t="s">
        <v>16</v>
      </c>
      <c r="Z33" s="8" t="s">
        <v>17</v>
      </c>
      <c r="AA33" s="8" t="s">
        <v>18</v>
      </c>
      <c r="AB33" s="8" t="s">
        <v>19</v>
      </c>
      <c r="AC33" s="8" t="s">
        <v>20</v>
      </c>
      <c r="AD33" s="8" t="s">
        <v>21</v>
      </c>
      <c r="AE33" s="8" t="s">
        <v>22</v>
      </c>
      <c r="AF33" s="8" t="s">
        <v>23</v>
      </c>
      <c r="AG33" s="8" t="s">
        <v>24</v>
      </c>
    </row>
    <row r="34" spans="2:33" x14ac:dyDescent="0.3">
      <c r="B34" s="8"/>
      <c r="C34" s="8" t="s">
        <v>5</v>
      </c>
      <c r="D34" s="10">
        <f t="array" ref="D34:Q34">TRANSPOSE(Datos!E3:E16)</f>
        <v>223118</v>
      </c>
      <c r="E34" s="10">
        <v>161486</v>
      </c>
      <c r="F34" s="10">
        <v>79575</v>
      </c>
      <c r="G34" s="10">
        <v>51644</v>
      </c>
      <c r="H34" s="10">
        <v>19155</v>
      </c>
      <c r="I34" s="10">
        <v>12738</v>
      </c>
      <c r="J34" s="10">
        <v>10822</v>
      </c>
      <c r="K34" s="10">
        <v>2827</v>
      </c>
      <c r="L34" s="10">
        <v>1260</v>
      </c>
      <c r="M34" s="10">
        <v>920</v>
      </c>
      <c r="N34" s="10">
        <v>780</v>
      </c>
      <c r="O34" s="8">
        <v>666</v>
      </c>
      <c r="P34" s="8">
        <v>475</v>
      </c>
      <c r="Q34" s="8">
        <v>0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spans="2:33" x14ac:dyDescent="0.3">
      <c r="B35" s="8" t="s">
        <v>62</v>
      </c>
      <c r="C35" s="8">
        <v>1</v>
      </c>
      <c r="D35" s="10">
        <f>D34/(0+1)</f>
        <v>223118</v>
      </c>
      <c r="E35" s="10">
        <f t="shared" ref="E35:Q35" si="17">E34/(0+1)</f>
        <v>161486</v>
      </c>
      <c r="F35" s="10">
        <f t="shared" si="17"/>
        <v>79575</v>
      </c>
      <c r="G35" s="10">
        <f t="shared" si="17"/>
        <v>51644</v>
      </c>
      <c r="H35" s="10">
        <f t="shared" si="17"/>
        <v>19155</v>
      </c>
      <c r="I35" s="10">
        <f t="shared" si="17"/>
        <v>12738</v>
      </c>
      <c r="J35" s="10">
        <f t="shared" si="17"/>
        <v>10822</v>
      </c>
      <c r="K35" s="10">
        <f t="shared" si="17"/>
        <v>2827</v>
      </c>
      <c r="L35" s="10">
        <f t="shared" si="17"/>
        <v>1260</v>
      </c>
      <c r="M35" s="10">
        <f t="shared" si="17"/>
        <v>920</v>
      </c>
      <c r="N35" s="10">
        <f t="shared" si="17"/>
        <v>780</v>
      </c>
      <c r="O35" s="10">
        <f t="shared" si="17"/>
        <v>666</v>
      </c>
      <c r="P35" s="10">
        <f t="shared" si="17"/>
        <v>475</v>
      </c>
      <c r="Q35" s="10">
        <f t="shared" si="17"/>
        <v>0</v>
      </c>
      <c r="R35" s="8"/>
      <c r="S35" s="8">
        <v>1</v>
      </c>
      <c r="T35" s="8">
        <f>IF(D35=MAX($D35:$Q35),1,0)</f>
        <v>1</v>
      </c>
      <c r="U35" s="8">
        <f t="shared" ref="U35:AG35" si="18">IF(E35=MAX($D35:$Q35),1,0)</f>
        <v>0</v>
      </c>
      <c r="V35" s="8">
        <f t="shared" si="18"/>
        <v>0</v>
      </c>
      <c r="W35" s="8">
        <f t="shared" si="18"/>
        <v>0</v>
      </c>
      <c r="X35" s="8">
        <f t="shared" si="18"/>
        <v>0</v>
      </c>
      <c r="Y35" s="8">
        <f t="shared" si="18"/>
        <v>0</v>
      </c>
      <c r="Z35" s="8">
        <f t="shared" si="18"/>
        <v>0</v>
      </c>
      <c r="AA35" s="8">
        <f t="shared" si="18"/>
        <v>0</v>
      </c>
      <c r="AB35" s="8">
        <f t="shared" si="18"/>
        <v>0</v>
      </c>
      <c r="AC35" s="8">
        <f t="shared" si="18"/>
        <v>0</v>
      </c>
      <c r="AD35" s="8">
        <f t="shared" si="18"/>
        <v>0</v>
      </c>
      <c r="AE35" s="8">
        <f t="shared" si="18"/>
        <v>0</v>
      </c>
      <c r="AF35" s="8">
        <f t="shared" si="18"/>
        <v>0</v>
      </c>
      <c r="AG35" s="8">
        <f t="shared" si="18"/>
        <v>0</v>
      </c>
    </row>
    <row r="36" spans="2:33" x14ac:dyDescent="0.3">
      <c r="B36" s="8" t="s">
        <v>62</v>
      </c>
      <c r="C36" s="8">
        <v>2</v>
      </c>
      <c r="D36" s="10">
        <f>IF(D35=MAX($D35:$Q35),D$34/(SUM(T35:T$35)+1),D35)</f>
        <v>111559</v>
      </c>
      <c r="E36" s="10">
        <f>IF(E35=MAX($D35:$Q35),E$34/(SUM(U35:U$35)+1),E35)</f>
        <v>161486</v>
      </c>
      <c r="F36" s="10">
        <f>IF(F35=MAX($D35:$Q35),F$34/(SUM(V35:V$35)+1),F35)</f>
        <v>79575</v>
      </c>
      <c r="G36" s="10">
        <f>IF(G35=MAX($D35:$Q35),G$34/(SUM(W35:W$35)+1),G35)</f>
        <v>51644</v>
      </c>
      <c r="H36" s="10">
        <f>IF(H35=MAX($D35:$Q35),H$34/(SUM(X35:X$35)+1),H35)</f>
        <v>19155</v>
      </c>
      <c r="I36" s="10">
        <f>IF(I35=MAX($D35:$Q35),I$34/(SUM(Y35:Y$35)+1),I35)</f>
        <v>12738</v>
      </c>
      <c r="J36" s="10">
        <f>IF(J35=MAX($D35:$Q35),J$34/(SUM(Z35:Z$35)+1),J35)</f>
        <v>10822</v>
      </c>
      <c r="K36" s="10">
        <f>IF(K35=MAX($D35:$Q35),K$34/(SUM(AA35:AA$35)+1),K35)</f>
        <v>2827</v>
      </c>
      <c r="L36" s="10">
        <f>IF(L35=MAX($D35:$Q35),L$34/(SUM(AB35:AB$35)+1),L35)</f>
        <v>1260</v>
      </c>
      <c r="M36" s="10">
        <f>IF(M35=MAX($D35:$Q35),M$34/(SUM(AC35:AC$35)+1),M35)</f>
        <v>920</v>
      </c>
      <c r="N36" s="10">
        <f>IF(N35=MAX($D35:$Q35),N$34/(SUM(AD35:AD$35)+1),N35)</f>
        <v>780</v>
      </c>
      <c r="O36" s="10">
        <f>IF(O35=MAX($D35:$Q35),O$34/(SUM(AE35:AE$35)+1),O35)</f>
        <v>666</v>
      </c>
      <c r="P36" s="10">
        <f>IF(P35=MAX($D35:$Q35),P$34/(SUM(AF35:AF$35)+1),P35)</f>
        <v>475</v>
      </c>
      <c r="Q36" s="10">
        <f>IF(Q35=MAX($D35:$Q35),Q$34/(SUM(AG35:AG$35)+1),Q35)</f>
        <v>0</v>
      </c>
      <c r="R36" s="8"/>
      <c r="S36" s="8">
        <v>2</v>
      </c>
      <c r="T36" s="8">
        <f t="shared" ref="T36:T59" si="19">IF(D36=MAX($D36:$Q36),1,0)</f>
        <v>0</v>
      </c>
      <c r="U36" s="8">
        <f t="shared" ref="U36:U59" si="20">IF(E36=MAX($D36:$Q36),1,0)</f>
        <v>1</v>
      </c>
      <c r="V36" s="8">
        <f t="shared" ref="V36:V59" si="21">IF(F36=MAX($D36:$Q36),1,0)</f>
        <v>0</v>
      </c>
      <c r="W36" s="8">
        <f t="shared" ref="W36:W59" si="22">IF(G36=MAX($D36:$Q36),1,0)</f>
        <v>0</v>
      </c>
      <c r="X36" s="8">
        <f t="shared" ref="X36:X59" si="23">IF(H36=MAX($D36:$Q36),1,0)</f>
        <v>0</v>
      </c>
      <c r="Y36" s="8">
        <f t="shared" ref="Y36:Y59" si="24">IF(I36=MAX($D36:$Q36),1,0)</f>
        <v>0</v>
      </c>
      <c r="Z36" s="8">
        <f t="shared" ref="Z36:Z59" si="25">IF(J36=MAX($D36:$Q36),1,0)</f>
        <v>0</v>
      </c>
      <c r="AA36" s="8">
        <f t="shared" ref="AA36:AA59" si="26">IF(K36=MAX($D36:$Q36),1,0)</f>
        <v>0</v>
      </c>
      <c r="AB36" s="8">
        <f t="shared" ref="AB36:AB59" si="27">IF(L36=MAX($D36:$Q36),1,0)</f>
        <v>0</v>
      </c>
      <c r="AC36" s="8">
        <f t="shared" ref="AC36:AC59" si="28">IF(M36=MAX($D36:$Q36),1,0)</f>
        <v>0</v>
      </c>
      <c r="AD36" s="8">
        <f t="shared" ref="AD36:AD59" si="29">IF(N36=MAX($D36:$Q36),1,0)</f>
        <v>0</v>
      </c>
      <c r="AE36" s="8">
        <f t="shared" ref="AE36:AE59" si="30">IF(O36=MAX($D36:$Q36),1,0)</f>
        <v>0</v>
      </c>
      <c r="AF36" s="8">
        <f t="shared" ref="AF36:AF59" si="31">IF(P36=MAX($D36:$Q36),1,0)</f>
        <v>0</v>
      </c>
      <c r="AG36" s="8">
        <f t="shared" ref="AG36:AG59" si="32">IF(Q36=MAX($D36:$Q36),1,0)</f>
        <v>0</v>
      </c>
    </row>
    <row r="37" spans="2:33" x14ac:dyDescent="0.3">
      <c r="B37" s="8" t="s">
        <v>62</v>
      </c>
      <c r="C37" s="8">
        <v>3</v>
      </c>
      <c r="D37" s="10">
        <f>IF(D36=MAX($D36:$Q36),D$34/(SUM(T$35:T36)+1),D36)</f>
        <v>111559</v>
      </c>
      <c r="E37" s="10">
        <f>IF(E36=MAX($D36:$Q36),E$34/(SUM(U$35:U36)+1),E36)</f>
        <v>80743</v>
      </c>
      <c r="F37" s="10">
        <f>IF(F36=MAX($D36:$Q36),F$34/(SUM(V$35:V36)+1),F36)</f>
        <v>79575</v>
      </c>
      <c r="G37" s="10">
        <f>IF(G36=MAX($D36:$Q36),G$34/(SUM(W$35:W36)+1),G36)</f>
        <v>51644</v>
      </c>
      <c r="H37" s="10">
        <f>IF(H36=MAX($D36:$Q36),H$34/(SUM(X$35:X36)+1),H36)</f>
        <v>19155</v>
      </c>
      <c r="I37" s="10">
        <f>IF(I36=MAX($D36:$Q36),I$34/(SUM(Y$35:Y36)+1),I36)</f>
        <v>12738</v>
      </c>
      <c r="J37" s="10">
        <f>IF(J36=MAX($D36:$Q36),J$34/(SUM(Z$35:Z36)+1),J36)</f>
        <v>10822</v>
      </c>
      <c r="K37" s="10">
        <f>IF(K36=MAX($D36:$Q36),K$34/(SUM(AA$35:AA36)+1),K36)</f>
        <v>2827</v>
      </c>
      <c r="L37" s="10">
        <f>IF(L36=MAX($D36:$Q36),L$34/(SUM(AB$35:AB36)+1),L36)</f>
        <v>1260</v>
      </c>
      <c r="M37" s="10">
        <f>IF(M36=MAX($D36:$Q36),M$34/(SUM(AC$35:AC36)+1),M36)</f>
        <v>920</v>
      </c>
      <c r="N37" s="10">
        <f>IF(N36=MAX($D36:$Q36),N$34/(SUM(AD$35:AD36)+1),N36)</f>
        <v>780</v>
      </c>
      <c r="O37" s="10">
        <f>IF(O36=MAX($D36:$Q36),O$34/(SUM(AE$35:AE36)+1),O36)</f>
        <v>666</v>
      </c>
      <c r="P37" s="10">
        <f>IF(P36=MAX($D36:$Q36),P$34/(SUM(AF$35:AF36)+1),P36)</f>
        <v>475</v>
      </c>
      <c r="Q37" s="10">
        <f>IF(Q36=MAX($D36:$Q36),Q$34/(SUM(AG$35:AG36)+1),Q36)</f>
        <v>0</v>
      </c>
      <c r="R37" s="8"/>
      <c r="S37" s="8">
        <v>3</v>
      </c>
      <c r="T37" s="8">
        <f t="shared" si="19"/>
        <v>1</v>
      </c>
      <c r="U37" s="8">
        <f t="shared" si="20"/>
        <v>0</v>
      </c>
      <c r="V37" s="8">
        <f t="shared" si="21"/>
        <v>0</v>
      </c>
      <c r="W37" s="8">
        <f t="shared" si="22"/>
        <v>0</v>
      </c>
      <c r="X37" s="8">
        <f t="shared" si="23"/>
        <v>0</v>
      </c>
      <c r="Y37" s="8">
        <f t="shared" si="24"/>
        <v>0</v>
      </c>
      <c r="Z37" s="8">
        <f t="shared" si="25"/>
        <v>0</v>
      </c>
      <c r="AA37" s="8">
        <f t="shared" si="26"/>
        <v>0</v>
      </c>
      <c r="AB37" s="8">
        <f t="shared" si="27"/>
        <v>0</v>
      </c>
      <c r="AC37" s="8">
        <f t="shared" si="28"/>
        <v>0</v>
      </c>
      <c r="AD37" s="8">
        <f t="shared" si="29"/>
        <v>0</v>
      </c>
      <c r="AE37" s="8">
        <f t="shared" si="30"/>
        <v>0</v>
      </c>
      <c r="AF37" s="8">
        <f t="shared" si="31"/>
        <v>0</v>
      </c>
      <c r="AG37" s="8">
        <f t="shared" si="32"/>
        <v>0</v>
      </c>
    </row>
    <row r="38" spans="2:33" x14ac:dyDescent="0.3">
      <c r="B38" s="8" t="s">
        <v>62</v>
      </c>
      <c r="C38" s="8">
        <v>4</v>
      </c>
      <c r="D38" s="10">
        <f>IF(D37=MAX($D37:$Q37),D$34/(SUM(T$35:T37)+1),D37)</f>
        <v>74372.666666666672</v>
      </c>
      <c r="E38" s="10">
        <f>IF(E37=MAX($D37:$Q37),E$34/(SUM(U$35:U37)+1),E37)</f>
        <v>80743</v>
      </c>
      <c r="F38" s="10">
        <f>IF(F37=MAX($D37:$Q37),F$34/(SUM(V$35:V37)+1),F37)</f>
        <v>79575</v>
      </c>
      <c r="G38" s="10">
        <f>IF(G37=MAX($D37:$Q37),G$34/(SUM(W$35:W37)+1),G37)</f>
        <v>51644</v>
      </c>
      <c r="H38" s="10">
        <f>IF(H37=MAX($D37:$Q37),H$34/(SUM(X$35:X37)+1),H37)</f>
        <v>19155</v>
      </c>
      <c r="I38" s="10">
        <f>IF(I37=MAX($D37:$Q37),I$34/(SUM(Y$35:Y37)+1),I37)</f>
        <v>12738</v>
      </c>
      <c r="J38" s="10">
        <f>IF(J37=MAX($D37:$Q37),J$34/(SUM(Z$35:Z37)+1),J37)</f>
        <v>10822</v>
      </c>
      <c r="K38" s="10">
        <f>IF(K37=MAX($D37:$Q37),K$34/(SUM(AA$35:AA37)+1),K37)</f>
        <v>2827</v>
      </c>
      <c r="L38" s="10">
        <f>IF(L37=MAX($D37:$Q37),L$34/(SUM(AB$35:AB37)+1),L37)</f>
        <v>1260</v>
      </c>
      <c r="M38" s="10">
        <f>IF(M37=MAX($D37:$Q37),M$34/(SUM(AC$35:AC37)+1),M37)</f>
        <v>920</v>
      </c>
      <c r="N38" s="10">
        <f>IF(N37=MAX($D37:$Q37),N$34/(SUM(AD$35:AD37)+1),N37)</f>
        <v>780</v>
      </c>
      <c r="O38" s="10">
        <f>IF(O37=MAX($D37:$Q37),O$34/(SUM(AE$35:AE37)+1),O37)</f>
        <v>666</v>
      </c>
      <c r="P38" s="10">
        <f>IF(P37=MAX($D37:$Q37),P$34/(SUM(AF$35:AF37)+1),P37)</f>
        <v>475</v>
      </c>
      <c r="Q38" s="10">
        <f>IF(Q37=MAX($D37:$Q37),Q$34/(SUM(AG$35:AG37)+1),Q37)</f>
        <v>0</v>
      </c>
      <c r="R38" s="8"/>
      <c r="S38" s="8">
        <v>4</v>
      </c>
      <c r="T38" s="8">
        <f t="shared" si="19"/>
        <v>0</v>
      </c>
      <c r="U38" s="8">
        <f t="shared" si="20"/>
        <v>1</v>
      </c>
      <c r="V38" s="8">
        <f t="shared" si="21"/>
        <v>0</v>
      </c>
      <c r="W38" s="8">
        <f t="shared" si="22"/>
        <v>0</v>
      </c>
      <c r="X38" s="8">
        <f t="shared" si="23"/>
        <v>0</v>
      </c>
      <c r="Y38" s="8">
        <f t="shared" si="24"/>
        <v>0</v>
      </c>
      <c r="Z38" s="8">
        <f t="shared" si="25"/>
        <v>0</v>
      </c>
      <c r="AA38" s="8">
        <f t="shared" si="26"/>
        <v>0</v>
      </c>
      <c r="AB38" s="8">
        <f t="shared" si="27"/>
        <v>0</v>
      </c>
      <c r="AC38" s="8">
        <f t="shared" si="28"/>
        <v>0</v>
      </c>
      <c r="AD38" s="8">
        <f t="shared" si="29"/>
        <v>0</v>
      </c>
      <c r="AE38" s="8">
        <f t="shared" si="30"/>
        <v>0</v>
      </c>
      <c r="AF38" s="8">
        <f t="shared" si="31"/>
        <v>0</v>
      </c>
      <c r="AG38" s="8">
        <f t="shared" si="32"/>
        <v>0</v>
      </c>
    </row>
    <row r="39" spans="2:33" x14ac:dyDescent="0.3">
      <c r="B39" s="8" t="s">
        <v>62</v>
      </c>
      <c r="C39" s="8">
        <v>5</v>
      </c>
      <c r="D39" s="10">
        <f>IF(D38=MAX($D38:$Q38),D$34/(SUM(T$35:T38)+1),D38)</f>
        <v>74372.666666666672</v>
      </c>
      <c r="E39" s="10">
        <f>IF(E38=MAX($D38:$Q38),E$34/(SUM(U$35:U38)+1),E38)</f>
        <v>53828.666666666664</v>
      </c>
      <c r="F39" s="10">
        <f>IF(F38=MAX($D38:$Q38),F$34/(SUM(V$35:V38)+1),F38)</f>
        <v>79575</v>
      </c>
      <c r="G39" s="10">
        <f>IF(G38=MAX($D38:$Q38),G$34/(SUM(W$35:W38)+1),G38)</f>
        <v>51644</v>
      </c>
      <c r="H39" s="10">
        <f>IF(H38=MAX($D38:$Q38),H$34/(SUM(X$35:X38)+1),H38)</f>
        <v>19155</v>
      </c>
      <c r="I39" s="10">
        <f>IF(I38=MAX($D38:$Q38),I$34/(SUM(Y$35:Y38)+1),I38)</f>
        <v>12738</v>
      </c>
      <c r="J39" s="10">
        <f>IF(J38=MAX($D38:$Q38),J$34/(SUM(Z$35:Z38)+1),J38)</f>
        <v>10822</v>
      </c>
      <c r="K39" s="10">
        <f>IF(K38=MAX($D38:$Q38),K$34/(SUM(AA$35:AA38)+1),K38)</f>
        <v>2827</v>
      </c>
      <c r="L39" s="10">
        <f>IF(L38=MAX($D38:$Q38),L$34/(SUM(AB$35:AB38)+1),L38)</f>
        <v>1260</v>
      </c>
      <c r="M39" s="10">
        <f>IF(M38=MAX($D38:$Q38),M$34/(SUM(AC$35:AC38)+1),M38)</f>
        <v>920</v>
      </c>
      <c r="N39" s="10">
        <f>IF(N38=MAX($D38:$Q38),N$34/(SUM(AD$35:AD38)+1),N38)</f>
        <v>780</v>
      </c>
      <c r="O39" s="10">
        <f>IF(O38=MAX($D38:$Q38),O$34/(SUM(AE$35:AE38)+1),O38)</f>
        <v>666</v>
      </c>
      <c r="P39" s="10">
        <f>IF(P38=MAX($D38:$Q38),P$34/(SUM(AF$35:AF38)+1),P38)</f>
        <v>475</v>
      </c>
      <c r="Q39" s="10">
        <f>IF(Q38=MAX($D38:$Q38),Q$34/(SUM(AG$35:AG38)+1),Q38)</f>
        <v>0</v>
      </c>
      <c r="R39" s="8"/>
      <c r="S39" s="8">
        <v>5</v>
      </c>
      <c r="T39" s="8">
        <f t="shared" si="19"/>
        <v>0</v>
      </c>
      <c r="U39" s="8">
        <f t="shared" si="20"/>
        <v>0</v>
      </c>
      <c r="V39" s="8">
        <f t="shared" si="21"/>
        <v>1</v>
      </c>
      <c r="W39" s="8">
        <f t="shared" si="22"/>
        <v>0</v>
      </c>
      <c r="X39" s="8">
        <f t="shared" si="23"/>
        <v>0</v>
      </c>
      <c r="Y39" s="8">
        <f t="shared" si="24"/>
        <v>0</v>
      </c>
      <c r="Z39" s="8">
        <f t="shared" si="25"/>
        <v>0</v>
      </c>
      <c r="AA39" s="8">
        <f t="shared" si="26"/>
        <v>0</v>
      </c>
      <c r="AB39" s="8">
        <f t="shared" si="27"/>
        <v>0</v>
      </c>
      <c r="AC39" s="8">
        <f t="shared" si="28"/>
        <v>0</v>
      </c>
      <c r="AD39" s="8">
        <f t="shared" si="29"/>
        <v>0</v>
      </c>
      <c r="AE39" s="8">
        <f t="shared" si="30"/>
        <v>0</v>
      </c>
      <c r="AF39" s="8">
        <f t="shared" si="31"/>
        <v>0</v>
      </c>
      <c r="AG39" s="8">
        <f t="shared" si="32"/>
        <v>0</v>
      </c>
    </row>
    <row r="40" spans="2:33" x14ac:dyDescent="0.3">
      <c r="B40" s="8" t="s">
        <v>62</v>
      </c>
      <c r="C40" s="8">
        <v>6</v>
      </c>
      <c r="D40" s="10">
        <f>IF(D39=MAX($D39:$Q39),D$34/(SUM(T$35:T39)+1),D39)</f>
        <v>74372.666666666672</v>
      </c>
      <c r="E40" s="10">
        <f>IF(E39=MAX($D39:$Q39),E$34/(SUM(U$35:U39)+1),E39)</f>
        <v>53828.666666666664</v>
      </c>
      <c r="F40" s="10">
        <f>IF(F39=MAX($D39:$Q39),F$34/(SUM(V$35:V39)+1),F39)</f>
        <v>39787.5</v>
      </c>
      <c r="G40" s="10">
        <f>IF(G39=MAX($D39:$Q39),G$34/(SUM(W$35:W39)+1),G39)</f>
        <v>51644</v>
      </c>
      <c r="H40" s="10">
        <f>IF(H39=MAX($D39:$Q39),H$34/(SUM(X$35:X39)+1),H39)</f>
        <v>19155</v>
      </c>
      <c r="I40" s="10">
        <f>IF(I39=MAX($D39:$Q39),I$34/(SUM(Y$35:Y39)+1),I39)</f>
        <v>12738</v>
      </c>
      <c r="J40" s="10">
        <f>IF(J39=MAX($D39:$Q39),J$34/(SUM(Z$35:Z39)+1),J39)</f>
        <v>10822</v>
      </c>
      <c r="K40" s="10">
        <f>IF(K39=MAX($D39:$Q39),K$34/(SUM(AA$35:AA39)+1),K39)</f>
        <v>2827</v>
      </c>
      <c r="L40" s="10">
        <f>IF(L39=MAX($D39:$Q39),L$34/(SUM(AB$35:AB39)+1),L39)</f>
        <v>1260</v>
      </c>
      <c r="M40" s="10">
        <f>IF(M39=MAX($D39:$Q39),M$34/(SUM(AC$35:AC39)+1),M39)</f>
        <v>920</v>
      </c>
      <c r="N40" s="10">
        <f>IF(N39=MAX($D39:$Q39),N$34/(SUM(AD$35:AD39)+1),N39)</f>
        <v>780</v>
      </c>
      <c r="O40" s="10">
        <f>IF(O39=MAX($D39:$Q39),O$34/(SUM(AE$35:AE39)+1),O39)</f>
        <v>666</v>
      </c>
      <c r="P40" s="10">
        <f>IF(P39=MAX($D39:$Q39),P$34/(SUM(AF$35:AF39)+1),P39)</f>
        <v>475</v>
      </c>
      <c r="Q40" s="10">
        <f>IF(Q39=MAX($D39:$Q39),Q$34/(SUM(AG$35:AG39)+1),Q39)</f>
        <v>0</v>
      </c>
      <c r="R40" s="8"/>
      <c r="S40" s="8">
        <v>6</v>
      </c>
      <c r="T40" s="8">
        <f t="shared" si="19"/>
        <v>1</v>
      </c>
      <c r="U40" s="8">
        <f t="shared" si="20"/>
        <v>0</v>
      </c>
      <c r="V40" s="8">
        <f t="shared" si="21"/>
        <v>0</v>
      </c>
      <c r="W40" s="8">
        <f t="shared" si="22"/>
        <v>0</v>
      </c>
      <c r="X40" s="8">
        <f t="shared" si="23"/>
        <v>0</v>
      </c>
      <c r="Y40" s="8">
        <f t="shared" si="24"/>
        <v>0</v>
      </c>
      <c r="Z40" s="8">
        <f t="shared" si="25"/>
        <v>0</v>
      </c>
      <c r="AA40" s="8">
        <f t="shared" si="26"/>
        <v>0</v>
      </c>
      <c r="AB40" s="8">
        <f t="shared" si="27"/>
        <v>0</v>
      </c>
      <c r="AC40" s="8">
        <f t="shared" si="28"/>
        <v>0</v>
      </c>
      <c r="AD40" s="8">
        <f t="shared" si="29"/>
        <v>0</v>
      </c>
      <c r="AE40" s="8">
        <f t="shared" si="30"/>
        <v>0</v>
      </c>
      <c r="AF40" s="8">
        <f t="shared" si="31"/>
        <v>0</v>
      </c>
      <c r="AG40" s="8">
        <f t="shared" si="32"/>
        <v>0</v>
      </c>
    </row>
    <row r="41" spans="2:33" x14ac:dyDescent="0.3">
      <c r="B41" s="8" t="s">
        <v>62</v>
      </c>
      <c r="C41" s="8">
        <v>7</v>
      </c>
      <c r="D41" s="10">
        <f>IF(D40=MAX($D40:$Q40),D$34/(SUM(T$35:T40)+1),D40)</f>
        <v>55779.5</v>
      </c>
      <c r="E41" s="10">
        <f>IF(E40=MAX($D40:$Q40),E$34/(SUM(U$35:U40)+1),E40)</f>
        <v>53828.666666666664</v>
      </c>
      <c r="F41" s="10">
        <f>IF(F40=MAX($D40:$Q40),F$34/(SUM(V$35:V40)+1),F40)</f>
        <v>39787.5</v>
      </c>
      <c r="G41" s="10">
        <f>IF(G40=MAX($D40:$Q40),G$34/(SUM(W$35:W40)+1),G40)</f>
        <v>51644</v>
      </c>
      <c r="H41" s="10">
        <f>IF(H40=MAX($D40:$Q40),H$34/(SUM(X$35:X40)+1),H40)</f>
        <v>19155</v>
      </c>
      <c r="I41" s="10">
        <f>IF(I40=MAX($D40:$Q40),I$34/(SUM(Y$35:Y40)+1),I40)</f>
        <v>12738</v>
      </c>
      <c r="J41" s="10">
        <f>IF(J40=MAX($D40:$Q40),J$34/(SUM(Z$35:Z40)+1),J40)</f>
        <v>10822</v>
      </c>
      <c r="K41" s="10">
        <f>IF(K40=MAX($D40:$Q40),K$34/(SUM(AA$35:AA40)+1),K40)</f>
        <v>2827</v>
      </c>
      <c r="L41" s="10">
        <f>IF(L40=MAX($D40:$Q40),L$34/(SUM(AB$35:AB40)+1),L40)</f>
        <v>1260</v>
      </c>
      <c r="M41" s="10">
        <f>IF(M40=MAX($D40:$Q40),M$34/(SUM(AC$35:AC40)+1),M40)</f>
        <v>920</v>
      </c>
      <c r="N41" s="10">
        <f>IF(N40=MAX($D40:$Q40),N$34/(SUM(AD$35:AD40)+1),N40)</f>
        <v>780</v>
      </c>
      <c r="O41" s="10">
        <f>IF(O40=MAX($D40:$Q40),O$34/(SUM(AE$35:AE40)+1),O40)</f>
        <v>666</v>
      </c>
      <c r="P41" s="10">
        <f>IF(P40=MAX($D40:$Q40),P$34/(SUM(AF$35:AF40)+1),P40)</f>
        <v>475</v>
      </c>
      <c r="Q41" s="10">
        <f>IF(Q40=MAX($D40:$Q40),Q$34/(SUM(AG$35:AG40)+1),Q40)</f>
        <v>0</v>
      </c>
      <c r="R41" s="8"/>
      <c r="S41" s="8">
        <v>7</v>
      </c>
      <c r="T41" s="8">
        <f t="shared" si="19"/>
        <v>1</v>
      </c>
      <c r="U41" s="8">
        <f t="shared" si="20"/>
        <v>0</v>
      </c>
      <c r="V41" s="8">
        <f t="shared" si="21"/>
        <v>0</v>
      </c>
      <c r="W41" s="8">
        <f t="shared" si="22"/>
        <v>0</v>
      </c>
      <c r="X41" s="8">
        <f t="shared" si="23"/>
        <v>0</v>
      </c>
      <c r="Y41" s="8">
        <f t="shared" si="24"/>
        <v>0</v>
      </c>
      <c r="Z41" s="8">
        <f t="shared" si="25"/>
        <v>0</v>
      </c>
      <c r="AA41" s="8">
        <f t="shared" si="26"/>
        <v>0</v>
      </c>
      <c r="AB41" s="8">
        <f t="shared" si="27"/>
        <v>0</v>
      </c>
      <c r="AC41" s="8">
        <f t="shared" si="28"/>
        <v>0</v>
      </c>
      <c r="AD41" s="8">
        <f t="shared" si="29"/>
        <v>0</v>
      </c>
      <c r="AE41" s="8">
        <f t="shared" si="30"/>
        <v>0</v>
      </c>
      <c r="AF41" s="8">
        <f t="shared" si="31"/>
        <v>0</v>
      </c>
      <c r="AG41" s="8">
        <f t="shared" si="32"/>
        <v>0</v>
      </c>
    </row>
    <row r="42" spans="2:33" x14ac:dyDescent="0.3">
      <c r="B42" s="8" t="s">
        <v>62</v>
      </c>
      <c r="C42" s="8">
        <v>8</v>
      </c>
      <c r="D42" s="10">
        <f>IF(D41=MAX($D41:$Q41),D$34/(SUM(T$35:T41)+1),D41)</f>
        <v>44623.6</v>
      </c>
      <c r="E42" s="10">
        <f>IF(E41=MAX($D41:$Q41),E$34/(SUM(U$35:U41)+1),E41)</f>
        <v>53828.666666666664</v>
      </c>
      <c r="F42" s="10">
        <f>IF(F41=MAX($D41:$Q41),F$34/(SUM(V$35:V41)+1),F41)</f>
        <v>39787.5</v>
      </c>
      <c r="G42" s="10">
        <f>IF(G41=MAX($D41:$Q41),G$34/(SUM(W$35:W41)+1),G41)</f>
        <v>51644</v>
      </c>
      <c r="H42" s="10">
        <f>IF(H41=MAX($D41:$Q41),H$34/(SUM(X$35:X41)+1),H41)</f>
        <v>19155</v>
      </c>
      <c r="I42" s="10">
        <f>IF(I41=MAX($D41:$Q41),I$34/(SUM(Y$35:Y41)+1),I41)</f>
        <v>12738</v>
      </c>
      <c r="J42" s="10">
        <f>IF(J41=MAX($D41:$Q41),J$34/(SUM(Z$35:Z41)+1),J41)</f>
        <v>10822</v>
      </c>
      <c r="K42" s="10">
        <f>IF(K41=MAX($D41:$Q41),K$34/(SUM(AA$35:AA41)+1),K41)</f>
        <v>2827</v>
      </c>
      <c r="L42" s="10">
        <f>IF(L41=MAX($D41:$Q41),L$34/(SUM(AB$35:AB41)+1),L41)</f>
        <v>1260</v>
      </c>
      <c r="M42" s="10">
        <f>IF(M41=MAX($D41:$Q41),M$34/(SUM(AC$35:AC41)+1),M41)</f>
        <v>920</v>
      </c>
      <c r="N42" s="10">
        <f>IF(N41=MAX($D41:$Q41),N$34/(SUM(AD$35:AD41)+1),N41)</f>
        <v>780</v>
      </c>
      <c r="O42" s="10">
        <f>IF(O41=MAX($D41:$Q41),O$34/(SUM(AE$35:AE41)+1),O41)</f>
        <v>666</v>
      </c>
      <c r="P42" s="10">
        <f>IF(P41=MAX($D41:$Q41),P$34/(SUM(AF$35:AF41)+1),P41)</f>
        <v>475</v>
      </c>
      <c r="Q42" s="10">
        <f>IF(Q41=MAX($D41:$Q41),Q$34/(SUM(AG$35:AG41)+1),Q41)</f>
        <v>0</v>
      </c>
      <c r="R42" s="8"/>
      <c r="S42" s="8">
        <v>8</v>
      </c>
      <c r="T42" s="8">
        <f t="shared" si="19"/>
        <v>0</v>
      </c>
      <c r="U42" s="8">
        <f t="shared" si="20"/>
        <v>1</v>
      </c>
      <c r="V42" s="8">
        <f t="shared" si="21"/>
        <v>0</v>
      </c>
      <c r="W42" s="8">
        <f t="shared" si="22"/>
        <v>0</v>
      </c>
      <c r="X42" s="8">
        <f t="shared" si="23"/>
        <v>0</v>
      </c>
      <c r="Y42" s="8">
        <f t="shared" si="24"/>
        <v>0</v>
      </c>
      <c r="Z42" s="8">
        <f t="shared" si="25"/>
        <v>0</v>
      </c>
      <c r="AA42" s="8">
        <f t="shared" si="26"/>
        <v>0</v>
      </c>
      <c r="AB42" s="8">
        <f t="shared" si="27"/>
        <v>0</v>
      </c>
      <c r="AC42" s="8">
        <f t="shared" si="28"/>
        <v>0</v>
      </c>
      <c r="AD42" s="8">
        <f t="shared" si="29"/>
        <v>0</v>
      </c>
      <c r="AE42" s="8">
        <f t="shared" si="30"/>
        <v>0</v>
      </c>
      <c r="AF42" s="8">
        <f t="shared" si="31"/>
        <v>0</v>
      </c>
      <c r="AG42" s="8">
        <f t="shared" si="32"/>
        <v>0</v>
      </c>
    </row>
    <row r="43" spans="2:33" x14ac:dyDescent="0.3">
      <c r="B43" s="8" t="s">
        <v>62</v>
      </c>
      <c r="C43" s="8">
        <v>9</v>
      </c>
      <c r="D43" s="10">
        <f>IF(D42=MAX($D42:$Q42),D$34/(SUM(T$35:T42)+1),D42)</f>
        <v>44623.6</v>
      </c>
      <c r="E43" s="10">
        <f>IF(E42=MAX($D42:$Q42),E$34/(SUM(U$35:U42)+1),E42)</f>
        <v>40371.5</v>
      </c>
      <c r="F43" s="10">
        <f>IF(F42=MAX($D42:$Q42),F$34/(SUM(V$35:V42)+1),F42)</f>
        <v>39787.5</v>
      </c>
      <c r="G43" s="10">
        <f>IF(G42=MAX($D42:$Q42),G$34/(SUM(W$35:W42)+1),G42)</f>
        <v>51644</v>
      </c>
      <c r="H43" s="10">
        <f>IF(H42=MAX($D42:$Q42),H$34/(SUM(X$35:X42)+1),H42)</f>
        <v>19155</v>
      </c>
      <c r="I43" s="10">
        <f>IF(I42=MAX($D42:$Q42),I$34/(SUM(Y$35:Y42)+1),I42)</f>
        <v>12738</v>
      </c>
      <c r="J43" s="10">
        <f>IF(J42=MAX($D42:$Q42),J$34/(SUM(Z$35:Z42)+1),J42)</f>
        <v>10822</v>
      </c>
      <c r="K43" s="10">
        <f>IF(K42=MAX($D42:$Q42),K$34/(SUM(AA$35:AA42)+1),K42)</f>
        <v>2827</v>
      </c>
      <c r="L43" s="10">
        <f>IF(L42=MAX($D42:$Q42),L$34/(SUM(AB$35:AB42)+1),L42)</f>
        <v>1260</v>
      </c>
      <c r="M43" s="10">
        <f>IF(M42=MAX($D42:$Q42),M$34/(SUM(AC$35:AC42)+1),M42)</f>
        <v>920</v>
      </c>
      <c r="N43" s="10">
        <f>IF(N42=MAX($D42:$Q42),N$34/(SUM(AD$35:AD42)+1),N42)</f>
        <v>780</v>
      </c>
      <c r="O43" s="10">
        <f>IF(O42=MAX($D42:$Q42),O$34/(SUM(AE$35:AE42)+1),O42)</f>
        <v>666</v>
      </c>
      <c r="P43" s="10">
        <f>IF(P42=MAX($D42:$Q42),P$34/(SUM(AF$35:AF42)+1),P42)</f>
        <v>475</v>
      </c>
      <c r="Q43" s="10">
        <f>IF(Q42=MAX($D42:$Q42),Q$34/(SUM(AG$35:AG42)+1),Q42)</f>
        <v>0</v>
      </c>
      <c r="R43" s="8"/>
      <c r="S43" s="8">
        <v>9</v>
      </c>
      <c r="T43" s="8">
        <f t="shared" si="19"/>
        <v>0</v>
      </c>
      <c r="U43" s="8">
        <f t="shared" si="20"/>
        <v>0</v>
      </c>
      <c r="V43" s="8">
        <f t="shared" si="21"/>
        <v>0</v>
      </c>
      <c r="W43" s="8">
        <f t="shared" si="22"/>
        <v>1</v>
      </c>
      <c r="X43" s="8">
        <f t="shared" si="23"/>
        <v>0</v>
      </c>
      <c r="Y43" s="8">
        <f t="shared" si="24"/>
        <v>0</v>
      </c>
      <c r="Z43" s="8">
        <f t="shared" si="25"/>
        <v>0</v>
      </c>
      <c r="AA43" s="8">
        <f t="shared" si="26"/>
        <v>0</v>
      </c>
      <c r="AB43" s="8">
        <f t="shared" si="27"/>
        <v>0</v>
      </c>
      <c r="AC43" s="8">
        <f t="shared" si="28"/>
        <v>0</v>
      </c>
      <c r="AD43" s="8">
        <f t="shared" si="29"/>
        <v>0</v>
      </c>
      <c r="AE43" s="8">
        <f t="shared" si="30"/>
        <v>0</v>
      </c>
      <c r="AF43" s="8">
        <f t="shared" si="31"/>
        <v>0</v>
      </c>
      <c r="AG43" s="8">
        <f t="shared" si="32"/>
        <v>0</v>
      </c>
    </row>
    <row r="44" spans="2:33" x14ac:dyDescent="0.3">
      <c r="B44" s="8" t="s">
        <v>62</v>
      </c>
      <c r="C44" s="8">
        <v>10</v>
      </c>
      <c r="D44" s="10">
        <f>IF(D43=MAX($D43:$Q43),D$34/(SUM(T$35:T43)+1),D43)</f>
        <v>44623.6</v>
      </c>
      <c r="E44" s="10">
        <f>IF(E43=MAX($D43:$Q43),E$34/(SUM(U$35:U43)+1),E43)</f>
        <v>40371.5</v>
      </c>
      <c r="F44" s="10">
        <f>IF(F43=MAX($D43:$Q43),F$34/(SUM(V$35:V43)+1),F43)</f>
        <v>39787.5</v>
      </c>
      <c r="G44" s="10">
        <f>IF(G43=MAX($D43:$Q43),G$34/(SUM(W$35:W43)+1),G43)</f>
        <v>25822</v>
      </c>
      <c r="H44" s="10">
        <f>IF(H43=MAX($D43:$Q43),H$34/(SUM(X$35:X43)+1),H43)</f>
        <v>19155</v>
      </c>
      <c r="I44" s="10">
        <f>IF(I43=MAX($D43:$Q43),I$34/(SUM(Y$35:Y43)+1),I43)</f>
        <v>12738</v>
      </c>
      <c r="J44" s="10">
        <f>IF(J43=MAX($D43:$Q43),J$34/(SUM(Z$35:Z43)+1),J43)</f>
        <v>10822</v>
      </c>
      <c r="K44" s="10">
        <f>IF(K43=MAX($D43:$Q43),K$34/(SUM(AA$35:AA43)+1),K43)</f>
        <v>2827</v>
      </c>
      <c r="L44" s="10">
        <f>IF(L43=MAX($D43:$Q43),L$34/(SUM(AB$35:AB43)+1),L43)</f>
        <v>1260</v>
      </c>
      <c r="M44" s="10">
        <f>IF(M43=MAX($D43:$Q43),M$34/(SUM(AC$35:AC43)+1),M43)</f>
        <v>920</v>
      </c>
      <c r="N44" s="10">
        <f>IF(N43=MAX($D43:$Q43),N$34/(SUM(AD$35:AD43)+1),N43)</f>
        <v>780</v>
      </c>
      <c r="O44" s="10">
        <f>IF(O43=MAX($D43:$Q43),O$34/(SUM(AE$35:AE43)+1),O43)</f>
        <v>666</v>
      </c>
      <c r="P44" s="10">
        <f>IF(P43=MAX($D43:$Q43),P$34/(SUM(AF$35:AF43)+1),P43)</f>
        <v>475</v>
      </c>
      <c r="Q44" s="10">
        <f>IF(Q43=MAX($D43:$Q43),Q$34/(SUM(AG$35:AG43)+1),Q43)</f>
        <v>0</v>
      </c>
      <c r="R44" s="8"/>
      <c r="S44" s="8">
        <v>10</v>
      </c>
      <c r="T44" s="8">
        <f t="shared" si="19"/>
        <v>1</v>
      </c>
      <c r="U44" s="8">
        <f t="shared" si="20"/>
        <v>0</v>
      </c>
      <c r="V44" s="8">
        <f t="shared" si="21"/>
        <v>0</v>
      </c>
      <c r="W44" s="8">
        <f t="shared" si="22"/>
        <v>0</v>
      </c>
      <c r="X44" s="8">
        <f t="shared" si="23"/>
        <v>0</v>
      </c>
      <c r="Y44" s="8">
        <f t="shared" si="24"/>
        <v>0</v>
      </c>
      <c r="Z44" s="8">
        <f t="shared" si="25"/>
        <v>0</v>
      </c>
      <c r="AA44" s="8">
        <f t="shared" si="26"/>
        <v>0</v>
      </c>
      <c r="AB44" s="8">
        <f t="shared" si="27"/>
        <v>0</v>
      </c>
      <c r="AC44" s="8">
        <f t="shared" si="28"/>
        <v>0</v>
      </c>
      <c r="AD44" s="8">
        <f t="shared" si="29"/>
        <v>0</v>
      </c>
      <c r="AE44" s="8">
        <f t="shared" si="30"/>
        <v>0</v>
      </c>
      <c r="AF44" s="8">
        <f t="shared" si="31"/>
        <v>0</v>
      </c>
      <c r="AG44" s="8">
        <f t="shared" si="32"/>
        <v>0</v>
      </c>
    </row>
    <row r="45" spans="2:33" x14ac:dyDescent="0.3">
      <c r="B45" s="8" t="s">
        <v>62</v>
      </c>
      <c r="C45" s="8">
        <v>11</v>
      </c>
      <c r="D45" s="10">
        <f>IF(D44=MAX($D44:$Q44),D$34/(SUM(T$35:T44)+1),D44)</f>
        <v>37186.333333333336</v>
      </c>
      <c r="E45" s="10">
        <f>IF(E44=MAX($D44:$Q44),E$34/(SUM(U$35:U44)+1),E44)</f>
        <v>40371.5</v>
      </c>
      <c r="F45" s="10">
        <f>IF(F44=MAX($D44:$Q44),F$34/(SUM(V$35:V44)+1),F44)</f>
        <v>39787.5</v>
      </c>
      <c r="G45" s="10">
        <f>IF(G44=MAX($D44:$Q44),G$34/(SUM(W$35:W44)+1),G44)</f>
        <v>25822</v>
      </c>
      <c r="H45" s="10">
        <f>IF(H44=MAX($D44:$Q44),H$34/(SUM(X$35:X44)+1),H44)</f>
        <v>19155</v>
      </c>
      <c r="I45" s="10">
        <f>IF(I44=MAX($D44:$Q44),I$34/(SUM(Y$35:Y44)+1),I44)</f>
        <v>12738</v>
      </c>
      <c r="J45" s="10">
        <f>IF(J44=MAX($D44:$Q44),J$34/(SUM(Z$35:Z44)+1),J44)</f>
        <v>10822</v>
      </c>
      <c r="K45" s="10">
        <f>IF(K44=MAX($D44:$Q44),K$34/(SUM(AA$35:AA44)+1),K44)</f>
        <v>2827</v>
      </c>
      <c r="L45" s="10">
        <f>IF(L44=MAX($D44:$Q44),L$34/(SUM(AB$35:AB44)+1),L44)</f>
        <v>1260</v>
      </c>
      <c r="M45" s="10">
        <f>IF(M44=MAX($D44:$Q44),M$34/(SUM(AC$35:AC44)+1),M44)</f>
        <v>920</v>
      </c>
      <c r="N45" s="10">
        <f>IF(N44=MAX($D44:$Q44),N$34/(SUM(AD$35:AD44)+1),N44)</f>
        <v>780</v>
      </c>
      <c r="O45" s="10">
        <f>IF(O44=MAX($D44:$Q44),O$34/(SUM(AE$35:AE44)+1),O44)</f>
        <v>666</v>
      </c>
      <c r="P45" s="10">
        <f>IF(P44=MAX($D44:$Q44),P$34/(SUM(AF$35:AF44)+1),P44)</f>
        <v>475</v>
      </c>
      <c r="Q45" s="10">
        <f>IF(Q44=MAX($D44:$Q44),Q$34/(SUM(AG$35:AG44)+1),Q44)</f>
        <v>0</v>
      </c>
      <c r="R45" s="8"/>
      <c r="S45" s="8">
        <v>11</v>
      </c>
      <c r="T45" s="8">
        <f t="shared" si="19"/>
        <v>0</v>
      </c>
      <c r="U45" s="8">
        <f t="shared" si="20"/>
        <v>1</v>
      </c>
      <c r="V45" s="8">
        <f t="shared" si="21"/>
        <v>0</v>
      </c>
      <c r="W45" s="8">
        <f t="shared" si="22"/>
        <v>0</v>
      </c>
      <c r="X45" s="8">
        <f t="shared" si="23"/>
        <v>0</v>
      </c>
      <c r="Y45" s="8">
        <f t="shared" si="24"/>
        <v>0</v>
      </c>
      <c r="Z45" s="8">
        <f t="shared" si="25"/>
        <v>0</v>
      </c>
      <c r="AA45" s="8">
        <f t="shared" si="26"/>
        <v>0</v>
      </c>
      <c r="AB45" s="8">
        <f t="shared" si="27"/>
        <v>0</v>
      </c>
      <c r="AC45" s="8">
        <f t="shared" si="28"/>
        <v>0</v>
      </c>
      <c r="AD45" s="8">
        <f t="shared" si="29"/>
        <v>0</v>
      </c>
      <c r="AE45" s="8">
        <f t="shared" si="30"/>
        <v>0</v>
      </c>
      <c r="AF45" s="8">
        <f t="shared" si="31"/>
        <v>0</v>
      </c>
      <c r="AG45" s="8">
        <f t="shared" si="32"/>
        <v>0</v>
      </c>
    </row>
    <row r="46" spans="2:33" x14ac:dyDescent="0.3">
      <c r="B46" s="8" t="s">
        <v>62</v>
      </c>
      <c r="C46" s="8">
        <v>12</v>
      </c>
      <c r="D46" s="10">
        <f>IF(D45=MAX($D45:$Q45),D$34/(SUM(T$35:T45)+1),D45)</f>
        <v>37186.333333333336</v>
      </c>
      <c r="E46" s="10">
        <f>IF(E45=MAX($D45:$Q45),E$34/(SUM(U$35:U45)+1),E45)</f>
        <v>32297.200000000001</v>
      </c>
      <c r="F46" s="10">
        <f>IF(F45=MAX($D45:$Q45),F$34/(SUM(V$35:V45)+1),F45)</f>
        <v>39787.5</v>
      </c>
      <c r="G46" s="10">
        <f>IF(G45=MAX($D45:$Q45),G$34/(SUM(W$35:W45)+1),G45)</f>
        <v>25822</v>
      </c>
      <c r="H46" s="10">
        <f>IF(H45=MAX($D45:$Q45),H$34/(SUM(X$35:X45)+1),H45)</f>
        <v>19155</v>
      </c>
      <c r="I46" s="10">
        <f>IF(I45=MAX($D45:$Q45),I$34/(SUM(Y$35:Y45)+1),I45)</f>
        <v>12738</v>
      </c>
      <c r="J46" s="10">
        <f>IF(J45=MAX($D45:$Q45),J$34/(SUM(Z$35:Z45)+1),J45)</f>
        <v>10822</v>
      </c>
      <c r="K46" s="10">
        <f>IF(K45=MAX($D45:$Q45),K$34/(SUM(AA$35:AA45)+1),K45)</f>
        <v>2827</v>
      </c>
      <c r="L46" s="10">
        <f>IF(L45=MAX($D45:$Q45),L$34/(SUM(AB$35:AB45)+1),L45)</f>
        <v>1260</v>
      </c>
      <c r="M46" s="10">
        <f>IF(M45=MAX($D45:$Q45),M$34/(SUM(AC$35:AC45)+1),M45)</f>
        <v>920</v>
      </c>
      <c r="N46" s="10">
        <f>IF(N45=MAX($D45:$Q45),N$34/(SUM(AD$35:AD45)+1),N45)</f>
        <v>780</v>
      </c>
      <c r="O46" s="10">
        <f>IF(O45=MAX($D45:$Q45),O$34/(SUM(AE$35:AE45)+1),O45)</f>
        <v>666</v>
      </c>
      <c r="P46" s="10">
        <f>IF(P45=MAX($D45:$Q45),P$34/(SUM(AF$35:AF45)+1),P45)</f>
        <v>475</v>
      </c>
      <c r="Q46" s="10">
        <f>IF(Q45=MAX($D45:$Q45),Q$34/(SUM(AG$35:AG45)+1),Q45)</f>
        <v>0</v>
      </c>
      <c r="R46" s="8"/>
      <c r="S46" s="8">
        <v>12</v>
      </c>
      <c r="T46" s="8">
        <f t="shared" si="19"/>
        <v>0</v>
      </c>
      <c r="U46" s="8">
        <f t="shared" si="20"/>
        <v>0</v>
      </c>
      <c r="V46" s="8">
        <f t="shared" si="21"/>
        <v>1</v>
      </c>
      <c r="W46" s="8">
        <f t="shared" si="22"/>
        <v>0</v>
      </c>
      <c r="X46" s="8">
        <f t="shared" si="23"/>
        <v>0</v>
      </c>
      <c r="Y46" s="8">
        <f t="shared" si="24"/>
        <v>0</v>
      </c>
      <c r="Z46" s="8">
        <f t="shared" si="25"/>
        <v>0</v>
      </c>
      <c r="AA46" s="8">
        <f t="shared" si="26"/>
        <v>0</v>
      </c>
      <c r="AB46" s="8">
        <f t="shared" si="27"/>
        <v>0</v>
      </c>
      <c r="AC46" s="8">
        <f t="shared" si="28"/>
        <v>0</v>
      </c>
      <c r="AD46" s="8">
        <f t="shared" si="29"/>
        <v>0</v>
      </c>
      <c r="AE46" s="8">
        <f t="shared" si="30"/>
        <v>0</v>
      </c>
      <c r="AF46" s="8">
        <f t="shared" si="31"/>
        <v>0</v>
      </c>
      <c r="AG46" s="8">
        <f t="shared" si="32"/>
        <v>0</v>
      </c>
    </row>
    <row r="47" spans="2:33" x14ac:dyDescent="0.3">
      <c r="B47" s="8" t="s">
        <v>62</v>
      </c>
      <c r="C47" s="8">
        <v>13</v>
      </c>
      <c r="D47" s="10">
        <f>IF(D46=MAX($D46:$Q46),D$34/(SUM(T$35:T46)+1),D46)</f>
        <v>37186.333333333336</v>
      </c>
      <c r="E47" s="10">
        <f>IF(E46=MAX($D46:$Q46),E$34/(SUM(U$35:U46)+1),E46)</f>
        <v>32297.200000000001</v>
      </c>
      <c r="F47" s="10">
        <f>IF(F46=MAX($D46:$Q46),F$34/(SUM(V$35:V46)+1),F46)</f>
        <v>26525</v>
      </c>
      <c r="G47" s="10">
        <f>IF(G46=MAX($D46:$Q46),G$34/(SUM(W$35:W46)+1),G46)</f>
        <v>25822</v>
      </c>
      <c r="H47" s="10">
        <f>IF(H46=MAX($D46:$Q46),H$34/(SUM(X$35:X46)+1),H46)</f>
        <v>19155</v>
      </c>
      <c r="I47" s="10">
        <f>IF(I46=MAX($D46:$Q46),I$34/(SUM(Y$35:Y46)+1),I46)</f>
        <v>12738</v>
      </c>
      <c r="J47" s="10">
        <f>IF(J46=MAX($D46:$Q46),J$34/(SUM(Z$35:Z46)+1),J46)</f>
        <v>10822</v>
      </c>
      <c r="K47" s="10">
        <f>IF(K46=MAX($D46:$Q46),K$34/(SUM(AA$35:AA46)+1),K46)</f>
        <v>2827</v>
      </c>
      <c r="L47" s="10">
        <f>IF(L46=MAX($D46:$Q46),L$34/(SUM(AB$35:AB46)+1),L46)</f>
        <v>1260</v>
      </c>
      <c r="M47" s="10">
        <f>IF(M46=MAX($D46:$Q46),M$34/(SUM(AC$35:AC46)+1),M46)</f>
        <v>920</v>
      </c>
      <c r="N47" s="10">
        <f>IF(N46=MAX($D46:$Q46),N$34/(SUM(AD$35:AD46)+1),N46)</f>
        <v>780</v>
      </c>
      <c r="O47" s="10">
        <f>IF(O46=MAX($D46:$Q46),O$34/(SUM(AE$35:AE46)+1),O46)</f>
        <v>666</v>
      </c>
      <c r="P47" s="10">
        <f>IF(P46=MAX($D46:$Q46),P$34/(SUM(AF$35:AF46)+1),P46)</f>
        <v>475</v>
      </c>
      <c r="Q47" s="10">
        <f>IF(Q46=MAX($D46:$Q46),Q$34/(SUM(AG$35:AG46)+1),Q46)</f>
        <v>0</v>
      </c>
      <c r="R47" s="8"/>
      <c r="S47" s="8">
        <v>13</v>
      </c>
      <c r="T47" s="8">
        <f t="shared" si="19"/>
        <v>1</v>
      </c>
      <c r="U47" s="8">
        <f t="shared" si="20"/>
        <v>0</v>
      </c>
      <c r="V47" s="8">
        <f t="shared" si="21"/>
        <v>0</v>
      </c>
      <c r="W47" s="8">
        <f t="shared" si="22"/>
        <v>0</v>
      </c>
      <c r="X47" s="8">
        <f t="shared" si="23"/>
        <v>0</v>
      </c>
      <c r="Y47" s="8">
        <f t="shared" si="24"/>
        <v>0</v>
      </c>
      <c r="Z47" s="8">
        <f t="shared" si="25"/>
        <v>0</v>
      </c>
      <c r="AA47" s="8">
        <f t="shared" si="26"/>
        <v>0</v>
      </c>
      <c r="AB47" s="8">
        <f t="shared" si="27"/>
        <v>0</v>
      </c>
      <c r="AC47" s="8">
        <f t="shared" si="28"/>
        <v>0</v>
      </c>
      <c r="AD47" s="8">
        <f t="shared" si="29"/>
        <v>0</v>
      </c>
      <c r="AE47" s="8">
        <f t="shared" si="30"/>
        <v>0</v>
      </c>
      <c r="AF47" s="8">
        <f t="shared" si="31"/>
        <v>0</v>
      </c>
      <c r="AG47" s="8">
        <f t="shared" si="32"/>
        <v>0</v>
      </c>
    </row>
    <row r="48" spans="2:33" x14ac:dyDescent="0.3">
      <c r="B48" s="8" t="s">
        <v>62</v>
      </c>
      <c r="C48" s="8">
        <v>14</v>
      </c>
      <c r="D48" s="10">
        <f>IF(D47=MAX($D47:$Q47),D$34/(SUM(T$35:T47)+1),D47)</f>
        <v>31874</v>
      </c>
      <c r="E48" s="10">
        <f>IF(E47=MAX($D47:$Q47),E$34/(SUM(U$35:U47)+1),E47)</f>
        <v>32297.200000000001</v>
      </c>
      <c r="F48" s="10">
        <f>IF(F47=MAX($D47:$Q47),F$34/(SUM(V$35:V47)+1),F47)</f>
        <v>26525</v>
      </c>
      <c r="G48" s="10">
        <f>IF(G47=MAX($D47:$Q47),G$34/(SUM(W$35:W47)+1),G47)</f>
        <v>25822</v>
      </c>
      <c r="H48" s="10">
        <f>IF(H47=MAX($D47:$Q47),H$34/(SUM(X$35:X47)+1),H47)</f>
        <v>19155</v>
      </c>
      <c r="I48" s="10">
        <f>IF(I47=MAX($D47:$Q47),I$34/(SUM(Y$35:Y47)+1),I47)</f>
        <v>12738</v>
      </c>
      <c r="J48" s="10">
        <f>IF(J47=MAX($D47:$Q47),J$34/(SUM(Z$35:Z47)+1),J47)</f>
        <v>10822</v>
      </c>
      <c r="K48" s="10">
        <f>IF(K47=MAX($D47:$Q47),K$34/(SUM(AA$35:AA47)+1),K47)</f>
        <v>2827</v>
      </c>
      <c r="L48" s="10">
        <f>IF(L47=MAX($D47:$Q47),L$34/(SUM(AB$35:AB47)+1),L47)</f>
        <v>1260</v>
      </c>
      <c r="M48" s="10">
        <f>IF(M47=MAX($D47:$Q47),M$34/(SUM(AC$35:AC47)+1),M47)</f>
        <v>920</v>
      </c>
      <c r="N48" s="10">
        <f>IF(N47=MAX($D47:$Q47),N$34/(SUM(AD$35:AD47)+1),N47)</f>
        <v>780</v>
      </c>
      <c r="O48" s="10">
        <f>IF(O47=MAX($D47:$Q47),O$34/(SUM(AE$35:AE47)+1),O47)</f>
        <v>666</v>
      </c>
      <c r="P48" s="10">
        <f>IF(P47=MAX($D47:$Q47),P$34/(SUM(AF$35:AF47)+1),P47)</f>
        <v>475</v>
      </c>
      <c r="Q48" s="10">
        <f>IF(Q47=MAX($D47:$Q47),Q$34/(SUM(AG$35:AG47)+1),Q47)</f>
        <v>0</v>
      </c>
      <c r="R48" s="8"/>
      <c r="S48" s="8">
        <v>14</v>
      </c>
      <c r="T48" s="8">
        <f t="shared" si="19"/>
        <v>0</v>
      </c>
      <c r="U48" s="8">
        <f t="shared" si="20"/>
        <v>1</v>
      </c>
      <c r="V48" s="8">
        <f t="shared" si="21"/>
        <v>0</v>
      </c>
      <c r="W48" s="8">
        <f t="shared" si="22"/>
        <v>0</v>
      </c>
      <c r="X48" s="8">
        <f t="shared" si="23"/>
        <v>0</v>
      </c>
      <c r="Y48" s="8">
        <f t="shared" si="24"/>
        <v>0</v>
      </c>
      <c r="Z48" s="8">
        <f t="shared" si="25"/>
        <v>0</v>
      </c>
      <c r="AA48" s="8">
        <f t="shared" si="26"/>
        <v>0</v>
      </c>
      <c r="AB48" s="8">
        <f t="shared" si="27"/>
        <v>0</v>
      </c>
      <c r="AC48" s="8">
        <f t="shared" si="28"/>
        <v>0</v>
      </c>
      <c r="AD48" s="8">
        <f t="shared" si="29"/>
        <v>0</v>
      </c>
      <c r="AE48" s="8">
        <f t="shared" si="30"/>
        <v>0</v>
      </c>
      <c r="AF48" s="8">
        <f t="shared" si="31"/>
        <v>0</v>
      </c>
      <c r="AG48" s="8">
        <f t="shared" si="32"/>
        <v>0</v>
      </c>
    </row>
    <row r="49" spans="2:33" x14ac:dyDescent="0.3">
      <c r="B49" s="8" t="s">
        <v>62</v>
      </c>
      <c r="C49" s="8">
        <v>15</v>
      </c>
      <c r="D49" s="10">
        <f>IF(D48=MAX($D48:$Q48),D$34/(SUM(T$35:T48)+1),D48)</f>
        <v>31874</v>
      </c>
      <c r="E49" s="10">
        <f>IF(E48=MAX($D48:$Q48),E$34/(SUM(U$35:U48)+1),E48)</f>
        <v>26914.333333333332</v>
      </c>
      <c r="F49" s="10">
        <f>IF(F48=MAX($D48:$Q48),F$34/(SUM(V$35:V48)+1),F48)</f>
        <v>26525</v>
      </c>
      <c r="G49" s="10">
        <f>IF(G48=MAX($D48:$Q48),G$34/(SUM(W$35:W48)+1),G48)</f>
        <v>25822</v>
      </c>
      <c r="H49" s="10">
        <f>IF(H48=MAX($D48:$Q48),H$34/(SUM(X$35:X48)+1),H48)</f>
        <v>19155</v>
      </c>
      <c r="I49" s="10">
        <f>IF(I48=MAX($D48:$Q48),I$34/(SUM(Y$35:Y48)+1),I48)</f>
        <v>12738</v>
      </c>
      <c r="J49" s="10">
        <f>IF(J48=MAX($D48:$Q48),J$34/(SUM(Z$35:Z48)+1),J48)</f>
        <v>10822</v>
      </c>
      <c r="K49" s="10">
        <f>IF(K48=MAX($D48:$Q48),K$34/(SUM(AA$35:AA48)+1),K48)</f>
        <v>2827</v>
      </c>
      <c r="L49" s="10">
        <f>IF(L48=MAX($D48:$Q48),L$34/(SUM(AB$35:AB48)+1),L48)</f>
        <v>1260</v>
      </c>
      <c r="M49" s="10">
        <f>IF(M48=MAX($D48:$Q48),M$34/(SUM(AC$35:AC48)+1),M48)</f>
        <v>920</v>
      </c>
      <c r="N49" s="10">
        <f>IF(N48=MAX($D48:$Q48),N$34/(SUM(AD$35:AD48)+1),N48)</f>
        <v>780</v>
      </c>
      <c r="O49" s="10">
        <f>IF(O48=MAX($D48:$Q48),O$34/(SUM(AE$35:AE48)+1),O48)</f>
        <v>666</v>
      </c>
      <c r="P49" s="10">
        <f>IF(P48=MAX($D48:$Q48),P$34/(SUM(AF$35:AF48)+1),P48)</f>
        <v>475</v>
      </c>
      <c r="Q49" s="10">
        <f>IF(Q48=MAX($D48:$Q48),Q$34/(SUM(AG$35:AG48)+1),Q48)</f>
        <v>0</v>
      </c>
      <c r="R49" s="8"/>
      <c r="S49" s="8">
        <v>15</v>
      </c>
      <c r="T49" s="8">
        <f t="shared" si="19"/>
        <v>1</v>
      </c>
      <c r="U49" s="8">
        <f t="shared" si="20"/>
        <v>0</v>
      </c>
      <c r="V49" s="8">
        <f t="shared" si="21"/>
        <v>0</v>
      </c>
      <c r="W49" s="8">
        <f t="shared" si="22"/>
        <v>0</v>
      </c>
      <c r="X49" s="8">
        <f t="shared" si="23"/>
        <v>0</v>
      </c>
      <c r="Y49" s="8">
        <f t="shared" si="24"/>
        <v>0</v>
      </c>
      <c r="Z49" s="8">
        <f t="shared" si="25"/>
        <v>0</v>
      </c>
      <c r="AA49" s="8">
        <f t="shared" si="26"/>
        <v>0</v>
      </c>
      <c r="AB49" s="8">
        <f t="shared" si="27"/>
        <v>0</v>
      </c>
      <c r="AC49" s="8">
        <f t="shared" si="28"/>
        <v>0</v>
      </c>
      <c r="AD49" s="8">
        <f t="shared" si="29"/>
        <v>0</v>
      </c>
      <c r="AE49" s="8">
        <f t="shared" si="30"/>
        <v>0</v>
      </c>
      <c r="AF49" s="8">
        <f t="shared" si="31"/>
        <v>0</v>
      </c>
      <c r="AG49" s="8">
        <f t="shared" si="32"/>
        <v>0</v>
      </c>
    </row>
    <row r="50" spans="2:33" x14ac:dyDescent="0.3">
      <c r="B50" s="8" t="s">
        <v>62</v>
      </c>
      <c r="C50" s="8">
        <v>16</v>
      </c>
      <c r="D50" s="10">
        <f>IF(D49=MAX($D49:$Q49),D$34/(SUM(T$35:T49)+1),D49)</f>
        <v>27889.75</v>
      </c>
      <c r="E50" s="10">
        <f>IF(E49=MAX($D49:$Q49),E$34/(SUM(U$35:U49)+1),E49)</f>
        <v>26914.333333333332</v>
      </c>
      <c r="F50" s="10">
        <f>IF(F49=MAX($D49:$Q49),F$34/(SUM(V$35:V49)+1),F49)</f>
        <v>26525</v>
      </c>
      <c r="G50" s="10">
        <f>IF(G49=MAX($D49:$Q49),G$34/(SUM(W$35:W49)+1),G49)</f>
        <v>25822</v>
      </c>
      <c r="H50" s="10">
        <f>IF(H49=MAX($D49:$Q49),H$34/(SUM(X$35:X49)+1),H49)</f>
        <v>19155</v>
      </c>
      <c r="I50" s="10">
        <f>IF(I49=MAX($D49:$Q49),I$34/(SUM(Y$35:Y49)+1),I49)</f>
        <v>12738</v>
      </c>
      <c r="J50" s="10">
        <f>IF(J49=MAX($D49:$Q49),J$34/(SUM(Z$35:Z49)+1),J49)</f>
        <v>10822</v>
      </c>
      <c r="K50" s="10">
        <f>IF(K49=MAX($D49:$Q49),K$34/(SUM(AA$35:AA49)+1),K49)</f>
        <v>2827</v>
      </c>
      <c r="L50" s="10">
        <f>IF(L49=MAX($D49:$Q49),L$34/(SUM(AB$35:AB49)+1),L49)</f>
        <v>1260</v>
      </c>
      <c r="M50" s="10">
        <f>IF(M49=MAX($D49:$Q49),M$34/(SUM(AC$35:AC49)+1),M49)</f>
        <v>920</v>
      </c>
      <c r="N50" s="10">
        <f>IF(N49=MAX($D49:$Q49),N$34/(SUM(AD$35:AD49)+1),N49)</f>
        <v>780</v>
      </c>
      <c r="O50" s="10">
        <f>IF(O49=MAX($D49:$Q49),O$34/(SUM(AE$35:AE49)+1),O49)</f>
        <v>666</v>
      </c>
      <c r="P50" s="10">
        <f>IF(P49=MAX($D49:$Q49),P$34/(SUM(AF$35:AF49)+1),P49)</f>
        <v>475</v>
      </c>
      <c r="Q50" s="10">
        <f>IF(Q49=MAX($D49:$Q49),Q$34/(SUM(AG$35:AG49)+1),Q49)</f>
        <v>0</v>
      </c>
      <c r="R50" s="8"/>
      <c r="S50" s="8">
        <v>16</v>
      </c>
      <c r="T50" s="8">
        <f t="shared" si="19"/>
        <v>1</v>
      </c>
      <c r="U50" s="8">
        <f t="shared" si="20"/>
        <v>0</v>
      </c>
      <c r="V50" s="8">
        <f t="shared" si="21"/>
        <v>0</v>
      </c>
      <c r="W50" s="8">
        <f t="shared" si="22"/>
        <v>0</v>
      </c>
      <c r="X50" s="8">
        <f t="shared" si="23"/>
        <v>0</v>
      </c>
      <c r="Y50" s="8">
        <f t="shared" si="24"/>
        <v>0</v>
      </c>
      <c r="Z50" s="8">
        <f t="shared" si="25"/>
        <v>0</v>
      </c>
      <c r="AA50" s="8">
        <f t="shared" si="26"/>
        <v>0</v>
      </c>
      <c r="AB50" s="8">
        <f t="shared" si="27"/>
        <v>0</v>
      </c>
      <c r="AC50" s="8">
        <f t="shared" si="28"/>
        <v>0</v>
      </c>
      <c r="AD50" s="8">
        <f t="shared" si="29"/>
        <v>0</v>
      </c>
      <c r="AE50" s="8">
        <f t="shared" si="30"/>
        <v>0</v>
      </c>
      <c r="AF50" s="8">
        <f t="shared" si="31"/>
        <v>0</v>
      </c>
      <c r="AG50" s="8">
        <f t="shared" si="32"/>
        <v>0</v>
      </c>
    </row>
    <row r="51" spans="2:33" x14ac:dyDescent="0.3">
      <c r="B51" s="8" t="s">
        <v>62</v>
      </c>
      <c r="C51" s="8">
        <v>17</v>
      </c>
      <c r="D51" s="10">
        <f>IF(D50=MAX($D50:$Q50),D$34/(SUM(T$35:T50)+1),D50)</f>
        <v>24790.888888888891</v>
      </c>
      <c r="E51" s="10">
        <f>IF(E50=MAX($D50:$Q50),E$34/(SUM(U$35:U50)+1),E50)</f>
        <v>26914.333333333332</v>
      </c>
      <c r="F51" s="10">
        <f>IF(F50=MAX($D50:$Q50),F$34/(SUM(V$35:V50)+1),F50)</f>
        <v>26525</v>
      </c>
      <c r="G51" s="10">
        <f>IF(G50=MAX($D50:$Q50),G$34/(SUM(W$35:W50)+1),G50)</f>
        <v>25822</v>
      </c>
      <c r="H51" s="10">
        <f>IF(H50=MAX($D50:$Q50),H$34/(SUM(X$35:X50)+1),H50)</f>
        <v>19155</v>
      </c>
      <c r="I51" s="10">
        <f>IF(I50=MAX($D50:$Q50),I$34/(SUM(Y$35:Y50)+1),I50)</f>
        <v>12738</v>
      </c>
      <c r="J51" s="10">
        <f>IF(J50=MAX($D50:$Q50),J$34/(SUM(Z$35:Z50)+1),J50)</f>
        <v>10822</v>
      </c>
      <c r="K51" s="10">
        <f>IF(K50=MAX($D50:$Q50),K$34/(SUM(AA$35:AA50)+1),K50)</f>
        <v>2827</v>
      </c>
      <c r="L51" s="10">
        <f>IF(L50=MAX($D50:$Q50),L$34/(SUM(AB$35:AB50)+1),L50)</f>
        <v>1260</v>
      </c>
      <c r="M51" s="10">
        <f>IF(M50=MAX($D50:$Q50),M$34/(SUM(AC$35:AC50)+1),M50)</f>
        <v>920</v>
      </c>
      <c r="N51" s="10">
        <f>IF(N50=MAX($D50:$Q50),N$34/(SUM(AD$35:AD50)+1),N50)</f>
        <v>780</v>
      </c>
      <c r="O51" s="10">
        <f>IF(O50=MAX($D50:$Q50),O$34/(SUM(AE$35:AE50)+1),O50)</f>
        <v>666</v>
      </c>
      <c r="P51" s="10">
        <f>IF(P50=MAX($D50:$Q50),P$34/(SUM(AF$35:AF50)+1),P50)</f>
        <v>475</v>
      </c>
      <c r="Q51" s="10">
        <f>IF(Q50=MAX($D50:$Q50),Q$34/(SUM(AG$35:AG50)+1),Q50)</f>
        <v>0</v>
      </c>
      <c r="R51" s="8"/>
      <c r="S51" s="8">
        <v>17</v>
      </c>
      <c r="T51" s="8">
        <f t="shared" si="19"/>
        <v>0</v>
      </c>
      <c r="U51" s="8">
        <f t="shared" si="20"/>
        <v>1</v>
      </c>
      <c r="V51" s="8">
        <f t="shared" si="21"/>
        <v>0</v>
      </c>
      <c r="W51" s="8">
        <f t="shared" si="22"/>
        <v>0</v>
      </c>
      <c r="X51" s="8">
        <f t="shared" si="23"/>
        <v>0</v>
      </c>
      <c r="Y51" s="8">
        <f t="shared" si="24"/>
        <v>0</v>
      </c>
      <c r="Z51" s="8">
        <f t="shared" si="25"/>
        <v>0</v>
      </c>
      <c r="AA51" s="8">
        <f t="shared" si="26"/>
        <v>0</v>
      </c>
      <c r="AB51" s="8">
        <f t="shared" si="27"/>
        <v>0</v>
      </c>
      <c r="AC51" s="8">
        <f t="shared" si="28"/>
        <v>0</v>
      </c>
      <c r="AD51" s="8">
        <f t="shared" si="29"/>
        <v>0</v>
      </c>
      <c r="AE51" s="8">
        <f t="shared" si="30"/>
        <v>0</v>
      </c>
      <c r="AF51" s="8">
        <f t="shared" si="31"/>
        <v>0</v>
      </c>
      <c r="AG51" s="8">
        <f t="shared" si="32"/>
        <v>0</v>
      </c>
    </row>
    <row r="52" spans="2:33" x14ac:dyDescent="0.3">
      <c r="B52" s="8" t="s">
        <v>62</v>
      </c>
      <c r="C52" s="8">
        <v>18</v>
      </c>
      <c r="D52" s="10">
        <f>IF(D51=MAX($D51:$Q51),D$34/(SUM(T$35:T51)+1),D51)</f>
        <v>24790.888888888891</v>
      </c>
      <c r="E52" s="10">
        <f>IF(E51=MAX($D51:$Q51),E$34/(SUM(U$35:U51)+1),E51)</f>
        <v>23069.428571428572</v>
      </c>
      <c r="F52" s="10">
        <f>IF(F51=MAX($D51:$Q51),F$34/(SUM(V$35:V51)+1),F51)</f>
        <v>26525</v>
      </c>
      <c r="G52" s="10">
        <f>IF(G51=MAX($D51:$Q51),G$34/(SUM(W$35:W51)+1),G51)</f>
        <v>25822</v>
      </c>
      <c r="H52" s="10">
        <f>IF(H51=MAX($D51:$Q51),H$34/(SUM(X$35:X51)+1),H51)</f>
        <v>19155</v>
      </c>
      <c r="I52" s="10">
        <f>IF(I51=MAX($D51:$Q51),I$34/(SUM(Y$35:Y51)+1),I51)</f>
        <v>12738</v>
      </c>
      <c r="J52" s="10">
        <f>IF(J51=MAX($D51:$Q51),J$34/(SUM(Z$35:Z51)+1),J51)</f>
        <v>10822</v>
      </c>
      <c r="K52" s="10">
        <f>IF(K51=MAX($D51:$Q51),K$34/(SUM(AA$35:AA51)+1),K51)</f>
        <v>2827</v>
      </c>
      <c r="L52" s="10">
        <f>IF(L51=MAX($D51:$Q51),L$34/(SUM(AB$35:AB51)+1),L51)</f>
        <v>1260</v>
      </c>
      <c r="M52" s="10">
        <f>IF(M51=MAX($D51:$Q51),M$34/(SUM(AC$35:AC51)+1),M51)</f>
        <v>920</v>
      </c>
      <c r="N52" s="10">
        <f>IF(N51=MAX($D51:$Q51),N$34/(SUM(AD$35:AD51)+1),N51)</f>
        <v>780</v>
      </c>
      <c r="O52" s="10">
        <f>IF(O51=MAX($D51:$Q51),O$34/(SUM(AE$35:AE51)+1),O51)</f>
        <v>666</v>
      </c>
      <c r="P52" s="10">
        <f>IF(P51=MAX($D51:$Q51),P$34/(SUM(AF$35:AF51)+1),P51)</f>
        <v>475</v>
      </c>
      <c r="Q52" s="10">
        <f>IF(Q51=MAX($D51:$Q51),Q$34/(SUM(AG$35:AG51)+1),Q51)</f>
        <v>0</v>
      </c>
      <c r="R52" s="8"/>
      <c r="S52" s="8">
        <v>18</v>
      </c>
      <c r="T52" s="8">
        <f t="shared" si="19"/>
        <v>0</v>
      </c>
      <c r="U52" s="8">
        <f t="shared" si="20"/>
        <v>0</v>
      </c>
      <c r="V52" s="8">
        <f t="shared" si="21"/>
        <v>1</v>
      </c>
      <c r="W52" s="8">
        <f t="shared" si="22"/>
        <v>0</v>
      </c>
      <c r="X52" s="8">
        <f t="shared" si="23"/>
        <v>0</v>
      </c>
      <c r="Y52" s="8">
        <f t="shared" si="24"/>
        <v>0</v>
      </c>
      <c r="Z52" s="8">
        <f t="shared" si="25"/>
        <v>0</v>
      </c>
      <c r="AA52" s="8">
        <f t="shared" si="26"/>
        <v>0</v>
      </c>
      <c r="AB52" s="8">
        <f t="shared" si="27"/>
        <v>0</v>
      </c>
      <c r="AC52" s="8">
        <f t="shared" si="28"/>
        <v>0</v>
      </c>
      <c r="AD52" s="8">
        <f t="shared" si="29"/>
        <v>0</v>
      </c>
      <c r="AE52" s="8">
        <f t="shared" si="30"/>
        <v>0</v>
      </c>
      <c r="AF52" s="8">
        <f t="shared" si="31"/>
        <v>0</v>
      </c>
      <c r="AG52" s="8">
        <f t="shared" si="32"/>
        <v>0</v>
      </c>
    </row>
    <row r="53" spans="2:33" x14ac:dyDescent="0.3">
      <c r="B53" s="8" t="s">
        <v>62</v>
      </c>
      <c r="C53" s="8">
        <v>19</v>
      </c>
      <c r="D53" s="10">
        <f>IF(D52=MAX($D52:$Q52),D$34/(SUM(T$35:T52)+1),D52)</f>
        <v>24790.888888888891</v>
      </c>
      <c r="E53" s="10">
        <f>IF(E52=MAX($D52:$Q52),E$34/(SUM(U$35:U52)+1),E52)</f>
        <v>23069.428571428572</v>
      </c>
      <c r="F53" s="10">
        <f>IF(F52=MAX($D52:$Q52),F$34/(SUM(V$35:V52)+1),F52)</f>
        <v>19893.75</v>
      </c>
      <c r="G53" s="10">
        <f>IF(G52=MAX($D52:$Q52),G$34/(SUM(W$35:W52)+1),G52)</f>
        <v>25822</v>
      </c>
      <c r="H53" s="10">
        <f>IF(H52=MAX($D52:$Q52),H$34/(SUM(X$35:X52)+1),H52)</f>
        <v>19155</v>
      </c>
      <c r="I53" s="10">
        <f>IF(I52=MAX($D52:$Q52),I$34/(SUM(Y$35:Y52)+1),I52)</f>
        <v>12738</v>
      </c>
      <c r="J53" s="10">
        <f>IF(J52=MAX($D52:$Q52),J$34/(SUM(Z$35:Z52)+1),J52)</f>
        <v>10822</v>
      </c>
      <c r="K53" s="10">
        <f>IF(K52=MAX($D52:$Q52),K$34/(SUM(AA$35:AA52)+1),K52)</f>
        <v>2827</v>
      </c>
      <c r="L53" s="10">
        <f>IF(L52=MAX($D52:$Q52),L$34/(SUM(AB$35:AB52)+1),L52)</f>
        <v>1260</v>
      </c>
      <c r="M53" s="10">
        <f>IF(M52=MAX($D52:$Q52),M$34/(SUM(AC$35:AC52)+1),M52)</f>
        <v>920</v>
      </c>
      <c r="N53" s="10">
        <f>IF(N52=MAX($D52:$Q52),N$34/(SUM(AD$35:AD52)+1),N52)</f>
        <v>780</v>
      </c>
      <c r="O53" s="10">
        <f>IF(O52=MAX($D52:$Q52),O$34/(SUM(AE$35:AE52)+1),O52)</f>
        <v>666</v>
      </c>
      <c r="P53" s="10">
        <f>IF(P52=MAX($D52:$Q52),P$34/(SUM(AF$35:AF52)+1),P52)</f>
        <v>475</v>
      </c>
      <c r="Q53" s="10">
        <f>IF(Q52=MAX($D52:$Q52),Q$34/(SUM(AG$35:AG52)+1),Q52)</f>
        <v>0</v>
      </c>
      <c r="R53" s="8"/>
      <c r="S53" s="8">
        <v>19</v>
      </c>
      <c r="T53" s="8">
        <f t="shared" si="19"/>
        <v>0</v>
      </c>
      <c r="U53" s="8">
        <f t="shared" si="20"/>
        <v>0</v>
      </c>
      <c r="V53" s="8">
        <f t="shared" si="21"/>
        <v>0</v>
      </c>
      <c r="W53" s="8">
        <f t="shared" si="22"/>
        <v>1</v>
      </c>
      <c r="X53" s="8">
        <f t="shared" si="23"/>
        <v>0</v>
      </c>
      <c r="Y53" s="8">
        <f t="shared" si="24"/>
        <v>0</v>
      </c>
      <c r="Z53" s="8">
        <f t="shared" si="25"/>
        <v>0</v>
      </c>
      <c r="AA53" s="8">
        <f t="shared" si="26"/>
        <v>0</v>
      </c>
      <c r="AB53" s="8">
        <f t="shared" si="27"/>
        <v>0</v>
      </c>
      <c r="AC53" s="8">
        <f t="shared" si="28"/>
        <v>0</v>
      </c>
      <c r="AD53" s="8">
        <f t="shared" si="29"/>
        <v>0</v>
      </c>
      <c r="AE53" s="8">
        <f t="shared" si="30"/>
        <v>0</v>
      </c>
      <c r="AF53" s="8">
        <f t="shared" si="31"/>
        <v>0</v>
      </c>
      <c r="AG53" s="8">
        <f t="shared" si="32"/>
        <v>0</v>
      </c>
    </row>
    <row r="54" spans="2:33" x14ac:dyDescent="0.3">
      <c r="B54" s="8" t="s">
        <v>62</v>
      </c>
      <c r="C54" s="8">
        <v>20</v>
      </c>
      <c r="D54" s="10">
        <f>IF(D53=MAX($D53:$Q53),D$34/(SUM(T$35:T53)+1),D53)</f>
        <v>24790.888888888891</v>
      </c>
      <c r="E54" s="10">
        <f>IF(E53=MAX($D53:$Q53),E$34/(SUM(U$35:U53)+1),E53)</f>
        <v>23069.428571428572</v>
      </c>
      <c r="F54" s="10">
        <f>IF(F53=MAX($D53:$Q53),F$34/(SUM(V$35:V53)+1),F53)</f>
        <v>19893.75</v>
      </c>
      <c r="G54" s="10">
        <f>IF(G53=MAX($D53:$Q53),G$34/(SUM(W$35:W53)+1),G53)</f>
        <v>17214.666666666668</v>
      </c>
      <c r="H54" s="10">
        <f>IF(H53=MAX($D53:$Q53),H$34/(SUM(X$35:X53)+1),H53)</f>
        <v>19155</v>
      </c>
      <c r="I54" s="10">
        <f>IF(I53=MAX($D53:$Q53),I$34/(SUM(Y$35:Y53)+1),I53)</f>
        <v>12738</v>
      </c>
      <c r="J54" s="10">
        <f>IF(J53=MAX($D53:$Q53),J$34/(SUM(Z$35:Z53)+1),J53)</f>
        <v>10822</v>
      </c>
      <c r="K54" s="10">
        <f>IF(K53=MAX($D53:$Q53),K$34/(SUM(AA$35:AA53)+1),K53)</f>
        <v>2827</v>
      </c>
      <c r="L54" s="10">
        <f>IF(L53=MAX($D53:$Q53),L$34/(SUM(AB$35:AB53)+1),L53)</f>
        <v>1260</v>
      </c>
      <c r="M54" s="10">
        <f>IF(M53=MAX($D53:$Q53),M$34/(SUM(AC$35:AC53)+1),M53)</f>
        <v>920</v>
      </c>
      <c r="N54" s="10">
        <f>IF(N53=MAX($D53:$Q53),N$34/(SUM(AD$35:AD53)+1),N53)</f>
        <v>780</v>
      </c>
      <c r="O54" s="10">
        <f>IF(O53=MAX($D53:$Q53),O$34/(SUM(AE$35:AE53)+1),O53)</f>
        <v>666</v>
      </c>
      <c r="P54" s="10">
        <f>IF(P53=MAX($D53:$Q53),P$34/(SUM(AF$35:AF53)+1),P53)</f>
        <v>475</v>
      </c>
      <c r="Q54" s="10">
        <f>IF(Q53=MAX($D53:$Q53),Q$34/(SUM(AG$35:AG53)+1),Q53)</f>
        <v>0</v>
      </c>
      <c r="R54" s="8"/>
      <c r="S54" s="8">
        <v>20</v>
      </c>
      <c r="T54" s="8">
        <f t="shared" si="19"/>
        <v>1</v>
      </c>
      <c r="U54" s="8">
        <f t="shared" si="20"/>
        <v>0</v>
      </c>
      <c r="V54" s="8">
        <f t="shared" si="21"/>
        <v>0</v>
      </c>
      <c r="W54" s="8">
        <f t="shared" si="22"/>
        <v>0</v>
      </c>
      <c r="X54" s="8">
        <f t="shared" si="23"/>
        <v>0</v>
      </c>
      <c r="Y54" s="8">
        <f t="shared" si="24"/>
        <v>0</v>
      </c>
      <c r="Z54" s="8">
        <f t="shared" si="25"/>
        <v>0</v>
      </c>
      <c r="AA54" s="8">
        <f t="shared" si="26"/>
        <v>0</v>
      </c>
      <c r="AB54" s="8">
        <f t="shared" si="27"/>
        <v>0</v>
      </c>
      <c r="AC54" s="8">
        <f t="shared" si="28"/>
        <v>0</v>
      </c>
      <c r="AD54" s="8">
        <f t="shared" si="29"/>
        <v>0</v>
      </c>
      <c r="AE54" s="8">
        <f t="shared" si="30"/>
        <v>0</v>
      </c>
      <c r="AF54" s="8">
        <f t="shared" si="31"/>
        <v>0</v>
      </c>
      <c r="AG54" s="8">
        <f t="shared" si="32"/>
        <v>0</v>
      </c>
    </row>
    <row r="55" spans="2:33" x14ac:dyDescent="0.3">
      <c r="B55" s="8" t="s">
        <v>62</v>
      </c>
      <c r="C55" s="8">
        <v>21</v>
      </c>
      <c r="D55" s="10">
        <f>IF(D54=MAX($D54:$Q54),D$34/(SUM(T$35:T54)+1),D54)</f>
        <v>22311.8</v>
      </c>
      <c r="E55" s="10">
        <f>IF(E54=MAX($D54:$Q54),E$34/(SUM(U$35:U54)+1),E54)</f>
        <v>23069.428571428572</v>
      </c>
      <c r="F55" s="10">
        <f>IF(F54=MAX($D54:$Q54),F$34/(SUM(V$35:V54)+1),F54)</f>
        <v>19893.75</v>
      </c>
      <c r="G55" s="10">
        <f>IF(G54=MAX($D54:$Q54),G$34/(SUM(W$35:W54)+1),G54)</f>
        <v>17214.666666666668</v>
      </c>
      <c r="H55" s="10">
        <f>IF(H54=MAX($D54:$Q54),H$34/(SUM(X$35:X54)+1),H54)</f>
        <v>19155</v>
      </c>
      <c r="I55" s="10">
        <f>IF(I54=MAX($D54:$Q54),I$34/(SUM(Y$35:Y54)+1),I54)</f>
        <v>12738</v>
      </c>
      <c r="J55" s="10">
        <f>IF(J54=MAX($D54:$Q54),J$34/(SUM(Z$35:Z54)+1),J54)</f>
        <v>10822</v>
      </c>
      <c r="K55" s="10">
        <f>IF(K54=MAX($D54:$Q54),K$34/(SUM(AA$35:AA54)+1),K54)</f>
        <v>2827</v>
      </c>
      <c r="L55" s="10">
        <f>IF(L54=MAX($D54:$Q54),L$34/(SUM(AB$35:AB54)+1),L54)</f>
        <v>1260</v>
      </c>
      <c r="M55" s="10">
        <f>IF(M54=MAX($D54:$Q54),M$34/(SUM(AC$35:AC54)+1),M54)</f>
        <v>920</v>
      </c>
      <c r="N55" s="10">
        <f>IF(N54=MAX($D54:$Q54),N$34/(SUM(AD$35:AD54)+1),N54)</f>
        <v>780</v>
      </c>
      <c r="O55" s="10">
        <f>IF(O54=MAX($D54:$Q54),O$34/(SUM(AE$35:AE54)+1),O54)</f>
        <v>666</v>
      </c>
      <c r="P55" s="10">
        <f>IF(P54=MAX($D54:$Q54),P$34/(SUM(AF$35:AF54)+1),P54)</f>
        <v>475</v>
      </c>
      <c r="Q55" s="10">
        <f>IF(Q54=MAX($D54:$Q54),Q$34/(SUM(AG$35:AG54)+1),Q54)</f>
        <v>0</v>
      </c>
      <c r="R55" s="8"/>
      <c r="S55" s="8">
        <v>21</v>
      </c>
      <c r="T55" s="8">
        <f t="shared" si="19"/>
        <v>0</v>
      </c>
      <c r="U55" s="8">
        <f t="shared" si="20"/>
        <v>1</v>
      </c>
      <c r="V55" s="8">
        <f t="shared" si="21"/>
        <v>0</v>
      </c>
      <c r="W55" s="8">
        <f t="shared" si="22"/>
        <v>0</v>
      </c>
      <c r="X55" s="8">
        <f t="shared" si="23"/>
        <v>0</v>
      </c>
      <c r="Y55" s="8">
        <f t="shared" si="24"/>
        <v>0</v>
      </c>
      <c r="Z55" s="8">
        <f t="shared" si="25"/>
        <v>0</v>
      </c>
      <c r="AA55" s="8">
        <f t="shared" si="26"/>
        <v>0</v>
      </c>
      <c r="AB55" s="8">
        <f t="shared" si="27"/>
        <v>0</v>
      </c>
      <c r="AC55" s="8">
        <f t="shared" si="28"/>
        <v>0</v>
      </c>
      <c r="AD55" s="8">
        <f t="shared" si="29"/>
        <v>0</v>
      </c>
      <c r="AE55" s="8">
        <f t="shared" si="30"/>
        <v>0</v>
      </c>
      <c r="AF55" s="8">
        <f t="shared" si="31"/>
        <v>0</v>
      </c>
      <c r="AG55" s="8">
        <f t="shared" si="32"/>
        <v>0</v>
      </c>
    </row>
    <row r="56" spans="2:33" x14ac:dyDescent="0.3">
      <c r="B56" s="8" t="s">
        <v>62</v>
      </c>
      <c r="C56" s="8">
        <v>22</v>
      </c>
      <c r="D56" s="10">
        <f>IF(D55=MAX($D55:$Q55),D$34/(SUM(T$35:T55)+1),D55)</f>
        <v>22311.8</v>
      </c>
      <c r="E56" s="10">
        <f>IF(E55=MAX($D55:$Q55),E$34/(SUM(U$35:U55)+1),E55)</f>
        <v>20185.75</v>
      </c>
      <c r="F56" s="10">
        <f>IF(F55=MAX($D55:$Q55),F$34/(SUM(V$35:V55)+1),F55)</f>
        <v>19893.75</v>
      </c>
      <c r="G56" s="10">
        <f>IF(G55=MAX($D55:$Q55),G$34/(SUM(W$35:W55)+1),G55)</f>
        <v>17214.666666666668</v>
      </c>
      <c r="H56" s="10">
        <f>IF(H55=MAX($D55:$Q55),H$34/(SUM(X$35:X55)+1),H55)</f>
        <v>19155</v>
      </c>
      <c r="I56" s="10">
        <f>IF(I55=MAX($D55:$Q55),I$34/(SUM(Y$35:Y55)+1),I55)</f>
        <v>12738</v>
      </c>
      <c r="J56" s="10">
        <f>IF(J55=MAX($D55:$Q55),J$34/(SUM(Z$35:Z55)+1),J55)</f>
        <v>10822</v>
      </c>
      <c r="K56" s="10">
        <f>IF(K55=MAX($D55:$Q55),K$34/(SUM(AA$35:AA55)+1),K55)</f>
        <v>2827</v>
      </c>
      <c r="L56" s="10">
        <f>IF(L55=MAX($D55:$Q55),L$34/(SUM(AB$35:AB55)+1),L55)</f>
        <v>1260</v>
      </c>
      <c r="M56" s="10">
        <f>IF(M55=MAX($D55:$Q55),M$34/(SUM(AC$35:AC55)+1),M55)</f>
        <v>920</v>
      </c>
      <c r="N56" s="10">
        <f>IF(N55=MAX($D55:$Q55),N$34/(SUM(AD$35:AD55)+1),N55)</f>
        <v>780</v>
      </c>
      <c r="O56" s="10">
        <f>IF(O55=MAX($D55:$Q55),O$34/(SUM(AE$35:AE55)+1),O55)</f>
        <v>666</v>
      </c>
      <c r="P56" s="10">
        <f>IF(P55=MAX($D55:$Q55),P$34/(SUM(AF$35:AF55)+1),P55)</f>
        <v>475</v>
      </c>
      <c r="Q56" s="10">
        <f>IF(Q55=MAX($D55:$Q55),Q$34/(SUM(AG$35:AG55)+1),Q55)</f>
        <v>0</v>
      </c>
      <c r="R56" s="8"/>
      <c r="S56" s="8">
        <v>22</v>
      </c>
      <c r="T56" s="8">
        <f t="shared" si="19"/>
        <v>1</v>
      </c>
      <c r="U56" s="8">
        <f t="shared" si="20"/>
        <v>0</v>
      </c>
      <c r="V56" s="8">
        <f t="shared" si="21"/>
        <v>0</v>
      </c>
      <c r="W56" s="8">
        <f t="shared" si="22"/>
        <v>0</v>
      </c>
      <c r="X56" s="8">
        <f t="shared" si="23"/>
        <v>0</v>
      </c>
      <c r="Y56" s="8">
        <f t="shared" si="24"/>
        <v>0</v>
      </c>
      <c r="Z56" s="8">
        <f t="shared" si="25"/>
        <v>0</v>
      </c>
      <c r="AA56" s="8">
        <f t="shared" si="26"/>
        <v>0</v>
      </c>
      <c r="AB56" s="8">
        <f t="shared" si="27"/>
        <v>0</v>
      </c>
      <c r="AC56" s="8">
        <f t="shared" si="28"/>
        <v>0</v>
      </c>
      <c r="AD56" s="8">
        <f t="shared" si="29"/>
        <v>0</v>
      </c>
      <c r="AE56" s="8">
        <f t="shared" si="30"/>
        <v>0</v>
      </c>
      <c r="AF56" s="8">
        <f t="shared" si="31"/>
        <v>0</v>
      </c>
      <c r="AG56" s="8">
        <f t="shared" si="32"/>
        <v>0</v>
      </c>
    </row>
    <row r="57" spans="2:33" x14ac:dyDescent="0.3">
      <c r="B57" s="8" t="s">
        <v>62</v>
      </c>
      <c r="C57" s="8">
        <v>23</v>
      </c>
      <c r="D57" s="10">
        <f>IF(D56=MAX($D56:$Q56),D$34/(SUM(T$35:T56)+1),D56)</f>
        <v>20283.454545454544</v>
      </c>
      <c r="E57" s="10">
        <f>IF(E56=MAX($D56:$Q56),E$34/(SUM(U$35:U56)+1),E56)</f>
        <v>20185.75</v>
      </c>
      <c r="F57" s="10">
        <f>IF(F56=MAX($D56:$Q56),F$34/(SUM(V$35:V56)+1),F56)</f>
        <v>19893.75</v>
      </c>
      <c r="G57" s="10">
        <f>IF(G56=MAX($D56:$Q56),G$34/(SUM(W$35:W56)+1),G56)</f>
        <v>17214.666666666668</v>
      </c>
      <c r="H57" s="10">
        <f>IF(H56=MAX($D56:$Q56),H$34/(SUM(X$35:X56)+1),H56)</f>
        <v>19155</v>
      </c>
      <c r="I57" s="10">
        <f>IF(I56=MAX($D56:$Q56),I$34/(SUM(Y$35:Y56)+1),I56)</f>
        <v>12738</v>
      </c>
      <c r="J57" s="10">
        <f>IF(J56=MAX($D56:$Q56),J$34/(SUM(Z$35:Z56)+1),J56)</f>
        <v>10822</v>
      </c>
      <c r="K57" s="10">
        <f>IF(K56=MAX($D56:$Q56),K$34/(SUM(AA$35:AA56)+1),K56)</f>
        <v>2827</v>
      </c>
      <c r="L57" s="10">
        <f>IF(L56=MAX($D56:$Q56),L$34/(SUM(AB$35:AB56)+1),L56)</f>
        <v>1260</v>
      </c>
      <c r="M57" s="10">
        <f>IF(M56=MAX($D56:$Q56),M$34/(SUM(AC$35:AC56)+1),M56)</f>
        <v>920</v>
      </c>
      <c r="N57" s="10">
        <f>IF(N56=MAX($D56:$Q56),N$34/(SUM(AD$35:AD56)+1),N56)</f>
        <v>780</v>
      </c>
      <c r="O57" s="10">
        <f>IF(O56=MAX($D56:$Q56),O$34/(SUM(AE$35:AE56)+1),O56)</f>
        <v>666</v>
      </c>
      <c r="P57" s="10">
        <f>IF(P56=MAX($D56:$Q56),P$34/(SUM(AF$35:AF56)+1),P56)</f>
        <v>475</v>
      </c>
      <c r="Q57" s="10">
        <f>IF(Q56=MAX($D56:$Q56),Q$34/(SUM(AG$35:AG56)+1),Q56)</f>
        <v>0</v>
      </c>
      <c r="R57" s="8"/>
      <c r="S57" s="8">
        <v>23</v>
      </c>
      <c r="T57" s="8">
        <f t="shared" si="19"/>
        <v>1</v>
      </c>
      <c r="U57" s="8">
        <f t="shared" si="20"/>
        <v>0</v>
      </c>
      <c r="V57" s="8">
        <f t="shared" si="21"/>
        <v>0</v>
      </c>
      <c r="W57" s="8">
        <f t="shared" si="22"/>
        <v>0</v>
      </c>
      <c r="X57" s="8">
        <f t="shared" si="23"/>
        <v>0</v>
      </c>
      <c r="Y57" s="8">
        <f t="shared" si="24"/>
        <v>0</v>
      </c>
      <c r="Z57" s="8">
        <f t="shared" si="25"/>
        <v>0</v>
      </c>
      <c r="AA57" s="8">
        <f t="shared" si="26"/>
        <v>0</v>
      </c>
      <c r="AB57" s="8">
        <f t="shared" si="27"/>
        <v>0</v>
      </c>
      <c r="AC57" s="8">
        <f t="shared" si="28"/>
        <v>0</v>
      </c>
      <c r="AD57" s="8">
        <f t="shared" si="29"/>
        <v>0</v>
      </c>
      <c r="AE57" s="8">
        <f t="shared" si="30"/>
        <v>0</v>
      </c>
      <c r="AF57" s="8">
        <f t="shared" si="31"/>
        <v>0</v>
      </c>
      <c r="AG57" s="8">
        <f t="shared" si="32"/>
        <v>0</v>
      </c>
    </row>
    <row r="58" spans="2:33" x14ac:dyDescent="0.3">
      <c r="B58" s="8" t="s">
        <v>62</v>
      </c>
      <c r="C58" s="8">
        <v>24</v>
      </c>
      <c r="D58" s="10">
        <f>IF(D57=MAX($D57:$Q57),D$34/(SUM(T$35:T57)+1),D57)</f>
        <v>18593.166666666668</v>
      </c>
      <c r="E58" s="10">
        <f>IF(E57=MAX($D57:$Q57),E$34/(SUM(U$35:U57)+1),E57)</f>
        <v>20185.75</v>
      </c>
      <c r="F58" s="10">
        <f>IF(F57=MAX($D57:$Q57),F$34/(SUM(V$35:V57)+1),F57)</f>
        <v>19893.75</v>
      </c>
      <c r="G58" s="10">
        <f>IF(G57=MAX($D57:$Q57),G$34/(SUM(W$35:W57)+1),G57)</f>
        <v>17214.666666666668</v>
      </c>
      <c r="H58" s="10">
        <f>IF(H57=MAX($D57:$Q57),H$34/(SUM(X$35:X57)+1),H57)</f>
        <v>19155</v>
      </c>
      <c r="I58" s="10">
        <f>IF(I57=MAX($D57:$Q57),I$34/(SUM(Y$35:Y57)+1),I57)</f>
        <v>12738</v>
      </c>
      <c r="J58" s="10">
        <f>IF(J57=MAX($D57:$Q57),J$34/(SUM(Z$35:Z57)+1),J57)</f>
        <v>10822</v>
      </c>
      <c r="K58" s="10">
        <f>IF(K57=MAX($D57:$Q57),K$34/(SUM(AA$35:AA57)+1),K57)</f>
        <v>2827</v>
      </c>
      <c r="L58" s="10">
        <f>IF(L57=MAX($D57:$Q57),L$34/(SUM(AB$35:AB57)+1),L57)</f>
        <v>1260</v>
      </c>
      <c r="M58" s="10">
        <f>IF(M57=MAX($D57:$Q57),M$34/(SUM(AC$35:AC57)+1),M57)</f>
        <v>920</v>
      </c>
      <c r="N58" s="10">
        <f>IF(N57=MAX($D57:$Q57),N$34/(SUM(AD$35:AD57)+1),N57)</f>
        <v>780</v>
      </c>
      <c r="O58" s="10">
        <f>IF(O57=MAX($D57:$Q57),O$34/(SUM(AE$35:AE57)+1),O57)</f>
        <v>666</v>
      </c>
      <c r="P58" s="10">
        <f>IF(P57=MAX($D57:$Q57),P$34/(SUM(AF$35:AF57)+1),P57)</f>
        <v>475</v>
      </c>
      <c r="Q58" s="10">
        <f>IF(Q57=MAX($D57:$Q57),Q$34/(SUM(AG$35:AG57)+1),Q57)</f>
        <v>0</v>
      </c>
      <c r="R58" s="8"/>
      <c r="S58" s="8">
        <v>24</v>
      </c>
      <c r="T58" s="8">
        <f t="shared" si="19"/>
        <v>0</v>
      </c>
      <c r="U58" s="8">
        <f t="shared" si="20"/>
        <v>1</v>
      </c>
      <c r="V58" s="8">
        <f t="shared" si="21"/>
        <v>0</v>
      </c>
      <c r="W58" s="8">
        <f t="shared" si="22"/>
        <v>0</v>
      </c>
      <c r="X58" s="8">
        <f t="shared" si="23"/>
        <v>0</v>
      </c>
      <c r="Y58" s="8">
        <f t="shared" si="24"/>
        <v>0</v>
      </c>
      <c r="Z58" s="8">
        <f t="shared" si="25"/>
        <v>0</v>
      </c>
      <c r="AA58" s="8">
        <f t="shared" si="26"/>
        <v>0</v>
      </c>
      <c r="AB58" s="8">
        <f t="shared" si="27"/>
        <v>0</v>
      </c>
      <c r="AC58" s="8">
        <f t="shared" si="28"/>
        <v>0</v>
      </c>
      <c r="AD58" s="8">
        <f t="shared" si="29"/>
        <v>0</v>
      </c>
      <c r="AE58" s="8">
        <f t="shared" si="30"/>
        <v>0</v>
      </c>
      <c r="AF58" s="8">
        <f t="shared" si="31"/>
        <v>0</v>
      </c>
      <c r="AG58" s="8">
        <f t="shared" si="32"/>
        <v>0</v>
      </c>
    </row>
    <row r="59" spans="2:33" x14ac:dyDescent="0.3">
      <c r="B59" s="8" t="s">
        <v>62</v>
      </c>
      <c r="C59" s="8">
        <v>25</v>
      </c>
      <c r="D59" s="10">
        <f>IF(D58=MAX($D58:$Q58),D$34/(SUM(T$35:T58)+1),D58)</f>
        <v>18593.166666666668</v>
      </c>
      <c r="E59" s="10">
        <f>IF(E58=MAX($D58:$Q58),E$34/(SUM(U$35:U58)+1),E58)</f>
        <v>17942.888888888891</v>
      </c>
      <c r="F59" s="10">
        <f>IF(F58=MAX($D58:$Q58),F$34/(SUM(V$35:V58)+1),F58)</f>
        <v>19893.75</v>
      </c>
      <c r="G59" s="10">
        <f>IF(G58=MAX($D58:$Q58),G$34/(SUM(W$35:W58)+1),G58)</f>
        <v>17214.666666666668</v>
      </c>
      <c r="H59" s="10">
        <f>IF(H58=MAX($D58:$Q58),H$34/(SUM(X$35:X58)+1),H58)</f>
        <v>19155</v>
      </c>
      <c r="I59" s="10">
        <f>IF(I58=MAX($D58:$Q58),I$34/(SUM(Y$35:Y58)+1),I58)</f>
        <v>12738</v>
      </c>
      <c r="J59" s="10">
        <f>IF(J58=MAX($D58:$Q58),J$34/(SUM(Z$35:Z58)+1),J58)</f>
        <v>10822</v>
      </c>
      <c r="K59" s="10">
        <f>IF(K58=MAX($D58:$Q58),K$34/(SUM(AA$35:AA58)+1),K58)</f>
        <v>2827</v>
      </c>
      <c r="L59" s="10">
        <f>IF(L58=MAX($D58:$Q58),L$34/(SUM(AB$35:AB58)+1),L58)</f>
        <v>1260</v>
      </c>
      <c r="M59" s="10">
        <f>IF(M58=MAX($D58:$Q58),M$34/(SUM(AC$35:AC58)+1),M58)</f>
        <v>920</v>
      </c>
      <c r="N59" s="10">
        <f>IF(N58=MAX($D58:$Q58),N$34/(SUM(AD$35:AD58)+1),N58)</f>
        <v>780</v>
      </c>
      <c r="O59" s="10">
        <f>IF(O58=MAX($D58:$Q58),O$34/(SUM(AE$35:AE58)+1),O58)</f>
        <v>666</v>
      </c>
      <c r="P59" s="10">
        <f>IF(P58=MAX($D58:$Q58),P$34/(SUM(AF$35:AF58)+1),P58)</f>
        <v>475</v>
      </c>
      <c r="Q59" s="10">
        <f>IF(Q58=MAX($D58:$Q58),Q$34/(SUM(AG$35:AG58)+1),Q58)</f>
        <v>0</v>
      </c>
      <c r="R59" s="8"/>
      <c r="S59" s="8">
        <v>25</v>
      </c>
      <c r="T59" s="8">
        <f t="shared" si="19"/>
        <v>0</v>
      </c>
      <c r="U59" s="8">
        <f t="shared" si="20"/>
        <v>0</v>
      </c>
      <c r="V59" s="8">
        <f t="shared" si="21"/>
        <v>1</v>
      </c>
      <c r="W59" s="8">
        <f t="shared" si="22"/>
        <v>0</v>
      </c>
      <c r="X59" s="8">
        <f t="shared" si="23"/>
        <v>0</v>
      </c>
      <c r="Y59" s="8">
        <f t="shared" si="24"/>
        <v>0</v>
      </c>
      <c r="Z59" s="8">
        <f t="shared" si="25"/>
        <v>0</v>
      </c>
      <c r="AA59" s="8">
        <f t="shared" si="26"/>
        <v>0</v>
      </c>
      <c r="AB59" s="8">
        <f t="shared" si="27"/>
        <v>0</v>
      </c>
      <c r="AC59" s="8">
        <f t="shared" si="28"/>
        <v>0</v>
      </c>
      <c r="AD59" s="8">
        <f t="shared" si="29"/>
        <v>0</v>
      </c>
      <c r="AE59" s="8">
        <f t="shared" si="30"/>
        <v>0</v>
      </c>
      <c r="AF59" s="8">
        <f t="shared" si="31"/>
        <v>0</v>
      </c>
      <c r="AG59" s="8">
        <f t="shared" si="32"/>
        <v>0</v>
      </c>
    </row>
    <row r="60" spans="2:33" x14ac:dyDescent="0.3">
      <c r="B60" s="8"/>
      <c r="C60" s="8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8"/>
      <c r="S60" s="8" t="s">
        <v>33</v>
      </c>
      <c r="T60" s="8">
        <f>SUM(T35:T59)</f>
        <v>11</v>
      </c>
      <c r="U60" s="8">
        <f t="shared" ref="U60:AG60" si="33">SUM(U35:U59)</f>
        <v>8</v>
      </c>
      <c r="V60" s="8">
        <f t="shared" si="33"/>
        <v>4</v>
      </c>
      <c r="W60" s="8">
        <f t="shared" si="33"/>
        <v>2</v>
      </c>
      <c r="X60" s="8">
        <f t="shared" si="33"/>
        <v>0</v>
      </c>
      <c r="Y60" s="8">
        <f t="shared" si="33"/>
        <v>0</v>
      </c>
      <c r="Z60" s="8">
        <f t="shared" si="33"/>
        <v>0</v>
      </c>
      <c r="AA60" s="8">
        <f t="shared" si="33"/>
        <v>0</v>
      </c>
      <c r="AB60" s="8">
        <f t="shared" si="33"/>
        <v>0</v>
      </c>
      <c r="AC60" s="8">
        <f t="shared" si="33"/>
        <v>0</v>
      </c>
      <c r="AD60" s="8">
        <f t="shared" si="33"/>
        <v>0</v>
      </c>
      <c r="AE60" s="8">
        <f t="shared" si="33"/>
        <v>0</v>
      </c>
      <c r="AF60" s="8">
        <f t="shared" si="33"/>
        <v>0</v>
      </c>
      <c r="AG60" s="8">
        <f t="shared" si="33"/>
        <v>0</v>
      </c>
    </row>
    <row r="64" spans="2:33" x14ac:dyDescent="0.3">
      <c r="B64" s="24" t="s">
        <v>75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</row>
    <row r="65" spans="2:33" x14ac:dyDescent="0.3">
      <c r="B65" s="8"/>
      <c r="C65" s="8"/>
      <c r="D65" s="8" t="s">
        <v>11</v>
      </c>
      <c r="E65" s="8" t="s">
        <v>12</v>
      </c>
      <c r="F65" s="8" t="s">
        <v>13</v>
      </c>
      <c r="G65" s="8" t="s">
        <v>14</v>
      </c>
      <c r="H65" s="8" t="s">
        <v>15</v>
      </c>
      <c r="I65" s="8" t="s">
        <v>16</v>
      </c>
      <c r="J65" s="8" t="s">
        <v>17</v>
      </c>
      <c r="K65" s="8" t="s">
        <v>18</v>
      </c>
      <c r="L65" s="8" t="s">
        <v>19</v>
      </c>
      <c r="M65" s="8" t="s">
        <v>20</v>
      </c>
      <c r="N65" s="8" t="s">
        <v>21</v>
      </c>
      <c r="O65" s="8" t="s">
        <v>22</v>
      </c>
      <c r="P65" s="8" t="s">
        <v>23</v>
      </c>
      <c r="Q65" s="8" t="s">
        <v>24</v>
      </c>
      <c r="R65" s="8"/>
      <c r="S65" s="8" t="s">
        <v>34</v>
      </c>
      <c r="T65" s="8" t="s">
        <v>11</v>
      </c>
      <c r="U65" s="8" t="s">
        <v>12</v>
      </c>
      <c r="V65" s="8" t="s">
        <v>13</v>
      </c>
      <c r="W65" s="8" t="s">
        <v>14</v>
      </c>
      <c r="X65" s="8" t="s">
        <v>15</v>
      </c>
      <c r="Y65" s="8" t="s">
        <v>16</v>
      </c>
      <c r="Z65" s="8" t="s">
        <v>17</v>
      </c>
      <c r="AA65" s="8" t="s">
        <v>18</v>
      </c>
      <c r="AB65" s="8" t="s">
        <v>19</v>
      </c>
      <c r="AC65" s="8" t="s">
        <v>20</v>
      </c>
      <c r="AD65" s="8" t="s">
        <v>21</v>
      </c>
      <c r="AE65" s="8" t="s">
        <v>22</v>
      </c>
      <c r="AF65" s="8" t="s">
        <v>23</v>
      </c>
      <c r="AG65" s="8" t="s">
        <v>24</v>
      </c>
    </row>
    <row r="66" spans="2:33" x14ac:dyDescent="0.3">
      <c r="B66" s="8"/>
      <c r="C66" s="8" t="s">
        <v>5</v>
      </c>
      <c r="D66" s="10">
        <f t="array" ref="D66:Q66">TRANSPOSE(Datos!F3:F16)</f>
        <v>108227</v>
      </c>
      <c r="E66" s="10">
        <v>137308</v>
      </c>
      <c r="F66" s="10">
        <v>46266</v>
      </c>
      <c r="G66" s="10">
        <v>22071</v>
      </c>
      <c r="H66" s="10">
        <v>10617</v>
      </c>
      <c r="I66" s="10">
        <v>7469</v>
      </c>
      <c r="J66" s="10">
        <v>5218</v>
      </c>
      <c r="K66" s="10">
        <v>1784</v>
      </c>
      <c r="L66" s="10">
        <v>1161</v>
      </c>
      <c r="M66" s="10">
        <v>462</v>
      </c>
      <c r="N66" s="10">
        <v>639</v>
      </c>
      <c r="O66" s="8">
        <v>0</v>
      </c>
      <c r="P66" s="8">
        <v>0</v>
      </c>
      <c r="Q66" s="8">
        <v>0</v>
      </c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</row>
    <row r="67" spans="2:33" x14ac:dyDescent="0.3">
      <c r="B67" s="8" t="s">
        <v>62</v>
      </c>
      <c r="C67" s="8">
        <v>1</v>
      </c>
      <c r="D67" s="10">
        <f>D66/(0+1)</f>
        <v>108227</v>
      </c>
      <c r="E67" s="10">
        <f t="shared" ref="E67" si="34">E66/(0+1)</f>
        <v>137308</v>
      </c>
      <c r="F67" s="10">
        <f t="shared" ref="F67" si="35">F66/(0+1)</f>
        <v>46266</v>
      </c>
      <c r="G67" s="10">
        <f t="shared" ref="G67" si="36">G66/(0+1)</f>
        <v>22071</v>
      </c>
      <c r="H67" s="10">
        <f t="shared" ref="H67" si="37">H66/(0+1)</f>
        <v>10617</v>
      </c>
      <c r="I67" s="10">
        <f t="shared" ref="I67" si="38">I66/(0+1)</f>
        <v>7469</v>
      </c>
      <c r="J67" s="10">
        <f t="shared" ref="J67" si="39">J66/(0+1)</f>
        <v>5218</v>
      </c>
      <c r="K67" s="10">
        <f t="shared" ref="K67" si="40">K66/(0+1)</f>
        <v>1784</v>
      </c>
      <c r="L67" s="10">
        <f t="shared" ref="L67" si="41">L66/(0+1)</f>
        <v>1161</v>
      </c>
      <c r="M67" s="10">
        <f t="shared" ref="M67" si="42">M66/(0+1)</f>
        <v>462</v>
      </c>
      <c r="N67" s="10">
        <f t="shared" ref="N67" si="43">N66/(0+1)</f>
        <v>639</v>
      </c>
      <c r="O67" s="10">
        <f t="shared" ref="O67" si="44">O66/(0+1)</f>
        <v>0</v>
      </c>
      <c r="P67" s="10">
        <f t="shared" ref="P67" si="45">P66/(0+1)</f>
        <v>0</v>
      </c>
      <c r="Q67" s="10">
        <f t="shared" ref="Q67" si="46">Q66/(0+1)</f>
        <v>0</v>
      </c>
      <c r="R67" s="8"/>
      <c r="S67" s="8">
        <v>1</v>
      </c>
      <c r="T67" s="8">
        <f>IF(D67=MAX($D67:$Q67),1,0)</f>
        <v>0</v>
      </c>
      <c r="U67" s="8">
        <f t="shared" ref="U67:U91" si="47">IF(E67=MAX($D67:$Q67),1,0)</f>
        <v>1</v>
      </c>
      <c r="V67" s="8">
        <f t="shared" ref="V67:V91" si="48">IF(F67=MAX($D67:$Q67),1,0)</f>
        <v>0</v>
      </c>
      <c r="W67" s="8">
        <f t="shared" ref="W67:W91" si="49">IF(G67=MAX($D67:$Q67),1,0)</f>
        <v>0</v>
      </c>
      <c r="X67" s="8">
        <f t="shared" ref="X67:X91" si="50">IF(H67=MAX($D67:$Q67),1,0)</f>
        <v>0</v>
      </c>
      <c r="Y67" s="8">
        <f t="shared" ref="Y67:Y91" si="51">IF(I67=MAX($D67:$Q67),1,0)</f>
        <v>0</v>
      </c>
      <c r="Z67" s="8">
        <f t="shared" ref="Z67:Z91" si="52">IF(J67=MAX($D67:$Q67),1,0)</f>
        <v>0</v>
      </c>
      <c r="AA67" s="8">
        <f t="shared" ref="AA67:AA91" si="53">IF(K67=MAX($D67:$Q67),1,0)</f>
        <v>0</v>
      </c>
      <c r="AB67" s="8">
        <f t="shared" ref="AB67:AB91" si="54">IF(L67=MAX($D67:$Q67),1,0)</f>
        <v>0</v>
      </c>
      <c r="AC67" s="8">
        <f t="shared" ref="AC67:AC91" si="55">IF(M67=MAX($D67:$Q67),1,0)</f>
        <v>0</v>
      </c>
      <c r="AD67" s="8">
        <f t="shared" ref="AD67:AD91" si="56">IF(N67=MAX($D67:$Q67),1,0)</f>
        <v>0</v>
      </c>
      <c r="AE67" s="8">
        <f t="shared" ref="AE67:AE91" si="57">IF(O67=MAX($D67:$Q67),1,0)</f>
        <v>0</v>
      </c>
      <c r="AF67" s="8">
        <f t="shared" ref="AF67:AF91" si="58">IF(P67=MAX($D67:$Q67),1,0)</f>
        <v>0</v>
      </c>
      <c r="AG67" s="8">
        <f t="shared" ref="AG67:AG91" si="59">IF(Q67=MAX($D67:$Q67),1,0)</f>
        <v>0</v>
      </c>
    </row>
    <row r="68" spans="2:33" x14ac:dyDescent="0.3">
      <c r="B68" s="8" t="s">
        <v>62</v>
      </c>
      <c r="C68" s="8">
        <v>2</v>
      </c>
      <c r="D68" s="10">
        <f>IF(D67=MAX($D67:$Q67),D$34/(SUM(T$35:T67)+1),D67)</f>
        <v>108227</v>
      </c>
      <c r="E68" s="10">
        <f>IF(E67=MAX($D67:$Q67),E$34/(SUM(U$35:U67)+1),E67)</f>
        <v>8971.4444444444453</v>
      </c>
      <c r="F68" s="10">
        <f>IF(F67=MAX($D67:$Q67),F$34/(SUM(V$35:V67)+1),F67)</f>
        <v>46266</v>
      </c>
      <c r="G68" s="10">
        <f>IF(G67=MAX($D67:$Q67),G$34/(SUM(W$35:W67)+1),G67)</f>
        <v>22071</v>
      </c>
      <c r="H68" s="10">
        <f>IF(H67=MAX($D67:$Q67),H$34/(SUM(X$35:X67)+1),H67)</f>
        <v>10617</v>
      </c>
      <c r="I68" s="10">
        <f>IF(I67=MAX($D67:$Q67),I$34/(SUM(Y$35:Y67)+1),I67)</f>
        <v>7469</v>
      </c>
      <c r="J68" s="10">
        <f>IF(J67=MAX($D67:$Q67),J$34/(SUM(Z$35:Z67)+1),J67)</f>
        <v>5218</v>
      </c>
      <c r="K68" s="10">
        <f>IF(K67=MAX($D67:$Q67),K$34/(SUM(AA$35:AA67)+1),K67)</f>
        <v>1784</v>
      </c>
      <c r="L68" s="10">
        <f>IF(L67=MAX($D67:$Q67),L$34/(SUM(AB$35:AB67)+1),L67)</f>
        <v>1161</v>
      </c>
      <c r="M68" s="10">
        <f>IF(M67=MAX($D67:$Q67),M$34/(SUM(AC$35:AC67)+1),M67)</f>
        <v>462</v>
      </c>
      <c r="N68" s="10">
        <f>IF(N67=MAX($D67:$Q67),N$34/(SUM(AD$35:AD67)+1),N67)</f>
        <v>639</v>
      </c>
      <c r="O68" s="10">
        <f>IF(O67=MAX($D67:$Q67),O$34/(SUM(AE$35:AE67)+1),O67)</f>
        <v>0</v>
      </c>
      <c r="P68" s="10">
        <f>IF(P67=MAX($D67:$Q67),P$34/(SUM(AF$35:AF67)+1),P67)</f>
        <v>0</v>
      </c>
      <c r="Q68" s="10">
        <f>IF(Q67=MAX($D67:$Q67),Q$34/(SUM(AG$35:AG67)+1),Q67)</f>
        <v>0</v>
      </c>
      <c r="R68" s="8"/>
      <c r="S68" s="8">
        <v>2</v>
      </c>
      <c r="T68" s="8">
        <f t="shared" ref="T68:T91" si="60">IF(D68=MAX($D68:$Q68),1,0)</f>
        <v>1</v>
      </c>
      <c r="U68" s="8">
        <f t="shared" si="47"/>
        <v>0</v>
      </c>
      <c r="V68" s="8">
        <f t="shared" si="48"/>
        <v>0</v>
      </c>
      <c r="W68" s="8">
        <f t="shared" si="49"/>
        <v>0</v>
      </c>
      <c r="X68" s="8">
        <f t="shared" si="50"/>
        <v>0</v>
      </c>
      <c r="Y68" s="8">
        <f t="shared" si="51"/>
        <v>0</v>
      </c>
      <c r="Z68" s="8">
        <f t="shared" si="52"/>
        <v>0</v>
      </c>
      <c r="AA68" s="8">
        <f t="shared" si="53"/>
        <v>0</v>
      </c>
      <c r="AB68" s="8">
        <f t="shared" si="54"/>
        <v>0</v>
      </c>
      <c r="AC68" s="8">
        <f t="shared" si="55"/>
        <v>0</v>
      </c>
      <c r="AD68" s="8">
        <f t="shared" si="56"/>
        <v>0</v>
      </c>
      <c r="AE68" s="8">
        <f t="shared" si="57"/>
        <v>0</v>
      </c>
      <c r="AF68" s="8">
        <f t="shared" si="58"/>
        <v>0</v>
      </c>
      <c r="AG68" s="8">
        <f t="shared" si="59"/>
        <v>0</v>
      </c>
    </row>
    <row r="69" spans="2:33" x14ac:dyDescent="0.3">
      <c r="B69" s="8" t="s">
        <v>62</v>
      </c>
      <c r="C69" s="8">
        <v>3</v>
      </c>
      <c r="D69" s="10">
        <f>IF(D68=MAX($D68:$Q68),D$34/(SUM(T$35:T68)+1),D68)</f>
        <v>9296.5833333333339</v>
      </c>
      <c r="E69" s="10">
        <f>IF(E68=MAX($D68:$Q68),E$34/(SUM(U$35:U68)+1),E68)</f>
        <v>8971.4444444444453</v>
      </c>
      <c r="F69" s="10">
        <f>IF(F68=MAX($D68:$Q68),F$34/(SUM(V$35:V68)+1),F68)</f>
        <v>46266</v>
      </c>
      <c r="G69" s="10">
        <f>IF(G68=MAX($D68:$Q68),G$34/(SUM(W$35:W68)+1),G68)</f>
        <v>22071</v>
      </c>
      <c r="H69" s="10">
        <f>IF(H68=MAX($D68:$Q68),H$34/(SUM(X$35:X68)+1),H68)</f>
        <v>10617</v>
      </c>
      <c r="I69" s="10">
        <f>IF(I68=MAX($D68:$Q68),I$34/(SUM(Y$35:Y68)+1),I68)</f>
        <v>7469</v>
      </c>
      <c r="J69" s="10">
        <f>IF(J68=MAX($D68:$Q68),J$34/(SUM(Z$35:Z68)+1),J68)</f>
        <v>5218</v>
      </c>
      <c r="K69" s="10">
        <f>IF(K68=MAX($D68:$Q68),K$34/(SUM(AA$35:AA68)+1),K68)</f>
        <v>1784</v>
      </c>
      <c r="L69" s="10">
        <f>IF(L68=MAX($D68:$Q68),L$34/(SUM(AB$35:AB68)+1),L68)</f>
        <v>1161</v>
      </c>
      <c r="M69" s="10">
        <f>IF(M68=MAX($D68:$Q68),M$34/(SUM(AC$35:AC68)+1),M68)</f>
        <v>462</v>
      </c>
      <c r="N69" s="10">
        <f>IF(N68=MAX($D68:$Q68),N$34/(SUM(AD$35:AD68)+1),N68)</f>
        <v>639</v>
      </c>
      <c r="O69" s="10">
        <f>IF(O68=MAX($D68:$Q68),O$34/(SUM(AE$35:AE68)+1),O68)</f>
        <v>0</v>
      </c>
      <c r="P69" s="10">
        <f>IF(P68=MAX($D68:$Q68),P$34/(SUM(AF$35:AF68)+1),P68)</f>
        <v>0</v>
      </c>
      <c r="Q69" s="10">
        <f>IF(Q68=MAX($D68:$Q68),Q$34/(SUM(AG$35:AG68)+1),Q68)</f>
        <v>0</v>
      </c>
      <c r="R69" s="8"/>
      <c r="S69" s="8">
        <v>3</v>
      </c>
      <c r="T69" s="8">
        <f t="shared" si="60"/>
        <v>0</v>
      </c>
      <c r="U69" s="8">
        <f t="shared" si="47"/>
        <v>0</v>
      </c>
      <c r="V69" s="8">
        <f t="shared" si="48"/>
        <v>1</v>
      </c>
      <c r="W69" s="8">
        <f t="shared" si="49"/>
        <v>0</v>
      </c>
      <c r="X69" s="8">
        <f t="shared" si="50"/>
        <v>0</v>
      </c>
      <c r="Y69" s="8">
        <f t="shared" si="51"/>
        <v>0</v>
      </c>
      <c r="Z69" s="8">
        <f t="shared" si="52"/>
        <v>0</v>
      </c>
      <c r="AA69" s="8">
        <f t="shared" si="53"/>
        <v>0</v>
      </c>
      <c r="AB69" s="8">
        <f t="shared" si="54"/>
        <v>0</v>
      </c>
      <c r="AC69" s="8">
        <f t="shared" si="55"/>
        <v>0</v>
      </c>
      <c r="AD69" s="8">
        <f t="shared" si="56"/>
        <v>0</v>
      </c>
      <c r="AE69" s="8">
        <f t="shared" si="57"/>
        <v>0</v>
      </c>
      <c r="AF69" s="8">
        <f t="shared" si="58"/>
        <v>0</v>
      </c>
      <c r="AG69" s="8">
        <f t="shared" si="59"/>
        <v>0</v>
      </c>
    </row>
    <row r="70" spans="2:33" x14ac:dyDescent="0.3">
      <c r="B70" s="8" t="s">
        <v>62</v>
      </c>
      <c r="C70" s="8">
        <v>4</v>
      </c>
      <c r="D70" s="10">
        <f>IF(D69=MAX($D69:$Q69),D$34/(SUM(T$35:T69)+1),D69)</f>
        <v>9296.5833333333339</v>
      </c>
      <c r="E70" s="10">
        <f>IF(E69=MAX($D69:$Q69),E$34/(SUM(U$35:U69)+1),E69)</f>
        <v>8971.4444444444453</v>
      </c>
      <c r="F70" s="10">
        <f>IF(F69=MAX($D69:$Q69),F$34/(SUM(V$35:V69)+1),F69)</f>
        <v>7957.5</v>
      </c>
      <c r="G70" s="10">
        <f>IF(G69=MAX($D69:$Q69),G$34/(SUM(W$35:W69)+1),G69)</f>
        <v>22071</v>
      </c>
      <c r="H70" s="10">
        <f>IF(H69=MAX($D69:$Q69),H$34/(SUM(X$35:X69)+1),H69)</f>
        <v>10617</v>
      </c>
      <c r="I70" s="10">
        <f>IF(I69=MAX($D69:$Q69),I$34/(SUM(Y$35:Y69)+1),I69)</f>
        <v>7469</v>
      </c>
      <c r="J70" s="10">
        <f>IF(J69=MAX($D69:$Q69),J$34/(SUM(Z$35:Z69)+1),J69)</f>
        <v>5218</v>
      </c>
      <c r="K70" s="10">
        <f>IF(K69=MAX($D69:$Q69),K$34/(SUM(AA$35:AA69)+1),K69)</f>
        <v>1784</v>
      </c>
      <c r="L70" s="10">
        <f>IF(L69=MAX($D69:$Q69),L$34/(SUM(AB$35:AB69)+1),L69)</f>
        <v>1161</v>
      </c>
      <c r="M70" s="10">
        <f>IF(M69=MAX($D69:$Q69),M$34/(SUM(AC$35:AC69)+1),M69)</f>
        <v>462</v>
      </c>
      <c r="N70" s="10">
        <f>IF(N69=MAX($D69:$Q69),N$34/(SUM(AD$35:AD69)+1),N69)</f>
        <v>639</v>
      </c>
      <c r="O70" s="10">
        <f>IF(O69=MAX($D69:$Q69),O$34/(SUM(AE$35:AE69)+1),O69)</f>
        <v>0</v>
      </c>
      <c r="P70" s="10">
        <f>IF(P69=MAX($D69:$Q69),P$34/(SUM(AF$35:AF69)+1),P69)</f>
        <v>0</v>
      </c>
      <c r="Q70" s="10">
        <f>IF(Q69=MAX($D69:$Q69),Q$34/(SUM(AG$35:AG69)+1),Q69)</f>
        <v>0</v>
      </c>
      <c r="R70" s="8"/>
      <c r="S70" s="8">
        <v>4</v>
      </c>
      <c r="T70" s="8">
        <f t="shared" si="60"/>
        <v>0</v>
      </c>
      <c r="U70" s="8">
        <f t="shared" si="47"/>
        <v>0</v>
      </c>
      <c r="V70" s="8">
        <f t="shared" si="48"/>
        <v>0</v>
      </c>
      <c r="W70" s="8">
        <f t="shared" si="49"/>
        <v>1</v>
      </c>
      <c r="X70" s="8">
        <f t="shared" si="50"/>
        <v>0</v>
      </c>
      <c r="Y70" s="8">
        <f t="shared" si="51"/>
        <v>0</v>
      </c>
      <c r="Z70" s="8">
        <f t="shared" si="52"/>
        <v>0</v>
      </c>
      <c r="AA70" s="8">
        <f t="shared" si="53"/>
        <v>0</v>
      </c>
      <c r="AB70" s="8">
        <f t="shared" si="54"/>
        <v>0</v>
      </c>
      <c r="AC70" s="8">
        <f t="shared" si="55"/>
        <v>0</v>
      </c>
      <c r="AD70" s="8">
        <f t="shared" si="56"/>
        <v>0</v>
      </c>
      <c r="AE70" s="8">
        <f t="shared" si="57"/>
        <v>0</v>
      </c>
      <c r="AF70" s="8">
        <f t="shared" si="58"/>
        <v>0</v>
      </c>
      <c r="AG70" s="8">
        <f t="shared" si="59"/>
        <v>0</v>
      </c>
    </row>
    <row r="71" spans="2:33" x14ac:dyDescent="0.3">
      <c r="B71" s="8" t="s">
        <v>62</v>
      </c>
      <c r="C71" s="8">
        <v>5</v>
      </c>
      <c r="D71" s="10">
        <f>IF(D70=MAX($D70:$Q70),D$34/(SUM(T$35:T70)+1),D70)</f>
        <v>9296.5833333333339</v>
      </c>
      <c r="E71" s="10">
        <f>IF(E70=MAX($D70:$Q70),E$34/(SUM(U$35:U70)+1),E70)</f>
        <v>8971.4444444444453</v>
      </c>
      <c r="F71" s="10">
        <f>IF(F70=MAX($D70:$Q70),F$34/(SUM(V$35:V70)+1),F70)</f>
        <v>7957.5</v>
      </c>
      <c r="G71" s="10">
        <f>IF(G70=MAX($D70:$Q70),G$34/(SUM(W$35:W70)+1),G70)</f>
        <v>8607.3333333333339</v>
      </c>
      <c r="H71" s="10">
        <f>IF(H70=MAX($D70:$Q70),H$34/(SUM(X$35:X70)+1),H70)</f>
        <v>10617</v>
      </c>
      <c r="I71" s="10">
        <f>IF(I70=MAX($D70:$Q70),I$34/(SUM(Y$35:Y70)+1),I70)</f>
        <v>7469</v>
      </c>
      <c r="J71" s="10">
        <f>IF(J70=MAX($D70:$Q70),J$34/(SUM(Z$35:Z70)+1),J70)</f>
        <v>5218</v>
      </c>
      <c r="K71" s="10">
        <f>IF(K70=MAX($D70:$Q70),K$34/(SUM(AA$35:AA70)+1),K70)</f>
        <v>1784</v>
      </c>
      <c r="L71" s="10">
        <f>IF(L70=MAX($D70:$Q70),L$34/(SUM(AB$35:AB70)+1),L70)</f>
        <v>1161</v>
      </c>
      <c r="M71" s="10">
        <f>IF(M70=MAX($D70:$Q70),M$34/(SUM(AC$35:AC70)+1),M70)</f>
        <v>462</v>
      </c>
      <c r="N71" s="10">
        <f>IF(N70=MAX($D70:$Q70),N$34/(SUM(AD$35:AD70)+1),N70)</f>
        <v>639</v>
      </c>
      <c r="O71" s="10">
        <f>IF(O70=MAX($D70:$Q70),O$34/(SUM(AE$35:AE70)+1),O70)</f>
        <v>0</v>
      </c>
      <c r="P71" s="10">
        <f>IF(P70=MAX($D70:$Q70),P$34/(SUM(AF$35:AF70)+1),P70)</f>
        <v>0</v>
      </c>
      <c r="Q71" s="10">
        <f>IF(Q70=MAX($D70:$Q70),Q$34/(SUM(AG$35:AG70)+1),Q70)</f>
        <v>0</v>
      </c>
      <c r="R71" s="8"/>
      <c r="S71" s="8">
        <v>5</v>
      </c>
      <c r="T71" s="8">
        <f t="shared" si="60"/>
        <v>0</v>
      </c>
      <c r="U71" s="8">
        <f t="shared" si="47"/>
        <v>0</v>
      </c>
      <c r="V71" s="8">
        <f t="shared" si="48"/>
        <v>0</v>
      </c>
      <c r="W71" s="8">
        <f t="shared" si="49"/>
        <v>0</v>
      </c>
      <c r="X71" s="8">
        <f t="shared" si="50"/>
        <v>1</v>
      </c>
      <c r="Y71" s="8">
        <f t="shared" si="51"/>
        <v>0</v>
      </c>
      <c r="Z71" s="8">
        <f t="shared" si="52"/>
        <v>0</v>
      </c>
      <c r="AA71" s="8">
        <f t="shared" si="53"/>
        <v>0</v>
      </c>
      <c r="AB71" s="8">
        <f t="shared" si="54"/>
        <v>0</v>
      </c>
      <c r="AC71" s="8">
        <f t="shared" si="55"/>
        <v>0</v>
      </c>
      <c r="AD71" s="8">
        <f t="shared" si="56"/>
        <v>0</v>
      </c>
      <c r="AE71" s="8">
        <f t="shared" si="57"/>
        <v>0</v>
      </c>
      <c r="AF71" s="8">
        <f t="shared" si="58"/>
        <v>0</v>
      </c>
      <c r="AG71" s="8">
        <f t="shared" si="59"/>
        <v>0</v>
      </c>
    </row>
    <row r="72" spans="2:33" x14ac:dyDescent="0.3">
      <c r="B72" s="8" t="s">
        <v>62</v>
      </c>
      <c r="C72" s="8">
        <v>6</v>
      </c>
      <c r="D72" s="10">
        <f>IF(D71=MAX($D71:$Q71),D$34/(SUM(T$35:T71)+1),D71)</f>
        <v>9296.5833333333339</v>
      </c>
      <c r="E72" s="10">
        <f>IF(E71=MAX($D71:$Q71),E$34/(SUM(U$35:U71)+1),E71)</f>
        <v>8971.4444444444453</v>
      </c>
      <c r="F72" s="10">
        <f>IF(F71=MAX($D71:$Q71),F$34/(SUM(V$35:V71)+1),F71)</f>
        <v>7957.5</v>
      </c>
      <c r="G72" s="10">
        <f>IF(G71=MAX($D71:$Q71),G$34/(SUM(W$35:W71)+1),G71)</f>
        <v>8607.3333333333339</v>
      </c>
      <c r="H72" s="10">
        <f>IF(H71=MAX($D71:$Q71),H$34/(SUM(X$35:X71)+1),H71)</f>
        <v>9577.5</v>
      </c>
      <c r="I72" s="10">
        <f>IF(I71=MAX($D71:$Q71),I$34/(SUM(Y$35:Y71)+1),I71)</f>
        <v>7469</v>
      </c>
      <c r="J72" s="10">
        <f>IF(J71=MAX($D71:$Q71),J$34/(SUM(Z$35:Z71)+1),J71)</f>
        <v>5218</v>
      </c>
      <c r="K72" s="10">
        <f>IF(K71=MAX($D71:$Q71),K$34/(SUM(AA$35:AA71)+1),K71)</f>
        <v>1784</v>
      </c>
      <c r="L72" s="10">
        <f>IF(L71=MAX($D71:$Q71),L$34/(SUM(AB$35:AB71)+1),L71)</f>
        <v>1161</v>
      </c>
      <c r="M72" s="10">
        <f>IF(M71=MAX($D71:$Q71),M$34/(SUM(AC$35:AC71)+1),M71)</f>
        <v>462</v>
      </c>
      <c r="N72" s="10">
        <f>IF(N71=MAX($D71:$Q71),N$34/(SUM(AD$35:AD71)+1),N71)</f>
        <v>639</v>
      </c>
      <c r="O72" s="10">
        <f>IF(O71=MAX($D71:$Q71),O$34/(SUM(AE$35:AE71)+1),O71)</f>
        <v>0</v>
      </c>
      <c r="P72" s="10">
        <f>IF(P71=MAX($D71:$Q71),P$34/(SUM(AF$35:AF71)+1),P71)</f>
        <v>0</v>
      </c>
      <c r="Q72" s="10">
        <f>IF(Q71=MAX($D71:$Q71),Q$34/(SUM(AG$35:AG71)+1),Q71)</f>
        <v>0</v>
      </c>
      <c r="R72" s="8"/>
      <c r="S72" s="8">
        <v>6</v>
      </c>
      <c r="T72" s="8">
        <f t="shared" si="60"/>
        <v>0</v>
      </c>
      <c r="U72" s="8">
        <f t="shared" si="47"/>
        <v>0</v>
      </c>
      <c r="V72" s="8">
        <f t="shared" si="48"/>
        <v>0</v>
      </c>
      <c r="W72" s="8">
        <f t="shared" si="49"/>
        <v>0</v>
      </c>
      <c r="X72" s="8">
        <f t="shared" si="50"/>
        <v>1</v>
      </c>
      <c r="Y72" s="8">
        <f t="shared" si="51"/>
        <v>0</v>
      </c>
      <c r="Z72" s="8">
        <f t="shared" si="52"/>
        <v>0</v>
      </c>
      <c r="AA72" s="8">
        <f t="shared" si="53"/>
        <v>0</v>
      </c>
      <c r="AB72" s="8">
        <f t="shared" si="54"/>
        <v>0</v>
      </c>
      <c r="AC72" s="8">
        <f t="shared" si="55"/>
        <v>0</v>
      </c>
      <c r="AD72" s="8">
        <f t="shared" si="56"/>
        <v>0</v>
      </c>
      <c r="AE72" s="8">
        <f t="shared" si="57"/>
        <v>0</v>
      </c>
      <c r="AF72" s="8">
        <f t="shared" si="58"/>
        <v>0</v>
      </c>
      <c r="AG72" s="8">
        <f t="shared" si="59"/>
        <v>0</v>
      </c>
    </row>
    <row r="73" spans="2:33" x14ac:dyDescent="0.3">
      <c r="B73" s="8" t="s">
        <v>62</v>
      </c>
      <c r="C73" s="8">
        <v>7</v>
      </c>
      <c r="D73" s="10">
        <f>IF(D72=MAX($D72:$Q72),D$34/(SUM(T$35:T72)+1),D72)</f>
        <v>9296.5833333333339</v>
      </c>
      <c r="E73" s="10">
        <f>IF(E72=MAX($D72:$Q72),E$34/(SUM(U$35:U72)+1),E72)</f>
        <v>8971.4444444444453</v>
      </c>
      <c r="F73" s="10">
        <f>IF(F72=MAX($D72:$Q72),F$34/(SUM(V$35:V72)+1),F72)</f>
        <v>7957.5</v>
      </c>
      <c r="G73" s="10">
        <f>IF(G72=MAX($D72:$Q72),G$34/(SUM(W$35:W72)+1),G72)</f>
        <v>8607.3333333333339</v>
      </c>
      <c r="H73" s="10">
        <f>IF(H72=MAX($D72:$Q72),H$34/(SUM(X$35:X72)+1),H72)</f>
        <v>6385</v>
      </c>
      <c r="I73" s="10">
        <f>IF(I72=MAX($D72:$Q72),I$34/(SUM(Y$35:Y72)+1),I72)</f>
        <v>7469</v>
      </c>
      <c r="J73" s="10">
        <f>IF(J72=MAX($D72:$Q72),J$34/(SUM(Z$35:Z72)+1),J72)</f>
        <v>5218</v>
      </c>
      <c r="K73" s="10">
        <f>IF(K72=MAX($D72:$Q72),K$34/(SUM(AA$35:AA72)+1),K72)</f>
        <v>1784</v>
      </c>
      <c r="L73" s="10">
        <f>IF(L72=MAX($D72:$Q72),L$34/(SUM(AB$35:AB72)+1),L72)</f>
        <v>1161</v>
      </c>
      <c r="M73" s="10">
        <f>IF(M72=MAX($D72:$Q72),M$34/(SUM(AC$35:AC72)+1),M72)</f>
        <v>462</v>
      </c>
      <c r="N73" s="10">
        <f>IF(N72=MAX($D72:$Q72),N$34/(SUM(AD$35:AD72)+1),N72)</f>
        <v>639</v>
      </c>
      <c r="O73" s="10">
        <f>IF(O72=MAX($D72:$Q72),O$34/(SUM(AE$35:AE72)+1),O72)</f>
        <v>0</v>
      </c>
      <c r="P73" s="10">
        <f>IF(P72=MAX($D72:$Q72),P$34/(SUM(AF$35:AF72)+1),P72)</f>
        <v>0</v>
      </c>
      <c r="Q73" s="10">
        <f>IF(Q72=MAX($D72:$Q72),Q$34/(SUM(AG$35:AG72)+1),Q72)</f>
        <v>0</v>
      </c>
      <c r="R73" s="8"/>
      <c r="S73" s="8">
        <v>7</v>
      </c>
      <c r="T73" s="8">
        <f t="shared" si="60"/>
        <v>1</v>
      </c>
      <c r="U73" s="8">
        <f t="shared" si="47"/>
        <v>0</v>
      </c>
      <c r="V73" s="8">
        <f t="shared" si="48"/>
        <v>0</v>
      </c>
      <c r="W73" s="8">
        <f t="shared" si="49"/>
        <v>0</v>
      </c>
      <c r="X73" s="8">
        <f t="shared" si="50"/>
        <v>0</v>
      </c>
      <c r="Y73" s="8">
        <f t="shared" si="51"/>
        <v>0</v>
      </c>
      <c r="Z73" s="8">
        <f t="shared" si="52"/>
        <v>0</v>
      </c>
      <c r="AA73" s="8">
        <f t="shared" si="53"/>
        <v>0</v>
      </c>
      <c r="AB73" s="8">
        <f t="shared" si="54"/>
        <v>0</v>
      </c>
      <c r="AC73" s="8">
        <f t="shared" si="55"/>
        <v>0</v>
      </c>
      <c r="AD73" s="8">
        <f t="shared" si="56"/>
        <v>0</v>
      </c>
      <c r="AE73" s="8">
        <f t="shared" si="57"/>
        <v>0</v>
      </c>
      <c r="AF73" s="8">
        <f t="shared" si="58"/>
        <v>0</v>
      </c>
      <c r="AG73" s="8">
        <f t="shared" si="59"/>
        <v>0</v>
      </c>
    </row>
    <row r="74" spans="2:33" x14ac:dyDescent="0.3">
      <c r="B74" s="8" t="s">
        <v>62</v>
      </c>
      <c r="C74" s="8">
        <v>8</v>
      </c>
      <c r="D74" s="10">
        <f>IF(D73=MAX($D73:$Q73),D$34/(SUM(T$35:T73)+1),D73)</f>
        <v>8924.7199999999993</v>
      </c>
      <c r="E74" s="10">
        <f>IF(E73=MAX($D73:$Q73),E$34/(SUM(U$35:U73)+1),E73)</f>
        <v>8971.4444444444453</v>
      </c>
      <c r="F74" s="10">
        <f>IF(F73=MAX($D73:$Q73),F$34/(SUM(V$35:V73)+1),F73)</f>
        <v>7957.5</v>
      </c>
      <c r="G74" s="10">
        <f>IF(G73=MAX($D73:$Q73),G$34/(SUM(W$35:W73)+1),G73)</f>
        <v>8607.3333333333339</v>
      </c>
      <c r="H74" s="10">
        <f>IF(H73=MAX($D73:$Q73),H$34/(SUM(X$35:X73)+1),H73)</f>
        <v>6385</v>
      </c>
      <c r="I74" s="10">
        <f>IF(I73=MAX($D73:$Q73),I$34/(SUM(Y$35:Y73)+1),I73)</f>
        <v>7469</v>
      </c>
      <c r="J74" s="10">
        <f>IF(J73=MAX($D73:$Q73),J$34/(SUM(Z$35:Z73)+1),J73)</f>
        <v>5218</v>
      </c>
      <c r="K74" s="10">
        <f>IF(K73=MAX($D73:$Q73),K$34/(SUM(AA$35:AA73)+1),K73)</f>
        <v>1784</v>
      </c>
      <c r="L74" s="10">
        <f>IF(L73=MAX($D73:$Q73),L$34/(SUM(AB$35:AB73)+1),L73)</f>
        <v>1161</v>
      </c>
      <c r="M74" s="10">
        <f>IF(M73=MAX($D73:$Q73),M$34/(SUM(AC$35:AC73)+1),M73)</f>
        <v>462</v>
      </c>
      <c r="N74" s="10">
        <f>IF(N73=MAX($D73:$Q73),N$34/(SUM(AD$35:AD73)+1),N73)</f>
        <v>639</v>
      </c>
      <c r="O74" s="10">
        <f>IF(O73=MAX($D73:$Q73),O$34/(SUM(AE$35:AE73)+1),O73)</f>
        <v>0</v>
      </c>
      <c r="P74" s="10">
        <f>IF(P73=MAX($D73:$Q73),P$34/(SUM(AF$35:AF73)+1),P73)</f>
        <v>0</v>
      </c>
      <c r="Q74" s="10">
        <f>IF(Q73=MAX($D73:$Q73),Q$34/(SUM(AG$35:AG73)+1),Q73)</f>
        <v>0</v>
      </c>
      <c r="R74" s="8"/>
      <c r="S74" s="8">
        <v>8</v>
      </c>
      <c r="T74" s="8">
        <f t="shared" si="60"/>
        <v>0</v>
      </c>
      <c r="U74" s="8">
        <f t="shared" si="47"/>
        <v>1</v>
      </c>
      <c r="V74" s="8">
        <f t="shared" si="48"/>
        <v>0</v>
      </c>
      <c r="W74" s="8">
        <f t="shared" si="49"/>
        <v>0</v>
      </c>
      <c r="X74" s="8">
        <f t="shared" si="50"/>
        <v>0</v>
      </c>
      <c r="Y74" s="8">
        <f t="shared" si="51"/>
        <v>0</v>
      </c>
      <c r="Z74" s="8">
        <f t="shared" si="52"/>
        <v>0</v>
      </c>
      <c r="AA74" s="8">
        <f t="shared" si="53"/>
        <v>0</v>
      </c>
      <c r="AB74" s="8">
        <f t="shared" si="54"/>
        <v>0</v>
      </c>
      <c r="AC74" s="8">
        <f t="shared" si="55"/>
        <v>0</v>
      </c>
      <c r="AD74" s="8">
        <f t="shared" si="56"/>
        <v>0</v>
      </c>
      <c r="AE74" s="8">
        <f t="shared" si="57"/>
        <v>0</v>
      </c>
      <c r="AF74" s="8">
        <f t="shared" si="58"/>
        <v>0</v>
      </c>
      <c r="AG74" s="8">
        <f t="shared" si="59"/>
        <v>0</v>
      </c>
    </row>
    <row r="75" spans="2:33" x14ac:dyDescent="0.3">
      <c r="B75" s="8" t="s">
        <v>62</v>
      </c>
      <c r="C75" s="8">
        <v>9</v>
      </c>
      <c r="D75" s="10">
        <f>IF(D74=MAX($D74:$Q74),D$34/(SUM(T$35:T74)+1),D74)</f>
        <v>8924.7199999999993</v>
      </c>
      <c r="E75" s="10">
        <f>IF(E74=MAX($D74:$Q74),E$34/(SUM(U$35:U74)+1),E74)</f>
        <v>8499.2631578947367</v>
      </c>
      <c r="F75" s="10">
        <f>IF(F74=MAX($D74:$Q74),F$34/(SUM(V$35:V74)+1),F74)</f>
        <v>7957.5</v>
      </c>
      <c r="G75" s="10">
        <f>IF(G74=MAX($D74:$Q74),G$34/(SUM(W$35:W74)+1),G74)</f>
        <v>8607.3333333333339</v>
      </c>
      <c r="H75" s="10">
        <f>IF(H74=MAX($D74:$Q74),H$34/(SUM(X$35:X74)+1),H74)</f>
        <v>6385</v>
      </c>
      <c r="I75" s="10">
        <f>IF(I74=MAX($D74:$Q74),I$34/(SUM(Y$35:Y74)+1),I74)</f>
        <v>7469</v>
      </c>
      <c r="J75" s="10">
        <f>IF(J74=MAX($D74:$Q74),J$34/(SUM(Z$35:Z74)+1),J74)</f>
        <v>5218</v>
      </c>
      <c r="K75" s="10">
        <f>IF(K74=MAX($D74:$Q74),K$34/(SUM(AA$35:AA74)+1),K74)</f>
        <v>1784</v>
      </c>
      <c r="L75" s="10">
        <f>IF(L74=MAX($D74:$Q74),L$34/(SUM(AB$35:AB74)+1),L74)</f>
        <v>1161</v>
      </c>
      <c r="M75" s="10">
        <f>IF(M74=MAX($D74:$Q74),M$34/(SUM(AC$35:AC74)+1),M74)</f>
        <v>462</v>
      </c>
      <c r="N75" s="10">
        <f>IF(N74=MAX($D74:$Q74),N$34/(SUM(AD$35:AD74)+1),N74)</f>
        <v>639</v>
      </c>
      <c r="O75" s="10">
        <f>IF(O74=MAX($D74:$Q74),O$34/(SUM(AE$35:AE74)+1),O74)</f>
        <v>0</v>
      </c>
      <c r="P75" s="10">
        <f>IF(P74=MAX($D74:$Q74),P$34/(SUM(AF$35:AF74)+1),P74)</f>
        <v>0</v>
      </c>
      <c r="Q75" s="10">
        <f>IF(Q74=MAX($D74:$Q74),Q$34/(SUM(AG$35:AG74)+1),Q74)</f>
        <v>0</v>
      </c>
      <c r="R75" s="8"/>
      <c r="S75" s="8">
        <v>9</v>
      </c>
      <c r="T75" s="8">
        <f t="shared" si="60"/>
        <v>1</v>
      </c>
      <c r="U75" s="8">
        <f t="shared" si="47"/>
        <v>0</v>
      </c>
      <c r="V75" s="8">
        <f t="shared" si="48"/>
        <v>0</v>
      </c>
      <c r="W75" s="8">
        <f t="shared" si="49"/>
        <v>0</v>
      </c>
      <c r="X75" s="8">
        <f t="shared" si="50"/>
        <v>0</v>
      </c>
      <c r="Y75" s="8">
        <f t="shared" si="51"/>
        <v>0</v>
      </c>
      <c r="Z75" s="8">
        <f t="shared" si="52"/>
        <v>0</v>
      </c>
      <c r="AA75" s="8">
        <f t="shared" si="53"/>
        <v>0</v>
      </c>
      <c r="AB75" s="8">
        <f t="shared" si="54"/>
        <v>0</v>
      </c>
      <c r="AC75" s="8">
        <f t="shared" si="55"/>
        <v>0</v>
      </c>
      <c r="AD75" s="8">
        <f t="shared" si="56"/>
        <v>0</v>
      </c>
      <c r="AE75" s="8">
        <f t="shared" si="57"/>
        <v>0</v>
      </c>
      <c r="AF75" s="8">
        <f t="shared" si="58"/>
        <v>0</v>
      </c>
      <c r="AG75" s="8">
        <f t="shared" si="59"/>
        <v>0</v>
      </c>
    </row>
    <row r="76" spans="2:33" x14ac:dyDescent="0.3">
      <c r="B76" s="8" t="s">
        <v>62</v>
      </c>
      <c r="C76" s="8">
        <v>10</v>
      </c>
      <c r="D76" s="10">
        <f>IF(D75=MAX($D75:$Q75),D$34/(SUM(T$35:T75)+1),D75)</f>
        <v>8581.461538461539</v>
      </c>
      <c r="E76" s="10">
        <f>IF(E75=MAX($D75:$Q75),E$34/(SUM(U$35:U75)+1),E75)</f>
        <v>8499.2631578947367</v>
      </c>
      <c r="F76" s="10">
        <f>IF(F75=MAX($D75:$Q75),F$34/(SUM(V$35:V75)+1),F75)</f>
        <v>7957.5</v>
      </c>
      <c r="G76" s="10">
        <f>IF(G75=MAX($D75:$Q75),G$34/(SUM(W$35:W75)+1),G75)</f>
        <v>8607.3333333333339</v>
      </c>
      <c r="H76" s="10">
        <f>IF(H75=MAX($D75:$Q75),H$34/(SUM(X$35:X75)+1),H75)</f>
        <v>6385</v>
      </c>
      <c r="I76" s="10">
        <f>IF(I75=MAX($D75:$Q75),I$34/(SUM(Y$35:Y75)+1),I75)</f>
        <v>7469</v>
      </c>
      <c r="J76" s="10">
        <f>IF(J75=MAX($D75:$Q75),J$34/(SUM(Z$35:Z75)+1),J75)</f>
        <v>5218</v>
      </c>
      <c r="K76" s="10">
        <f>IF(K75=MAX($D75:$Q75),K$34/(SUM(AA$35:AA75)+1),K75)</f>
        <v>1784</v>
      </c>
      <c r="L76" s="10">
        <f>IF(L75=MAX($D75:$Q75),L$34/(SUM(AB$35:AB75)+1),L75)</f>
        <v>1161</v>
      </c>
      <c r="M76" s="10">
        <f>IF(M75=MAX($D75:$Q75),M$34/(SUM(AC$35:AC75)+1),M75)</f>
        <v>462</v>
      </c>
      <c r="N76" s="10">
        <f>IF(N75=MAX($D75:$Q75),N$34/(SUM(AD$35:AD75)+1),N75)</f>
        <v>639</v>
      </c>
      <c r="O76" s="10">
        <f>IF(O75=MAX($D75:$Q75),O$34/(SUM(AE$35:AE75)+1),O75)</f>
        <v>0</v>
      </c>
      <c r="P76" s="10">
        <f>IF(P75=MAX($D75:$Q75),P$34/(SUM(AF$35:AF75)+1),P75)</f>
        <v>0</v>
      </c>
      <c r="Q76" s="10">
        <f>IF(Q75=MAX($D75:$Q75),Q$34/(SUM(AG$35:AG75)+1),Q75)</f>
        <v>0</v>
      </c>
      <c r="R76" s="8"/>
      <c r="S76" s="8">
        <v>10</v>
      </c>
      <c r="T76" s="8">
        <f t="shared" si="60"/>
        <v>0</v>
      </c>
      <c r="U76" s="8">
        <f t="shared" si="47"/>
        <v>0</v>
      </c>
      <c r="V76" s="8">
        <f t="shared" si="48"/>
        <v>0</v>
      </c>
      <c r="W76" s="8">
        <f t="shared" si="49"/>
        <v>1</v>
      </c>
      <c r="X76" s="8">
        <f t="shared" si="50"/>
        <v>0</v>
      </c>
      <c r="Y76" s="8">
        <f t="shared" si="51"/>
        <v>0</v>
      </c>
      <c r="Z76" s="8">
        <f t="shared" si="52"/>
        <v>0</v>
      </c>
      <c r="AA76" s="8">
        <f t="shared" si="53"/>
        <v>0</v>
      </c>
      <c r="AB76" s="8">
        <f t="shared" si="54"/>
        <v>0</v>
      </c>
      <c r="AC76" s="8">
        <f t="shared" si="55"/>
        <v>0</v>
      </c>
      <c r="AD76" s="8">
        <f t="shared" si="56"/>
        <v>0</v>
      </c>
      <c r="AE76" s="8">
        <f t="shared" si="57"/>
        <v>0</v>
      </c>
      <c r="AF76" s="8">
        <f t="shared" si="58"/>
        <v>0</v>
      </c>
      <c r="AG76" s="8">
        <f t="shared" si="59"/>
        <v>0</v>
      </c>
    </row>
    <row r="77" spans="2:33" x14ac:dyDescent="0.3">
      <c r="B77" s="8" t="s">
        <v>62</v>
      </c>
      <c r="C77" s="8">
        <v>11</v>
      </c>
      <c r="D77" s="10">
        <f>IF(D76=MAX($D76:$Q76),D$34/(SUM(T$35:T76)+1),D76)</f>
        <v>8581.461538461539</v>
      </c>
      <c r="E77" s="10">
        <f>IF(E76=MAX($D76:$Q76),E$34/(SUM(U$35:U76)+1),E76)</f>
        <v>8499.2631578947367</v>
      </c>
      <c r="F77" s="10">
        <f>IF(F76=MAX($D76:$Q76),F$34/(SUM(V$35:V76)+1),F76)</f>
        <v>7957.5</v>
      </c>
      <c r="G77" s="10">
        <f>IF(G76=MAX($D76:$Q76),G$34/(SUM(W$35:W76)+1),G76)</f>
        <v>7377.7142857142853</v>
      </c>
      <c r="H77" s="10">
        <f>IF(H76=MAX($D76:$Q76),H$34/(SUM(X$35:X76)+1),H76)</f>
        <v>6385</v>
      </c>
      <c r="I77" s="10">
        <f>IF(I76=MAX($D76:$Q76),I$34/(SUM(Y$35:Y76)+1),I76)</f>
        <v>7469</v>
      </c>
      <c r="J77" s="10">
        <f>IF(J76=MAX($D76:$Q76),J$34/(SUM(Z$35:Z76)+1),J76)</f>
        <v>5218</v>
      </c>
      <c r="K77" s="10">
        <f>IF(K76=MAX($D76:$Q76),K$34/(SUM(AA$35:AA76)+1),K76)</f>
        <v>1784</v>
      </c>
      <c r="L77" s="10">
        <f>IF(L76=MAX($D76:$Q76),L$34/(SUM(AB$35:AB76)+1),L76)</f>
        <v>1161</v>
      </c>
      <c r="M77" s="10">
        <f>IF(M76=MAX($D76:$Q76),M$34/(SUM(AC$35:AC76)+1),M76)</f>
        <v>462</v>
      </c>
      <c r="N77" s="10">
        <f>IF(N76=MAX($D76:$Q76),N$34/(SUM(AD$35:AD76)+1),N76)</f>
        <v>639</v>
      </c>
      <c r="O77" s="10">
        <f>IF(O76=MAX($D76:$Q76),O$34/(SUM(AE$35:AE76)+1),O76)</f>
        <v>0</v>
      </c>
      <c r="P77" s="10">
        <f>IF(P76=MAX($D76:$Q76),P$34/(SUM(AF$35:AF76)+1),P76)</f>
        <v>0</v>
      </c>
      <c r="Q77" s="10">
        <f>IF(Q76=MAX($D76:$Q76),Q$34/(SUM(AG$35:AG76)+1),Q76)</f>
        <v>0</v>
      </c>
      <c r="R77" s="8"/>
      <c r="S77" s="8">
        <v>11</v>
      </c>
      <c r="T77" s="8">
        <f t="shared" si="60"/>
        <v>1</v>
      </c>
      <c r="U77" s="8">
        <f t="shared" si="47"/>
        <v>0</v>
      </c>
      <c r="V77" s="8">
        <f t="shared" si="48"/>
        <v>0</v>
      </c>
      <c r="W77" s="8">
        <f t="shared" si="49"/>
        <v>0</v>
      </c>
      <c r="X77" s="8">
        <f t="shared" si="50"/>
        <v>0</v>
      </c>
      <c r="Y77" s="8">
        <f t="shared" si="51"/>
        <v>0</v>
      </c>
      <c r="Z77" s="8">
        <f t="shared" si="52"/>
        <v>0</v>
      </c>
      <c r="AA77" s="8">
        <f t="shared" si="53"/>
        <v>0</v>
      </c>
      <c r="AB77" s="8">
        <f t="shared" si="54"/>
        <v>0</v>
      </c>
      <c r="AC77" s="8">
        <f t="shared" si="55"/>
        <v>0</v>
      </c>
      <c r="AD77" s="8">
        <f t="shared" si="56"/>
        <v>0</v>
      </c>
      <c r="AE77" s="8">
        <f t="shared" si="57"/>
        <v>0</v>
      </c>
      <c r="AF77" s="8">
        <f t="shared" si="58"/>
        <v>0</v>
      </c>
      <c r="AG77" s="8">
        <f t="shared" si="59"/>
        <v>0</v>
      </c>
    </row>
    <row r="78" spans="2:33" x14ac:dyDescent="0.3">
      <c r="B78" s="8" t="s">
        <v>62</v>
      </c>
      <c r="C78" s="8">
        <v>12</v>
      </c>
      <c r="D78" s="10">
        <f>IF(D77=MAX($D77:$Q77),D$34/(SUM(T$35:T77)+1),D77)</f>
        <v>8263.6296296296296</v>
      </c>
      <c r="E78" s="10">
        <f>IF(E77=MAX($D77:$Q77),E$34/(SUM(U$35:U77)+1),E77)</f>
        <v>8499.2631578947367</v>
      </c>
      <c r="F78" s="10">
        <f>IF(F77=MAX($D77:$Q77),F$34/(SUM(V$35:V77)+1),F77)</f>
        <v>7957.5</v>
      </c>
      <c r="G78" s="10">
        <f>IF(G77=MAX($D77:$Q77),G$34/(SUM(W$35:W77)+1),G77)</f>
        <v>7377.7142857142853</v>
      </c>
      <c r="H78" s="10">
        <f>IF(H77=MAX($D77:$Q77),H$34/(SUM(X$35:X77)+1),H77)</f>
        <v>6385</v>
      </c>
      <c r="I78" s="10">
        <f>IF(I77=MAX($D77:$Q77),I$34/(SUM(Y$35:Y77)+1),I77)</f>
        <v>7469</v>
      </c>
      <c r="J78" s="10">
        <f>IF(J77=MAX($D77:$Q77),J$34/(SUM(Z$35:Z77)+1),J77)</f>
        <v>5218</v>
      </c>
      <c r="K78" s="10">
        <f>IF(K77=MAX($D77:$Q77),K$34/(SUM(AA$35:AA77)+1),K77)</f>
        <v>1784</v>
      </c>
      <c r="L78" s="10">
        <f>IF(L77=MAX($D77:$Q77),L$34/(SUM(AB$35:AB77)+1),L77)</f>
        <v>1161</v>
      </c>
      <c r="M78" s="10">
        <f>IF(M77=MAX($D77:$Q77),M$34/(SUM(AC$35:AC77)+1),M77)</f>
        <v>462</v>
      </c>
      <c r="N78" s="10">
        <f>IF(N77=MAX($D77:$Q77),N$34/(SUM(AD$35:AD77)+1),N77)</f>
        <v>639</v>
      </c>
      <c r="O78" s="10">
        <f>IF(O77=MAX($D77:$Q77),O$34/(SUM(AE$35:AE77)+1),O77)</f>
        <v>0</v>
      </c>
      <c r="P78" s="10">
        <f>IF(P77=MAX($D77:$Q77),P$34/(SUM(AF$35:AF77)+1),P77)</f>
        <v>0</v>
      </c>
      <c r="Q78" s="10">
        <f>IF(Q77=MAX($D77:$Q77),Q$34/(SUM(AG$35:AG77)+1),Q77)</f>
        <v>0</v>
      </c>
      <c r="R78" s="8"/>
      <c r="S78" s="8">
        <v>12</v>
      </c>
      <c r="T78" s="8">
        <f t="shared" si="60"/>
        <v>0</v>
      </c>
      <c r="U78" s="8">
        <f t="shared" si="47"/>
        <v>1</v>
      </c>
      <c r="V78" s="8">
        <f t="shared" si="48"/>
        <v>0</v>
      </c>
      <c r="W78" s="8">
        <f t="shared" si="49"/>
        <v>0</v>
      </c>
      <c r="X78" s="8">
        <f t="shared" si="50"/>
        <v>0</v>
      </c>
      <c r="Y78" s="8">
        <f t="shared" si="51"/>
        <v>0</v>
      </c>
      <c r="Z78" s="8">
        <f t="shared" si="52"/>
        <v>0</v>
      </c>
      <c r="AA78" s="8">
        <f t="shared" si="53"/>
        <v>0</v>
      </c>
      <c r="AB78" s="8">
        <f t="shared" si="54"/>
        <v>0</v>
      </c>
      <c r="AC78" s="8">
        <f t="shared" si="55"/>
        <v>0</v>
      </c>
      <c r="AD78" s="8">
        <f t="shared" si="56"/>
        <v>0</v>
      </c>
      <c r="AE78" s="8">
        <f t="shared" si="57"/>
        <v>0</v>
      </c>
      <c r="AF78" s="8">
        <f t="shared" si="58"/>
        <v>0</v>
      </c>
      <c r="AG78" s="8">
        <f t="shared" si="59"/>
        <v>0</v>
      </c>
    </row>
    <row r="79" spans="2:33" x14ac:dyDescent="0.3">
      <c r="B79" s="8" t="s">
        <v>62</v>
      </c>
      <c r="C79" s="8">
        <v>13</v>
      </c>
      <c r="D79" s="10">
        <f>IF(D78=MAX($D78:$Q78),D$34/(SUM(T$35:T78)+1),D78)</f>
        <v>8263.6296296296296</v>
      </c>
      <c r="E79" s="10">
        <f>IF(E78=MAX($D78:$Q78),E$34/(SUM(U$35:U78)+1),E78)</f>
        <v>8074.3</v>
      </c>
      <c r="F79" s="10">
        <f>IF(F78=MAX($D78:$Q78),F$34/(SUM(V$35:V78)+1),F78)</f>
        <v>7957.5</v>
      </c>
      <c r="G79" s="10">
        <f>IF(G78=MAX($D78:$Q78),G$34/(SUM(W$35:W78)+1),G78)</f>
        <v>7377.7142857142853</v>
      </c>
      <c r="H79" s="10">
        <f>IF(H78=MAX($D78:$Q78),H$34/(SUM(X$35:X78)+1),H78)</f>
        <v>6385</v>
      </c>
      <c r="I79" s="10">
        <f>IF(I78=MAX($D78:$Q78),I$34/(SUM(Y$35:Y78)+1),I78)</f>
        <v>7469</v>
      </c>
      <c r="J79" s="10">
        <f>IF(J78=MAX($D78:$Q78),J$34/(SUM(Z$35:Z78)+1),J78)</f>
        <v>5218</v>
      </c>
      <c r="K79" s="10">
        <f>IF(K78=MAX($D78:$Q78),K$34/(SUM(AA$35:AA78)+1),K78)</f>
        <v>1784</v>
      </c>
      <c r="L79" s="10">
        <f>IF(L78=MAX($D78:$Q78),L$34/(SUM(AB$35:AB78)+1),L78)</f>
        <v>1161</v>
      </c>
      <c r="M79" s="10">
        <f>IF(M78=MAX($D78:$Q78),M$34/(SUM(AC$35:AC78)+1),M78)</f>
        <v>462</v>
      </c>
      <c r="N79" s="10">
        <f>IF(N78=MAX($D78:$Q78),N$34/(SUM(AD$35:AD78)+1),N78)</f>
        <v>639</v>
      </c>
      <c r="O79" s="10">
        <f>IF(O78=MAX($D78:$Q78),O$34/(SUM(AE$35:AE78)+1),O78)</f>
        <v>0</v>
      </c>
      <c r="P79" s="10">
        <f>IF(P78=MAX($D78:$Q78),P$34/(SUM(AF$35:AF78)+1),P78)</f>
        <v>0</v>
      </c>
      <c r="Q79" s="10">
        <f>IF(Q78=MAX($D78:$Q78),Q$34/(SUM(AG$35:AG78)+1),Q78)</f>
        <v>0</v>
      </c>
      <c r="R79" s="8"/>
      <c r="S79" s="8">
        <v>13</v>
      </c>
      <c r="T79" s="8">
        <f t="shared" si="60"/>
        <v>1</v>
      </c>
      <c r="U79" s="8">
        <f t="shared" si="47"/>
        <v>0</v>
      </c>
      <c r="V79" s="8">
        <f t="shared" si="48"/>
        <v>0</v>
      </c>
      <c r="W79" s="8">
        <f t="shared" si="49"/>
        <v>0</v>
      </c>
      <c r="X79" s="8">
        <f t="shared" si="50"/>
        <v>0</v>
      </c>
      <c r="Y79" s="8">
        <f t="shared" si="51"/>
        <v>0</v>
      </c>
      <c r="Z79" s="8">
        <f t="shared" si="52"/>
        <v>0</v>
      </c>
      <c r="AA79" s="8">
        <f t="shared" si="53"/>
        <v>0</v>
      </c>
      <c r="AB79" s="8">
        <f t="shared" si="54"/>
        <v>0</v>
      </c>
      <c r="AC79" s="8">
        <f t="shared" si="55"/>
        <v>0</v>
      </c>
      <c r="AD79" s="8">
        <f t="shared" si="56"/>
        <v>0</v>
      </c>
      <c r="AE79" s="8">
        <f t="shared" si="57"/>
        <v>0</v>
      </c>
      <c r="AF79" s="8">
        <f t="shared" si="58"/>
        <v>0</v>
      </c>
      <c r="AG79" s="8">
        <f t="shared" si="59"/>
        <v>0</v>
      </c>
    </row>
    <row r="80" spans="2:33" x14ac:dyDescent="0.3">
      <c r="B80" s="8" t="s">
        <v>62</v>
      </c>
      <c r="C80" s="8">
        <v>14</v>
      </c>
      <c r="D80" s="10">
        <f>IF(D79=MAX($D79:$Q79),D$34/(SUM(T$35:T79)+1),D79)</f>
        <v>7968.5</v>
      </c>
      <c r="E80" s="10">
        <f>IF(E79=MAX($D79:$Q79),E$34/(SUM(U$35:U79)+1),E79)</f>
        <v>8074.3</v>
      </c>
      <c r="F80" s="10">
        <f>IF(F79=MAX($D79:$Q79),F$34/(SUM(V$35:V79)+1),F79)</f>
        <v>7957.5</v>
      </c>
      <c r="G80" s="10">
        <f>IF(G79=MAX($D79:$Q79),G$34/(SUM(W$35:W79)+1),G79)</f>
        <v>7377.7142857142853</v>
      </c>
      <c r="H80" s="10">
        <f>IF(H79=MAX($D79:$Q79),H$34/(SUM(X$35:X79)+1),H79)</f>
        <v>6385</v>
      </c>
      <c r="I80" s="10">
        <f>IF(I79=MAX($D79:$Q79),I$34/(SUM(Y$35:Y79)+1),I79)</f>
        <v>7469</v>
      </c>
      <c r="J80" s="10">
        <f>IF(J79=MAX($D79:$Q79),J$34/(SUM(Z$35:Z79)+1),J79)</f>
        <v>5218</v>
      </c>
      <c r="K80" s="10">
        <f>IF(K79=MAX($D79:$Q79),K$34/(SUM(AA$35:AA79)+1),K79)</f>
        <v>1784</v>
      </c>
      <c r="L80" s="10">
        <f>IF(L79=MAX($D79:$Q79),L$34/(SUM(AB$35:AB79)+1),L79)</f>
        <v>1161</v>
      </c>
      <c r="M80" s="10">
        <f>IF(M79=MAX($D79:$Q79),M$34/(SUM(AC$35:AC79)+1),M79)</f>
        <v>462</v>
      </c>
      <c r="N80" s="10">
        <f>IF(N79=MAX($D79:$Q79),N$34/(SUM(AD$35:AD79)+1),N79)</f>
        <v>639</v>
      </c>
      <c r="O80" s="10">
        <f>IF(O79=MAX($D79:$Q79),O$34/(SUM(AE$35:AE79)+1),O79)</f>
        <v>0</v>
      </c>
      <c r="P80" s="10">
        <f>IF(P79=MAX($D79:$Q79),P$34/(SUM(AF$35:AF79)+1),P79)</f>
        <v>0</v>
      </c>
      <c r="Q80" s="10">
        <f>IF(Q79=MAX($D79:$Q79),Q$34/(SUM(AG$35:AG79)+1),Q79)</f>
        <v>0</v>
      </c>
      <c r="R80" s="8"/>
      <c r="S80" s="8">
        <v>14</v>
      </c>
      <c r="T80" s="8">
        <f t="shared" si="60"/>
        <v>0</v>
      </c>
      <c r="U80" s="8">
        <f t="shared" si="47"/>
        <v>1</v>
      </c>
      <c r="V80" s="8">
        <f t="shared" si="48"/>
        <v>0</v>
      </c>
      <c r="W80" s="8">
        <f t="shared" si="49"/>
        <v>0</v>
      </c>
      <c r="X80" s="8">
        <f t="shared" si="50"/>
        <v>0</v>
      </c>
      <c r="Y80" s="8">
        <f t="shared" si="51"/>
        <v>0</v>
      </c>
      <c r="Z80" s="8">
        <f t="shared" si="52"/>
        <v>0</v>
      </c>
      <c r="AA80" s="8">
        <f t="shared" si="53"/>
        <v>0</v>
      </c>
      <c r="AB80" s="8">
        <f t="shared" si="54"/>
        <v>0</v>
      </c>
      <c r="AC80" s="8">
        <f t="shared" si="55"/>
        <v>0</v>
      </c>
      <c r="AD80" s="8">
        <f t="shared" si="56"/>
        <v>0</v>
      </c>
      <c r="AE80" s="8">
        <f t="shared" si="57"/>
        <v>0</v>
      </c>
      <c r="AF80" s="8">
        <f t="shared" si="58"/>
        <v>0</v>
      </c>
      <c r="AG80" s="8">
        <f t="shared" si="59"/>
        <v>0</v>
      </c>
    </row>
    <row r="81" spans="2:33" x14ac:dyDescent="0.3">
      <c r="B81" s="8" t="s">
        <v>62</v>
      </c>
      <c r="C81" s="8">
        <v>15</v>
      </c>
      <c r="D81" s="10">
        <f>IF(D80=MAX($D80:$Q80),D$34/(SUM(T$35:T80)+1),D80)</f>
        <v>7968.5</v>
      </c>
      <c r="E81" s="10">
        <f>IF(E80=MAX($D80:$Q80),E$34/(SUM(U$35:U80)+1),E80)</f>
        <v>7689.8095238095239</v>
      </c>
      <c r="F81" s="10">
        <f>IF(F80=MAX($D80:$Q80),F$34/(SUM(V$35:V80)+1),F80)</f>
        <v>7957.5</v>
      </c>
      <c r="G81" s="10">
        <f>IF(G80=MAX($D80:$Q80),G$34/(SUM(W$35:W80)+1),G80)</f>
        <v>7377.7142857142853</v>
      </c>
      <c r="H81" s="10">
        <f>IF(H80=MAX($D80:$Q80),H$34/(SUM(X$35:X80)+1),H80)</f>
        <v>6385</v>
      </c>
      <c r="I81" s="10">
        <f>IF(I80=MAX($D80:$Q80),I$34/(SUM(Y$35:Y80)+1),I80)</f>
        <v>7469</v>
      </c>
      <c r="J81" s="10">
        <f>IF(J80=MAX($D80:$Q80),J$34/(SUM(Z$35:Z80)+1),J80)</f>
        <v>5218</v>
      </c>
      <c r="K81" s="10">
        <f>IF(K80=MAX($D80:$Q80),K$34/(SUM(AA$35:AA80)+1),K80)</f>
        <v>1784</v>
      </c>
      <c r="L81" s="10">
        <f>IF(L80=MAX($D80:$Q80),L$34/(SUM(AB$35:AB80)+1),L80)</f>
        <v>1161</v>
      </c>
      <c r="M81" s="10">
        <f>IF(M80=MAX($D80:$Q80),M$34/(SUM(AC$35:AC80)+1),M80)</f>
        <v>462</v>
      </c>
      <c r="N81" s="10">
        <f>IF(N80=MAX($D80:$Q80),N$34/(SUM(AD$35:AD80)+1),N80)</f>
        <v>639</v>
      </c>
      <c r="O81" s="10">
        <f>IF(O80=MAX($D80:$Q80),O$34/(SUM(AE$35:AE80)+1),O80)</f>
        <v>0</v>
      </c>
      <c r="P81" s="10">
        <f>IF(P80=MAX($D80:$Q80),P$34/(SUM(AF$35:AF80)+1),P80)</f>
        <v>0</v>
      </c>
      <c r="Q81" s="10">
        <f>IF(Q80=MAX($D80:$Q80),Q$34/(SUM(AG$35:AG80)+1),Q80)</f>
        <v>0</v>
      </c>
      <c r="R81" s="8"/>
      <c r="S81" s="8">
        <v>15</v>
      </c>
      <c r="T81" s="8">
        <f t="shared" si="60"/>
        <v>1</v>
      </c>
      <c r="U81" s="8">
        <f t="shared" si="47"/>
        <v>0</v>
      </c>
      <c r="V81" s="8">
        <f t="shared" si="48"/>
        <v>0</v>
      </c>
      <c r="W81" s="8">
        <f t="shared" si="49"/>
        <v>0</v>
      </c>
      <c r="X81" s="8">
        <f t="shared" si="50"/>
        <v>0</v>
      </c>
      <c r="Y81" s="8">
        <f t="shared" si="51"/>
        <v>0</v>
      </c>
      <c r="Z81" s="8">
        <f t="shared" si="52"/>
        <v>0</v>
      </c>
      <c r="AA81" s="8">
        <f t="shared" si="53"/>
        <v>0</v>
      </c>
      <c r="AB81" s="8">
        <f t="shared" si="54"/>
        <v>0</v>
      </c>
      <c r="AC81" s="8">
        <f t="shared" si="55"/>
        <v>0</v>
      </c>
      <c r="AD81" s="8">
        <f t="shared" si="56"/>
        <v>0</v>
      </c>
      <c r="AE81" s="8">
        <f t="shared" si="57"/>
        <v>0</v>
      </c>
      <c r="AF81" s="8">
        <f t="shared" si="58"/>
        <v>0</v>
      </c>
      <c r="AG81" s="8">
        <f t="shared" si="59"/>
        <v>0</v>
      </c>
    </row>
    <row r="82" spans="2:33" x14ac:dyDescent="0.3">
      <c r="B82" s="8" t="s">
        <v>62</v>
      </c>
      <c r="C82" s="8">
        <v>16</v>
      </c>
      <c r="D82" s="10">
        <f>IF(D81=MAX($D81:$Q81),D$34/(SUM(T$35:T81)+1),D81)</f>
        <v>7693.7241379310344</v>
      </c>
      <c r="E82" s="10">
        <f>IF(E81=MAX($D81:$Q81),E$34/(SUM(U$35:U81)+1),E81)</f>
        <v>7689.8095238095239</v>
      </c>
      <c r="F82" s="10">
        <f>IF(F81=MAX($D81:$Q81),F$34/(SUM(V$35:V81)+1),F81)</f>
        <v>7957.5</v>
      </c>
      <c r="G82" s="10">
        <f>IF(G81=MAX($D81:$Q81),G$34/(SUM(W$35:W81)+1),G81)</f>
        <v>7377.7142857142853</v>
      </c>
      <c r="H82" s="10">
        <f>IF(H81=MAX($D81:$Q81),H$34/(SUM(X$35:X81)+1),H81)</f>
        <v>6385</v>
      </c>
      <c r="I82" s="10">
        <f>IF(I81=MAX($D81:$Q81),I$34/(SUM(Y$35:Y81)+1),I81)</f>
        <v>7469</v>
      </c>
      <c r="J82" s="10">
        <f>IF(J81=MAX($D81:$Q81),J$34/(SUM(Z$35:Z81)+1),J81)</f>
        <v>5218</v>
      </c>
      <c r="K82" s="10">
        <f>IF(K81=MAX($D81:$Q81),K$34/(SUM(AA$35:AA81)+1),K81)</f>
        <v>1784</v>
      </c>
      <c r="L82" s="10">
        <f>IF(L81=MAX($D81:$Q81),L$34/(SUM(AB$35:AB81)+1),L81)</f>
        <v>1161</v>
      </c>
      <c r="M82" s="10">
        <f>IF(M81=MAX($D81:$Q81),M$34/(SUM(AC$35:AC81)+1),M81)</f>
        <v>462</v>
      </c>
      <c r="N82" s="10">
        <f>IF(N81=MAX($D81:$Q81),N$34/(SUM(AD$35:AD81)+1),N81)</f>
        <v>639</v>
      </c>
      <c r="O82" s="10">
        <f>IF(O81=MAX($D81:$Q81),O$34/(SUM(AE$35:AE81)+1),O81)</f>
        <v>0</v>
      </c>
      <c r="P82" s="10">
        <f>IF(P81=MAX($D81:$Q81),P$34/(SUM(AF$35:AF81)+1),P81)</f>
        <v>0</v>
      </c>
      <c r="Q82" s="10">
        <f>IF(Q81=MAX($D81:$Q81),Q$34/(SUM(AG$35:AG81)+1),Q81)</f>
        <v>0</v>
      </c>
      <c r="R82" s="8"/>
      <c r="S82" s="8">
        <v>16</v>
      </c>
      <c r="T82" s="8">
        <f t="shared" si="60"/>
        <v>0</v>
      </c>
      <c r="U82" s="8">
        <f t="shared" si="47"/>
        <v>0</v>
      </c>
      <c r="V82" s="8">
        <f t="shared" si="48"/>
        <v>1</v>
      </c>
      <c r="W82" s="8">
        <f t="shared" si="49"/>
        <v>0</v>
      </c>
      <c r="X82" s="8">
        <f t="shared" si="50"/>
        <v>0</v>
      </c>
      <c r="Y82" s="8">
        <f t="shared" si="51"/>
        <v>0</v>
      </c>
      <c r="Z82" s="8">
        <f t="shared" si="52"/>
        <v>0</v>
      </c>
      <c r="AA82" s="8">
        <f t="shared" si="53"/>
        <v>0</v>
      </c>
      <c r="AB82" s="8">
        <f t="shared" si="54"/>
        <v>0</v>
      </c>
      <c r="AC82" s="8">
        <f t="shared" si="55"/>
        <v>0</v>
      </c>
      <c r="AD82" s="8">
        <f t="shared" si="56"/>
        <v>0</v>
      </c>
      <c r="AE82" s="8">
        <f t="shared" si="57"/>
        <v>0</v>
      </c>
      <c r="AF82" s="8">
        <f t="shared" si="58"/>
        <v>0</v>
      </c>
      <c r="AG82" s="8">
        <f t="shared" si="59"/>
        <v>0</v>
      </c>
    </row>
    <row r="83" spans="2:33" x14ac:dyDescent="0.3">
      <c r="B83" s="8" t="s">
        <v>62</v>
      </c>
      <c r="C83" s="8">
        <v>17</v>
      </c>
      <c r="D83" s="10">
        <f>IF(D82=MAX($D82:$Q82),D$34/(SUM(T$35:T82)+1),D82)</f>
        <v>7693.7241379310344</v>
      </c>
      <c r="E83" s="10">
        <f>IF(E82=MAX($D82:$Q82),E$34/(SUM(U$35:U82)+1),E82)</f>
        <v>7689.8095238095239</v>
      </c>
      <c r="F83" s="10">
        <f>IF(F82=MAX($D82:$Q82),F$34/(SUM(V$35:V82)+1),F82)</f>
        <v>7234.090909090909</v>
      </c>
      <c r="G83" s="10">
        <f>IF(G82=MAX($D82:$Q82),G$34/(SUM(W$35:W82)+1),G82)</f>
        <v>7377.7142857142853</v>
      </c>
      <c r="H83" s="10">
        <f>IF(H82=MAX($D82:$Q82),H$34/(SUM(X$35:X82)+1),H82)</f>
        <v>6385</v>
      </c>
      <c r="I83" s="10">
        <f>IF(I82=MAX($D82:$Q82),I$34/(SUM(Y$35:Y82)+1),I82)</f>
        <v>7469</v>
      </c>
      <c r="J83" s="10">
        <f>IF(J82=MAX($D82:$Q82),J$34/(SUM(Z$35:Z82)+1),J82)</f>
        <v>5218</v>
      </c>
      <c r="K83" s="10">
        <f>IF(K82=MAX($D82:$Q82),K$34/(SUM(AA$35:AA82)+1),K82)</f>
        <v>1784</v>
      </c>
      <c r="L83" s="10">
        <f>IF(L82=MAX($D82:$Q82),L$34/(SUM(AB$35:AB82)+1),L82)</f>
        <v>1161</v>
      </c>
      <c r="M83" s="10">
        <f>IF(M82=MAX($D82:$Q82),M$34/(SUM(AC$35:AC82)+1),M82)</f>
        <v>462</v>
      </c>
      <c r="N83" s="10">
        <f>IF(N82=MAX($D82:$Q82),N$34/(SUM(AD$35:AD82)+1),N82)</f>
        <v>639</v>
      </c>
      <c r="O83" s="10">
        <f>IF(O82=MAX($D82:$Q82),O$34/(SUM(AE$35:AE82)+1),O82)</f>
        <v>0</v>
      </c>
      <c r="P83" s="10">
        <f>IF(P82=MAX($D82:$Q82),P$34/(SUM(AF$35:AF82)+1),P82)</f>
        <v>0</v>
      </c>
      <c r="Q83" s="10">
        <f>IF(Q82=MAX($D82:$Q82),Q$34/(SUM(AG$35:AG82)+1),Q82)</f>
        <v>0</v>
      </c>
      <c r="R83" s="8"/>
      <c r="S83" s="8">
        <v>17</v>
      </c>
      <c r="T83" s="8">
        <f t="shared" si="60"/>
        <v>1</v>
      </c>
      <c r="U83" s="8">
        <f t="shared" si="47"/>
        <v>0</v>
      </c>
      <c r="V83" s="8">
        <f t="shared" si="48"/>
        <v>0</v>
      </c>
      <c r="W83" s="8">
        <f t="shared" si="49"/>
        <v>0</v>
      </c>
      <c r="X83" s="8">
        <f t="shared" si="50"/>
        <v>0</v>
      </c>
      <c r="Y83" s="8">
        <f t="shared" si="51"/>
        <v>0</v>
      </c>
      <c r="Z83" s="8">
        <f t="shared" si="52"/>
        <v>0</v>
      </c>
      <c r="AA83" s="8">
        <f t="shared" si="53"/>
        <v>0</v>
      </c>
      <c r="AB83" s="8">
        <f t="shared" si="54"/>
        <v>0</v>
      </c>
      <c r="AC83" s="8">
        <f t="shared" si="55"/>
        <v>0</v>
      </c>
      <c r="AD83" s="8">
        <f t="shared" si="56"/>
        <v>0</v>
      </c>
      <c r="AE83" s="8">
        <f t="shared" si="57"/>
        <v>0</v>
      </c>
      <c r="AF83" s="8">
        <f t="shared" si="58"/>
        <v>0</v>
      </c>
      <c r="AG83" s="8">
        <f t="shared" si="59"/>
        <v>0</v>
      </c>
    </row>
    <row r="84" spans="2:33" x14ac:dyDescent="0.3">
      <c r="B84" s="8" t="s">
        <v>62</v>
      </c>
      <c r="C84" s="8">
        <v>18</v>
      </c>
      <c r="D84" s="10">
        <f>IF(D83=MAX($D83:$Q83),D$34/(SUM(T$35:T83)+1),D83)</f>
        <v>7437.2666666666664</v>
      </c>
      <c r="E84" s="10">
        <f>IF(E83=MAX($D83:$Q83),E$34/(SUM(U$35:U83)+1),E83)</f>
        <v>7689.8095238095239</v>
      </c>
      <c r="F84" s="10">
        <f>IF(F83=MAX($D83:$Q83),F$34/(SUM(V$35:V83)+1),F83)</f>
        <v>7234.090909090909</v>
      </c>
      <c r="G84" s="10">
        <f>IF(G83=MAX($D83:$Q83),G$34/(SUM(W$35:W83)+1),G83)</f>
        <v>7377.7142857142853</v>
      </c>
      <c r="H84" s="10">
        <f>IF(H83=MAX($D83:$Q83),H$34/(SUM(X$35:X83)+1),H83)</f>
        <v>6385</v>
      </c>
      <c r="I84" s="10">
        <f>IF(I83=MAX($D83:$Q83),I$34/(SUM(Y$35:Y83)+1),I83)</f>
        <v>7469</v>
      </c>
      <c r="J84" s="10">
        <f>IF(J83=MAX($D83:$Q83),J$34/(SUM(Z$35:Z83)+1),J83)</f>
        <v>5218</v>
      </c>
      <c r="K84" s="10">
        <f>IF(K83=MAX($D83:$Q83),K$34/(SUM(AA$35:AA83)+1),K83)</f>
        <v>1784</v>
      </c>
      <c r="L84" s="10">
        <f>IF(L83=MAX($D83:$Q83),L$34/(SUM(AB$35:AB83)+1),L83)</f>
        <v>1161</v>
      </c>
      <c r="M84" s="10">
        <f>IF(M83=MAX($D83:$Q83),M$34/(SUM(AC$35:AC83)+1),M83)</f>
        <v>462</v>
      </c>
      <c r="N84" s="10">
        <f>IF(N83=MAX($D83:$Q83),N$34/(SUM(AD$35:AD83)+1),N83)</f>
        <v>639</v>
      </c>
      <c r="O84" s="10">
        <f>IF(O83=MAX($D83:$Q83),O$34/(SUM(AE$35:AE83)+1),O83)</f>
        <v>0</v>
      </c>
      <c r="P84" s="10">
        <f>IF(P83=MAX($D83:$Q83),P$34/(SUM(AF$35:AF83)+1),P83)</f>
        <v>0</v>
      </c>
      <c r="Q84" s="10">
        <f>IF(Q83=MAX($D83:$Q83),Q$34/(SUM(AG$35:AG83)+1),Q83)</f>
        <v>0</v>
      </c>
      <c r="R84" s="8"/>
      <c r="S84" s="8">
        <v>18</v>
      </c>
      <c r="T84" s="8">
        <f t="shared" si="60"/>
        <v>0</v>
      </c>
      <c r="U84" s="8">
        <f t="shared" si="47"/>
        <v>1</v>
      </c>
      <c r="V84" s="8">
        <f t="shared" si="48"/>
        <v>0</v>
      </c>
      <c r="W84" s="8">
        <f t="shared" si="49"/>
        <v>0</v>
      </c>
      <c r="X84" s="8">
        <f t="shared" si="50"/>
        <v>0</v>
      </c>
      <c r="Y84" s="8">
        <f t="shared" si="51"/>
        <v>0</v>
      </c>
      <c r="Z84" s="8">
        <f t="shared" si="52"/>
        <v>0</v>
      </c>
      <c r="AA84" s="8">
        <f t="shared" si="53"/>
        <v>0</v>
      </c>
      <c r="AB84" s="8">
        <f t="shared" si="54"/>
        <v>0</v>
      </c>
      <c r="AC84" s="8">
        <f t="shared" si="55"/>
        <v>0</v>
      </c>
      <c r="AD84" s="8">
        <f t="shared" si="56"/>
        <v>0</v>
      </c>
      <c r="AE84" s="8">
        <f t="shared" si="57"/>
        <v>0</v>
      </c>
      <c r="AF84" s="8">
        <f t="shared" si="58"/>
        <v>0</v>
      </c>
      <c r="AG84" s="8">
        <f t="shared" si="59"/>
        <v>0</v>
      </c>
    </row>
    <row r="85" spans="2:33" x14ac:dyDescent="0.3">
      <c r="B85" s="8" t="s">
        <v>62</v>
      </c>
      <c r="C85" s="8">
        <v>19</v>
      </c>
      <c r="D85" s="10">
        <f>IF(D84=MAX($D84:$Q84),D$34/(SUM(T$35:T84)+1),D84)</f>
        <v>7437.2666666666664</v>
      </c>
      <c r="E85" s="10">
        <f>IF(E84=MAX($D84:$Q84),E$34/(SUM(U$35:U84)+1),E84)</f>
        <v>7340.272727272727</v>
      </c>
      <c r="F85" s="10">
        <f>IF(F84=MAX($D84:$Q84),F$34/(SUM(V$35:V84)+1),F84)</f>
        <v>7234.090909090909</v>
      </c>
      <c r="G85" s="10">
        <f>IF(G84=MAX($D84:$Q84),G$34/(SUM(W$35:W84)+1),G84)</f>
        <v>7377.7142857142853</v>
      </c>
      <c r="H85" s="10">
        <f>IF(H84=MAX($D84:$Q84),H$34/(SUM(X$35:X84)+1),H84)</f>
        <v>6385</v>
      </c>
      <c r="I85" s="10">
        <f>IF(I84=MAX($D84:$Q84),I$34/(SUM(Y$35:Y84)+1),I84)</f>
        <v>7469</v>
      </c>
      <c r="J85" s="10">
        <f>IF(J84=MAX($D84:$Q84),J$34/(SUM(Z$35:Z84)+1),J84)</f>
        <v>5218</v>
      </c>
      <c r="K85" s="10">
        <f>IF(K84=MAX($D84:$Q84),K$34/(SUM(AA$35:AA84)+1),K84)</f>
        <v>1784</v>
      </c>
      <c r="L85" s="10">
        <f>IF(L84=MAX($D84:$Q84),L$34/(SUM(AB$35:AB84)+1),L84)</f>
        <v>1161</v>
      </c>
      <c r="M85" s="10">
        <f>IF(M84=MAX($D84:$Q84),M$34/(SUM(AC$35:AC84)+1),M84)</f>
        <v>462</v>
      </c>
      <c r="N85" s="10">
        <f>IF(N84=MAX($D84:$Q84),N$34/(SUM(AD$35:AD84)+1),N84)</f>
        <v>639</v>
      </c>
      <c r="O85" s="10">
        <f>IF(O84=MAX($D84:$Q84),O$34/(SUM(AE$35:AE84)+1),O84)</f>
        <v>0</v>
      </c>
      <c r="P85" s="10">
        <f>IF(P84=MAX($D84:$Q84),P$34/(SUM(AF$35:AF84)+1),P84)</f>
        <v>0</v>
      </c>
      <c r="Q85" s="10">
        <f>IF(Q84=MAX($D84:$Q84),Q$34/(SUM(AG$35:AG84)+1),Q84)</f>
        <v>0</v>
      </c>
      <c r="R85" s="8"/>
      <c r="S85" s="8">
        <v>19</v>
      </c>
      <c r="T85" s="8">
        <f t="shared" si="60"/>
        <v>0</v>
      </c>
      <c r="U85" s="8">
        <f t="shared" si="47"/>
        <v>0</v>
      </c>
      <c r="V85" s="8">
        <f t="shared" si="48"/>
        <v>0</v>
      </c>
      <c r="W85" s="8">
        <f t="shared" si="49"/>
        <v>0</v>
      </c>
      <c r="X85" s="8">
        <f t="shared" si="50"/>
        <v>0</v>
      </c>
      <c r="Y85" s="8">
        <f t="shared" si="51"/>
        <v>1</v>
      </c>
      <c r="Z85" s="8">
        <f t="shared" si="52"/>
        <v>0</v>
      </c>
      <c r="AA85" s="8">
        <f t="shared" si="53"/>
        <v>0</v>
      </c>
      <c r="AB85" s="8">
        <f t="shared" si="54"/>
        <v>0</v>
      </c>
      <c r="AC85" s="8">
        <f t="shared" si="55"/>
        <v>0</v>
      </c>
      <c r="AD85" s="8">
        <f t="shared" si="56"/>
        <v>0</v>
      </c>
      <c r="AE85" s="8">
        <f t="shared" si="57"/>
        <v>0</v>
      </c>
      <c r="AF85" s="8">
        <f t="shared" si="58"/>
        <v>0</v>
      </c>
      <c r="AG85" s="8">
        <f t="shared" si="59"/>
        <v>0</v>
      </c>
    </row>
    <row r="86" spans="2:33" x14ac:dyDescent="0.3">
      <c r="B86" s="8" t="s">
        <v>62</v>
      </c>
      <c r="C86" s="8">
        <v>20</v>
      </c>
      <c r="D86" s="10">
        <f>IF(D85=MAX($D85:$Q85),D$34/(SUM(T$35:T85)+1),D85)</f>
        <v>7437.2666666666664</v>
      </c>
      <c r="E86" s="10">
        <f>IF(E85=MAX($D85:$Q85),E$34/(SUM(U$35:U85)+1),E85)</f>
        <v>7340.272727272727</v>
      </c>
      <c r="F86" s="10">
        <f>IF(F85=MAX($D85:$Q85),F$34/(SUM(V$35:V85)+1),F85)</f>
        <v>7234.090909090909</v>
      </c>
      <c r="G86" s="10">
        <f>IF(G85=MAX($D85:$Q85),G$34/(SUM(W$35:W85)+1),G85)</f>
        <v>7377.7142857142853</v>
      </c>
      <c r="H86" s="10">
        <f>IF(H85=MAX($D85:$Q85),H$34/(SUM(X$35:X85)+1),H85)</f>
        <v>6385</v>
      </c>
      <c r="I86" s="10">
        <f>IF(I85=MAX($D85:$Q85),I$34/(SUM(Y$35:Y85)+1),I85)</f>
        <v>6369</v>
      </c>
      <c r="J86" s="10">
        <f>IF(J85=MAX($D85:$Q85),J$34/(SUM(Z$35:Z85)+1),J85)</f>
        <v>5218</v>
      </c>
      <c r="K86" s="10">
        <f>IF(K85=MAX($D85:$Q85),K$34/(SUM(AA$35:AA85)+1),K85)</f>
        <v>1784</v>
      </c>
      <c r="L86" s="10">
        <f>IF(L85=MAX($D85:$Q85),L$34/(SUM(AB$35:AB85)+1),L85)</f>
        <v>1161</v>
      </c>
      <c r="M86" s="10">
        <f>IF(M85=MAX($D85:$Q85),M$34/(SUM(AC$35:AC85)+1),M85)</f>
        <v>462</v>
      </c>
      <c r="N86" s="10">
        <f>IF(N85=MAX($D85:$Q85),N$34/(SUM(AD$35:AD85)+1),N85)</f>
        <v>639</v>
      </c>
      <c r="O86" s="10">
        <f>IF(O85=MAX($D85:$Q85),O$34/(SUM(AE$35:AE85)+1),O85)</f>
        <v>0</v>
      </c>
      <c r="P86" s="10">
        <f>IF(P85=MAX($D85:$Q85),P$34/(SUM(AF$35:AF85)+1),P85)</f>
        <v>0</v>
      </c>
      <c r="Q86" s="10">
        <f>IF(Q85=MAX($D85:$Q85),Q$34/(SUM(AG$35:AG85)+1),Q85)</f>
        <v>0</v>
      </c>
      <c r="R86" s="8"/>
      <c r="S86" s="8">
        <v>20</v>
      </c>
      <c r="T86" s="8">
        <f t="shared" si="60"/>
        <v>1</v>
      </c>
      <c r="U86" s="8">
        <f t="shared" si="47"/>
        <v>0</v>
      </c>
      <c r="V86" s="8">
        <f t="shared" si="48"/>
        <v>0</v>
      </c>
      <c r="W86" s="8">
        <f t="shared" si="49"/>
        <v>0</v>
      </c>
      <c r="X86" s="8">
        <f t="shared" si="50"/>
        <v>0</v>
      </c>
      <c r="Y86" s="8">
        <f t="shared" si="51"/>
        <v>0</v>
      </c>
      <c r="Z86" s="8">
        <f t="shared" si="52"/>
        <v>0</v>
      </c>
      <c r="AA86" s="8">
        <f t="shared" si="53"/>
        <v>0</v>
      </c>
      <c r="AB86" s="8">
        <f t="shared" si="54"/>
        <v>0</v>
      </c>
      <c r="AC86" s="8">
        <f t="shared" si="55"/>
        <v>0</v>
      </c>
      <c r="AD86" s="8">
        <f t="shared" si="56"/>
        <v>0</v>
      </c>
      <c r="AE86" s="8">
        <f t="shared" si="57"/>
        <v>0</v>
      </c>
      <c r="AF86" s="8">
        <f t="shared" si="58"/>
        <v>0</v>
      </c>
      <c r="AG86" s="8">
        <f t="shared" si="59"/>
        <v>0</v>
      </c>
    </row>
    <row r="87" spans="2:33" x14ac:dyDescent="0.3">
      <c r="B87" s="8" t="s">
        <v>62</v>
      </c>
      <c r="C87" s="8">
        <v>21</v>
      </c>
      <c r="D87" s="10">
        <f>IF(D86=MAX($D86:$Q86),D$34/(SUM(T$35:T86)+1),D86)</f>
        <v>7197.3548387096771</v>
      </c>
      <c r="E87" s="10">
        <f>IF(E86=MAX($D86:$Q86),E$34/(SUM(U$35:U86)+1),E86)</f>
        <v>7340.272727272727</v>
      </c>
      <c r="F87" s="10">
        <f>IF(F86=MAX($D86:$Q86),F$34/(SUM(V$35:V86)+1),F86)</f>
        <v>7234.090909090909</v>
      </c>
      <c r="G87" s="10">
        <f>IF(G86=MAX($D86:$Q86),G$34/(SUM(W$35:W86)+1),G86)</f>
        <v>7377.7142857142853</v>
      </c>
      <c r="H87" s="10">
        <f>IF(H86=MAX($D86:$Q86),H$34/(SUM(X$35:X86)+1),H86)</f>
        <v>6385</v>
      </c>
      <c r="I87" s="10">
        <f>IF(I86=MAX($D86:$Q86),I$34/(SUM(Y$35:Y86)+1),I86)</f>
        <v>6369</v>
      </c>
      <c r="J87" s="10">
        <f>IF(J86=MAX($D86:$Q86),J$34/(SUM(Z$35:Z86)+1),J86)</f>
        <v>5218</v>
      </c>
      <c r="K87" s="10">
        <f>IF(K86=MAX($D86:$Q86),K$34/(SUM(AA$35:AA86)+1),K86)</f>
        <v>1784</v>
      </c>
      <c r="L87" s="10">
        <f>IF(L86=MAX($D86:$Q86),L$34/(SUM(AB$35:AB86)+1),L86)</f>
        <v>1161</v>
      </c>
      <c r="M87" s="10">
        <f>IF(M86=MAX($D86:$Q86),M$34/(SUM(AC$35:AC86)+1),M86)</f>
        <v>462</v>
      </c>
      <c r="N87" s="10">
        <f>IF(N86=MAX($D86:$Q86),N$34/(SUM(AD$35:AD86)+1),N86)</f>
        <v>639</v>
      </c>
      <c r="O87" s="10">
        <f>IF(O86=MAX($D86:$Q86),O$34/(SUM(AE$35:AE86)+1),O86)</f>
        <v>0</v>
      </c>
      <c r="P87" s="10">
        <f>IF(P86=MAX($D86:$Q86),P$34/(SUM(AF$35:AF86)+1),P86)</f>
        <v>0</v>
      </c>
      <c r="Q87" s="10">
        <f>IF(Q86=MAX($D86:$Q86),Q$34/(SUM(AG$35:AG86)+1),Q86)</f>
        <v>0</v>
      </c>
      <c r="R87" s="8"/>
      <c r="S87" s="8">
        <v>21</v>
      </c>
      <c r="T87" s="8">
        <f t="shared" si="60"/>
        <v>0</v>
      </c>
      <c r="U87" s="8">
        <f t="shared" si="47"/>
        <v>0</v>
      </c>
      <c r="V87" s="8">
        <f t="shared" si="48"/>
        <v>0</v>
      </c>
      <c r="W87" s="8">
        <f t="shared" si="49"/>
        <v>1</v>
      </c>
      <c r="X87" s="8">
        <f t="shared" si="50"/>
        <v>0</v>
      </c>
      <c r="Y87" s="8">
        <f t="shared" si="51"/>
        <v>0</v>
      </c>
      <c r="Z87" s="8">
        <f t="shared" si="52"/>
        <v>0</v>
      </c>
      <c r="AA87" s="8">
        <f t="shared" si="53"/>
        <v>0</v>
      </c>
      <c r="AB87" s="8">
        <f t="shared" si="54"/>
        <v>0</v>
      </c>
      <c r="AC87" s="8">
        <f t="shared" si="55"/>
        <v>0</v>
      </c>
      <c r="AD87" s="8">
        <f t="shared" si="56"/>
        <v>0</v>
      </c>
      <c r="AE87" s="8">
        <f t="shared" si="57"/>
        <v>0</v>
      </c>
      <c r="AF87" s="8">
        <f t="shared" si="58"/>
        <v>0</v>
      </c>
      <c r="AG87" s="8">
        <f t="shared" si="59"/>
        <v>0</v>
      </c>
    </row>
    <row r="88" spans="2:33" x14ac:dyDescent="0.3">
      <c r="B88" s="8" t="s">
        <v>62</v>
      </c>
      <c r="C88" s="8">
        <v>22</v>
      </c>
      <c r="D88" s="10">
        <f>IF(D87=MAX($D87:$Q87),D$34/(SUM(T$35:T87)+1),D87)</f>
        <v>7197.3548387096771</v>
      </c>
      <c r="E88" s="10">
        <f>IF(E87=MAX($D87:$Q87),E$34/(SUM(U$35:U87)+1),E87)</f>
        <v>7340.272727272727</v>
      </c>
      <c r="F88" s="10">
        <f>IF(F87=MAX($D87:$Q87),F$34/(SUM(V$35:V87)+1),F87)</f>
        <v>7234.090909090909</v>
      </c>
      <c r="G88" s="10">
        <f>IF(G87=MAX($D87:$Q87),G$34/(SUM(W$35:W87)+1),G87)</f>
        <v>6455.5</v>
      </c>
      <c r="H88" s="10">
        <f>IF(H87=MAX($D87:$Q87),H$34/(SUM(X$35:X87)+1),H87)</f>
        <v>6385</v>
      </c>
      <c r="I88" s="10">
        <f>IF(I87=MAX($D87:$Q87),I$34/(SUM(Y$35:Y87)+1),I87)</f>
        <v>6369</v>
      </c>
      <c r="J88" s="10">
        <f>IF(J87=MAX($D87:$Q87),J$34/(SUM(Z$35:Z87)+1),J87)</f>
        <v>5218</v>
      </c>
      <c r="K88" s="10">
        <f>IF(K87=MAX($D87:$Q87),K$34/(SUM(AA$35:AA87)+1),K87)</f>
        <v>1784</v>
      </c>
      <c r="L88" s="10">
        <f>IF(L87=MAX($D87:$Q87),L$34/(SUM(AB$35:AB87)+1),L87)</f>
        <v>1161</v>
      </c>
      <c r="M88" s="10">
        <f>IF(M87=MAX($D87:$Q87),M$34/(SUM(AC$35:AC87)+1),M87)</f>
        <v>462</v>
      </c>
      <c r="N88" s="10">
        <f>IF(N87=MAX($D87:$Q87),N$34/(SUM(AD$35:AD87)+1),N87)</f>
        <v>639</v>
      </c>
      <c r="O88" s="10">
        <f>IF(O87=MAX($D87:$Q87),O$34/(SUM(AE$35:AE87)+1),O87)</f>
        <v>0</v>
      </c>
      <c r="P88" s="10">
        <f>IF(P87=MAX($D87:$Q87),P$34/(SUM(AF$35:AF87)+1),P87)</f>
        <v>0</v>
      </c>
      <c r="Q88" s="10">
        <f>IF(Q87=MAX($D87:$Q87),Q$34/(SUM(AG$35:AG87)+1),Q87)</f>
        <v>0</v>
      </c>
      <c r="R88" s="8"/>
      <c r="S88" s="8">
        <v>22</v>
      </c>
      <c r="T88" s="8">
        <f t="shared" si="60"/>
        <v>0</v>
      </c>
      <c r="U88" s="8">
        <f t="shared" si="47"/>
        <v>1</v>
      </c>
      <c r="V88" s="8">
        <f t="shared" si="48"/>
        <v>0</v>
      </c>
      <c r="W88" s="8">
        <f t="shared" si="49"/>
        <v>0</v>
      </c>
      <c r="X88" s="8">
        <f t="shared" si="50"/>
        <v>0</v>
      </c>
      <c r="Y88" s="8">
        <f t="shared" si="51"/>
        <v>0</v>
      </c>
      <c r="Z88" s="8">
        <f t="shared" si="52"/>
        <v>0</v>
      </c>
      <c r="AA88" s="8">
        <f t="shared" si="53"/>
        <v>0</v>
      </c>
      <c r="AB88" s="8">
        <f t="shared" si="54"/>
        <v>0</v>
      </c>
      <c r="AC88" s="8">
        <f t="shared" si="55"/>
        <v>0</v>
      </c>
      <c r="AD88" s="8">
        <f t="shared" si="56"/>
        <v>0</v>
      </c>
      <c r="AE88" s="8">
        <f t="shared" si="57"/>
        <v>0</v>
      </c>
      <c r="AF88" s="8">
        <f t="shared" si="58"/>
        <v>0</v>
      </c>
      <c r="AG88" s="8">
        <f t="shared" si="59"/>
        <v>0</v>
      </c>
    </row>
    <row r="89" spans="2:33" x14ac:dyDescent="0.3">
      <c r="B89" s="8" t="s">
        <v>62</v>
      </c>
      <c r="C89" s="8">
        <v>23</v>
      </c>
      <c r="D89" s="10">
        <f>IF(D88=MAX($D88:$Q88),D$34/(SUM(T$35:T88)+1),D88)</f>
        <v>7197.3548387096771</v>
      </c>
      <c r="E89" s="10">
        <f>IF(E88=MAX($D88:$Q88),E$34/(SUM(U$35:U88)+1),E88)</f>
        <v>7021.130434782609</v>
      </c>
      <c r="F89" s="10">
        <f>IF(F88=MAX($D88:$Q88),F$34/(SUM(V$35:V88)+1),F88)</f>
        <v>7234.090909090909</v>
      </c>
      <c r="G89" s="10">
        <f>IF(G88=MAX($D88:$Q88),G$34/(SUM(W$35:W88)+1),G88)</f>
        <v>6455.5</v>
      </c>
      <c r="H89" s="10">
        <f>IF(H88=MAX($D88:$Q88),H$34/(SUM(X$35:X88)+1),H88)</f>
        <v>6385</v>
      </c>
      <c r="I89" s="10">
        <f>IF(I88=MAX($D88:$Q88),I$34/(SUM(Y$35:Y88)+1),I88)</f>
        <v>6369</v>
      </c>
      <c r="J89" s="10">
        <f>IF(J88=MAX($D88:$Q88),J$34/(SUM(Z$35:Z88)+1),J88)</f>
        <v>5218</v>
      </c>
      <c r="K89" s="10">
        <f>IF(K88=MAX($D88:$Q88),K$34/(SUM(AA$35:AA88)+1),K88)</f>
        <v>1784</v>
      </c>
      <c r="L89" s="10">
        <f>IF(L88=MAX($D88:$Q88),L$34/(SUM(AB$35:AB88)+1),L88)</f>
        <v>1161</v>
      </c>
      <c r="M89" s="10">
        <f>IF(M88=MAX($D88:$Q88),M$34/(SUM(AC$35:AC88)+1),M88)</f>
        <v>462</v>
      </c>
      <c r="N89" s="10">
        <f>IF(N88=MAX($D88:$Q88),N$34/(SUM(AD$35:AD88)+1),N88)</f>
        <v>639</v>
      </c>
      <c r="O89" s="10">
        <f>IF(O88=MAX($D88:$Q88),O$34/(SUM(AE$35:AE88)+1),O88)</f>
        <v>0</v>
      </c>
      <c r="P89" s="10">
        <f>IF(P88=MAX($D88:$Q88),P$34/(SUM(AF$35:AF88)+1),P88)</f>
        <v>0</v>
      </c>
      <c r="Q89" s="10">
        <f>IF(Q88=MAX($D88:$Q88),Q$34/(SUM(AG$35:AG88)+1),Q88)</f>
        <v>0</v>
      </c>
      <c r="R89" s="8"/>
      <c r="S89" s="8">
        <v>23</v>
      </c>
      <c r="T89" s="8">
        <f t="shared" si="60"/>
        <v>0</v>
      </c>
      <c r="U89" s="8">
        <f t="shared" si="47"/>
        <v>0</v>
      </c>
      <c r="V89" s="8">
        <f t="shared" si="48"/>
        <v>1</v>
      </c>
      <c r="W89" s="8">
        <f t="shared" si="49"/>
        <v>0</v>
      </c>
      <c r="X89" s="8">
        <f t="shared" si="50"/>
        <v>0</v>
      </c>
      <c r="Y89" s="8">
        <f t="shared" si="51"/>
        <v>0</v>
      </c>
      <c r="Z89" s="8">
        <f t="shared" si="52"/>
        <v>0</v>
      </c>
      <c r="AA89" s="8">
        <f t="shared" si="53"/>
        <v>0</v>
      </c>
      <c r="AB89" s="8">
        <f t="shared" si="54"/>
        <v>0</v>
      </c>
      <c r="AC89" s="8">
        <f t="shared" si="55"/>
        <v>0</v>
      </c>
      <c r="AD89" s="8">
        <f t="shared" si="56"/>
        <v>0</v>
      </c>
      <c r="AE89" s="8">
        <f t="shared" si="57"/>
        <v>0</v>
      </c>
      <c r="AF89" s="8">
        <f t="shared" si="58"/>
        <v>0</v>
      </c>
      <c r="AG89" s="8">
        <f t="shared" si="59"/>
        <v>0</v>
      </c>
    </row>
    <row r="90" spans="2:33" x14ac:dyDescent="0.3">
      <c r="B90" s="8" t="s">
        <v>62</v>
      </c>
      <c r="C90" s="8">
        <v>24</v>
      </c>
      <c r="D90" s="10">
        <f>IF(D89=MAX($D89:$Q89),D$34/(SUM(T$35:T89)+1),D89)</f>
        <v>7197.3548387096771</v>
      </c>
      <c r="E90" s="10">
        <f>IF(E89=MAX($D89:$Q89),E$34/(SUM(U$35:U89)+1),E89)</f>
        <v>7021.130434782609</v>
      </c>
      <c r="F90" s="10">
        <f>IF(F89=MAX($D89:$Q89),F$34/(SUM(V$35:V89)+1),F89)</f>
        <v>6631.25</v>
      </c>
      <c r="G90" s="10">
        <f>IF(G89=MAX($D89:$Q89),G$34/(SUM(W$35:W89)+1),G89)</f>
        <v>6455.5</v>
      </c>
      <c r="H90" s="10">
        <f>IF(H89=MAX($D89:$Q89),H$34/(SUM(X$35:X89)+1),H89)</f>
        <v>6385</v>
      </c>
      <c r="I90" s="10">
        <f>IF(I89=MAX($D89:$Q89),I$34/(SUM(Y$35:Y89)+1),I89)</f>
        <v>6369</v>
      </c>
      <c r="J90" s="10">
        <f>IF(J89=MAX($D89:$Q89),J$34/(SUM(Z$35:Z89)+1),J89)</f>
        <v>5218</v>
      </c>
      <c r="K90" s="10">
        <f>IF(K89=MAX($D89:$Q89),K$34/(SUM(AA$35:AA89)+1),K89)</f>
        <v>1784</v>
      </c>
      <c r="L90" s="10">
        <f>IF(L89=MAX($D89:$Q89),L$34/(SUM(AB$35:AB89)+1),L89)</f>
        <v>1161</v>
      </c>
      <c r="M90" s="10">
        <f>IF(M89=MAX($D89:$Q89),M$34/(SUM(AC$35:AC89)+1),M89)</f>
        <v>462</v>
      </c>
      <c r="N90" s="10">
        <f>IF(N89=MAX($D89:$Q89),N$34/(SUM(AD$35:AD89)+1),N89)</f>
        <v>639</v>
      </c>
      <c r="O90" s="10">
        <f>IF(O89=MAX($D89:$Q89),O$34/(SUM(AE$35:AE89)+1),O89)</f>
        <v>0</v>
      </c>
      <c r="P90" s="10">
        <f>IF(P89=MAX($D89:$Q89),P$34/(SUM(AF$35:AF89)+1),P89)</f>
        <v>0</v>
      </c>
      <c r="Q90" s="10">
        <f>IF(Q89=MAX($D89:$Q89),Q$34/(SUM(AG$35:AG89)+1),Q89)</f>
        <v>0</v>
      </c>
      <c r="R90" s="8"/>
      <c r="S90" s="8">
        <v>24</v>
      </c>
      <c r="T90" s="8">
        <f>IF(D90=MAX($D90:$Q90),1,0)</f>
        <v>1</v>
      </c>
      <c r="U90" s="8">
        <f t="shared" si="47"/>
        <v>0</v>
      </c>
      <c r="V90" s="8">
        <f t="shared" si="48"/>
        <v>0</v>
      </c>
      <c r="W90" s="8">
        <f t="shared" si="49"/>
        <v>0</v>
      </c>
      <c r="X90" s="8">
        <f t="shared" si="50"/>
        <v>0</v>
      </c>
      <c r="Y90" s="8">
        <f t="shared" si="51"/>
        <v>0</v>
      </c>
      <c r="Z90" s="8">
        <f t="shared" si="52"/>
        <v>0</v>
      </c>
      <c r="AA90" s="8">
        <f t="shared" si="53"/>
        <v>0</v>
      </c>
      <c r="AB90" s="8">
        <f t="shared" si="54"/>
        <v>0</v>
      </c>
      <c r="AC90" s="8">
        <f t="shared" si="55"/>
        <v>0</v>
      </c>
      <c r="AD90" s="8">
        <f t="shared" si="56"/>
        <v>0</v>
      </c>
      <c r="AE90" s="8">
        <f t="shared" si="57"/>
        <v>0</v>
      </c>
      <c r="AF90" s="8">
        <f t="shared" si="58"/>
        <v>0</v>
      </c>
      <c r="AG90" s="8">
        <f t="shared" si="59"/>
        <v>0</v>
      </c>
    </row>
    <row r="91" spans="2:33" x14ac:dyDescent="0.3">
      <c r="B91" s="8" t="s">
        <v>62</v>
      </c>
      <c r="C91" s="8">
        <v>25</v>
      </c>
      <c r="D91" s="10">
        <f>IF(D90=MAX($D90:$Q90),D$34/(SUM(T$35:T90)+1),D90)</f>
        <v>6972.4375</v>
      </c>
      <c r="E91" s="10">
        <f>IF(E90=MAX($D90:$Q90),E$34/(SUM(U$35:U90)+1),E90)</f>
        <v>7021.130434782609</v>
      </c>
      <c r="F91" s="10">
        <f>IF(F90=MAX($D90:$Q90),F$34/(SUM(V$35:V90)+1),F90)</f>
        <v>6631.25</v>
      </c>
      <c r="G91" s="10">
        <f>IF(G90=MAX($D90:$Q90),G$34/(SUM(W$35:W90)+1),G90)</f>
        <v>6455.5</v>
      </c>
      <c r="H91" s="10">
        <f>IF(H90=MAX($D90:$Q90),H$34/(SUM(X$35:X90)+1),H90)</f>
        <v>6385</v>
      </c>
      <c r="I91" s="10">
        <f>IF(I90=MAX($D90:$Q90),I$34/(SUM(Y$35:Y90)+1),I90)</f>
        <v>6369</v>
      </c>
      <c r="J91" s="10">
        <f>IF(J90=MAX($D90:$Q90),J$34/(SUM(Z$35:Z90)+1),J90)</f>
        <v>5218</v>
      </c>
      <c r="K91" s="10">
        <f>IF(K90=MAX($D90:$Q90),K$34/(SUM(AA$35:AA90)+1),K90)</f>
        <v>1784</v>
      </c>
      <c r="L91" s="10">
        <f>IF(L90=MAX($D90:$Q90),L$34/(SUM(AB$35:AB90)+1),L90)</f>
        <v>1161</v>
      </c>
      <c r="M91" s="10">
        <f>IF(M90=MAX($D90:$Q90),M$34/(SUM(AC$35:AC90)+1),M90)</f>
        <v>462</v>
      </c>
      <c r="N91" s="10">
        <f>IF(N90=MAX($D90:$Q90),N$34/(SUM(AD$35:AD90)+1),N90)</f>
        <v>639</v>
      </c>
      <c r="O91" s="10">
        <f>IF(O90=MAX($D90:$Q90),O$34/(SUM(AE$35:AE90)+1),O90)</f>
        <v>0</v>
      </c>
      <c r="P91" s="10">
        <f>IF(P90=MAX($D90:$Q90),P$34/(SUM(AF$35:AF90)+1),P90)</f>
        <v>0</v>
      </c>
      <c r="Q91" s="10">
        <f>IF(Q90=MAX($D90:$Q90),Q$34/(SUM(AG$35:AG90)+1),Q90)</f>
        <v>0</v>
      </c>
      <c r="R91" s="8"/>
      <c r="S91" s="8">
        <v>25</v>
      </c>
      <c r="T91" s="8">
        <f t="shared" si="60"/>
        <v>0</v>
      </c>
      <c r="U91" s="8">
        <f t="shared" si="47"/>
        <v>1</v>
      </c>
      <c r="V91" s="8">
        <f t="shared" si="48"/>
        <v>0</v>
      </c>
      <c r="W91" s="8">
        <f t="shared" si="49"/>
        <v>0</v>
      </c>
      <c r="X91" s="8">
        <f t="shared" si="50"/>
        <v>0</v>
      </c>
      <c r="Y91" s="8">
        <f t="shared" si="51"/>
        <v>0</v>
      </c>
      <c r="Z91" s="8">
        <f t="shared" si="52"/>
        <v>0</v>
      </c>
      <c r="AA91" s="8">
        <f t="shared" si="53"/>
        <v>0</v>
      </c>
      <c r="AB91" s="8">
        <f t="shared" si="54"/>
        <v>0</v>
      </c>
      <c r="AC91" s="8">
        <f t="shared" si="55"/>
        <v>0</v>
      </c>
      <c r="AD91" s="8">
        <f t="shared" si="56"/>
        <v>0</v>
      </c>
      <c r="AE91" s="8">
        <f t="shared" si="57"/>
        <v>0</v>
      </c>
      <c r="AF91" s="8">
        <f t="shared" si="58"/>
        <v>0</v>
      </c>
      <c r="AG91" s="8">
        <f t="shared" si="59"/>
        <v>0</v>
      </c>
    </row>
    <row r="92" spans="2:33" x14ac:dyDescent="0.3">
      <c r="B92" s="8"/>
      <c r="C92" s="8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8"/>
      <c r="S92" s="8" t="s">
        <v>33</v>
      </c>
      <c r="T92" s="8">
        <f>SUM(T67:T91)</f>
        <v>9</v>
      </c>
      <c r="U92" s="8">
        <f t="shared" ref="U92:AG92" si="61">SUM(U67:U91)</f>
        <v>7</v>
      </c>
      <c r="V92" s="8">
        <f t="shared" si="61"/>
        <v>3</v>
      </c>
      <c r="W92" s="8">
        <f t="shared" si="61"/>
        <v>3</v>
      </c>
      <c r="X92" s="8">
        <f t="shared" si="61"/>
        <v>2</v>
      </c>
      <c r="Y92" s="8">
        <f t="shared" si="61"/>
        <v>1</v>
      </c>
      <c r="Z92" s="8">
        <f t="shared" si="61"/>
        <v>0</v>
      </c>
      <c r="AA92" s="8">
        <f t="shared" si="61"/>
        <v>0</v>
      </c>
      <c r="AB92" s="8">
        <f t="shared" si="61"/>
        <v>0</v>
      </c>
      <c r="AC92" s="8">
        <f t="shared" si="61"/>
        <v>0</v>
      </c>
      <c r="AD92" s="8">
        <f t="shared" si="61"/>
        <v>0</v>
      </c>
      <c r="AE92" s="8">
        <f t="shared" si="61"/>
        <v>0</v>
      </c>
      <c r="AF92" s="8">
        <f t="shared" si="61"/>
        <v>0</v>
      </c>
      <c r="AG92" s="8">
        <f t="shared" si="61"/>
        <v>0</v>
      </c>
    </row>
    <row r="94" spans="2:33" x14ac:dyDescent="0.3">
      <c r="D94" s="8" t="s">
        <v>11</v>
      </c>
      <c r="E94" s="8" t="s">
        <v>12</v>
      </c>
      <c r="F94" s="8" t="s">
        <v>13</v>
      </c>
      <c r="G94" s="8" t="s">
        <v>14</v>
      </c>
      <c r="H94" s="8" t="s">
        <v>15</v>
      </c>
      <c r="I94" s="8" t="s">
        <v>16</v>
      </c>
      <c r="J94" s="8" t="s">
        <v>17</v>
      </c>
      <c r="K94" s="8" t="s">
        <v>18</v>
      </c>
      <c r="L94" s="8" t="s">
        <v>19</v>
      </c>
      <c r="M94" s="8" t="s">
        <v>20</v>
      </c>
      <c r="N94" s="8" t="s">
        <v>21</v>
      </c>
      <c r="O94" s="8" t="s">
        <v>22</v>
      </c>
      <c r="P94" s="8" t="s">
        <v>23</v>
      </c>
      <c r="Q94" s="8" t="s">
        <v>24</v>
      </c>
    </row>
    <row r="95" spans="2:33" x14ac:dyDescent="0.3">
      <c r="C95" t="s">
        <v>33</v>
      </c>
      <c r="D95">
        <f>SUM(T92,T60,T30)</f>
        <v>27</v>
      </c>
      <c r="E95" s="8">
        <f t="shared" ref="E95:Q95" si="62">SUM(U92,U60,U30)</f>
        <v>23</v>
      </c>
      <c r="F95" s="8">
        <f t="shared" si="62"/>
        <v>11</v>
      </c>
      <c r="G95" s="8">
        <f t="shared" si="62"/>
        <v>9</v>
      </c>
      <c r="H95" s="8">
        <f t="shared" si="62"/>
        <v>3</v>
      </c>
      <c r="I95" s="8">
        <f t="shared" si="62"/>
        <v>1</v>
      </c>
      <c r="J95" s="8">
        <f t="shared" si="62"/>
        <v>1</v>
      </c>
      <c r="K95" s="8">
        <f t="shared" si="62"/>
        <v>0</v>
      </c>
      <c r="L95" s="8">
        <f t="shared" si="62"/>
        <v>0</v>
      </c>
      <c r="M95" s="8">
        <f t="shared" si="62"/>
        <v>0</v>
      </c>
      <c r="N95" s="8">
        <f t="shared" si="62"/>
        <v>0</v>
      </c>
      <c r="O95" s="8">
        <f t="shared" si="62"/>
        <v>0</v>
      </c>
      <c r="P95" s="8">
        <f t="shared" si="62"/>
        <v>0</v>
      </c>
      <c r="Q95" s="8">
        <f t="shared" si="62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AH80"/>
  <sheetViews>
    <sheetView topLeftCell="A50" workbookViewId="0">
      <selection activeCell="K78" sqref="K78"/>
    </sheetView>
  </sheetViews>
  <sheetFormatPr baseColWidth="10" defaultColWidth="8.88671875" defaultRowHeight="14.4" x14ac:dyDescent="0.3"/>
  <cols>
    <col min="4" max="4" width="11.5546875" bestFit="1"/>
    <col min="5" max="6" width="10.5546875" bestFit="1"/>
    <col min="7" max="10" width="9.5546875" bestFit="1"/>
  </cols>
  <sheetData>
    <row r="3" spans="2:34" x14ac:dyDescent="0.3">
      <c r="D3" s="1" t="s">
        <v>11</v>
      </c>
      <c r="E3" t="s">
        <v>12</v>
      </c>
      <c r="F3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T3" s="1"/>
      <c r="U3" s="1" t="s">
        <v>11</v>
      </c>
      <c r="V3" s="1" t="s">
        <v>12</v>
      </c>
      <c r="W3" s="1" t="s">
        <v>13</v>
      </c>
      <c r="X3" s="1" t="s">
        <v>14</v>
      </c>
      <c r="Y3" s="1" t="s">
        <v>15</v>
      </c>
      <c r="Z3" s="1" t="s">
        <v>16</v>
      </c>
      <c r="AA3" s="1" t="s">
        <v>17</v>
      </c>
      <c r="AB3" s="1" t="s">
        <v>18</v>
      </c>
      <c r="AC3" s="1" t="s">
        <v>19</v>
      </c>
      <c r="AD3" s="1" t="s">
        <v>20</v>
      </c>
      <c r="AE3" s="1" t="s">
        <v>21</v>
      </c>
      <c r="AF3" s="1" t="s">
        <v>22</v>
      </c>
      <c r="AG3" s="1" t="s">
        <v>23</v>
      </c>
      <c r="AH3" s="1" t="s">
        <v>24</v>
      </c>
    </row>
    <row r="4" spans="2:34" x14ac:dyDescent="0.3">
      <c r="B4" s="1"/>
      <c r="C4" s="1" t="s">
        <v>25</v>
      </c>
      <c r="D4">
        <f t="array" ref="D4:Q4">TRANSPOSE(Datos!C3:C16)</f>
        <v>372456</v>
      </c>
      <c r="E4">
        <v>343609</v>
      </c>
      <c r="F4">
        <v>150752</v>
      </c>
      <c r="G4">
        <v>98144</v>
      </c>
      <c r="H4">
        <v>35402</v>
      </c>
      <c r="I4">
        <v>23888</v>
      </c>
      <c r="J4">
        <v>21696</v>
      </c>
      <c r="K4">
        <v>5585</v>
      </c>
      <c r="L4">
        <v>3112</v>
      </c>
      <c r="M4">
        <v>1683</v>
      </c>
      <c r="N4">
        <v>1419</v>
      </c>
      <c r="O4">
        <v>666</v>
      </c>
      <c r="P4">
        <v>475</v>
      </c>
      <c r="Q4">
        <v>187</v>
      </c>
      <c r="T4" s="1" t="s">
        <v>34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2:34" x14ac:dyDescent="0.3">
      <c r="B5" s="1" t="s">
        <v>62</v>
      </c>
      <c r="C5" s="1">
        <v>1</v>
      </c>
      <c r="D5">
        <f t="shared" ref="D5:Q5" si="0">D4/(0+1)</f>
        <v>372456</v>
      </c>
      <c r="E5" s="8">
        <f t="shared" si="0"/>
        <v>343609</v>
      </c>
      <c r="F5" s="8">
        <f t="shared" si="0"/>
        <v>150752</v>
      </c>
      <c r="G5" s="8">
        <f t="shared" si="0"/>
        <v>98144</v>
      </c>
      <c r="H5" s="8">
        <f t="shared" si="0"/>
        <v>35402</v>
      </c>
      <c r="I5" s="8">
        <f t="shared" si="0"/>
        <v>23888</v>
      </c>
      <c r="J5" s="8">
        <f t="shared" si="0"/>
        <v>21696</v>
      </c>
      <c r="K5" s="8">
        <f t="shared" si="0"/>
        <v>5585</v>
      </c>
      <c r="L5" s="8">
        <f t="shared" si="0"/>
        <v>3112</v>
      </c>
      <c r="M5" s="8">
        <f t="shared" si="0"/>
        <v>1683</v>
      </c>
      <c r="N5" s="8">
        <f t="shared" si="0"/>
        <v>1419</v>
      </c>
      <c r="O5" s="8">
        <f t="shared" si="0"/>
        <v>666</v>
      </c>
      <c r="P5" s="8">
        <f t="shared" si="0"/>
        <v>475</v>
      </c>
      <c r="Q5" s="8">
        <f t="shared" si="0"/>
        <v>187</v>
      </c>
      <c r="T5" s="1">
        <v>1</v>
      </c>
      <c r="U5" s="1">
        <f t="shared" ref="U5:AH20" si="1">IF(D5=MAX($D5:$Q5),1,0)</f>
        <v>1</v>
      </c>
      <c r="V5" s="1">
        <f t="shared" si="1"/>
        <v>0</v>
      </c>
      <c r="W5" s="1">
        <f t="shared" si="1"/>
        <v>0</v>
      </c>
      <c r="X5" s="1">
        <f t="shared" si="1"/>
        <v>0</v>
      </c>
      <c r="Y5" s="1">
        <f t="shared" si="1"/>
        <v>0</v>
      </c>
      <c r="Z5" s="1">
        <f t="shared" si="1"/>
        <v>0</v>
      </c>
      <c r="AA5" s="8">
        <f t="shared" si="1"/>
        <v>0</v>
      </c>
      <c r="AB5" s="1">
        <f t="shared" si="1"/>
        <v>0</v>
      </c>
      <c r="AC5" s="1">
        <f t="shared" si="1"/>
        <v>0</v>
      </c>
      <c r="AD5" s="1">
        <f t="shared" si="1"/>
        <v>0</v>
      </c>
      <c r="AE5" s="1">
        <f t="shared" si="1"/>
        <v>0</v>
      </c>
      <c r="AF5" s="1">
        <f t="shared" si="1"/>
        <v>0</v>
      </c>
      <c r="AG5" s="1">
        <f t="shared" si="1"/>
        <v>0</v>
      </c>
      <c r="AH5" s="1">
        <f t="shared" si="1"/>
        <v>0</v>
      </c>
    </row>
    <row r="6" spans="2:34" x14ac:dyDescent="0.3">
      <c r="B6" s="1" t="s">
        <v>62</v>
      </c>
      <c r="C6" s="1">
        <v>2</v>
      </c>
      <c r="D6" s="9">
        <f>IF(D5=MAX($D5:$Q5),D$4/(SUM(U$5:U5)+1),D5)</f>
        <v>186228</v>
      </c>
      <c r="E6" s="10">
        <f>IF(E5=MAX($D5:$Q5),E$4/(SUM(V$5:V5)+1),E5)</f>
        <v>343609</v>
      </c>
      <c r="F6" s="10">
        <f>IF(F5=MAX($D5:$Q5),F$4/(SUM(W$5:W5)+1),F5)</f>
        <v>150752</v>
      </c>
      <c r="G6" s="10">
        <f>IF(G5=MAX($D5:$Q5),G$4/(SUM(X$5:X5)+1),G5)</f>
        <v>98144</v>
      </c>
      <c r="H6" s="10">
        <f>IF(H5=MAX($D5:$Q5),H$4/(SUM(Y$5:Y5)+1),H5)</f>
        <v>35402</v>
      </c>
      <c r="I6" s="10">
        <f>IF(I5=MAX($D5:$Q5),I$4/(SUM(Z$5:Z5)+1),I5)</f>
        <v>23888</v>
      </c>
      <c r="J6" s="10">
        <f>IF(J5=MAX($D5:$Q5),J$4/(SUM(AA$5:AA5)+1),J5)</f>
        <v>21696</v>
      </c>
      <c r="K6" s="10">
        <f>IF(K5=MAX($D5:$Q5),K$4/(SUM(AB$5:AB5)+1),K5)</f>
        <v>5585</v>
      </c>
      <c r="L6" s="10">
        <f>IF(L5=MAX($D5:$Q5),L$4/(SUM(AC$5:AC5)+1),L5)</f>
        <v>3112</v>
      </c>
      <c r="M6" s="10">
        <f>IF(M5=MAX($D5:$Q5),M$4/(SUM(AD$5:AD5)+1),M5)</f>
        <v>1683</v>
      </c>
      <c r="N6" s="10">
        <f>IF(N5=MAX($D5:$Q5),N$4/(SUM(AE$5:AE5)+1),N5)</f>
        <v>1419</v>
      </c>
      <c r="O6" s="10">
        <f>IF(O5=MAX($D5:$Q5),O$4/(SUM(AF$5:AF5)+1),O5)</f>
        <v>666</v>
      </c>
      <c r="P6" s="10">
        <f>IF(P5=MAX($D5:$Q5),P$4/(SUM(AG$5:AG5)+1),P5)</f>
        <v>475</v>
      </c>
      <c r="Q6" s="10">
        <f>IF(Q5=MAX($D5:$Q5),Q$4/(SUM(AH$5:AH5)+1),Q5)</f>
        <v>187</v>
      </c>
      <c r="T6" s="1">
        <v>2</v>
      </c>
      <c r="U6" s="1">
        <f t="shared" ref="U6:U37" si="2">IF(D6=MAX($D6:$Q6),1,0)</f>
        <v>0</v>
      </c>
      <c r="V6" s="1">
        <f t="shared" ref="V6:V37" si="3">IF(E6=MAX($D6:$Q6),1,0)</f>
        <v>1</v>
      </c>
      <c r="W6" s="1">
        <f t="shared" ref="W6:W37" si="4">IF(F6=MAX($D6:$Q6),1,0)</f>
        <v>0</v>
      </c>
      <c r="X6" s="1">
        <f t="shared" ref="X6:X37" si="5">IF(G6=MAX($D6:$Q6),1,0)</f>
        <v>0</v>
      </c>
      <c r="Y6" s="1">
        <f t="shared" ref="Y6:Y37" si="6">IF(H6=MAX($D6:$Q6),1,0)</f>
        <v>0</v>
      </c>
      <c r="Z6" s="1">
        <f t="shared" ref="Z6:AA37" si="7">IF(I6=MAX($D6:$Q6),1,0)</f>
        <v>0</v>
      </c>
      <c r="AA6" s="8">
        <f t="shared" si="1"/>
        <v>0</v>
      </c>
      <c r="AB6" s="1">
        <f t="shared" ref="AB6:AB37" si="8">IF(K6=MAX($D6:$Q6),1,0)</f>
        <v>0</v>
      </c>
      <c r="AC6" s="1">
        <f t="shared" ref="AC6:AC37" si="9">IF(L6=MAX($D6:$Q6),1,0)</f>
        <v>0</v>
      </c>
      <c r="AD6" s="1">
        <f t="shared" ref="AD6:AD37" si="10">IF(M6=MAX($D6:$Q6),1,0)</f>
        <v>0</v>
      </c>
      <c r="AE6" s="1">
        <f t="shared" ref="AE6:AE37" si="11">IF(N6=MAX($D6:$Q6),1,0)</f>
        <v>0</v>
      </c>
      <c r="AF6" s="1">
        <f t="shared" ref="AF6:AF37" si="12">IF(O6=MAX($D6:$Q6),1,0)</f>
        <v>0</v>
      </c>
      <c r="AG6" s="1">
        <f t="shared" ref="AG6:AG37" si="13">IF(P6=MAX($D6:$Q6),1,0)</f>
        <v>0</v>
      </c>
      <c r="AH6" s="1">
        <f t="shared" ref="AH6:AH37" si="14">IF(Q6=MAX($D6:$Q6),1,0)</f>
        <v>0</v>
      </c>
    </row>
    <row r="7" spans="2:34" x14ac:dyDescent="0.3">
      <c r="B7" s="1" t="s">
        <v>62</v>
      </c>
      <c r="C7" s="1">
        <v>3</v>
      </c>
      <c r="D7" s="10">
        <f>IF(D6=MAX($D6:$Q6),D$4/(SUM(U$5:U6)+1),D6)</f>
        <v>186228</v>
      </c>
      <c r="E7" s="10">
        <f>IF(E6=MAX($D6:$Q6),E$4/(SUM(V$5:V6)+1),E6)</f>
        <v>171804.5</v>
      </c>
      <c r="F7" s="10">
        <f>IF(F6=MAX($D6:$Q6),F$4/(SUM(W$5:W6)+1),F6)</f>
        <v>150752</v>
      </c>
      <c r="G7" s="10">
        <f>IF(G6=MAX($D6:$Q6),G$4/(SUM(X$5:X6)+1),G6)</f>
        <v>98144</v>
      </c>
      <c r="H7" s="10">
        <f>IF(H6=MAX($D6:$Q6),H$4/(SUM(Y$5:Y6)+1),H6)</f>
        <v>35402</v>
      </c>
      <c r="I7" s="10">
        <f>IF(I6=MAX($D6:$Q6),I$4/(SUM(Z$5:Z6)+1),I6)</f>
        <v>23888</v>
      </c>
      <c r="J7" s="10">
        <f>IF(J6=MAX($D6:$Q6),J$4/(SUM(AA$5:AA6)+1),J6)</f>
        <v>21696</v>
      </c>
      <c r="K7" s="10">
        <f>IF(K6=MAX($D6:$Q6),K$4/(SUM(AB$5:AB6)+1),K6)</f>
        <v>5585</v>
      </c>
      <c r="L7" s="10">
        <f>IF(L6=MAX($D6:$Q6),L$4/(SUM(AC$5:AC6)+1),L6)</f>
        <v>3112</v>
      </c>
      <c r="M7" s="10">
        <f>IF(M6=MAX($D6:$Q6),M$4/(SUM(AD$5:AD6)+1),M6)</f>
        <v>1683</v>
      </c>
      <c r="N7" s="10">
        <f>IF(N6=MAX($D6:$Q6),N$4/(SUM(AE$5:AE6)+1),N6)</f>
        <v>1419</v>
      </c>
      <c r="O7" s="10">
        <f>IF(O6=MAX($D6:$Q6),O$4/(SUM(AF$5:AF6)+1),O6)</f>
        <v>666</v>
      </c>
      <c r="P7" s="10">
        <f>IF(P6=MAX($D6:$Q6),P$4/(SUM(AG$5:AG6)+1),P6)</f>
        <v>475</v>
      </c>
      <c r="Q7" s="10">
        <f>IF(Q6=MAX($D6:$Q6),Q$4/(SUM(AH$5:AH6)+1),Q6)</f>
        <v>187</v>
      </c>
      <c r="T7" s="1">
        <v>3</v>
      </c>
      <c r="U7" s="1">
        <f t="shared" si="2"/>
        <v>1</v>
      </c>
      <c r="V7" s="1">
        <f t="shared" si="3"/>
        <v>0</v>
      </c>
      <c r="W7" s="1">
        <f t="shared" si="4"/>
        <v>0</v>
      </c>
      <c r="X7" s="1">
        <f t="shared" si="5"/>
        <v>0</v>
      </c>
      <c r="Y7" s="1">
        <f t="shared" si="6"/>
        <v>0</v>
      </c>
      <c r="Z7" s="1">
        <f t="shared" si="7"/>
        <v>0</v>
      </c>
      <c r="AA7" s="8">
        <f t="shared" si="1"/>
        <v>0</v>
      </c>
      <c r="AB7" s="1">
        <f t="shared" si="8"/>
        <v>0</v>
      </c>
      <c r="AC7" s="1">
        <f t="shared" si="9"/>
        <v>0</v>
      </c>
      <c r="AD7" s="1">
        <f t="shared" si="10"/>
        <v>0</v>
      </c>
      <c r="AE7" s="1">
        <f t="shared" si="11"/>
        <v>0</v>
      </c>
      <c r="AF7" s="1">
        <f t="shared" si="12"/>
        <v>0</v>
      </c>
      <c r="AG7" s="1">
        <f t="shared" si="13"/>
        <v>0</v>
      </c>
      <c r="AH7" s="1">
        <f t="shared" si="14"/>
        <v>0</v>
      </c>
    </row>
    <row r="8" spans="2:34" x14ac:dyDescent="0.3">
      <c r="B8" s="1" t="s">
        <v>62</v>
      </c>
      <c r="C8" s="1">
        <v>4</v>
      </c>
      <c r="D8" s="10">
        <f>IF(D7=MAX($D7:$Q7),D$4/(SUM(U$5:U7)+1),D7)</f>
        <v>124152</v>
      </c>
      <c r="E8" s="10">
        <f>IF(E7=MAX($D7:$Q7),E$4/(SUM(V$5:V7)+1),E7)</f>
        <v>171804.5</v>
      </c>
      <c r="F8" s="10">
        <f>IF(F7=MAX($D7:$Q7),F$4/(SUM(W$5:W7)+1),F7)</f>
        <v>150752</v>
      </c>
      <c r="G8" s="10">
        <f>IF(G7=MAX($D7:$Q7),G$4/(SUM(X$5:X7)+1),G7)</f>
        <v>98144</v>
      </c>
      <c r="H8" s="10">
        <f>IF(H7=MAX($D7:$Q7),H$4/(SUM(Y$5:Y7)+1),H7)</f>
        <v>35402</v>
      </c>
      <c r="I8" s="10">
        <f>IF(I7=MAX($D7:$Q7),I$4/(SUM(Z$5:Z7)+1),I7)</f>
        <v>23888</v>
      </c>
      <c r="J8" s="10">
        <f>IF(J7=MAX($D7:$Q7),J$4/(SUM(AA$5:AA7)+1),J7)</f>
        <v>21696</v>
      </c>
      <c r="K8" s="10">
        <f>IF(K7=MAX($D7:$Q7),K$4/(SUM(AB$5:AB7)+1),K7)</f>
        <v>5585</v>
      </c>
      <c r="L8" s="10">
        <f>IF(L7=MAX($D7:$Q7),L$4/(SUM(AC$5:AC7)+1),L7)</f>
        <v>3112</v>
      </c>
      <c r="M8" s="10">
        <f>IF(M7=MAX($D7:$Q7),M$4/(SUM(AD$5:AD7)+1),M7)</f>
        <v>1683</v>
      </c>
      <c r="N8" s="10">
        <f>IF(N7=MAX($D7:$Q7),N$4/(SUM(AE$5:AE7)+1),N7)</f>
        <v>1419</v>
      </c>
      <c r="O8" s="10">
        <f>IF(O7=MAX($D7:$Q7),O$4/(SUM(AF$5:AF7)+1),O7)</f>
        <v>666</v>
      </c>
      <c r="P8" s="10">
        <f>IF(P7=MAX($D7:$Q7),P$4/(SUM(AG$5:AG7)+1),P7)</f>
        <v>475</v>
      </c>
      <c r="Q8" s="10">
        <f>IF(Q7=MAX($D7:$Q7),Q$4/(SUM(AH$5:AH7)+1),Q7)</f>
        <v>187</v>
      </c>
      <c r="T8" s="1">
        <v>4</v>
      </c>
      <c r="U8" s="1">
        <f t="shared" si="2"/>
        <v>0</v>
      </c>
      <c r="V8" s="1">
        <f t="shared" si="3"/>
        <v>1</v>
      </c>
      <c r="W8" s="1">
        <f t="shared" si="4"/>
        <v>0</v>
      </c>
      <c r="X8" s="1">
        <f t="shared" si="5"/>
        <v>0</v>
      </c>
      <c r="Y8" s="1">
        <f t="shared" si="6"/>
        <v>0</v>
      </c>
      <c r="Z8" s="1">
        <f t="shared" si="7"/>
        <v>0</v>
      </c>
      <c r="AA8" s="8">
        <f t="shared" si="1"/>
        <v>0</v>
      </c>
      <c r="AB8" s="1">
        <f t="shared" si="8"/>
        <v>0</v>
      </c>
      <c r="AC8" s="1">
        <f t="shared" si="9"/>
        <v>0</v>
      </c>
      <c r="AD8" s="1">
        <f t="shared" si="10"/>
        <v>0</v>
      </c>
      <c r="AE8" s="1">
        <f t="shared" si="11"/>
        <v>0</v>
      </c>
      <c r="AF8" s="1">
        <f t="shared" si="12"/>
        <v>0</v>
      </c>
      <c r="AG8" s="1">
        <f t="shared" si="13"/>
        <v>0</v>
      </c>
      <c r="AH8" s="1">
        <f t="shared" si="14"/>
        <v>0</v>
      </c>
    </row>
    <row r="9" spans="2:34" x14ac:dyDescent="0.3">
      <c r="B9" s="1" t="s">
        <v>62</v>
      </c>
      <c r="C9" s="1">
        <v>5</v>
      </c>
      <c r="D9" s="10">
        <f>IF(D8=MAX($D8:$Q8),D$4/(SUM(U$5:U8)+1),D8)</f>
        <v>124152</v>
      </c>
      <c r="E9" s="10">
        <f>IF(E8=MAX($D8:$Q8),E$4/(SUM(V$5:V8)+1),E8)</f>
        <v>114536.33333333333</v>
      </c>
      <c r="F9" s="10">
        <f>IF(F8=MAX($D8:$Q8),F$4/(SUM(W$5:W8)+1),F8)</f>
        <v>150752</v>
      </c>
      <c r="G9" s="10">
        <f>IF(G8=MAX($D8:$Q8),G$4/(SUM(X$5:X8)+1),G8)</f>
        <v>98144</v>
      </c>
      <c r="H9" s="10">
        <f>IF(H8=MAX($D8:$Q8),H$4/(SUM(Y$5:Y8)+1),H8)</f>
        <v>35402</v>
      </c>
      <c r="I9" s="10">
        <f>IF(I8=MAX($D8:$Q8),I$4/(SUM(Z$5:Z8)+1),I8)</f>
        <v>23888</v>
      </c>
      <c r="J9" s="10">
        <f>IF(J8=MAX($D8:$Q8),J$4/(SUM(AA$5:AA8)+1),J8)</f>
        <v>21696</v>
      </c>
      <c r="K9" s="10">
        <f>IF(K8=MAX($D8:$Q8),K$4/(SUM(AB$5:AB8)+1),K8)</f>
        <v>5585</v>
      </c>
      <c r="L9" s="10">
        <f>IF(L8=MAX($D8:$Q8),L$4/(SUM(AC$5:AC8)+1),L8)</f>
        <v>3112</v>
      </c>
      <c r="M9" s="10">
        <f>IF(M8=MAX($D8:$Q8),M$4/(SUM(AD$5:AD8)+1),M8)</f>
        <v>1683</v>
      </c>
      <c r="N9" s="10">
        <f>IF(N8=MAX($D8:$Q8),N$4/(SUM(AE$5:AE8)+1),N8)</f>
        <v>1419</v>
      </c>
      <c r="O9" s="10">
        <f>IF(O8=MAX($D8:$Q8),O$4/(SUM(AF$5:AF8)+1),O8)</f>
        <v>666</v>
      </c>
      <c r="P9" s="10">
        <f>IF(P8=MAX($D8:$Q8),P$4/(SUM(AG$5:AG8)+1),P8)</f>
        <v>475</v>
      </c>
      <c r="Q9" s="10">
        <f>IF(Q8=MAX($D8:$Q8),Q$4/(SUM(AH$5:AH8)+1),Q8)</f>
        <v>187</v>
      </c>
      <c r="T9" s="1">
        <v>5</v>
      </c>
      <c r="U9" s="1">
        <f t="shared" si="2"/>
        <v>0</v>
      </c>
      <c r="V9" s="1">
        <f t="shared" si="3"/>
        <v>0</v>
      </c>
      <c r="W9" s="1">
        <f t="shared" si="4"/>
        <v>1</v>
      </c>
      <c r="X9" s="1">
        <f t="shared" si="5"/>
        <v>0</v>
      </c>
      <c r="Y9" s="1">
        <f t="shared" si="6"/>
        <v>0</v>
      </c>
      <c r="Z9" s="1">
        <f t="shared" si="7"/>
        <v>0</v>
      </c>
      <c r="AA9" s="8">
        <f t="shared" si="1"/>
        <v>0</v>
      </c>
      <c r="AB9" s="1">
        <f t="shared" si="8"/>
        <v>0</v>
      </c>
      <c r="AC9" s="1">
        <f t="shared" si="9"/>
        <v>0</v>
      </c>
      <c r="AD9" s="1">
        <f t="shared" si="10"/>
        <v>0</v>
      </c>
      <c r="AE9" s="1">
        <f t="shared" si="11"/>
        <v>0</v>
      </c>
      <c r="AF9" s="1">
        <f t="shared" si="12"/>
        <v>0</v>
      </c>
      <c r="AG9" s="1">
        <f t="shared" si="13"/>
        <v>0</v>
      </c>
      <c r="AH9" s="1">
        <f t="shared" si="14"/>
        <v>0</v>
      </c>
    </row>
    <row r="10" spans="2:34" x14ac:dyDescent="0.3">
      <c r="B10" s="1" t="s">
        <v>62</v>
      </c>
      <c r="C10" s="1">
        <v>6</v>
      </c>
      <c r="D10" s="10">
        <f>IF(D9=MAX($D9:$Q9),D$4/(SUM(U$5:U9)+1),D9)</f>
        <v>124152</v>
      </c>
      <c r="E10" s="10">
        <f>IF(E9=MAX($D9:$Q9),E$4/(SUM(V$5:V9)+1),E9)</f>
        <v>114536.33333333333</v>
      </c>
      <c r="F10" s="10">
        <f>IF(F9=MAX($D9:$Q9),F$4/(SUM(W$5:W9)+1),F9)</f>
        <v>75376</v>
      </c>
      <c r="G10" s="10">
        <f>IF(G9=MAX($D9:$Q9),G$4/(SUM(X$5:X9)+1),G9)</f>
        <v>98144</v>
      </c>
      <c r="H10" s="10">
        <f>IF(H9=MAX($D9:$Q9),H$4/(SUM(Y$5:Y9)+1),H9)</f>
        <v>35402</v>
      </c>
      <c r="I10" s="10">
        <f>IF(I9=MAX($D9:$Q9),I$4/(SUM(Z$5:Z9)+1),I9)</f>
        <v>23888</v>
      </c>
      <c r="J10" s="10">
        <f>IF(J9=MAX($D9:$Q9),J$4/(SUM(AA$5:AA9)+1),J9)</f>
        <v>21696</v>
      </c>
      <c r="K10" s="10">
        <f>IF(K9=MAX($D9:$Q9),K$4/(SUM(AB$5:AB9)+1),K9)</f>
        <v>5585</v>
      </c>
      <c r="L10" s="10">
        <f>IF(L9=MAX($D9:$Q9),L$4/(SUM(AC$5:AC9)+1),L9)</f>
        <v>3112</v>
      </c>
      <c r="M10" s="10">
        <f>IF(M9=MAX($D9:$Q9),M$4/(SUM(AD$5:AD9)+1),M9)</f>
        <v>1683</v>
      </c>
      <c r="N10" s="10">
        <f>IF(N9=MAX($D9:$Q9),N$4/(SUM(AE$5:AE9)+1),N9)</f>
        <v>1419</v>
      </c>
      <c r="O10" s="10">
        <f>IF(O9=MAX($D9:$Q9),O$4/(SUM(AF$5:AF9)+1),O9)</f>
        <v>666</v>
      </c>
      <c r="P10" s="10">
        <f>IF(P9=MAX($D9:$Q9),P$4/(SUM(AG$5:AG9)+1),P9)</f>
        <v>475</v>
      </c>
      <c r="Q10" s="10">
        <f>IF(Q9=MAX($D9:$Q9),Q$4/(SUM(AH$5:AH9)+1),Q9)</f>
        <v>187</v>
      </c>
      <c r="T10" s="1">
        <v>6</v>
      </c>
      <c r="U10" s="1">
        <f t="shared" si="2"/>
        <v>1</v>
      </c>
      <c r="V10" s="1">
        <f t="shared" si="3"/>
        <v>0</v>
      </c>
      <c r="W10" s="1">
        <f t="shared" si="4"/>
        <v>0</v>
      </c>
      <c r="X10" s="1">
        <f t="shared" si="5"/>
        <v>0</v>
      </c>
      <c r="Y10" s="1">
        <f t="shared" si="6"/>
        <v>0</v>
      </c>
      <c r="Z10" s="1">
        <f t="shared" si="7"/>
        <v>0</v>
      </c>
      <c r="AA10" s="8">
        <f t="shared" si="1"/>
        <v>0</v>
      </c>
      <c r="AB10" s="1">
        <f t="shared" si="8"/>
        <v>0</v>
      </c>
      <c r="AC10" s="1">
        <f t="shared" si="9"/>
        <v>0</v>
      </c>
      <c r="AD10" s="1">
        <f t="shared" si="10"/>
        <v>0</v>
      </c>
      <c r="AE10" s="1">
        <f t="shared" si="11"/>
        <v>0</v>
      </c>
      <c r="AF10" s="1">
        <f t="shared" si="12"/>
        <v>0</v>
      </c>
      <c r="AG10" s="1">
        <f t="shared" si="13"/>
        <v>0</v>
      </c>
      <c r="AH10" s="1">
        <f t="shared" si="14"/>
        <v>0</v>
      </c>
    </row>
    <row r="11" spans="2:34" x14ac:dyDescent="0.3">
      <c r="B11" s="1" t="s">
        <v>62</v>
      </c>
      <c r="C11" s="1">
        <v>7</v>
      </c>
      <c r="D11" s="10">
        <f>IF(D10=MAX($D10:$Q10),D$4/(SUM(U$5:U10)+1),D10)</f>
        <v>93114</v>
      </c>
      <c r="E11" s="10">
        <f>IF(E10=MAX($D10:$Q10),E$4/(SUM(V$5:V10)+1),E10)</f>
        <v>114536.33333333333</v>
      </c>
      <c r="F11" s="10">
        <f>IF(F10=MAX($D10:$Q10),F$4/(SUM(W$5:W10)+1),F10)</f>
        <v>75376</v>
      </c>
      <c r="G11" s="10">
        <f>IF(G10=MAX($D10:$Q10),G$4/(SUM(X$5:X10)+1),G10)</f>
        <v>98144</v>
      </c>
      <c r="H11" s="10">
        <f>IF(H10=MAX($D10:$Q10),H$4/(SUM(Y$5:Y10)+1),H10)</f>
        <v>35402</v>
      </c>
      <c r="I11" s="10">
        <f>IF(I10=MAX($D10:$Q10),I$4/(SUM(Z$5:Z10)+1),I10)</f>
        <v>23888</v>
      </c>
      <c r="J11" s="10">
        <f>IF(J10=MAX($D10:$Q10),J$4/(SUM(AA$5:AA10)+1),J10)</f>
        <v>21696</v>
      </c>
      <c r="K11" s="10">
        <f>IF(K10=MAX($D10:$Q10),K$4/(SUM(AB$5:AB10)+1),K10)</f>
        <v>5585</v>
      </c>
      <c r="L11" s="10">
        <f>IF(L10=MAX($D10:$Q10),L$4/(SUM(AC$5:AC10)+1),L10)</f>
        <v>3112</v>
      </c>
      <c r="M11" s="10">
        <f>IF(M10=MAX($D10:$Q10),M$4/(SUM(AD$5:AD10)+1),M10)</f>
        <v>1683</v>
      </c>
      <c r="N11" s="10">
        <f>IF(N10=MAX($D10:$Q10),N$4/(SUM(AE$5:AE10)+1),N10)</f>
        <v>1419</v>
      </c>
      <c r="O11" s="10">
        <f>IF(O10=MAX($D10:$Q10),O$4/(SUM(AF$5:AF10)+1),O10)</f>
        <v>666</v>
      </c>
      <c r="P11" s="10">
        <f>IF(P10=MAX($D10:$Q10),P$4/(SUM(AG$5:AG10)+1),P10)</f>
        <v>475</v>
      </c>
      <c r="Q11" s="10">
        <f>IF(Q10=MAX($D10:$Q10),Q$4/(SUM(AH$5:AH10)+1),Q10)</f>
        <v>187</v>
      </c>
      <c r="T11" s="1">
        <v>7</v>
      </c>
      <c r="U11" s="1">
        <f t="shared" si="2"/>
        <v>0</v>
      </c>
      <c r="V11" s="1">
        <f t="shared" si="3"/>
        <v>1</v>
      </c>
      <c r="W11" s="1">
        <f t="shared" si="4"/>
        <v>0</v>
      </c>
      <c r="X11" s="1">
        <f t="shared" si="5"/>
        <v>0</v>
      </c>
      <c r="Y11" s="1">
        <f t="shared" si="6"/>
        <v>0</v>
      </c>
      <c r="Z11" s="1">
        <f t="shared" si="7"/>
        <v>0</v>
      </c>
      <c r="AA11" s="8">
        <f t="shared" si="1"/>
        <v>0</v>
      </c>
      <c r="AB11" s="1">
        <f t="shared" si="8"/>
        <v>0</v>
      </c>
      <c r="AC11" s="1">
        <f t="shared" si="9"/>
        <v>0</v>
      </c>
      <c r="AD11" s="1">
        <f t="shared" si="10"/>
        <v>0</v>
      </c>
      <c r="AE11" s="1">
        <f t="shared" si="11"/>
        <v>0</v>
      </c>
      <c r="AF11" s="1">
        <f t="shared" si="12"/>
        <v>0</v>
      </c>
      <c r="AG11" s="1">
        <f t="shared" si="13"/>
        <v>0</v>
      </c>
      <c r="AH11" s="1">
        <f t="shared" si="14"/>
        <v>0</v>
      </c>
    </row>
    <row r="12" spans="2:34" x14ac:dyDescent="0.3">
      <c r="B12" s="1" t="s">
        <v>62</v>
      </c>
      <c r="C12" s="1">
        <v>8</v>
      </c>
      <c r="D12" s="10">
        <f>IF(D11=MAX($D11:$Q11),D$4/(SUM(U$5:U11)+1),D11)</f>
        <v>93114</v>
      </c>
      <c r="E12" s="10">
        <f>IF(E11=MAX($D11:$Q11),E$4/(SUM(V$5:V11)+1),E11)</f>
        <v>85902.25</v>
      </c>
      <c r="F12" s="10">
        <f>IF(F11=MAX($D11:$Q11),F$4/(SUM(W$5:W11)+1),F11)</f>
        <v>75376</v>
      </c>
      <c r="G12" s="10">
        <f>IF(G11=MAX($D11:$Q11),G$4/(SUM(X$5:X11)+1),G11)</f>
        <v>98144</v>
      </c>
      <c r="H12" s="10">
        <f>IF(H11=MAX($D11:$Q11),H$4/(SUM(Y$5:Y11)+1),H11)</f>
        <v>35402</v>
      </c>
      <c r="I12" s="10">
        <f>IF(I11=MAX($D11:$Q11),I$4/(SUM(Z$5:Z11)+1),I11)</f>
        <v>23888</v>
      </c>
      <c r="J12" s="10">
        <f>IF(J11=MAX($D11:$Q11),J$4/(SUM(AA$5:AA11)+1),J11)</f>
        <v>21696</v>
      </c>
      <c r="K12" s="10">
        <f>IF(K11=MAX($D11:$Q11),K$4/(SUM(AB$5:AB11)+1),K11)</f>
        <v>5585</v>
      </c>
      <c r="L12" s="10">
        <f>IF(L11=MAX($D11:$Q11),L$4/(SUM(AC$5:AC11)+1),L11)</f>
        <v>3112</v>
      </c>
      <c r="M12" s="10">
        <f>IF(M11=MAX($D11:$Q11),M$4/(SUM(AD$5:AD11)+1),M11)</f>
        <v>1683</v>
      </c>
      <c r="N12" s="10">
        <f>IF(N11=MAX($D11:$Q11),N$4/(SUM(AE$5:AE11)+1),N11)</f>
        <v>1419</v>
      </c>
      <c r="O12" s="10">
        <f>IF(O11=MAX($D11:$Q11),O$4/(SUM(AF$5:AF11)+1),O11)</f>
        <v>666</v>
      </c>
      <c r="P12" s="10">
        <f>IF(P11=MAX($D11:$Q11),P$4/(SUM(AG$5:AG11)+1),P11)</f>
        <v>475</v>
      </c>
      <c r="Q12" s="10">
        <f>IF(Q11=MAX($D11:$Q11),Q$4/(SUM(AH$5:AH11)+1),Q11)</f>
        <v>187</v>
      </c>
      <c r="T12" s="1">
        <v>8</v>
      </c>
      <c r="U12" s="1">
        <f t="shared" si="2"/>
        <v>0</v>
      </c>
      <c r="V12" s="1">
        <f t="shared" si="3"/>
        <v>0</v>
      </c>
      <c r="W12" s="1">
        <f t="shared" si="4"/>
        <v>0</v>
      </c>
      <c r="X12" s="1">
        <f t="shared" si="5"/>
        <v>1</v>
      </c>
      <c r="Y12" s="1">
        <f t="shared" si="6"/>
        <v>0</v>
      </c>
      <c r="Z12" s="1">
        <f t="shared" si="7"/>
        <v>0</v>
      </c>
      <c r="AA12" s="8">
        <f t="shared" si="1"/>
        <v>0</v>
      </c>
      <c r="AB12" s="1">
        <f t="shared" si="8"/>
        <v>0</v>
      </c>
      <c r="AC12" s="1">
        <f t="shared" si="9"/>
        <v>0</v>
      </c>
      <c r="AD12" s="1">
        <f t="shared" si="10"/>
        <v>0</v>
      </c>
      <c r="AE12" s="1">
        <f t="shared" si="11"/>
        <v>0</v>
      </c>
      <c r="AF12" s="1">
        <f t="shared" si="12"/>
        <v>0</v>
      </c>
      <c r="AG12" s="1">
        <f t="shared" si="13"/>
        <v>0</v>
      </c>
      <c r="AH12" s="1">
        <f t="shared" si="14"/>
        <v>0</v>
      </c>
    </row>
    <row r="13" spans="2:34" x14ac:dyDescent="0.3">
      <c r="B13" s="1" t="s">
        <v>62</v>
      </c>
      <c r="C13" s="1">
        <v>9</v>
      </c>
      <c r="D13" s="10">
        <f>IF(D12=MAX($D12:$Q12),D$4/(SUM(U$5:U12)+1),D12)</f>
        <v>93114</v>
      </c>
      <c r="E13" s="10">
        <f>IF(E12=MAX($D12:$Q12),E$4/(SUM(V$5:V12)+1),E12)</f>
        <v>85902.25</v>
      </c>
      <c r="F13" s="10">
        <f>IF(F12=MAX($D12:$Q12),F$4/(SUM(W$5:W12)+1),F12)</f>
        <v>75376</v>
      </c>
      <c r="G13" s="10">
        <f>IF(G12=MAX($D12:$Q12),G$4/(SUM(X$5:X12)+1),G12)</f>
        <v>49072</v>
      </c>
      <c r="H13" s="10">
        <f>IF(H12=MAX($D12:$Q12),H$4/(SUM(Y$5:Y12)+1),H12)</f>
        <v>35402</v>
      </c>
      <c r="I13" s="10">
        <f>IF(I12=MAX($D12:$Q12),I$4/(SUM(Z$5:Z12)+1),I12)</f>
        <v>23888</v>
      </c>
      <c r="J13" s="10">
        <f>IF(J12=MAX($D12:$Q12),J$4/(SUM(AA$5:AA12)+1),J12)</f>
        <v>21696</v>
      </c>
      <c r="K13" s="10">
        <f>IF(K12=MAX($D12:$Q12),K$4/(SUM(AB$5:AB12)+1),K12)</f>
        <v>5585</v>
      </c>
      <c r="L13" s="10">
        <f>IF(L12=MAX($D12:$Q12),L$4/(SUM(AC$5:AC12)+1),L12)</f>
        <v>3112</v>
      </c>
      <c r="M13" s="10">
        <f>IF(M12=MAX($D12:$Q12),M$4/(SUM(AD$5:AD12)+1),M12)</f>
        <v>1683</v>
      </c>
      <c r="N13" s="10">
        <f>IF(N12=MAX($D12:$Q12),N$4/(SUM(AE$5:AE12)+1),N12)</f>
        <v>1419</v>
      </c>
      <c r="O13" s="10">
        <f>IF(O12=MAX($D12:$Q12),O$4/(SUM(AF$5:AF12)+1),O12)</f>
        <v>666</v>
      </c>
      <c r="P13" s="10">
        <f>IF(P12=MAX($D12:$Q12),P$4/(SUM(AG$5:AG12)+1),P12)</f>
        <v>475</v>
      </c>
      <c r="Q13" s="10">
        <f>IF(Q12=MAX($D12:$Q12),Q$4/(SUM(AH$5:AH12)+1),Q12)</f>
        <v>187</v>
      </c>
      <c r="T13" s="1">
        <v>9</v>
      </c>
      <c r="U13" s="1">
        <f t="shared" si="2"/>
        <v>1</v>
      </c>
      <c r="V13" s="1">
        <f t="shared" si="3"/>
        <v>0</v>
      </c>
      <c r="W13" s="1">
        <f t="shared" si="4"/>
        <v>0</v>
      </c>
      <c r="X13" s="1">
        <f t="shared" si="5"/>
        <v>0</v>
      </c>
      <c r="Y13" s="1">
        <f t="shared" si="6"/>
        <v>0</v>
      </c>
      <c r="Z13" s="1">
        <f t="shared" si="7"/>
        <v>0</v>
      </c>
      <c r="AA13" s="8">
        <f t="shared" si="1"/>
        <v>0</v>
      </c>
      <c r="AB13" s="1">
        <f t="shared" si="8"/>
        <v>0</v>
      </c>
      <c r="AC13" s="1">
        <f t="shared" si="9"/>
        <v>0</v>
      </c>
      <c r="AD13" s="1">
        <f t="shared" si="10"/>
        <v>0</v>
      </c>
      <c r="AE13" s="1">
        <f t="shared" si="11"/>
        <v>0</v>
      </c>
      <c r="AF13" s="1">
        <f t="shared" si="12"/>
        <v>0</v>
      </c>
      <c r="AG13" s="1">
        <f t="shared" si="13"/>
        <v>0</v>
      </c>
      <c r="AH13" s="1">
        <f t="shared" si="14"/>
        <v>0</v>
      </c>
    </row>
    <row r="14" spans="2:34" x14ac:dyDescent="0.3">
      <c r="B14" s="1" t="s">
        <v>62</v>
      </c>
      <c r="C14" s="1">
        <v>10</v>
      </c>
      <c r="D14" s="10">
        <f>IF(D13=MAX($D13:$Q13),D$4/(SUM(U$5:U13)+1),D13)</f>
        <v>74491.199999999997</v>
      </c>
      <c r="E14" s="10">
        <f>IF(E13=MAX($D13:$Q13),E$4/(SUM(V$5:V13)+1),E13)</f>
        <v>85902.25</v>
      </c>
      <c r="F14" s="10">
        <f>IF(F13=MAX($D13:$Q13),F$4/(SUM(W$5:W13)+1),F13)</f>
        <v>75376</v>
      </c>
      <c r="G14" s="10">
        <f>IF(G13=MAX($D13:$Q13),G$4/(SUM(X$5:X13)+1),G13)</f>
        <v>49072</v>
      </c>
      <c r="H14" s="10">
        <f>IF(H13=MAX($D13:$Q13),H$4/(SUM(Y$5:Y13)+1),H13)</f>
        <v>35402</v>
      </c>
      <c r="I14" s="10">
        <f>IF(I13=MAX($D13:$Q13),I$4/(SUM(Z$5:Z13)+1),I13)</f>
        <v>23888</v>
      </c>
      <c r="J14" s="10">
        <f>IF(J13=MAX($D13:$Q13),J$4/(SUM(AA$5:AA13)+1),J13)</f>
        <v>21696</v>
      </c>
      <c r="K14" s="10">
        <f>IF(K13=MAX($D13:$Q13),K$4/(SUM(AB$5:AB13)+1),K13)</f>
        <v>5585</v>
      </c>
      <c r="L14" s="10">
        <f>IF(L13=MAX($D13:$Q13),L$4/(SUM(AC$5:AC13)+1),L13)</f>
        <v>3112</v>
      </c>
      <c r="M14" s="10">
        <f>IF(M13=MAX($D13:$Q13),M$4/(SUM(AD$5:AD13)+1),M13)</f>
        <v>1683</v>
      </c>
      <c r="N14" s="10">
        <f>IF(N13=MAX($D13:$Q13),N$4/(SUM(AE$5:AE13)+1),N13)</f>
        <v>1419</v>
      </c>
      <c r="O14" s="10">
        <f>IF(O13=MAX($D13:$Q13),O$4/(SUM(AF$5:AF13)+1),O13)</f>
        <v>666</v>
      </c>
      <c r="P14" s="10">
        <f>IF(P13=MAX($D13:$Q13),P$4/(SUM(AG$5:AG13)+1),P13)</f>
        <v>475</v>
      </c>
      <c r="Q14" s="10">
        <f>IF(Q13=MAX($D13:$Q13),Q$4/(SUM(AH$5:AH13)+1),Q13)</f>
        <v>187</v>
      </c>
      <c r="T14" s="1">
        <v>10</v>
      </c>
      <c r="U14" s="1">
        <f t="shared" si="2"/>
        <v>0</v>
      </c>
      <c r="V14" s="1">
        <f t="shared" si="3"/>
        <v>1</v>
      </c>
      <c r="W14" s="1">
        <f t="shared" si="4"/>
        <v>0</v>
      </c>
      <c r="X14" s="1">
        <f t="shared" si="5"/>
        <v>0</v>
      </c>
      <c r="Y14" s="1">
        <f t="shared" si="6"/>
        <v>0</v>
      </c>
      <c r="Z14" s="1">
        <f t="shared" si="7"/>
        <v>0</v>
      </c>
      <c r="AA14" s="8">
        <f t="shared" si="1"/>
        <v>0</v>
      </c>
      <c r="AB14" s="1">
        <f t="shared" si="8"/>
        <v>0</v>
      </c>
      <c r="AC14" s="1">
        <f t="shared" si="9"/>
        <v>0</v>
      </c>
      <c r="AD14" s="1">
        <f t="shared" si="10"/>
        <v>0</v>
      </c>
      <c r="AE14" s="1">
        <f t="shared" si="11"/>
        <v>0</v>
      </c>
      <c r="AF14" s="1">
        <f t="shared" si="12"/>
        <v>0</v>
      </c>
      <c r="AG14" s="1">
        <f t="shared" si="13"/>
        <v>0</v>
      </c>
      <c r="AH14" s="1">
        <f t="shared" si="14"/>
        <v>0</v>
      </c>
    </row>
    <row r="15" spans="2:34" x14ac:dyDescent="0.3">
      <c r="B15" s="1" t="s">
        <v>62</v>
      </c>
      <c r="C15" s="1">
        <v>11</v>
      </c>
      <c r="D15" s="10">
        <f>IF(D14=MAX($D14:$Q14),D$4/(SUM(U$5:U14)+1),D14)</f>
        <v>74491.199999999997</v>
      </c>
      <c r="E15" s="10">
        <f>IF(E14=MAX($D14:$Q14),E$4/(SUM(V$5:V14)+1),E14)</f>
        <v>68721.8</v>
      </c>
      <c r="F15" s="10">
        <f>IF(F14=MAX($D14:$Q14),F$4/(SUM(W$5:W14)+1),F14)</f>
        <v>75376</v>
      </c>
      <c r="G15" s="10">
        <f>IF(G14=MAX($D14:$Q14),G$4/(SUM(X$5:X14)+1),G14)</f>
        <v>49072</v>
      </c>
      <c r="H15" s="10">
        <f>IF(H14=MAX($D14:$Q14),H$4/(SUM(Y$5:Y14)+1),H14)</f>
        <v>35402</v>
      </c>
      <c r="I15" s="10">
        <f>IF(I14=MAX($D14:$Q14),I$4/(SUM(Z$5:Z14)+1),I14)</f>
        <v>23888</v>
      </c>
      <c r="J15" s="10">
        <f>IF(J14=MAX($D14:$Q14),J$4/(SUM(AA$5:AA14)+1),J14)</f>
        <v>21696</v>
      </c>
      <c r="K15" s="10">
        <f>IF(K14=MAX($D14:$Q14),K$4/(SUM(AB$5:AB14)+1),K14)</f>
        <v>5585</v>
      </c>
      <c r="L15" s="10">
        <f>IF(L14=MAX($D14:$Q14),L$4/(SUM(AC$5:AC14)+1),L14)</f>
        <v>3112</v>
      </c>
      <c r="M15" s="10">
        <f>IF(M14=MAX($D14:$Q14),M$4/(SUM(AD$5:AD14)+1),M14)</f>
        <v>1683</v>
      </c>
      <c r="N15" s="10">
        <f>IF(N14=MAX($D14:$Q14),N$4/(SUM(AE$5:AE14)+1),N14)</f>
        <v>1419</v>
      </c>
      <c r="O15" s="10">
        <f>IF(O14=MAX($D14:$Q14),O$4/(SUM(AF$5:AF14)+1),O14)</f>
        <v>666</v>
      </c>
      <c r="P15" s="10">
        <f>IF(P14=MAX($D14:$Q14),P$4/(SUM(AG$5:AG14)+1),P14)</f>
        <v>475</v>
      </c>
      <c r="Q15" s="10">
        <f>IF(Q14=MAX($D14:$Q14),Q$4/(SUM(AH$5:AH14)+1),Q14)</f>
        <v>187</v>
      </c>
      <c r="T15" s="1">
        <v>11</v>
      </c>
      <c r="U15" s="1">
        <f t="shared" si="2"/>
        <v>0</v>
      </c>
      <c r="V15" s="1">
        <f t="shared" si="3"/>
        <v>0</v>
      </c>
      <c r="W15" s="1">
        <f t="shared" si="4"/>
        <v>1</v>
      </c>
      <c r="X15" s="1">
        <f t="shared" si="5"/>
        <v>0</v>
      </c>
      <c r="Y15" s="1">
        <f t="shared" si="6"/>
        <v>0</v>
      </c>
      <c r="Z15" s="1">
        <f t="shared" si="7"/>
        <v>0</v>
      </c>
      <c r="AA15" s="8">
        <f t="shared" si="1"/>
        <v>0</v>
      </c>
      <c r="AB15" s="1">
        <f t="shared" si="8"/>
        <v>0</v>
      </c>
      <c r="AC15" s="1">
        <f t="shared" si="9"/>
        <v>0</v>
      </c>
      <c r="AD15" s="1">
        <f t="shared" si="10"/>
        <v>0</v>
      </c>
      <c r="AE15" s="1">
        <f t="shared" si="11"/>
        <v>0</v>
      </c>
      <c r="AF15" s="1">
        <f t="shared" si="12"/>
        <v>0</v>
      </c>
      <c r="AG15" s="1">
        <f t="shared" si="13"/>
        <v>0</v>
      </c>
      <c r="AH15" s="1">
        <f t="shared" si="14"/>
        <v>0</v>
      </c>
    </row>
    <row r="16" spans="2:34" x14ac:dyDescent="0.3">
      <c r="B16" s="1" t="s">
        <v>62</v>
      </c>
      <c r="C16" s="1">
        <v>12</v>
      </c>
      <c r="D16" s="10">
        <f>IF(D15=MAX($D15:$Q15),D$4/(SUM(U$5:U15)+1),D15)</f>
        <v>74491.199999999997</v>
      </c>
      <c r="E16" s="10">
        <f>IF(E15=MAX($D15:$Q15),E$4/(SUM(V$5:V15)+1),E15)</f>
        <v>68721.8</v>
      </c>
      <c r="F16" s="10">
        <f>IF(F15=MAX($D15:$Q15),F$4/(SUM(W$5:W15)+1),F15)</f>
        <v>50250.666666666664</v>
      </c>
      <c r="G16" s="10">
        <f>IF(G15=MAX($D15:$Q15),G$4/(SUM(X$5:X15)+1),G15)</f>
        <v>49072</v>
      </c>
      <c r="H16" s="10">
        <f>IF(H15=MAX($D15:$Q15),H$4/(SUM(Y$5:Y15)+1),H15)</f>
        <v>35402</v>
      </c>
      <c r="I16" s="10">
        <f>IF(I15=MAX($D15:$Q15),I$4/(SUM(Z$5:Z15)+1),I15)</f>
        <v>23888</v>
      </c>
      <c r="J16" s="10">
        <f>IF(J15=MAX($D15:$Q15),J$4/(SUM(AA$5:AA15)+1),J15)</f>
        <v>21696</v>
      </c>
      <c r="K16" s="10">
        <f>IF(K15=MAX($D15:$Q15),K$4/(SUM(AB$5:AB15)+1),K15)</f>
        <v>5585</v>
      </c>
      <c r="L16" s="10">
        <f>IF(L15=MAX($D15:$Q15),L$4/(SUM(AC$5:AC15)+1),L15)</f>
        <v>3112</v>
      </c>
      <c r="M16" s="10">
        <f>IF(M15=MAX($D15:$Q15),M$4/(SUM(AD$5:AD15)+1),M15)</f>
        <v>1683</v>
      </c>
      <c r="N16" s="10">
        <f>IF(N15=MAX($D15:$Q15),N$4/(SUM(AE$5:AE15)+1),N15)</f>
        <v>1419</v>
      </c>
      <c r="O16" s="10">
        <f>IF(O15=MAX($D15:$Q15),O$4/(SUM(AF$5:AF15)+1),O15)</f>
        <v>666</v>
      </c>
      <c r="P16" s="10">
        <f>IF(P15=MAX($D15:$Q15),P$4/(SUM(AG$5:AG15)+1),P15)</f>
        <v>475</v>
      </c>
      <c r="Q16" s="10">
        <f>IF(Q15=MAX($D15:$Q15),Q$4/(SUM(AH$5:AH15)+1),Q15)</f>
        <v>187</v>
      </c>
      <c r="T16" s="1">
        <v>12</v>
      </c>
      <c r="U16" s="1">
        <f t="shared" si="2"/>
        <v>1</v>
      </c>
      <c r="V16" s="1">
        <f t="shared" si="3"/>
        <v>0</v>
      </c>
      <c r="W16" s="1">
        <f t="shared" si="4"/>
        <v>0</v>
      </c>
      <c r="X16" s="1">
        <f t="shared" si="5"/>
        <v>0</v>
      </c>
      <c r="Y16" s="1">
        <f t="shared" si="6"/>
        <v>0</v>
      </c>
      <c r="Z16" s="1">
        <f t="shared" si="7"/>
        <v>0</v>
      </c>
      <c r="AA16" s="8">
        <f t="shared" si="1"/>
        <v>0</v>
      </c>
      <c r="AB16" s="1">
        <f t="shared" si="8"/>
        <v>0</v>
      </c>
      <c r="AC16" s="1">
        <f t="shared" si="9"/>
        <v>0</v>
      </c>
      <c r="AD16" s="1">
        <f t="shared" si="10"/>
        <v>0</v>
      </c>
      <c r="AE16" s="1">
        <f t="shared" si="11"/>
        <v>0</v>
      </c>
      <c r="AF16" s="1">
        <f t="shared" si="12"/>
        <v>0</v>
      </c>
      <c r="AG16" s="1">
        <f t="shared" si="13"/>
        <v>0</v>
      </c>
      <c r="AH16" s="1">
        <f t="shared" si="14"/>
        <v>0</v>
      </c>
    </row>
    <row r="17" spans="2:34" x14ac:dyDescent="0.3">
      <c r="B17" s="1" t="s">
        <v>62</v>
      </c>
      <c r="C17" s="1">
        <v>13</v>
      </c>
      <c r="D17" s="10">
        <f>IF(D16=MAX($D16:$Q16),D$4/(SUM(U$5:U16)+1),D16)</f>
        <v>62076</v>
      </c>
      <c r="E17" s="10">
        <f>IF(E16=MAX($D16:$Q16),E$4/(SUM(V$5:V16)+1),E16)</f>
        <v>68721.8</v>
      </c>
      <c r="F17" s="10">
        <f>IF(F16=MAX($D16:$Q16),F$4/(SUM(W$5:W16)+1),F16)</f>
        <v>50250.666666666664</v>
      </c>
      <c r="G17" s="10">
        <f>IF(G16=MAX($D16:$Q16),G$4/(SUM(X$5:X16)+1),G16)</f>
        <v>49072</v>
      </c>
      <c r="H17" s="10">
        <f>IF(H16=MAX($D16:$Q16),H$4/(SUM(Y$5:Y16)+1),H16)</f>
        <v>35402</v>
      </c>
      <c r="I17" s="10">
        <f>IF(I16=MAX($D16:$Q16),I$4/(SUM(Z$5:Z16)+1),I16)</f>
        <v>23888</v>
      </c>
      <c r="J17" s="10">
        <f>IF(J16=MAX($D16:$Q16),J$4/(SUM(AA$5:AA16)+1),J16)</f>
        <v>21696</v>
      </c>
      <c r="K17" s="10">
        <f>IF(K16=MAX($D16:$Q16),K$4/(SUM(AB$5:AB16)+1),K16)</f>
        <v>5585</v>
      </c>
      <c r="L17" s="10">
        <f>IF(L16=MAX($D16:$Q16),L$4/(SUM(AC$5:AC16)+1),L16)</f>
        <v>3112</v>
      </c>
      <c r="M17" s="10">
        <f>IF(M16=MAX($D16:$Q16),M$4/(SUM(AD$5:AD16)+1),M16)</f>
        <v>1683</v>
      </c>
      <c r="N17" s="10">
        <f>IF(N16=MAX($D16:$Q16),N$4/(SUM(AE$5:AE16)+1),N16)</f>
        <v>1419</v>
      </c>
      <c r="O17" s="10">
        <f>IF(O16=MAX($D16:$Q16),O$4/(SUM(AF$5:AF16)+1),O16)</f>
        <v>666</v>
      </c>
      <c r="P17" s="10">
        <f>IF(P16=MAX($D16:$Q16),P$4/(SUM(AG$5:AG16)+1),P16)</f>
        <v>475</v>
      </c>
      <c r="Q17" s="10">
        <f>IF(Q16=MAX($D16:$Q16),Q$4/(SUM(AH$5:AH16)+1),Q16)</f>
        <v>187</v>
      </c>
      <c r="T17" s="1">
        <v>13</v>
      </c>
      <c r="U17" s="1">
        <f t="shared" si="2"/>
        <v>0</v>
      </c>
      <c r="V17" s="1">
        <f t="shared" si="3"/>
        <v>1</v>
      </c>
      <c r="W17" s="1">
        <f t="shared" si="4"/>
        <v>0</v>
      </c>
      <c r="X17" s="1">
        <f t="shared" si="5"/>
        <v>0</v>
      </c>
      <c r="Y17" s="1">
        <f t="shared" si="6"/>
        <v>0</v>
      </c>
      <c r="Z17" s="1">
        <f t="shared" si="7"/>
        <v>0</v>
      </c>
      <c r="AA17" s="8">
        <f t="shared" si="1"/>
        <v>0</v>
      </c>
      <c r="AB17" s="1">
        <f t="shared" si="8"/>
        <v>0</v>
      </c>
      <c r="AC17" s="1">
        <f t="shared" si="9"/>
        <v>0</v>
      </c>
      <c r="AD17" s="1">
        <f t="shared" si="10"/>
        <v>0</v>
      </c>
      <c r="AE17" s="1">
        <f t="shared" si="11"/>
        <v>0</v>
      </c>
      <c r="AF17" s="1">
        <f t="shared" si="12"/>
        <v>0</v>
      </c>
      <c r="AG17" s="1">
        <f t="shared" si="13"/>
        <v>0</v>
      </c>
      <c r="AH17" s="1">
        <f t="shared" si="14"/>
        <v>0</v>
      </c>
    </row>
    <row r="18" spans="2:34" x14ac:dyDescent="0.3">
      <c r="B18" s="1" t="s">
        <v>62</v>
      </c>
      <c r="C18" s="1">
        <v>14</v>
      </c>
      <c r="D18" s="10">
        <f>IF(D17=MAX($D17:$Q17),D$4/(SUM(U$5:U17)+1),D17)</f>
        <v>62076</v>
      </c>
      <c r="E18" s="10">
        <f>IF(E17=MAX($D17:$Q17),E$4/(SUM(V$5:V17)+1),E17)</f>
        <v>57268.166666666664</v>
      </c>
      <c r="F18" s="10">
        <f>IF(F17=MAX($D17:$Q17),F$4/(SUM(W$5:W17)+1),F17)</f>
        <v>50250.666666666664</v>
      </c>
      <c r="G18" s="10">
        <f>IF(G17=MAX($D17:$Q17),G$4/(SUM(X$5:X17)+1),G17)</f>
        <v>49072</v>
      </c>
      <c r="H18" s="10">
        <f>IF(H17=MAX($D17:$Q17),H$4/(SUM(Y$5:Y17)+1),H17)</f>
        <v>35402</v>
      </c>
      <c r="I18" s="10">
        <f>IF(I17=MAX($D17:$Q17),I$4/(SUM(Z$5:Z17)+1),I17)</f>
        <v>23888</v>
      </c>
      <c r="J18" s="10">
        <f>IF(J17=MAX($D17:$Q17),J$4/(SUM(AA$5:AA17)+1),J17)</f>
        <v>21696</v>
      </c>
      <c r="K18" s="10">
        <f>IF(K17=MAX($D17:$Q17),K$4/(SUM(AB$5:AB17)+1),K17)</f>
        <v>5585</v>
      </c>
      <c r="L18" s="10">
        <f>IF(L17=MAX($D17:$Q17),L$4/(SUM(AC$5:AC17)+1),L17)</f>
        <v>3112</v>
      </c>
      <c r="M18" s="10">
        <f>IF(M17=MAX($D17:$Q17),M$4/(SUM(AD$5:AD17)+1),M17)</f>
        <v>1683</v>
      </c>
      <c r="N18" s="10">
        <f>IF(N17=MAX($D17:$Q17),N$4/(SUM(AE$5:AE17)+1),N17)</f>
        <v>1419</v>
      </c>
      <c r="O18" s="10">
        <f>IF(O17=MAX($D17:$Q17),O$4/(SUM(AF$5:AF17)+1),O17)</f>
        <v>666</v>
      </c>
      <c r="P18" s="10">
        <f>IF(P17=MAX($D17:$Q17),P$4/(SUM(AG$5:AG17)+1),P17)</f>
        <v>475</v>
      </c>
      <c r="Q18" s="10">
        <f>IF(Q17=MAX($D17:$Q17),Q$4/(SUM(AH$5:AH17)+1),Q17)</f>
        <v>187</v>
      </c>
      <c r="T18" s="1">
        <v>14</v>
      </c>
      <c r="U18" s="1">
        <f t="shared" si="2"/>
        <v>1</v>
      </c>
      <c r="V18" s="1">
        <f t="shared" si="3"/>
        <v>0</v>
      </c>
      <c r="W18" s="1">
        <f t="shared" si="4"/>
        <v>0</v>
      </c>
      <c r="X18" s="1">
        <f t="shared" si="5"/>
        <v>0</v>
      </c>
      <c r="Y18" s="1">
        <f t="shared" si="6"/>
        <v>0</v>
      </c>
      <c r="Z18" s="1">
        <f t="shared" si="7"/>
        <v>0</v>
      </c>
      <c r="AA18" s="8">
        <f t="shared" si="1"/>
        <v>0</v>
      </c>
      <c r="AB18" s="1">
        <f t="shared" si="8"/>
        <v>0</v>
      </c>
      <c r="AC18" s="1">
        <f t="shared" si="9"/>
        <v>0</v>
      </c>
      <c r="AD18" s="1">
        <f t="shared" si="10"/>
        <v>0</v>
      </c>
      <c r="AE18" s="1">
        <f t="shared" si="11"/>
        <v>0</v>
      </c>
      <c r="AF18" s="1">
        <f t="shared" si="12"/>
        <v>0</v>
      </c>
      <c r="AG18" s="1">
        <f t="shared" si="13"/>
        <v>0</v>
      </c>
      <c r="AH18" s="1">
        <f t="shared" si="14"/>
        <v>0</v>
      </c>
    </row>
    <row r="19" spans="2:34" x14ac:dyDescent="0.3">
      <c r="B19" s="1" t="s">
        <v>62</v>
      </c>
      <c r="C19" s="1">
        <v>15</v>
      </c>
      <c r="D19" s="10">
        <f>IF(D18=MAX($D18:$Q18),D$4/(SUM(U$5:U18)+1),D18)</f>
        <v>53208</v>
      </c>
      <c r="E19" s="10">
        <f>IF(E18=MAX($D18:$Q18),E$4/(SUM(V$5:V18)+1),E18)</f>
        <v>57268.166666666664</v>
      </c>
      <c r="F19" s="10">
        <f>IF(F18=MAX($D18:$Q18),F$4/(SUM(W$5:W18)+1),F18)</f>
        <v>50250.666666666664</v>
      </c>
      <c r="G19" s="10">
        <f>IF(G18=MAX($D18:$Q18),G$4/(SUM(X$5:X18)+1),G18)</f>
        <v>49072</v>
      </c>
      <c r="H19" s="10">
        <f>IF(H18=MAX($D18:$Q18),H$4/(SUM(Y$5:Y18)+1),H18)</f>
        <v>35402</v>
      </c>
      <c r="I19" s="10">
        <f>IF(I18=MAX($D18:$Q18),I$4/(SUM(Z$5:Z18)+1),I18)</f>
        <v>23888</v>
      </c>
      <c r="J19" s="10">
        <f>IF(J18=MAX($D18:$Q18),J$4/(SUM(AA$5:AA18)+1),J18)</f>
        <v>21696</v>
      </c>
      <c r="K19" s="10">
        <f>IF(K18=MAX($D18:$Q18),K$4/(SUM(AB$5:AB18)+1),K18)</f>
        <v>5585</v>
      </c>
      <c r="L19" s="10">
        <f>IF(L18=MAX($D18:$Q18),L$4/(SUM(AC$5:AC18)+1),L18)</f>
        <v>3112</v>
      </c>
      <c r="M19" s="10">
        <f>IF(M18=MAX($D18:$Q18),M$4/(SUM(AD$5:AD18)+1),M18)</f>
        <v>1683</v>
      </c>
      <c r="N19" s="10">
        <f>IF(N18=MAX($D18:$Q18),N$4/(SUM(AE$5:AE18)+1),N18)</f>
        <v>1419</v>
      </c>
      <c r="O19" s="10">
        <f>IF(O18=MAX($D18:$Q18),O$4/(SUM(AF$5:AF18)+1),O18)</f>
        <v>666</v>
      </c>
      <c r="P19" s="10">
        <f>IF(P18=MAX($D18:$Q18),P$4/(SUM(AG$5:AG18)+1),P18)</f>
        <v>475</v>
      </c>
      <c r="Q19" s="10">
        <f>IF(Q18=MAX($D18:$Q18),Q$4/(SUM(AH$5:AH18)+1),Q18)</f>
        <v>187</v>
      </c>
      <c r="T19" s="1">
        <v>15</v>
      </c>
      <c r="U19" s="1">
        <f t="shared" si="2"/>
        <v>0</v>
      </c>
      <c r="V19" s="1">
        <f t="shared" si="3"/>
        <v>1</v>
      </c>
      <c r="W19" s="1">
        <f t="shared" si="4"/>
        <v>0</v>
      </c>
      <c r="X19" s="1">
        <f t="shared" si="5"/>
        <v>0</v>
      </c>
      <c r="Y19" s="1">
        <f t="shared" si="6"/>
        <v>0</v>
      </c>
      <c r="Z19" s="1">
        <f t="shared" si="7"/>
        <v>0</v>
      </c>
      <c r="AA19" s="8">
        <f t="shared" si="1"/>
        <v>0</v>
      </c>
      <c r="AB19" s="1">
        <f t="shared" si="8"/>
        <v>0</v>
      </c>
      <c r="AC19" s="1">
        <f t="shared" si="9"/>
        <v>0</v>
      </c>
      <c r="AD19" s="1">
        <f t="shared" si="10"/>
        <v>0</v>
      </c>
      <c r="AE19" s="1">
        <f t="shared" si="11"/>
        <v>0</v>
      </c>
      <c r="AF19" s="1">
        <f t="shared" si="12"/>
        <v>0</v>
      </c>
      <c r="AG19" s="1">
        <f t="shared" si="13"/>
        <v>0</v>
      </c>
      <c r="AH19" s="1">
        <f t="shared" si="14"/>
        <v>0</v>
      </c>
    </row>
    <row r="20" spans="2:34" x14ac:dyDescent="0.3">
      <c r="B20" s="1" t="s">
        <v>62</v>
      </c>
      <c r="C20" s="1">
        <v>16</v>
      </c>
      <c r="D20" s="10">
        <f>IF(D19=MAX($D19:$Q19),D$4/(SUM(U$5:U19)+1),D19)</f>
        <v>53208</v>
      </c>
      <c r="E20" s="10">
        <f>IF(E19=MAX($D19:$Q19),E$4/(SUM(V$5:V19)+1),E19)</f>
        <v>49087</v>
      </c>
      <c r="F20" s="10">
        <f>IF(F19=MAX($D19:$Q19),F$4/(SUM(W$5:W19)+1),F19)</f>
        <v>50250.666666666664</v>
      </c>
      <c r="G20" s="10">
        <f>IF(G19=MAX($D19:$Q19),G$4/(SUM(X$5:X19)+1),G19)</f>
        <v>49072</v>
      </c>
      <c r="H20" s="10">
        <f>IF(H19=MAX($D19:$Q19),H$4/(SUM(Y$5:Y19)+1),H19)</f>
        <v>35402</v>
      </c>
      <c r="I20" s="10">
        <f>IF(I19=MAX($D19:$Q19),I$4/(SUM(Z$5:Z19)+1),I19)</f>
        <v>23888</v>
      </c>
      <c r="J20" s="10">
        <f>IF(J19=MAX($D19:$Q19),J$4/(SUM(AA$5:AA19)+1),J19)</f>
        <v>21696</v>
      </c>
      <c r="K20" s="10">
        <f>IF(K19=MAX($D19:$Q19),K$4/(SUM(AB$5:AB19)+1),K19)</f>
        <v>5585</v>
      </c>
      <c r="L20" s="10">
        <f>IF(L19=MAX($D19:$Q19),L$4/(SUM(AC$5:AC19)+1),L19)</f>
        <v>3112</v>
      </c>
      <c r="M20" s="10">
        <f>IF(M19=MAX($D19:$Q19),M$4/(SUM(AD$5:AD19)+1),M19)</f>
        <v>1683</v>
      </c>
      <c r="N20" s="10">
        <f>IF(N19=MAX($D19:$Q19),N$4/(SUM(AE$5:AE19)+1),N19)</f>
        <v>1419</v>
      </c>
      <c r="O20" s="10">
        <f>IF(O19=MAX($D19:$Q19),O$4/(SUM(AF$5:AF19)+1),O19)</f>
        <v>666</v>
      </c>
      <c r="P20" s="10">
        <f>IF(P19=MAX($D19:$Q19),P$4/(SUM(AG$5:AG19)+1),P19)</f>
        <v>475</v>
      </c>
      <c r="Q20" s="10">
        <f>IF(Q19=MAX($D19:$Q19),Q$4/(SUM(AH$5:AH19)+1),Q19)</f>
        <v>187</v>
      </c>
      <c r="T20" s="1">
        <v>16</v>
      </c>
      <c r="U20" s="1">
        <f t="shared" si="2"/>
        <v>1</v>
      </c>
      <c r="V20" s="1">
        <f t="shared" si="3"/>
        <v>0</v>
      </c>
      <c r="W20" s="1">
        <f t="shared" si="4"/>
        <v>0</v>
      </c>
      <c r="X20" s="1">
        <f t="shared" si="5"/>
        <v>0</v>
      </c>
      <c r="Y20" s="1">
        <f t="shared" si="6"/>
        <v>0</v>
      </c>
      <c r="Z20" s="1">
        <f t="shared" si="7"/>
        <v>0</v>
      </c>
      <c r="AA20" s="8">
        <f t="shared" si="1"/>
        <v>0</v>
      </c>
      <c r="AB20" s="1">
        <f t="shared" si="8"/>
        <v>0</v>
      </c>
      <c r="AC20" s="1">
        <f t="shared" si="9"/>
        <v>0</v>
      </c>
      <c r="AD20" s="1">
        <f t="shared" si="10"/>
        <v>0</v>
      </c>
      <c r="AE20" s="1">
        <f t="shared" si="11"/>
        <v>0</v>
      </c>
      <c r="AF20" s="1">
        <f t="shared" si="12"/>
        <v>0</v>
      </c>
      <c r="AG20" s="1">
        <f t="shared" si="13"/>
        <v>0</v>
      </c>
      <c r="AH20" s="1">
        <f t="shared" si="14"/>
        <v>0</v>
      </c>
    </row>
    <row r="21" spans="2:34" x14ac:dyDescent="0.3">
      <c r="B21" s="1" t="s">
        <v>62</v>
      </c>
      <c r="C21" s="1">
        <v>17</v>
      </c>
      <c r="D21" s="10">
        <f>IF(D20=MAX($D20:$Q20),D$4/(SUM(U$5:U20)+1),D20)</f>
        <v>46557</v>
      </c>
      <c r="E21" s="10">
        <f>IF(E20=MAX($D20:$Q20),E$4/(SUM(V$5:V20)+1),E20)</f>
        <v>49087</v>
      </c>
      <c r="F21" s="10">
        <f>IF(F20=MAX($D20:$Q20),F$4/(SUM(W$5:W20)+1),F20)</f>
        <v>50250.666666666664</v>
      </c>
      <c r="G21" s="10">
        <f>IF(G20=MAX($D20:$Q20),G$4/(SUM(X$5:X20)+1),G20)</f>
        <v>49072</v>
      </c>
      <c r="H21" s="10">
        <f>IF(H20=MAX($D20:$Q20),H$4/(SUM(Y$5:Y20)+1),H20)</f>
        <v>35402</v>
      </c>
      <c r="I21" s="10">
        <f>IF(I20=MAX($D20:$Q20),I$4/(SUM(Z$5:Z20)+1),I20)</f>
        <v>23888</v>
      </c>
      <c r="J21" s="10">
        <f>IF(J20=MAX($D20:$Q20),J$4/(SUM(AA$5:AA20)+1),J20)</f>
        <v>21696</v>
      </c>
      <c r="K21" s="10">
        <f>IF(K20=MAX($D20:$Q20),K$4/(SUM(AB$5:AB20)+1),K20)</f>
        <v>5585</v>
      </c>
      <c r="L21" s="10">
        <f>IF(L20=MAX($D20:$Q20),L$4/(SUM(AC$5:AC20)+1),L20)</f>
        <v>3112</v>
      </c>
      <c r="M21" s="10">
        <f>IF(M20=MAX($D20:$Q20),M$4/(SUM(AD$5:AD20)+1),M20)</f>
        <v>1683</v>
      </c>
      <c r="N21" s="10">
        <f>IF(N20=MAX($D20:$Q20),N$4/(SUM(AE$5:AE20)+1),N20)</f>
        <v>1419</v>
      </c>
      <c r="O21" s="10">
        <f>IF(O20=MAX($D20:$Q20),O$4/(SUM(AF$5:AF20)+1),O20)</f>
        <v>666</v>
      </c>
      <c r="P21" s="10">
        <f>IF(P20=MAX($D20:$Q20),P$4/(SUM(AG$5:AG20)+1),P20)</f>
        <v>475</v>
      </c>
      <c r="Q21" s="10">
        <f>IF(Q20=MAX($D20:$Q20),Q$4/(SUM(AH$5:AH20)+1),Q20)</f>
        <v>187</v>
      </c>
      <c r="T21" s="1">
        <v>17</v>
      </c>
      <c r="U21" s="1">
        <f t="shared" si="2"/>
        <v>0</v>
      </c>
      <c r="V21" s="1">
        <f t="shared" si="3"/>
        <v>0</v>
      </c>
      <c r="W21" s="1">
        <f t="shared" si="4"/>
        <v>1</v>
      </c>
      <c r="X21" s="1">
        <f t="shared" si="5"/>
        <v>0</v>
      </c>
      <c r="Y21" s="1">
        <f t="shared" si="6"/>
        <v>0</v>
      </c>
      <c r="Z21" s="1">
        <f t="shared" si="7"/>
        <v>0</v>
      </c>
      <c r="AA21" s="8">
        <f t="shared" si="7"/>
        <v>0</v>
      </c>
      <c r="AB21" s="1">
        <f t="shared" si="8"/>
        <v>0</v>
      </c>
      <c r="AC21" s="1">
        <f t="shared" si="9"/>
        <v>0</v>
      </c>
      <c r="AD21" s="1">
        <f t="shared" si="10"/>
        <v>0</v>
      </c>
      <c r="AE21" s="1">
        <f t="shared" si="11"/>
        <v>0</v>
      </c>
      <c r="AF21" s="1">
        <f t="shared" si="12"/>
        <v>0</v>
      </c>
      <c r="AG21" s="1">
        <f t="shared" si="13"/>
        <v>0</v>
      </c>
      <c r="AH21" s="1">
        <f t="shared" si="14"/>
        <v>0</v>
      </c>
    </row>
    <row r="22" spans="2:34" x14ac:dyDescent="0.3">
      <c r="B22" s="1" t="s">
        <v>62</v>
      </c>
      <c r="C22" s="1">
        <v>18</v>
      </c>
      <c r="D22" s="10">
        <f>IF(D21=MAX($D21:$Q21),D$4/(SUM(U$5:U21)+1),D21)</f>
        <v>46557</v>
      </c>
      <c r="E22" s="10">
        <f>IF(E21=MAX($D21:$Q21),E$4/(SUM(V$5:V21)+1),E21)</f>
        <v>49087</v>
      </c>
      <c r="F22" s="10">
        <f>IF(F21=MAX($D21:$Q21),F$4/(SUM(W$5:W21)+1),F21)</f>
        <v>37688</v>
      </c>
      <c r="G22" s="10">
        <f>IF(G21=MAX($D21:$Q21),G$4/(SUM(X$5:X21)+1),G21)</f>
        <v>49072</v>
      </c>
      <c r="H22" s="10">
        <f>IF(H21=MAX($D21:$Q21),H$4/(SUM(Y$5:Y21)+1),H21)</f>
        <v>35402</v>
      </c>
      <c r="I22" s="10">
        <f>IF(I21=MAX($D21:$Q21),I$4/(SUM(Z$5:Z21)+1),I21)</f>
        <v>23888</v>
      </c>
      <c r="J22" s="10">
        <f>IF(J21=MAX($D21:$Q21),J$4/(SUM(AA$5:AA21)+1),J21)</f>
        <v>21696</v>
      </c>
      <c r="K22" s="10">
        <f>IF(K21=MAX($D21:$Q21),K$4/(SUM(AB$5:AB21)+1),K21)</f>
        <v>5585</v>
      </c>
      <c r="L22" s="10">
        <f>IF(L21=MAX($D21:$Q21),L$4/(SUM(AC$5:AC21)+1),L21)</f>
        <v>3112</v>
      </c>
      <c r="M22" s="10">
        <f>IF(M21=MAX($D21:$Q21),M$4/(SUM(AD$5:AD21)+1),M21)</f>
        <v>1683</v>
      </c>
      <c r="N22" s="10">
        <f>IF(N21=MAX($D21:$Q21),N$4/(SUM(AE$5:AE21)+1),N21)</f>
        <v>1419</v>
      </c>
      <c r="O22" s="10">
        <f>IF(O21=MAX($D21:$Q21),O$4/(SUM(AF$5:AF21)+1),O21)</f>
        <v>666</v>
      </c>
      <c r="P22" s="10">
        <f>IF(P21=MAX($D21:$Q21),P$4/(SUM(AG$5:AG21)+1),P21)</f>
        <v>475</v>
      </c>
      <c r="Q22" s="10">
        <f>IF(Q21=MAX($D21:$Q21),Q$4/(SUM(AH$5:AH21)+1),Q21)</f>
        <v>187</v>
      </c>
      <c r="T22" s="1">
        <v>18</v>
      </c>
      <c r="U22" s="1">
        <f t="shared" si="2"/>
        <v>0</v>
      </c>
      <c r="V22" s="1">
        <f t="shared" si="3"/>
        <v>1</v>
      </c>
      <c r="W22" s="1">
        <f t="shared" si="4"/>
        <v>0</v>
      </c>
      <c r="X22" s="1">
        <f t="shared" si="5"/>
        <v>0</v>
      </c>
      <c r="Y22" s="1">
        <f t="shared" si="6"/>
        <v>0</v>
      </c>
      <c r="Z22" s="1">
        <f t="shared" si="7"/>
        <v>0</v>
      </c>
      <c r="AA22" s="8">
        <f t="shared" si="7"/>
        <v>0</v>
      </c>
      <c r="AB22" s="1">
        <f t="shared" si="8"/>
        <v>0</v>
      </c>
      <c r="AC22" s="1">
        <f t="shared" si="9"/>
        <v>0</v>
      </c>
      <c r="AD22" s="1">
        <f t="shared" si="10"/>
        <v>0</v>
      </c>
      <c r="AE22" s="1">
        <f t="shared" si="11"/>
        <v>0</v>
      </c>
      <c r="AF22" s="1">
        <f t="shared" si="12"/>
        <v>0</v>
      </c>
      <c r="AG22" s="1">
        <f t="shared" si="13"/>
        <v>0</v>
      </c>
      <c r="AH22" s="1">
        <f t="shared" si="14"/>
        <v>0</v>
      </c>
    </row>
    <row r="23" spans="2:34" x14ac:dyDescent="0.3">
      <c r="B23" s="1" t="s">
        <v>62</v>
      </c>
      <c r="C23" s="1">
        <v>19</v>
      </c>
      <c r="D23" s="10">
        <f>IF(D22=MAX($D22:$Q22),D$4/(SUM(U$5:U22)+1),D22)</f>
        <v>46557</v>
      </c>
      <c r="E23" s="10">
        <f>IF(E22=MAX($D22:$Q22),E$4/(SUM(V$5:V22)+1),E22)</f>
        <v>42951.125</v>
      </c>
      <c r="F23" s="10">
        <f>IF(F22=MAX($D22:$Q22),F$4/(SUM(W$5:W22)+1),F22)</f>
        <v>37688</v>
      </c>
      <c r="G23" s="10">
        <f>IF(G22=MAX($D22:$Q22),G$4/(SUM(X$5:X22)+1),G22)</f>
        <v>49072</v>
      </c>
      <c r="H23" s="10">
        <f>IF(H22=MAX($D22:$Q22),H$4/(SUM(Y$5:Y22)+1),H22)</f>
        <v>35402</v>
      </c>
      <c r="I23" s="10">
        <f>IF(I22=MAX($D22:$Q22),I$4/(SUM(Z$5:Z22)+1),I22)</f>
        <v>23888</v>
      </c>
      <c r="J23" s="10">
        <f>IF(J22=MAX($D22:$Q22),J$4/(SUM(AA$5:AA22)+1),J22)</f>
        <v>21696</v>
      </c>
      <c r="K23" s="10">
        <f>IF(K22=MAX($D22:$Q22),K$4/(SUM(AB$5:AB22)+1),K22)</f>
        <v>5585</v>
      </c>
      <c r="L23" s="10">
        <f>IF(L22=MAX($D22:$Q22),L$4/(SUM(AC$5:AC22)+1),L22)</f>
        <v>3112</v>
      </c>
      <c r="M23" s="10">
        <f>IF(M22=MAX($D22:$Q22),M$4/(SUM(AD$5:AD22)+1),M22)</f>
        <v>1683</v>
      </c>
      <c r="N23" s="10">
        <f>IF(N22=MAX($D22:$Q22),N$4/(SUM(AE$5:AE22)+1),N22)</f>
        <v>1419</v>
      </c>
      <c r="O23" s="10">
        <f>IF(O22=MAX($D22:$Q22),O$4/(SUM(AF$5:AF22)+1),O22)</f>
        <v>666</v>
      </c>
      <c r="P23" s="10">
        <f>IF(P22=MAX($D22:$Q22),P$4/(SUM(AG$5:AG22)+1),P22)</f>
        <v>475</v>
      </c>
      <c r="Q23" s="10">
        <f>IF(Q22=MAX($D22:$Q22),Q$4/(SUM(AH$5:AH22)+1),Q22)</f>
        <v>187</v>
      </c>
      <c r="T23" s="1">
        <v>19</v>
      </c>
      <c r="U23" s="1">
        <f t="shared" si="2"/>
        <v>0</v>
      </c>
      <c r="V23" s="1">
        <f t="shared" si="3"/>
        <v>0</v>
      </c>
      <c r="W23" s="1">
        <f t="shared" si="4"/>
        <v>0</v>
      </c>
      <c r="X23" s="1">
        <f t="shared" si="5"/>
        <v>1</v>
      </c>
      <c r="Y23" s="1">
        <f t="shared" si="6"/>
        <v>0</v>
      </c>
      <c r="Z23" s="1">
        <f t="shared" si="7"/>
        <v>0</v>
      </c>
      <c r="AA23" s="8">
        <f t="shared" si="7"/>
        <v>0</v>
      </c>
      <c r="AB23" s="1">
        <f t="shared" si="8"/>
        <v>0</v>
      </c>
      <c r="AC23" s="1">
        <f t="shared" si="9"/>
        <v>0</v>
      </c>
      <c r="AD23" s="1">
        <f t="shared" si="10"/>
        <v>0</v>
      </c>
      <c r="AE23" s="1">
        <f t="shared" si="11"/>
        <v>0</v>
      </c>
      <c r="AF23" s="1">
        <f t="shared" si="12"/>
        <v>0</v>
      </c>
      <c r="AG23" s="1">
        <f t="shared" si="13"/>
        <v>0</v>
      </c>
      <c r="AH23" s="1">
        <f t="shared" si="14"/>
        <v>0</v>
      </c>
    </row>
    <row r="24" spans="2:34" x14ac:dyDescent="0.3">
      <c r="B24" s="1" t="s">
        <v>62</v>
      </c>
      <c r="C24" s="1">
        <v>20</v>
      </c>
      <c r="D24" s="10">
        <f>IF(D23=MAX($D23:$Q23),D$4/(SUM(U$5:U23)+1),D23)</f>
        <v>46557</v>
      </c>
      <c r="E24" s="10">
        <f>IF(E23=MAX($D23:$Q23),E$4/(SUM(V$5:V23)+1),E23)</f>
        <v>42951.125</v>
      </c>
      <c r="F24" s="10">
        <f>IF(F23=MAX($D23:$Q23),F$4/(SUM(W$5:W23)+1),F23)</f>
        <v>37688</v>
      </c>
      <c r="G24" s="10">
        <f>IF(G23=MAX($D23:$Q23),G$4/(SUM(X$5:X23)+1),G23)</f>
        <v>32714.666666666668</v>
      </c>
      <c r="H24" s="10">
        <f>IF(H23=MAX($D23:$Q23),H$4/(SUM(Y$5:Y23)+1),H23)</f>
        <v>35402</v>
      </c>
      <c r="I24" s="10">
        <f>IF(I23=MAX($D23:$Q23),I$4/(SUM(Z$5:Z23)+1),I23)</f>
        <v>23888</v>
      </c>
      <c r="J24" s="10">
        <f>IF(J23=MAX($D23:$Q23),J$4/(SUM(AA$5:AA23)+1),J23)</f>
        <v>21696</v>
      </c>
      <c r="K24" s="10">
        <f>IF(K23=MAX($D23:$Q23),K$4/(SUM(AB$5:AB23)+1),K23)</f>
        <v>5585</v>
      </c>
      <c r="L24" s="10">
        <f>IF(L23=MAX($D23:$Q23),L$4/(SUM(AC$5:AC23)+1),L23)</f>
        <v>3112</v>
      </c>
      <c r="M24" s="10">
        <f>IF(M23=MAX($D23:$Q23),M$4/(SUM(AD$5:AD23)+1),M23)</f>
        <v>1683</v>
      </c>
      <c r="N24" s="10">
        <f>IF(N23=MAX($D23:$Q23),N$4/(SUM(AE$5:AE23)+1),N23)</f>
        <v>1419</v>
      </c>
      <c r="O24" s="10">
        <f>IF(O23=MAX($D23:$Q23),O$4/(SUM(AF$5:AF23)+1),O23)</f>
        <v>666</v>
      </c>
      <c r="P24" s="10">
        <f>IF(P23=MAX($D23:$Q23),P$4/(SUM(AG$5:AG23)+1),P23)</f>
        <v>475</v>
      </c>
      <c r="Q24" s="10">
        <f>IF(Q23=MAX($D23:$Q23),Q$4/(SUM(AH$5:AH23)+1),Q23)</f>
        <v>187</v>
      </c>
      <c r="T24" s="1">
        <v>20</v>
      </c>
      <c r="U24" s="1">
        <f t="shared" si="2"/>
        <v>1</v>
      </c>
      <c r="V24" s="1">
        <f t="shared" si="3"/>
        <v>0</v>
      </c>
      <c r="W24" s="1">
        <f t="shared" si="4"/>
        <v>0</v>
      </c>
      <c r="X24" s="1">
        <f t="shared" si="5"/>
        <v>0</v>
      </c>
      <c r="Y24" s="1">
        <f t="shared" si="6"/>
        <v>0</v>
      </c>
      <c r="Z24" s="1">
        <f t="shared" si="7"/>
        <v>0</v>
      </c>
      <c r="AA24" s="8">
        <f t="shared" si="7"/>
        <v>0</v>
      </c>
      <c r="AB24" s="1">
        <f t="shared" si="8"/>
        <v>0</v>
      </c>
      <c r="AC24" s="1">
        <f t="shared" si="9"/>
        <v>0</v>
      </c>
      <c r="AD24" s="1">
        <f t="shared" si="10"/>
        <v>0</v>
      </c>
      <c r="AE24" s="1">
        <f t="shared" si="11"/>
        <v>0</v>
      </c>
      <c r="AF24" s="1">
        <f t="shared" si="12"/>
        <v>0</v>
      </c>
      <c r="AG24" s="1">
        <f t="shared" si="13"/>
        <v>0</v>
      </c>
      <c r="AH24" s="1">
        <f t="shared" si="14"/>
        <v>0</v>
      </c>
    </row>
    <row r="25" spans="2:34" x14ac:dyDescent="0.3">
      <c r="B25" s="1" t="s">
        <v>62</v>
      </c>
      <c r="C25" s="1">
        <v>21</v>
      </c>
      <c r="D25" s="10">
        <f>IF(D24=MAX($D24:$Q24),D$4/(SUM(U$5:U24)+1),D24)</f>
        <v>41384</v>
      </c>
      <c r="E25" s="10">
        <f>IF(E24=MAX($D24:$Q24),E$4/(SUM(V$5:V24)+1),E24)</f>
        <v>42951.125</v>
      </c>
      <c r="F25" s="10">
        <f>IF(F24=MAX($D24:$Q24),F$4/(SUM(W$5:W24)+1),F24)</f>
        <v>37688</v>
      </c>
      <c r="G25" s="10">
        <f>IF(G24=MAX($D24:$Q24),G$4/(SUM(X$5:X24)+1),G24)</f>
        <v>32714.666666666668</v>
      </c>
      <c r="H25" s="10">
        <f>IF(H24=MAX($D24:$Q24),H$4/(SUM(Y$5:Y24)+1),H24)</f>
        <v>35402</v>
      </c>
      <c r="I25" s="10">
        <f>IF(I24=MAX($D24:$Q24),I$4/(SUM(Z$5:Z24)+1),I24)</f>
        <v>23888</v>
      </c>
      <c r="J25" s="10">
        <f>IF(J24=MAX($D24:$Q24),J$4/(SUM(AA$5:AA24)+1),J24)</f>
        <v>21696</v>
      </c>
      <c r="K25" s="10">
        <f>IF(K24=MAX($D24:$Q24),K$4/(SUM(AB$5:AB24)+1),K24)</f>
        <v>5585</v>
      </c>
      <c r="L25" s="10">
        <f>IF(L24=MAX($D24:$Q24),L$4/(SUM(AC$5:AC24)+1),L24)</f>
        <v>3112</v>
      </c>
      <c r="M25" s="10">
        <f>IF(M24=MAX($D24:$Q24),M$4/(SUM(AD$5:AD24)+1),M24)</f>
        <v>1683</v>
      </c>
      <c r="N25" s="10">
        <f>IF(N24=MAX($D24:$Q24),N$4/(SUM(AE$5:AE24)+1),N24)</f>
        <v>1419</v>
      </c>
      <c r="O25" s="10">
        <f>IF(O24=MAX($D24:$Q24),O$4/(SUM(AF$5:AF24)+1),O24)</f>
        <v>666</v>
      </c>
      <c r="P25" s="10">
        <f>IF(P24=MAX($D24:$Q24),P$4/(SUM(AG$5:AG24)+1),P24)</f>
        <v>475</v>
      </c>
      <c r="Q25" s="10">
        <f>IF(Q24=MAX($D24:$Q24),Q$4/(SUM(AH$5:AH24)+1),Q24)</f>
        <v>187</v>
      </c>
      <c r="T25" s="1">
        <v>21</v>
      </c>
      <c r="U25" s="1">
        <f t="shared" si="2"/>
        <v>0</v>
      </c>
      <c r="V25" s="1">
        <f t="shared" si="3"/>
        <v>1</v>
      </c>
      <c r="W25" s="1">
        <f t="shared" si="4"/>
        <v>0</v>
      </c>
      <c r="X25" s="1">
        <f t="shared" si="5"/>
        <v>0</v>
      </c>
      <c r="Y25" s="1">
        <f t="shared" si="6"/>
        <v>0</v>
      </c>
      <c r="Z25" s="1">
        <f t="shared" si="7"/>
        <v>0</v>
      </c>
      <c r="AA25" s="8">
        <f t="shared" si="7"/>
        <v>0</v>
      </c>
      <c r="AB25" s="1">
        <f t="shared" si="8"/>
        <v>0</v>
      </c>
      <c r="AC25" s="1">
        <f t="shared" si="9"/>
        <v>0</v>
      </c>
      <c r="AD25" s="1">
        <f t="shared" si="10"/>
        <v>0</v>
      </c>
      <c r="AE25" s="1">
        <f t="shared" si="11"/>
        <v>0</v>
      </c>
      <c r="AF25" s="1">
        <f t="shared" si="12"/>
        <v>0</v>
      </c>
      <c r="AG25" s="1">
        <f t="shared" si="13"/>
        <v>0</v>
      </c>
      <c r="AH25" s="1">
        <f t="shared" si="14"/>
        <v>0</v>
      </c>
    </row>
    <row r="26" spans="2:34" x14ac:dyDescent="0.3">
      <c r="B26" s="1" t="s">
        <v>62</v>
      </c>
      <c r="C26" s="1">
        <v>22</v>
      </c>
      <c r="D26" s="10">
        <f>IF(D25=MAX($D25:$Q25),D$4/(SUM(U$5:U25)+1),D25)</f>
        <v>41384</v>
      </c>
      <c r="E26" s="10">
        <f>IF(E25=MAX($D25:$Q25),E$4/(SUM(V$5:V25)+1),E25)</f>
        <v>38178.777777777781</v>
      </c>
      <c r="F26" s="10">
        <f>IF(F25=MAX($D25:$Q25),F$4/(SUM(W$5:W25)+1),F25)</f>
        <v>37688</v>
      </c>
      <c r="G26" s="10">
        <f>IF(G25=MAX($D25:$Q25),G$4/(SUM(X$5:X25)+1),G25)</f>
        <v>32714.666666666668</v>
      </c>
      <c r="H26" s="10">
        <f>IF(H25=MAX($D25:$Q25),H$4/(SUM(Y$5:Y25)+1),H25)</f>
        <v>35402</v>
      </c>
      <c r="I26" s="10">
        <f>IF(I25=MAX($D25:$Q25),I$4/(SUM(Z$5:Z25)+1),I25)</f>
        <v>23888</v>
      </c>
      <c r="J26" s="10">
        <f>IF(J25=MAX($D25:$Q25),J$4/(SUM(AA$5:AA25)+1),J25)</f>
        <v>21696</v>
      </c>
      <c r="K26" s="10">
        <f>IF(K25=MAX($D25:$Q25),K$4/(SUM(AB$5:AB25)+1),K25)</f>
        <v>5585</v>
      </c>
      <c r="L26" s="10">
        <f>IF(L25=MAX($D25:$Q25),L$4/(SUM(AC$5:AC25)+1),L25)</f>
        <v>3112</v>
      </c>
      <c r="M26" s="10">
        <f>IF(M25=MAX($D25:$Q25),M$4/(SUM(AD$5:AD25)+1),M25)</f>
        <v>1683</v>
      </c>
      <c r="N26" s="10">
        <f>IF(N25=MAX($D25:$Q25),N$4/(SUM(AE$5:AE25)+1),N25)</f>
        <v>1419</v>
      </c>
      <c r="O26" s="10">
        <f>IF(O25=MAX($D25:$Q25),O$4/(SUM(AF$5:AF25)+1),O25)</f>
        <v>666</v>
      </c>
      <c r="P26" s="10">
        <f>IF(P25=MAX($D25:$Q25),P$4/(SUM(AG$5:AG25)+1),P25)</f>
        <v>475</v>
      </c>
      <c r="Q26" s="10">
        <f>IF(Q25=MAX($D25:$Q25),Q$4/(SUM(AH$5:AH25)+1),Q25)</f>
        <v>187</v>
      </c>
      <c r="T26" s="1">
        <v>22</v>
      </c>
      <c r="U26" s="1">
        <f t="shared" si="2"/>
        <v>1</v>
      </c>
      <c r="V26" s="1">
        <f t="shared" si="3"/>
        <v>0</v>
      </c>
      <c r="W26" s="1">
        <f t="shared" si="4"/>
        <v>0</v>
      </c>
      <c r="X26" s="1">
        <f t="shared" si="5"/>
        <v>0</v>
      </c>
      <c r="Y26" s="1">
        <f t="shared" si="6"/>
        <v>0</v>
      </c>
      <c r="Z26" s="1">
        <f t="shared" si="7"/>
        <v>0</v>
      </c>
      <c r="AA26" s="8">
        <f t="shared" si="7"/>
        <v>0</v>
      </c>
      <c r="AB26" s="1">
        <f t="shared" si="8"/>
        <v>0</v>
      </c>
      <c r="AC26" s="1">
        <f t="shared" si="9"/>
        <v>0</v>
      </c>
      <c r="AD26" s="1">
        <f t="shared" si="10"/>
        <v>0</v>
      </c>
      <c r="AE26" s="1">
        <f t="shared" si="11"/>
        <v>0</v>
      </c>
      <c r="AF26" s="1">
        <f t="shared" si="12"/>
        <v>0</v>
      </c>
      <c r="AG26" s="1">
        <f t="shared" si="13"/>
        <v>0</v>
      </c>
      <c r="AH26" s="1">
        <f t="shared" si="14"/>
        <v>0</v>
      </c>
    </row>
    <row r="27" spans="2:34" x14ac:dyDescent="0.3">
      <c r="B27" s="1" t="s">
        <v>62</v>
      </c>
      <c r="C27" s="1">
        <v>23</v>
      </c>
      <c r="D27" s="10">
        <f>IF(D26=MAX($D26:$Q26),D$4/(SUM(U$5:U26)+1),D26)</f>
        <v>37245.599999999999</v>
      </c>
      <c r="E27" s="10">
        <f>IF(E26=MAX($D26:$Q26),E$4/(SUM(V$5:V26)+1),E26)</f>
        <v>38178.777777777781</v>
      </c>
      <c r="F27" s="10">
        <f>IF(F26=MAX($D26:$Q26),F$4/(SUM(W$5:W26)+1),F26)</f>
        <v>37688</v>
      </c>
      <c r="G27" s="10">
        <f>IF(G26=MAX($D26:$Q26),G$4/(SUM(X$5:X26)+1),G26)</f>
        <v>32714.666666666668</v>
      </c>
      <c r="H27" s="10">
        <f>IF(H26=MAX($D26:$Q26),H$4/(SUM(Y$5:Y26)+1),H26)</f>
        <v>35402</v>
      </c>
      <c r="I27" s="10">
        <f>IF(I26=MAX($D26:$Q26),I$4/(SUM(Z$5:Z26)+1),I26)</f>
        <v>23888</v>
      </c>
      <c r="J27" s="10">
        <f>IF(J26=MAX($D26:$Q26),J$4/(SUM(AA$5:AA26)+1),J26)</f>
        <v>21696</v>
      </c>
      <c r="K27" s="10">
        <f>IF(K26=MAX($D26:$Q26),K$4/(SUM(AB$5:AB26)+1),K26)</f>
        <v>5585</v>
      </c>
      <c r="L27" s="10">
        <f>IF(L26=MAX($D26:$Q26),L$4/(SUM(AC$5:AC26)+1),L26)</f>
        <v>3112</v>
      </c>
      <c r="M27" s="10">
        <f>IF(M26=MAX($D26:$Q26),M$4/(SUM(AD$5:AD26)+1),M26)</f>
        <v>1683</v>
      </c>
      <c r="N27" s="10">
        <f>IF(N26=MAX($D26:$Q26),N$4/(SUM(AE$5:AE26)+1),N26)</f>
        <v>1419</v>
      </c>
      <c r="O27" s="10">
        <f>IF(O26=MAX($D26:$Q26),O$4/(SUM(AF$5:AF26)+1),O26)</f>
        <v>666</v>
      </c>
      <c r="P27" s="10">
        <f>IF(P26=MAX($D26:$Q26),P$4/(SUM(AG$5:AG26)+1),P26)</f>
        <v>475</v>
      </c>
      <c r="Q27" s="10">
        <f>IF(Q26=MAX($D26:$Q26),Q$4/(SUM(AH$5:AH26)+1),Q26)</f>
        <v>187</v>
      </c>
      <c r="T27" s="1">
        <v>23</v>
      </c>
      <c r="U27" s="1">
        <f t="shared" si="2"/>
        <v>0</v>
      </c>
      <c r="V27" s="1">
        <f t="shared" si="3"/>
        <v>1</v>
      </c>
      <c r="W27" s="1">
        <f t="shared" si="4"/>
        <v>0</v>
      </c>
      <c r="X27" s="1">
        <f t="shared" si="5"/>
        <v>0</v>
      </c>
      <c r="Y27" s="1">
        <f t="shared" si="6"/>
        <v>0</v>
      </c>
      <c r="Z27" s="1">
        <f t="shared" si="7"/>
        <v>0</v>
      </c>
      <c r="AA27" s="8">
        <f t="shared" si="7"/>
        <v>0</v>
      </c>
      <c r="AB27" s="1">
        <f t="shared" si="8"/>
        <v>0</v>
      </c>
      <c r="AC27" s="1">
        <f t="shared" si="9"/>
        <v>0</v>
      </c>
      <c r="AD27" s="1">
        <f t="shared" si="10"/>
        <v>0</v>
      </c>
      <c r="AE27" s="1">
        <f t="shared" si="11"/>
        <v>0</v>
      </c>
      <c r="AF27" s="1">
        <f t="shared" si="12"/>
        <v>0</v>
      </c>
      <c r="AG27" s="1">
        <f t="shared" si="13"/>
        <v>0</v>
      </c>
      <c r="AH27" s="1">
        <f t="shared" si="14"/>
        <v>0</v>
      </c>
    </row>
    <row r="28" spans="2:34" x14ac:dyDescent="0.3">
      <c r="B28" s="1" t="s">
        <v>62</v>
      </c>
      <c r="C28" s="1">
        <v>24</v>
      </c>
      <c r="D28" s="10">
        <f>IF(D27=MAX($D27:$Q27),D$4/(SUM(U$5:U27)+1),D27)</f>
        <v>37245.599999999999</v>
      </c>
      <c r="E28" s="10">
        <f>IF(E27=MAX($D27:$Q27),E$4/(SUM(V$5:V27)+1),E27)</f>
        <v>34360.9</v>
      </c>
      <c r="F28" s="10">
        <f>IF(F27=MAX($D27:$Q27),F$4/(SUM(W$5:W27)+1),F27)</f>
        <v>37688</v>
      </c>
      <c r="G28" s="10">
        <f>IF(G27=MAX($D27:$Q27),G$4/(SUM(X$5:X27)+1),G27)</f>
        <v>32714.666666666668</v>
      </c>
      <c r="H28" s="10">
        <f>IF(H27=MAX($D27:$Q27),H$4/(SUM(Y$5:Y27)+1),H27)</f>
        <v>35402</v>
      </c>
      <c r="I28" s="10">
        <f>IF(I27=MAX($D27:$Q27),I$4/(SUM(Z$5:Z27)+1),I27)</f>
        <v>23888</v>
      </c>
      <c r="J28" s="10">
        <f>IF(J27=MAX($D27:$Q27),J$4/(SUM(AA$5:AA27)+1),J27)</f>
        <v>21696</v>
      </c>
      <c r="K28" s="10">
        <f>IF(K27=MAX($D27:$Q27),K$4/(SUM(AB$5:AB27)+1),K27)</f>
        <v>5585</v>
      </c>
      <c r="L28" s="10">
        <f>IF(L27=MAX($D27:$Q27),L$4/(SUM(AC$5:AC27)+1),L27)</f>
        <v>3112</v>
      </c>
      <c r="M28" s="10">
        <f>IF(M27=MAX($D27:$Q27),M$4/(SUM(AD$5:AD27)+1),M27)</f>
        <v>1683</v>
      </c>
      <c r="N28" s="10">
        <f>IF(N27=MAX($D27:$Q27),N$4/(SUM(AE$5:AE27)+1),N27)</f>
        <v>1419</v>
      </c>
      <c r="O28" s="10">
        <f>IF(O27=MAX($D27:$Q27),O$4/(SUM(AF$5:AF27)+1),O27)</f>
        <v>666</v>
      </c>
      <c r="P28" s="10">
        <f>IF(P27=MAX($D27:$Q27),P$4/(SUM(AG$5:AG27)+1),P27)</f>
        <v>475</v>
      </c>
      <c r="Q28" s="10">
        <f>IF(Q27=MAX($D27:$Q27),Q$4/(SUM(AH$5:AH27)+1),Q27)</f>
        <v>187</v>
      </c>
      <c r="T28" s="1">
        <v>24</v>
      </c>
      <c r="U28" s="1">
        <f t="shared" si="2"/>
        <v>0</v>
      </c>
      <c r="V28" s="1">
        <f t="shared" si="3"/>
        <v>0</v>
      </c>
      <c r="W28" s="1">
        <f t="shared" si="4"/>
        <v>1</v>
      </c>
      <c r="X28" s="1">
        <f t="shared" si="5"/>
        <v>0</v>
      </c>
      <c r="Y28" s="1">
        <f t="shared" si="6"/>
        <v>0</v>
      </c>
      <c r="Z28" s="1">
        <f t="shared" si="7"/>
        <v>0</v>
      </c>
      <c r="AA28" s="8">
        <f t="shared" si="7"/>
        <v>0</v>
      </c>
      <c r="AB28" s="1">
        <f t="shared" si="8"/>
        <v>0</v>
      </c>
      <c r="AC28" s="1">
        <f t="shared" si="9"/>
        <v>0</v>
      </c>
      <c r="AD28" s="1">
        <f t="shared" si="10"/>
        <v>0</v>
      </c>
      <c r="AE28" s="1">
        <f t="shared" si="11"/>
        <v>0</v>
      </c>
      <c r="AF28" s="1">
        <f t="shared" si="12"/>
        <v>0</v>
      </c>
      <c r="AG28" s="1">
        <f t="shared" si="13"/>
        <v>0</v>
      </c>
      <c r="AH28" s="1">
        <f t="shared" si="14"/>
        <v>0</v>
      </c>
    </row>
    <row r="29" spans="2:34" x14ac:dyDescent="0.3">
      <c r="B29" s="1" t="s">
        <v>62</v>
      </c>
      <c r="C29" s="1">
        <v>25</v>
      </c>
      <c r="D29" s="10">
        <f>IF(D28=MAX($D28:$Q28),D$4/(SUM(U$5:U28)+1),D28)</f>
        <v>37245.599999999999</v>
      </c>
      <c r="E29" s="10">
        <f>IF(E28=MAX($D28:$Q28),E$4/(SUM(V$5:V28)+1),E28)</f>
        <v>34360.9</v>
      </c>
      <c r="F29" s="10">
        <f>IF(F28=MAX($D28:$Q28),F$4/(SUM(W$5:W28)+1),F28)</f>
        <v>30150.400000000001</v>
      </c>
      <c r="G29" s="10">
        <f>IF(G28=MAX($D28:$Q28),G$4/(SUM(X$5:X28)+1),G28)</f>
        <v>32714.666666666668</v>
      </c>
      <c r="H29" s="10">
        <f>IF(H28=MAX($D28:$Q28),H$4/(SUM(Y$5:Y28)+1),H28)</f>
        <v>35402</v>
      </c>
      <c r="I29" s="10">
        <f>IF(I28=MAX($D28:$Q28),I$4/(SUM(Z$5:Z28)+1),I28)</f>
        <v>23888</v>
      </c>
      <c r="J29" s="10">
        <f>IF(J28=MAX($D28:$Q28),J$4/(SUM(AA$5:AA28)+1),J28)</f>
        <v>21696</v>
      </c>
      <c r="K29" s="10">
        <f>IF(K28=MAX($D28:$Q28),K$4/(SUM(AB$5:AB28)+1),K28)</f>
        <v>5585</v>
      </c>
      <c r="L29" s="10">
        <f>IF(L28=MAX($D28:$Q28),L$4/(SUM(AC$5:AC28)+1),L28)</f>
        <v>3112</v>
      </c>
      <c r="M29" s="10">
        <f>IF(M28=MAX($D28:$Q28),M$4/(SUM(AD$5:AD28)+1),M28)</f>
        <v>1683</v>
      </c>
      <c r="N29" s="10">
        <f>IF(N28=MAX($D28:$Q28),N$4/(SUM(AE$5:AE28)+1),N28)</f>
        <v>1419</v>
      </c>
      <c r="O29" s="10">
        <f>IF(O28=MAX($D28:$Q28),O$4/(SUM(AF$5:AF28)+1),O28)</f>
        <v>666</v>
      </c>
      <c r="P29" s="10">
        <f>IF(P28=MAX($D28:$Q28),P$4/(SUM(AG$5:AG28)+1),P28)</f>
        <v>475</v>
      </c>
      <c r="Q29" s="10">
        <f>IF(Q28=MAX($D28:$Q28),Q$4/(SUM(AH$5:AH28)+1),Q28)</f>
        <v>187</v>
      </c>
      <c r="T29" s="1">
        <v>25</v>
      </c>
      <c r="U29" s="1">
        <f t="shared" si="2"/>
        <v>1</v>
      </c>
      <c r="V29" s="1">
        <f t="shared" si="3"/>
        <v>0</v>
      </c>
      <c r="W29" s="1">
        <f t="shared" si="4"/>
        <v>0</v>
      </c>
      <c r="X29" s="1">
        <f t="shared" si="5"/>
        <v>0</v>
      </c>
      <c r="Y29" s="1">
        <f t="shared" si="6"/>
        <v>0</v>
      </c>
      <c r="Z29" s="1">
        <f t="shared" si="7"/>
        <v>0</v>
      </c>
      <c r="AA29" s="8">
        <f t="shared" si="7"/>
        <v>0</v>
      </c>
      <c r="AB29" s="1">
        <f t="shared" si="8"/>
        <v>0</v>
      </c>
      <c r="AC29" s="1">
        <f t="shared" si="9"/>
        <v>0</v>
      </c>
      <c r="AD29" s="1">
        <f t="shared" si="10"/>
        <v>0</v>
      </c>
      <c r="AE29" s="1">
        <f t="shared" si="11"/>
        <v>0</v>
      </c>
      <c r="AF29" s="1">
        <f t="shared" si="12"/>
        <v>0</v>
      </c>
      <c r="AG29" s="1">
        <f t="shared" si="13"/>
        <v>0</v>
      </c>
      <c r="AH29" s="1">
        <f t="shared" si="14"/>
        <v>0</v>
      </c>
    </row>
    <row r="30" spans="2:34" x14ac:dyDescent="0.3">
      <c r="B30" s="1" t="s">
        <v>62</v>
      </c>
      <c r="C30" s="1">
        <v>26</v>
      </c>
      <c r="D30" s="10">
        <f>IF(D29=MAX($D29:$Q29),D$4/(SUM(U$5:U29)+1),D29)</f>
        <v>33859.63636363636</v>
      </c>
      <c r="E30" s="10">
        <f>IF(E29=MAX($D29:$Q29),E$4/(SUM(V$5:V29)+1),E29)</f>
        <v>34360.9</v>
      </c>
      <c r="F30" s="10">
        <f>IF(F29=MAX($D29:$Q29),F$4/(SUM(W$5:W29)+1),F29)</f>
        <v>30150.400000000001</v>
      </c>
      <c r="G30" s="10">
        <f>IF(G29=MAX($D29:$Q29),G$4/(SUM(X$5:X29)+1),G29)</f>
        <v>32714.666666666668</v>
      </c>
      <c r="H30" s="10">
        <f>IF(H29=MAX($D29:$Q29),H$4/(SUM(Y$5:Y29)+1),H29)</f>
        <v>35402</v>
      </c>
      <c r="I30" s="10">
        <f>IF(I29=MAX($D29:$Q29),I$4/(SUM(Z$5:Z29)+1),I29)</f>
        <v>23888</v>
      </c>
      <c r="J30" s="10">
        <f>IF(J29=MAX($D29:$Q29),J$4/(SUM(AA$5:AA29)+1),J29)</f>
        <v>21696</v>
      </c>
      <c r="K30" s="10">
        <f>IF(K29=MAX($D29:$Q29),K$4/(SUM(AB$5:AB29)+1),K29)</f>
        <v>5585</v>
      </c>
      <c r="L30" s="10">
        <f>IF(L29=MAX($D29:$Q29),L$4/(SUM(AC$5:AC29)+1),L29)</f>
        <v>3112</v>
      </c>
      <c r="M30" s="10">
        <f>IF(M29=MAX($D29:$Q29),M$4/(SUM(AD$5:AD29)+1),M29)</f>
        <v>1683</v>
      </c>
      <c r="N30" s="10">
        <f>IF(N29=MAX($D29:$Q29),N$4/(SUM(AE$5:AE29)+1),N29)</f>
        <v>1419</v>
      </c>
      <c r="O30" s="10">
        <f>IF(O29=MAX($D29:$Q29),O$4/(SUM(AF$5:AF29)+1),O29)</f>
        <v>666</v>
      </c>
      <c r="P30" s="10">
        <f>IF(P29=MAX($D29:$Q29),P$4/(SUM(AG$5:AG29)+1),P29)</f>
        <v>475</v>
      </c>
      <c r="Q30" s="10">
        <f>IF(Q29=MAX($D29:$Q29),Q$4/(SUM(AH$5:AH29)+1),Q29)</f>
        <v>187</v>
      </c>
      <c r="T30" s="1">
        <v>26</v>
      </c>
      <c r="U30" s="1">
        <f t="shared" si="2"/>
        <v>0</v>
      </c>
      <c r="V30" s="1">
        <f t="shared" si="3"/>
        <v>0</v>
      </c>
      <c r="W30" s="1">
        <f t="shared" si="4"/>
        <v>0</v>
      </c>
      <c r="X30" s="1">
        <f t="shared" si="5"/>
        <v>0</v>
      </c>
      <c r="Y30" s="1">
        <f t="shared" si="6"/>
        <v>1</v>
      </c>
      <c r="Z30" s="1">
        <f t="shared" si="7"/>
        <v>0</v>
      </c>
      <c r="AA30" s="8">
        <f t="shared" si="7"/>
        <v>0</v>
      </c>
      <c r="AB30" s="1">
        <f t="shared" si="8"/>
        <v>0</v>
      </c>
      <c r="AC30" s="1">
        <f t="shared" si="9"/>
        <v>0</v>
      </c>
      <c r="AD30" s="1">
        <f t="shared" si="10"/>
        <v>0</v>
      </c>
      <c r="AE30" s="1">
        <f t="shared" si="11"/>
        <v>0</v>
      </c>
      <c r="AF30" s="1">
        <f t="shared" si="12"/>
        <v>0</v>
      </c>
      <c r="AG30" s="1">
        <f t="shared" si="13"/>
        <v>0</v>
      </c>
      <c r="AH30" s="1">
        <f t="shared" si="14"/>
        <v>0</v>
      </c>
    </row>
    <row r="31" spans="2:34" x14ac:dyDescent="0.3">
      <c r="B31" s="1" t="s">
        <v>62</v>
      </c>
      <c r="C31" s="1">
        <v>27</v>
      </c>
      <c r="D31" s="10">
        <f>IF(D30=MAX($D30:$Q30),D$4/(SUM(U$5:U30)+1),D30)</f>
        <v>33859.63636363636</v>
      </c>
      <c r="E31" s="10">
        <f>IF(E30=MAX($D30:$Q30),E$4/(SUM(V$5:V30)+1),E30)</f>
        <v>34360.9</v>
      </c>
      <c r="F31" s="10">
        <f>IF(F30=MAX($D30:$Q30),F$4/(SUM(W$5:W30)+1),F30)</f>
        <v>30150.400000000001</v>
      </c>
      <c r="G31" s="10">
        <f>IF(G30=MAX($D30:$Q30),G$4/(SUM(X$5:X30)+1),G30)</f>
        <v>32714.666666666668</v>
      </c>
      <c r="H31" s="10">
        <f>IF(H30=MAX($D30:$Q30),H$4/(SUM(Y$5:Y30)+1),H30)</f>
        <v>17701</v>
      </c>
      <c r="I31" s="10">
        <f>IF(I30=MAX($D30:$Q30),I$4/(SUM(Z$5:Z30)+1),I30)</f>
        <v>23888</v>
      </c>
      <c r="J31" s="10">
        <f>IF(J30=MAX($D30:$Q30),J$4/(SUM(AA$5:AA30)+1),J30)</f>
        <v>21696</v>
      </c>
      <c r="K31" s="10">
        <f>IF(K30=MAX($D30:$Q30),K$4/(SUM(AB$5:AB30)+1),K30)</f>
        <v>5585</v>
      </c>
      <c r="L31" s="10">
        <f>IF(L30=MAX($D30:$Q30),L$4/(SUM(AC$5:AC30)+1),L30)</f>
        <v>3112</v>
      </c>
      <c r="M31" s="10">
        <f>IF(M30=MAX($D30:$Q30),M$4/(SUM(AD$5:AD30)+1),M30)</f>
        <v>1683</v>
      </c>
      <c r="N31" s="10">
        <f>IF(N30=MAX($D30:$Q30),N$4/(SUM(AE$5:AE30)+1),N30)</f>
        <v>1419</v>
      </c>
      <c r="O31" s="10">
        <f>IF(O30=MAX($D30:$Q30),O$4/(SUM(AF$5:AF30)+1),O30)</f>
        <v>666</v>
      </c>
      <c r="P31" s="10">
        <f>IF(P30=MAX($D30:$Q30),P$4/(SUM(AG$5:AG30)+1),P30)</f>
        <v>475</v>
      </c>
      <c r="Q31" s="10">
        <f>IF(Q30=MAX($D30:$Q30),Q$4/(SUM(AH$5:AH30)+1),Q30)</f>
        <v>187</v>
      </c>
      <c r="T31" s="1">
        <v>27</v>
      </c>
      <c r="U31" s="1">
        <f t="shared" si="2"/>
        <v>0</v>
      </c>
      <c r="V31" s="1">
        <f t="shared" si="3"/>
        <v>1</v>
      </c>
      <c r="W31" s="1">
        <f t="shared" si="4"/>
        <v>0</v>
      </c>
      <c r="X31" s="1">
        <f t="shared" si="5"/>
        <v>0</v>
      </c>
      <c r="Y31" s="1">
        <f t="shared" si="6"/>
        <v>0</v>
      </c>
      <c r="Z31" s="1">
        <f t="shared" si="7"/>
        <v>0</v>
      </c>
      <c r="AA31" s="8">
        <f t="shared" si="7"/>
        <v>0</v>
      </c>
      <c r="AB31" s="1">
        <f t="shared" si="8"/>
        <v>0</v>
      </c>
      <c r="AC31" s="1">
        <f t="shared" si="9"/>
        <v>0</v>
      </c>
      <c r="AD31" s="1">
        <f t="shared" si="10"/>
        <v>0</v>
      </c>
      <c r="AE31" s="1">
        <f t="shared" si="11"/>
        <v>0</v>
      </c>
      <c r="AF31" s="1">
        <f t="shared" si="12"/>
        <v>0</v>
      </c>
      <c r="AG31" s="1">
        <f t="shared" si="13"/>
        <v>0</v>
      </c>
      <c r="AH31" s="1">
        <f t="shared" si="14"/>
        <v>0</v>
      </c>
    </row>
    <row r="32" spans="2:34" x14ac:dyDescent="0.3">
      <c r="B32" s="1" t="s">
        <v>62</v>
      </c>
      <c r="C32" s="1">
        <v>28</v>
      </c>
      <c r="D32" s="10">
        <f>IF(D31=MAX($D31:$Q31),D$4/(SUM(U$5:U31)+1),D31)</f>
        <v>33859.63636363636</v>
      </c>
      <c r="E32" s="10">
        <f>IF(E31=MAX($D31:$Q31),E$4/(SUM(V$5:V31)+1),E31)</f>
        <v>31237.18181818182</v>
      </c>
      <c r="F32" s="10">
        <f>IF(F31=MAX($D31:$Q31),F$4/(SUM(W$5:W31)+1),F31)</f>
        <v>30150.400000000001</v>
      </c>
      <c r="G32" s="10">
        <f>IF(G31=MAX($D31:$Q31),G$4/(SUM(X$5:X31)+1),G31)</f>
        <v>32714.666666666668</v>
      </c>
      <c r="H32" s="10">
        <f>IF(H31=MAX($D31:$Q31),H$4/(SUM(Y$5:Y31)+1),H31)</f>
        <v>17701</v>
      </c>
      <c r="I32" s="10">
        <f>IF(I31=MAX($D31:$Q31),I$4/(SUM(Z$5:Z31)+1),I31)</f>
        <v>23888</v>
      </c>
      <c r="J32" s="10">
        <f>IF(J31=MAX($D31:$Q31),J$4/(SUM(AA$5:AA31)+1),J31)</f>
        <v>21696</v>
      </c>
      <c r="K32" s="10">
        <f>IF(K31=MAX($D31:$Q31),K$4/(SUM(AB$5:AB31)+1),K31)</f>
        <v>5585</v>
      </c>
      <c r="L32" s="10">
        <f>IF(L31=MAX($D31:$Q31),L$4/(SUM(AC$5:AC31)+1),L31)</f>
        <v>3112</v>
      </c>
      <c r="M32" s="10">
        <f>IF(M31=MAX($D31:$Q31),M$4/(SUM(AD$5:AD31)+1),M31)</f>
        <v>1683</v>
      </c>
      <c r="N32" s="10">
        <f>IF(N31=MAX($D31:$Q31),N$4/(SUM(AE$5:AE31)+1),N31)</f>
        <v>1419</v>
      </c>
      <c r="O32" s="10">
        <f>IF(O31=MAX($D31:$Q31),O$4/(SUM(AF$5:AF31)+1),O31)</f>
        <v>666</v>
      </c>
      <c r="P32" s="10">
        <f>IF(P31=MAX($D31:$Q31),P$4/(SUM(AG$5:AG31)+1),P31)</f>
        <v>475</v>
      </c>
      <c r="Q32" s="10">
        <f>IF(Q31=MAX($D31:$Q31),Q$4/(SUM(AH$5:AH31)+1),Q31)</f>
        <v>187</v>
      </c>
      <c r="T32" s="1">
        <v>28</v>
      </c>
      <c r="U32" s="1">
        <f t="shared" si="2"/>
        <v>1</v>
      </c>
      <c r="V32" s="1">
        <f t="shared" si="3"/>
        <v>0</v>
      </c>
      <c r="W32" s="1">
        <f t="shared" si="4"/>
        <v>0</v>
      </c>
      <c r="X32" s="1">
        <f t="shared" si="5"/>
        <v>0</v>
      </c>
      <c r="Y32" s="1">
        <f t="shared" si="6"/>
        <v>0</v>
      </c>
      <c r="Z32" s="1">
        <f t="shared" si="7"/>
        <v>0</v>
      </c>
      <c r="AA32" s="8">
        <f t="shared" si="7"/>
        <v>0</v>
      </c>
      <c r="AB32" s="1">
        <f t="shared" si="8"/>
        <v>0</v>
      </c>
      <c r="AC32" s="1">
        <f t="shared" si="9"/>
        <v>0</v>
      </c>
      <c r="AD32" s="1">
        <f t="shared" si="10"/>
        <v>0</v>
      </c>
      <c r="AE32" s="1">
        <f t="shared" si="11"/>
        <v>0</v>
      </c>
      <c r="AF32" s="1">
        <f t="shared" si="12"/>
        <v>0</v>
      </c>
      <c r="AG32" s="1">
        <f t="shared" si="13"/>
        <v>0</v>
      </c>
      <c r="AH32" s="1">
        <f t="shared" si="14"/>
        <v>0</v>
      </c>
    </row>
    <row r="33" spans="2:34" x14ac:dyDescent="0.3">
      <c r="B33" s="1" t="s">
        <v>62</v>
      </c>
      <c r="C33" s="1">
        <v>29</v>
      </c>
      <c r="D33" s="10">
        <f>IF(D32=MAX($D32:$Q32),D$4/(SUM(U$5:U32)+1),D32)</f>
        <v>31038</v>
      </c>
      <c r="E33" s="10">
        <f>IF(E32=MAX($D32:$Q32),E$4/(SUM(V$5:V32)+1),E32)</f>
        <v>31237.18181818182</v>
      </c>
      <c r="F33" s="10">
        <f>IF(F32=MAX($D32:$Q32),F$4/(SUM(W$5:W32)+1),F32)</f>
        <v>30150.400000000001</v>
      </c>
      <c r="G33" s="10">
        <f>IF(G32=MAX($D32:$Q32),G$4/(SUM(X$5:X32)+1),G32)</f>
        <v>32714.666666666668</v>
      </c>
      <c r="H33" s="10">
        <f>IF(H32=MAX($D32:$Q32),H$4/(SUM(Y$5:Y32)+1),H32)</f>
        <v>17701</v>
      </c>
      <c r="I33" s="10">
        <f>IF(I32=MAX($D32:$Q32),I$4/(SUM(Z$5:Z32)+1),I32)</f>
        <v>23888</v>
      </c>
      <c r="J33" s="10">
        <f>IF(J32=MAX($D32:$Q32),J$4/(SUM(AA$5:AA32)+1),J32)</f>
        <v>21696</v>
      </c>
      <c r="K33" s="10">
        <f>IF(K32=MAX($D32:$Q32),K$4/(SUM(AB$5:AB32)+1),K32)</f>
        <v>5585</v>
      </c>
      <c r="L33" s="10">
        <f>IF(L32=MAX($D32:$Q32),L$4/(SUM(AC$5:AC32)+1),L32)</f>
        <v>3112</v>
      </c>
      <c r="M33" s="10">
        <f>IF(M32=MAX($D32:$Q32),M$4/(SUM(AD$5:AD32)+1),M32)</f>
        <v>1683</v>
      </c>
      <c r="N33" s="10">
        <f>IF(N32=MAX($D32:$Q32),N$4/(SUM(AE$5:AE32)+1),N32)</f>
        <v>1419</v>
      </c>
      <c r="O33" s="10">
        <f>IF(O32=MAX($D32:$Q32),O$4/(SUM(AF$5:AF32)+1),O32)</f>
        <v>666</v>
      </c>
      <c r="P33" s="10">
        <f>IF(P32=MAX($D32:$Q32),P$4/(SUM(AG$5:AG32)+1),P32)</f>
        <v>475</v>
      </c>
      <c r="Q33" s="10">
        <f>IF(Q32=MAX($D32:$Q32),Q$4/(SUM(AH$5:AH32)+1),Q32)</f>
        <v>187</v>
      </c>
      <c r="T33" s="1">
        <v>29</v>
      </c>
      <c r="U33" s="1">
        <f t="shared" si="2"/>
        <v>0</v>
      </c>
      <c r="V33" s="1">
        <f t="shared" si="3"/>
        <v>0</v>
      </c>
      <c r="W33" s="1">
        <f t="shared" si="4"/>
        <v>0</v>
      </c>
      <c r="X33" s="1">
        <f t="shared" si="5"/>
        <v>1</v>
      </c>
      <c r="Y33" s="1">
        <f t="shared" si="6"/>
        <v>0</v>
      </c>
      <c r="Z33" s="1">
        <f t="shared" si="7"/>
        <v>0</v>
      </c>
      <c r="AA33" s="8">
        <f t="shared" si="7"/>
        <v>0</v>
      </c>
      <c r="AB33" s="1">
        <f t="shared" si="8"/>
        <v>0</v>
      </c>
      <c r="AC33" s="1">
        <f t="shared" si="9"/>
        <v>0</v>
      </c>
      <c r="AD33" s="1">
        <f t="shared" si="10"/>
        <v>0</v>
      </c>
      <c r="AE33" s="1">
        <f t="shared" si="11"/>
        <v>0</v>
      </c>
      <c r="AF33" s="1">
        <f t="shared" si="12"/>
        <v>0</v>
      </c>
      <c r="AG33" s="1">
        <f t="shared" si="13"/>
        <v>0</v>
      </c>
      <c r="AH33" s="1">
        <f t="shared" si="14"/>
        <v>0</v>
      </c>
    </row>
    <row r="34" spans="2:34" x14ac:dyDescent="0.3">
      <c r="B34" s="1" t="s">
        <v>62</v>
      </c>
      <c r="C34" s="1">
        <v>30</v>
      </c>
      <c r="D34" s="10">
        <f>IF(D33=MAX($D33:$Q33),D$4/(SUM(U$5:U33)+1),D33)</f>
        <v>31038</v>
      </c>
      <c r="E34" s="10">
        <f>IF(E33=MAX($D33:$Q33),E$4/(SUM(V$5:V33)+1),E33)</f>
        <v>31237.18181818182</v>
      </c>
      <c r="F34" s="10">
        <f>IF(F33=MAX($D33:$Q33),F$4/(SUM(W$5:W33)+1),F33)</f>
        <v>30150.400000000001</v>
      </c>
      <c r="G34" s="10">
        <f>IF(G33=MAX($D33:$Q33),G$4/(SUM(X$5:X33)+1),G33)</f>
        <v>24536</v>
      </c>
      <c r="H34" s="10">
        <f>IF(H33=MAX($D33:$Q33),H$4/(SUM(Y$5:Y33)+1),H33)</f>
        <v>17701</v>
      </c>
      <c r="I34" s="10">
        <f>IF(I33=MAX($D33:$Q33),I$4/(SUM(Z$5:Z33)+1),I33)</f>
        <v>23888</v>
      </c>
      <c r="J34" s="10">
        <f>IF(J33=MAX($D33:$Q33),J$4/(SUM(AA$5:AA33)+1),J33)</f>
        <v>21696</v>
      </c>
      <c r="K34" s="10">
        <f>IF(K33=MAX($D33:$Q33),K$4/(SUM(AB$5:AB33)+1),K33)</f>
        <v>5585</v>
      </c>
      <c r="L34" s="10">
        <f>IF(L33=MAX($D33:$Q33),L$4/(SUM(AC$5:AC33)+1),L33)</f>
        <v>3112</v>
      </c>
      <c r="M34" s="10">
        <f>IF(M33=MAX($D33:$Q33),M$4/(SUM(AD$5:AD33)+1),M33)</f>
        <v>1683</v>
      </c>
      <c r="N34" s="10">
        <f>IF(N33=MAX($D33:$Q33),N$4/(SUM(AE$5:AE33)+1),N33)</f>
        <v>1419</v>
      </c>
      <c r="O34" s="10">
        <f>IF(O33=MAX($D33:$Q33),O$4/(SUM(AF$5:AF33)+1),O33)</f>
        <v>666</v>
      </c>
      <c r="P34" s="10">
        <f>IF(P33=MAX($D33:$Q33),P$4/(SUM(AG$5:AG33)+1),P33)</f>
        <v>475</v>
      </c>
      <c r="Q34" s="10">
        <f>IF(Q33=MAX($D33:$Q33),Q$4/(SUM(AH$5:AH33)+1),Q33)</f>
        <v>187</v>
      </c>
      <c r="T34" s="1">
        <v>30</v>
      </c>
      <c r="U34" s="1">
        <f t="shared" si="2"/>
        <v>0</v>
      </c>
      <c r="V34" s="1">
        <f t="shared" si="3"/>
        <v>1</v>
      </c>
      <c r="W34" s="1">
        <f t="shared" si="4"/>
        <v>0</v>
      </c>
      <c r="X34" s="1">
        <f t="shared" si="5"/>
        <v>0</v>
      </c>
      <c r="Y34" s="1">
        <f t="shared" si="6"/>
        <v>0</v>
      </c>
      <c r="Z34" s="1">
        <f t="shared" si="7"/>
        <v>0</v>
      </c>
      <c r="AA34" s="8">
        <f t="shared" si="7"/>
        <v>0</v>
      </c>
      <c r="AB34" s="1">
        <f t="shared" si="8"/>
        <v>0</v>
      </c>
      <c r="AC34" s="1">
        <f t="shared" si="9"/>
        <v>0</v>
      </c>
      <c r="AD34" s="1">
        <f t="shared" si="10"/>
        <v>0</v>
      </c>
      <c r="AE34" s="1">
        <f t="shared" si="11"/>
        <v>0</v>
      </c>
      <c r="AF34" s="1">
        <f t="shared" si="12"/>
        <v>0</v>
      </c>
      <c r="AG34" s="1">
        <f t="shared" si="13"/>
        <v>0</v>
      </c>
      <c r="AH34" s="1">
        <f t="shared" si="14"/>
        <v>0</v>
      </c>
    </row>
    <row r="35" spans="2:34" x14ac:dyDescent="0.3">
      <c r="B35" s="1" t="s">
        <v>62</v>
      </c>
      <c r="C35" s="1">
        <v>31</v>
      </c>
      <c r="D35" s="10">
        <f>IF(D34=MAX($D34:$Q34),D$4/(SUM(U$5:U34)+1),D34)</f>
        <v>31038</v>
      </c>
      <c r="E35" s="10">
        <f>IF(E34=MAX($D34:$Q34),E$4/(SUM(V$5:V34)+1),E34)</f>
        <v>28634.083333333332</v>
      </c>
      <c r="F35" s="10">
        <f>IF(F34=MAX($D34:$Q34),F$4/(SUM(W$5:W34)+1),F34)</f>
        <v>30150.400000000001</v>
      </c>
      <c r="G35" s="10">
        <f>IF(G34=MAX($D34:$Q34),G$4/(SUM(X$5:X34)+1),G34)</f>
        <v>24536</v>
      </c>
      <c r="H35" s="10">
        <f>IF(H34=MAX($D34:$Q34),H$4/(SUM(Y$5:Y34)+1),H34)</f>
        <v>17701</v>
      </c>
      <c r="I35" s="10">
        <f>IF(I34=MAX($D34:$Q34),I$4/(SUM(Z$5:Z34)+1),I34)</f>
        <v>23888</v>
      </c>
      <c r="J35" s="10">
        <f>IF(J34=MAX($D34:$Q34),J$4/(SUM(AA$5:AA34)+1),J34)</f>
        <v>21696</v>
      </c>
      <c r="K35" s="10">
        <f>IF(K34=MAX($D34:$Q34),K$4/(SUM(AB$5:AB34)+1),K34)</f>
        <v>5585</v>
      </c>
      <c r="L35" s="10">
        <f>IF(L34=MAX($D34:$Q34),L$4/(SUM(AC$5:AC34)+1),L34)</f>
        <v>3112</v>
      </c>
      <c r="M35" s="10">
        <f>IF(M34=MAX($D34:$Q34),M$4/(SUM(AD$5:AD34)+1),M34)</f>
        <v>1683</v>
      </c>
      <c r="N35" s="10">
        <f>IF(N34=MAX($D34:$Q34),N$4/(SUM(AE$5:AE34)+1),N34)</f>
        <v>1419</v>
      </c>
      <c r="O35" s="10">
        <f>IF(O34=MAX($D34:$Q34),O$4/(SUM(AF$5:AF34)+1),O34)</f>
        <v>666</v>
      </c>
      <c r="P35" s="10">
        <f>IF(P34=MAX($D34:$Q34),P$4/(SUM(AG$5:AG34)+1),P34)</f>
        <v>475</v>
      </c>
      <c r="Q35" s="10">
        <f>IF(Q34=MAX($D34:$Q34),Q$4/(SUM(AH$5:AH34)+1),Q34)</f>
        <v>187</v>
      </c>
      <c r="T35" s="1">
        <v>31</v>
      </c>
      <c r="U35" s="1">
        <f t="shared" si="2"/>
        <v>1</v>
      </c>
      <c r="V35" s="1">
        <f t="shared" si="3"/>
        <v>0</v>
      </c>
      <c r="W35" s="1">
        <f t="shared" si="4"/>
        <v>0</v>
      </c>
      <c r="X35" s="1">
        <f t="shared" si="5"/>
        <v>0</v>
      </c>
      <c r="Y35" s="1">
        <f t="shared" si="6"/>
        <v>0</v>
      </c>
      <c r="Z35" s="1">
        <f t="shared" si="7"/>
        <v>0</v>
      </c>
      <c r="AA35" s="8">
        <f t="shared" si="7"/>
        <v>0</v>
      </c>
      <c r="AB35" s="1">
        <f t="shared" si="8"/>
        <v>0</v>
      </c>
      <c r="AC35" s="1">
        <f t="shared" si="9"/>
        <v>0</v>
      </c>
      <c r="AD35" s="1">
        <f t="shared" si="10"/>
        <v>0</v>
      </c>
      <c r="AE35" s="1">
        <f t="shared" si="11"/>
        <v>0</v>
      </c>
      <c r="AF35" s="1">
        <f t="shared" si="12"/>
        <v>0</v>
      </c>
      <c r="AG35" s="1">
        <f t="shared" si="13"/>
        <v>0</v>
      </c>
      <c r="AH35" s="1">
        <f t="shared" si="14"/>
        <v>0</v>
      </c>
    </row>
    <row r="36" spans="2:34" x14ac:dyDescent="0.3">
      <c r="B36" s="1" t="s">
        <v>62</v>
      </c>
      <c r="C36" s="1">
        <v>32</v>
      </c>
      <c r="D36" s="10">
        <f>IF(D35=MAX($D35:$Q35),D$4/(SUM(U$5:U35)+1),D35)</f>
        <v>28650.461538461539</v>
      </c>
      <c r="E36" s="10">
        <f>IF(E35=MAX($D35:$Q35),E$4/(SUM(V$5:V35)+1),E35)</f>
        <v>28634.083333333332</v>
      </c>
      <c r="F36" s="10">
        <f>IF(F35=MAX($D35:$Q35),F$4/(SUM(W$5:W35)+1),F35)</f>
        <v>30150.400000000001</v>
      </c>
      <c r="G36" s="10">
        <f>IF(G35=MAX($D35:$Q35),G$4/(SUM(X$5:X35)+1),G35)</f>
        <v>24536</v>
      </c>
      <c r="H36" s="10">
        <f>IF(H35=MAX($D35:$Q35),H$4/(SUM(Y$5:Y35)+1),H35)</f>
        <v>17701</v>
      </c>
      <c r="I36" s="10">
        <f>IF(I35=MAX($D35:$Q35),I$4/(SUM(Z$5:Z35)+1),I35)</f>
        <v>23888</v>
      </c>
      <c r="J36" s="10">
        <f>IF(J35=MAX($D35:$Q35),J$4/(SUM(AA$5:AA35)+1),J35)</f>
        <v>21696</v>
      </c>
      <c r="K36" s="10">
        <f>IF(K35=MAX($D35:$Q35),K$4/(SUM(AB$5:AB35)+1),K35)</f>
        <v>5585</v>
      </c>
      <c r="L36" s="10">
        <f>IF(L35=MAX($D35:$Q35),L$4/(SUM(AC$5:AC35)+1),L35)</f>
        <v>3112</v>
      </c>
      <c r="M36" s="10">
        <f>IF(M35=MAX($D35:$Q35),M$4/(SUM(AD$5:AD35)+1),M35)</f>
        <v>1683</v>
      </c>
      <c r="N36" s="10">
        <f>IF(N35=MAX($D35:$Q35),N$4/(SUM(AE$5:AE35)+1),N35)</f>
        <v>1419</v>
      </c>
      <c r="O36" s="10">
        <f>IF(O35=MAX($D35:$Q35),O$4/(SUM(AF$5:AF35)+1),O35)</f>
        <v>666</v>
      </c>
      <c r="P36" s="10">
        <f>IF(P35=MAX($D35:$Q35),P$4/(SUM(AG$5:AG35)+1),P35)</f>
        <v>475</v>
      </c>
      <c r="Q36" s="10">
        <f>IF(Q35=MAX($D35:$Q35),Q$4/(SUM(AH$5:AH35)+1),Q35)</f>
        <v>187</v>
      </c>
      <c r="T36" s="1">
        <v>32</v>
      </c>
      <c r="U36" s="1">
        <f t="shared" si="2"/>
        <v>0</v>
      </c>
      <c r="V36" s="1">
        <f t="shared" si="3"/>
        <v>0</v>
      </c>
      <c r="W36" s="1">
        <f t="shared" si="4"/>
        <v>1</v>
      </c>
      <c r="X36" s="1">
        <f t="shared" si="5"/>
        <v>0</v>
      </c>
      <c r="Y36" s="1">
        <f t="shared" si="6"/>
        <v>0</v>
      </c>
      <c r="Z36" s="1">
        <f t="shared" si="7"/>
        <v>0</v>
      </c>
      <c r="AA36" s="8">
        <f t="shared" si="7"/>
        <v>0</v>
      </c>
      <c r="AB36" s="1">
        <f t="shared" si="8"/>
        <v>0</v>
      </c>
      <c r="AC36" s="1">
        <f t="shared" si="9"/>
        <v>0</v>
      </c>
      <c r="AD36" s="1">
        <f t="shared" si="10"/>
        <v>0</v>
      </c>
      <c r="AE36" s="1">
        <f t="shared" si="11"/>
        <v>0</v>
      </c>
      <c r="AF36" s="1">
        <f t="shared" si="12"/>
        <v>0</v>
      </c>
      <c r="AG36" s="1">
        <f t="shared" si="13"/>
        <v>0</v>
      </c>
      <c r="AH36" s="1">
        <f t="shared" si="14"/>
        <v>0</v>
      </c>
    </row>
    <row r="37" spans="2:34" x14ac:dyDescent="0.3">
      <c r="B37" s="1" t="s">
        <v>62</v>
      </c>
      <c r="C37" s="1">
        <v>33</v>
      </c>
      <c r="D37" s="10">
        <f>IF(D36=MAX($D36:$Q36),D$4/(SUM(U$5:U36)+1),D36)</f>
        <v>28650.461538461539</v>
      </c>
      <c r="E37" s="10">
        <f>IF(E36=MAX($D36:$Q36),E$4/(SUM(V$5:V36)+1),E36)</f>
        <v>28634.083333333332</v>
      </c>
      <c r="F37" s="10">
        <f>IF(F36=MAX($D36:$Q36),F$4/(SUM(W$5:W36)+1),F36)</f>
        <v>25125.333333333332</v>
      </c>
      <c r="G37" s="10">
        <f>IF(G36=MAX($D36:$Q36),G$4/(SUM(X$5:X36)+1),G36)</f>
        <v>24536</v>
      </c>
      <c r="H37" s="10">
        <f>IF(H36=MAX($D36:$Q36),H$4/(SUM(Y$5:Y36)+1),H36)</f>
        <v>17701</v>
      </c>
      <c r="I37" s="10">
        <f>IF(I36=MAX($D36:$Q36),I$4/(SUM(Z$5:Z36)+1),I36)</f>
        <v>23888</v>
      </c>
      <c r="J37" s="10">
        <f>IF(J36=MAX($D36:$Q36),J$4/(SUM(AA$5:AA36)+1),J36)</f>
        <v>21696</v>
      </c>
      <c r="K37" s="10">
        <f>IF(K36=MAX($D36:$Q36),K$4/(SUM(AB$5:AB36)+1),K36)</f>
        <v>5585</v>
      </c>
      <c r="L37" s="10">
        <f>IF(L36=MAX($D36:$Q36),L$4/(SUM(AC$5:AC36)+1),L36)</f>
        <v>3112</v>
      </c>
      <c r="M37" s="10">
        <f>IF(M36=MAX($D36:$Q36),M$4/(SUM(AD$5:AD36)+1),M36)</f>
        <v>1683</v>
      </c>
      <c r="N37" s="10">
        <f>IF(N36=MAX($D36:$Q36),N$4/(SUM(AE$5:AE36)+1),N36)</f>
        <v>1419</v>
      </c>
      <c r="O37" s="10">
        <f>IF(O36=MAX($D36:$Q36),O$4/(SUM(AF$5:AF36)+1),O36)</f>
        <v>666</v>
      </c>
      <c r="P37" s="10">
        <f>IF(P36=MAX($D36:$Q36),P$4/(SUM(AG$5:AG36)+1),P36)</f>
        <v>475</v>
      </c>
      <c r="Q37" s="10">
        <f>IF(Q36=MAX($D36:$Q36),Q$4/(SUM(AH$5:AH36)+1),Q36)</f>
        <v>187</v>
      </c>
      <c r="T37" s="1">
        <v>33</v>
      </c>
      <c r="U37" s="1">
        <f t="shared" si="2"/>
        <v>1</v>
      </c>
      <c r="V37" s="1">
        <f t="shared" si="3"/>
        <v>0</v>
      </c>
      <c r="W37" s="1">
        <f t="shared" si="4"/>
        <v>0</v>
      </c>
      <c r="X37" s="1">
        <f t="shared" si="5"/>
        <v>0</v>
      </c>
      <c r="Y37" s="1">
        <f t="shared" si="6"/>
        <v>0</v>
      </c>
      <c r="Z37" s="1">
        <f t="shared" si="7"/>
        <v>0</v>
      </c>
      <c r="AA37" s="8">
        <f t="shared" si="7"/>
        <v>0</v>
      </c>
      <c r="AB37" s="1">
        <f t="shared" si="8"/>
        <v>0</v>
      </c>
      <c r="AC37" s="1">
        <f t="shared" si="9"/>
        <v>0</v>
      </c>
      <c r="AD37" s="1">
        <f t="shared" si="10"/>
        <v>0</v>
      </c>
      <c r="AE37" s="1">
        <f t="shared" si="11"/>
        <v>0</v>
      </c>
      <c r="AF37" s="1">
        <f t="shared" si="12"/>
        <v>0</v>
      </c>
      <c r="AG37" s="1">
        <f t="shared" si="13"/>
        <v>0</v>
      </c>
      <c r="AH37" s="1">
        <f t="shared" si="14"/>
        <v>0</v>
      </c>
    </row>
    <row r="38" spans="2:34" x14ac:dyDescent="0.3">
      <c r="B38" s="1" t="s">
        <v>62</v>
      </c>
      <c r="C38" s="1">
        <v>34</v>
      </c>
      <c r="D38" s="10">
        <f>IF(D37=MAX($D37:$Q37),D$4/(SUM(U$5:U37)+1),D37)</f>
        <v>26604</v>
      </c>
      <c r="E38" s="10">
        <f>IF(E37=MAX($D37:$Q37),E$4/(SUM(V$5:V37)+1),E37)</f>
        <v>28634.083333333332</v>
      </c>
      <c r="F38" s="10">
        <f>IF(F37=MAX($D37:$Q37),F$4/(SUM(W$5:W37)+1),F37)</f>
        <v>25125.333333333332</v>
      </c>
      <c r="G38" s="10">
        <f>IF(G37=MAX($D37:$Q37),G$4/(SUM(X$5:X37)+1),G37)</f>
        <v>24536</v>
      </c>
      <c r="H38" s="10">
        <f>IF(H37=MAX($D37:$Q37),H$4/(SUM(Y$5:Y37)+1),H37)</f>
        <v>17701</v>
      </c>
      <c r="I38" s="10">
        <f>IF(I37=MAX($D37:$Q37),I$4/(SUM(Z$5:Z37)+1),I37)</f>
        <v>23888</v>
      </c>
      <c r="J38" s="10">
        <f>IF(J37=MAX($D37:$Q37),J$4/(SUM(AA$5:AA37)+1),J37)</f>
        <v>21696</v>
      </c>
      <c r="K38" s="10">
        <f>IF(K37=MAX($D37:$Q37),K$4/(SUM(AB$5:AB37)+1),K37)</f>
        <v>5585</v>
      </c>
      <c r="L38" s="10">
        <f>IF(L37=MAX($D37:$Q37),L$4/(SUM(AC$5:AC37)+1),L37)</f>
        <v>3112</v>
      </c>
      <c r="M38" s="10">
        <f>IF(M37=MAX($D37:$Q37),M$4/(SUM(AD$5:AD37)+1),M37)</f>
        <v>1683</v>
      </c>
      <c r="N38" s="10">
        <f>IF(N37=MAX($D37:$Q37),N$4/(SUM(AE$5:AE37)+1),N37)</f>
        <v>1419</v>
      </c>
      <c r="O38" s="10">
        <f>IF(O37=MAX($D37:$Q37),O$4/(SUM(AF$5:AF37)+1),O37)</f>
        <v>666</v>
      </c>
      <c r="P38" s="10">
        <f>IF(P37=MAX($D37:$Q37),P$4/(SUM(AG$5:AG37)+1),P37)</f>
        <v>475</v>
      </c>
      <c r="Q38" s="10">
        <f>IF(Q37=MAX($D37:$Q37),Q$4/(SUM(AH$5:AH37)+1),Q37)</f>
        <v>187</v>
      </c>
      <c r="T38" s="1">
        <v>34</v>
      </c>
      <c r="U38" s="1">
        <f t="shared" ref="U38:U69" si="15">IF(D38=MAX($D38:$Q38),1,0)</f>
        <v>0</v>
      </c>
      <c r="V38" s="1">
        <f t="shared" ref="V38:V69" si="16">IF(E38=MAX($D38:$Q38),1,0)</f>
        <v>1</v>
      </c>
      <c r="W38" s="1">
        <f t="shared" ref="W38:W69" si="17">IF(F38=MAX($D38:$Q38),1,0)</f>
        <v>0</v>
      </c>
      <c r="X38" s="1">
        <f t="shared" ref="X38:X69" si="18">IF(G38=MAX($D38:$Q38),1,0)</f>
        <v>0</v>
      </c>
      <c r="Y38" s="1">
        <f t="shared" ref="Y38:Y69" si="19">IF(H38=MAX($D38:$Q38),1,0)</f>
        <v>0</v>
      </c>
      <c r="Z38" s="1">
        <f t="shared" ref="Z38:AA69" si="20">IF(I38=MAX($D38:$Q38),1,0)</f>
        <v>0</v>
      </c>
      <c r="AA38" s="8">
        <f t="shared" si="20"/>
        <v>0</v>
      </c>
      <c r="AB38" s="1">
        <f t="shared" ref="AB38:AB69" si="21">IF(K38=MAX($D38:$Q38),1,0)</f>
        <v>0</v>
      </c>
      <c r="AC38" s="1">
        <f t="shared" ref="AC38:AC69" si="22">IF(L38=MAX($D38:$Q38),1,0)</f>
        <v>0</v>
      </c>
      <c r="AD38" s="1">
        <f t="shared" ref="AD38:AD69" si="23">IF(M38=MAX($D38:$Q38),1,0)</f>
        <v>0</v>
      </c>
      <c r="AE38" s="1">
        <f t="shared" ref="AE38:AE69" si="24">IF(N38=MAX($D38:$Q38),1,0)</f>
        <v>0</v>
      </c>
      <c r="AF38" s="1">
        <f t="shared" ref="AF38:AF69" si="25">IF(O38=MAX($D38:$Q38),1,0)</f>
        <v>0</v>
      </c>
      <c r="AG38" s="1">
        <f t="shared" ref="AG38:AG69" si="26">IF(P38=MAX($D38:$Q38),1,0)</f>
        <v>0</v>
      </c>
      <c r="AH38" s="1">
        <f t="shared" ref="AH38:AH69" si="27">IF(Q38=MAX($D38:$Q38),1,0)</f>
        <v>0</v>
      </c>
    </row>
    <row r="39" spans="2:34" x14ac:dyDescent="0.3">
      <c r="B39" s="1" t="s">
        <v>62</v>
      </c>
      <c r="C39" s="1">
        <v>35</v>
      </c>
      <c r="D39" s="10">
        <f>IF(D38=MAX($D38:$Q38),D$4/(SUM(U$5:U38)+1),D38)</f>
        <v>26604</v>
      </c>
      <c r="E39" s="10">
        <f>IF(E38=MAX($D38:$Q38),E$4/(SUM(V$5:V38)+1),E38)</f>
        <v>26431.461538461539</v>
      </c>
      <c r="F39" s="10">
        <f>IF(F38=MAX($D38:$Q38),F$4/(SUM(W$5:W38)+1),F38)</f>
        <v>25125.333333333332</v>
      </c>
      <c r="G39" s="10">
        <f>IF(G38=MAX($D38:$Q38),G$4/(SUM(X$5:X38)+1),G38)</f>
        <v>24536</v>
      </c>
      <c r="H39" s="10">
        <f>IF(H38=MAX($D38:$Q38),H$4/(SUM(Y$5:Y38)+1),H38)</f>
        <v>17701</v>
      </c>
      <c r="I39" s="10">
        <f>IF(I38=MAX($D38:$Q38),I$4/(SUM(Z$5:Z38)+1),I38)</f>
        <v>23888</v>
      </c>
      <c r="J39" s="10">
        <f>IF(J38=MAX($D38:$Q38),J$4/(SUM(AA$5:AA38)+1),J38)</f>
        <v>21696</v>
      </c>
      <c r="K39" s="10">
        <f>IF(K38=MAX($D38:$Q38),K$4/(SUM(AB$5:AB38)+1),K38)</f>
        <v>5585</v>
      </c>
      <c r="L39" s="10">
        <f>IF(L38=MAX($D38:$Q38),L$4/(SUM(AC$5:AC38)+1),L38)</f>
        <v>3112</v>
      </c>
      <c r="M39" s="10">
        <f>IF(M38=MAX($D38:$Q38),M$4/(SUM(AD$5:AD38)+1),M38)</f>
        <v>1683</v>
      </c>
      <c r="N39" s="10">
        <f>IF(N38=MAX($D38:$Q38),N$4/(SUM(AE$5:AE38)+1),N38)</f>
        <v>1419</v>
      </c>
      <c r="O39" s="10">
        <f>IF(O38=MAX($D38:$Q38),O$4/(SUM(AF$5:AF38)+1),O38)</f>
        <v>666</v>
      </c>
      <c r="P39" s="10">
        <f>IF(P38=MAX($D38:$Q38),P$4/(SUM(AG$5:AG38)+1),P38)</f>
        <v>475</v>
      </c>
      <c r="Q39" s="10">
        <f>IF(Q38=MAX($D38:$Q38),Q$4/(SUM(AH$5:AH38)+1),Q38)</f>
        <v>187</v>
      </c>
      <c r="T39" s="1">
        <v>35</v>
      </c>
      <c r="U39" s="1">
        <f t="shared" si="15"/>
        <v>1</v>
      </c>
      <c r="V39" s="1">
        <f t="shared" si="16"/>
        <v>0</v>
      </c>
      <c r="W39" s="1">
        <f t="shared" si="17"/>
        <v>0</v>
      </c>
      <c r="X39" s="1">
        <f t="shared" si="18"/>
        <v>0</v>
      </c>
      <c r="Y39" s="1">
        <f t="shared" si="19"/>
        <v>0</v>
      </c>
      <c r="Z39" s="1">
        <f t="shared" si="20"/>
        <v>0</v>
      </c>
      <c r="AA39" s="8">
        <f t="shared" si="20"/>
        <v>0</v>
      </c>
      <c r="AB39" s="1">
        <f t="shared" si="21"/>
        <v>0</v>
      </c>
      <c r="AC39" s="1">
        <f t="shared" si="22"/>
        <v>0</v>
      </c>
      <c r="AD39" s="1">
        <f t="shared" si="23"/>
        <v>0</v>
      </c>
      <c r="AE39" s="1">
        <f t="shared" si="24"/>
        <v>0</v>
      </c>
      <c r="AF39" s="1">
        <f t="shared" si="25"/>
        <v>0</v>
      </c>
      <c r="AG39" s="1">
        <f t="shared" si="26"/>
        <v>0</v>
      </c>
      <c r="AH39" s="1">
        <f t="shared" si="27"/>
        <v>0</v>
      </c>
    </row>
    <row r="40" spans="2:34" x14ac:dyDescent="0.3">
      <c r="B40" s="1" t="s">
        <v>62</v>
      </c>
      <c r="C40" s="1">
        <v>36</v>
      </c>
      <c r="D40" s="10">
        <f>IF(D39=MAX($D39:$Q39),D$4/(SUM(U$5:U39)+1),D39)</f>
        <v>24830.400000000001</v>
      </c>
      <c r="E40" s="10">
        <f>IF(E39=MAX($D39:$Q39),E$4/(SUM(V$5:V39)+1),E39)</f>
        <v>26431.461538461539</v>
      </c>
      <c r="F40" s="10">
        <f>IF(F39=MAX($D39:$Q39),F$4/(SUM(W$5:W39)+1),F39)</f>
        <v>25125.333333333332</v>
      </c>
      <c r="G40" s="10">
        <f>IF(G39=MAX($D39:$Q39),G$4/(SUM(X$5:X39)+1),G39)</f>
        <v>24536</v>
      </c>
      <c r="H40" s="10">
        <f>IF(H39=MAX($D39:$Q39),H$4/(SUM(Y$5:Y39)+1),H39)</f>
        <v>17701</v>
      </c>
      <c r="I40" s="10">
        <f>IF(I39=MAX($D39:$Q39),I$4/(SUM(Z$5:Z39)+1),I39)</f>
        <v>23888</v>
      </c>
      <c r="J40" s="10">
        <f>IF(J39=MAX($D39:$Q39),J$4/(SUM(AA$5:AA39)+1),J39)</f>
        <v>21696</v>
      </c>
      <c r="K40" s="10">
        <f>IF(K39=MAX($D39:$Q39),K$4/(SUM(AB$5:AB39)+1),K39)</f>
        <v>5585</v>
      </c>
      <c r="L40" s="10">
        <f>IF(L39=MAX($D39:$Q39),L$4/(SUM(AC$5:AC39)+1),L39)</f>
        <v>3112</v>
      </c>
      <c r="M40" s="10">
        <f>IF(M39=MAX($D39:$Q39),M$4/(SUM(AD$5:AD39)+1),M39)</f>
        <v>1683</v>
      </c>
      <c r="N40" s="10">
        <f>IF(N39=MAX($D39:$Q39),N$4/(SUM(AE$5:AE39)+1),N39)</f>
        <v>1419</v>
      </c>
      <c r="O40" s="10">
        <f>IF(O39=MAX($D39:$Q39),O$4/(SUM(AF$5:AF39)+1),O39)</f>
        <v>666</v>
      </c>
      <c r="P40" s="10">
        <f>IF(P39=MAX($D39:$Q39),P$4/(SUM(AG$5:AG39)+1),P39)</f>
        <v>475</v>
      </c>
      <c r="Q40" s="10">
        <f>IF(Q39=MAX($D39:$Q39),Q$4/(SUM(AH$5:AH39)+1),Q39)</f>
        <v>187</v>
      </c>
      <c r="T40" s="1">
        <v>36</v>
      </c>
      <c r="U40" s="1">
        <f t="shared" si="15"/>
        <v>0</v>
      </c>
      <c r="V40" s="1">
        <f t="shared" si="16"/>
        <v>1</v>
      </c>
      <c r="W40" s="1">
        <f t="shared" si="17"/>
        <v>0</v>
      </c>
      <c r="X40" s="1">
        <f t="shared" si="18"/>
        <v>0</v>
      </c>
      <c r="Y40" s="1">
        <f t="shared" si="19"/>
        <v>0</v>
      </c>
      <c r="Z40" s="1">
        <f t="shared" si="20"/>
        <v>0</v>
      </c>
      <c r="AA40" s="8">
        <f t="shared" si="20"/>
        <v>0</v>
      </c>
      <c r="AB40" s="1">
        <f t="shared" si="21"/>
        <v>0</v>
      </c>
      <c r="AC40" s="1">
        <f t="shared" si="22"/>
        <v>0</v>
      </c>
      <c r="AD40" s="1">
        <f t="shared" si="23"/>
        <v>0</v>
      </c>
      <c r="AE40" s="1">
        <f t="shared" si="24"/>
        <v>0</v>
      </c>
      <c r="AF40" s="1">
        <f t="shared" si="25"/>
        <v>0</v>
      </c>
      <c r="AG40" s="1">
        <f t="shared" si="26"/>
        <v>0</v>
      </c>
      <c r="AH40" s="1">
        <f t="shared" si="27"/>
        <v>0</v>
      </c>
    </row>
    <row r="41" spans="2:34" x14ac:dyDescent="0.3">
      <c r="B41" s="1" t="s">
        <v>62</v>
      </c>
      <c r="C41" s="1">
        <v>37</v>
      </c>
      <c r="D41" s="10">
        <f>IF(D40=MAX($D40:$Q40),D$4/(SUM(U$5:U40)+1),D40)</f>
        <v>24830.400000000001</v>
      </c>
      <c r="E41" s="10">
        <f>IF(E40=MAX($D40:$Q40),E$4/(SUM(V$5:V40)+1),E40)</f>
        <v>24543.5</v>
      </c>
      <c r="F41" s="10">
        <f>IF(F40=MAX($D40:$Q40),F$4/(SUM(W$5:W40)+1),F40)</f>
        <v>25125.333333333332</v>
      </c>
      <c r="G41" s="10">
        <f>IF(G40=MAX($D40:$Q40),G$4/(SUM(X$5:X40)+1),G40)</f>
        <v>24536</v>
      </c>
      <c r="H41" s="10">
        <f>IF(H40=MAX($D40:$Q40),H$4/(SUM(Y$5:Y40)+1),H40)</f>
        <v>17701</v>
      </c>
      <c r="I41" s="10">
        <f>IF(I40=MAX($D40:$Q40),I$4/(SUM(Z$5:Z40)+1),I40)</f>
        <v>23888</v>
      </c>
      <c r="J41" s="10">
        <f>IF(J40=MAX($D40:$Q40),J$4/(SUM(AA$5:AA40)+1),J40)</f>
        <v>21696</v>
      </c>
      <c r="K41" s="10">
        <f>IF(K40=MAX($D40:$Q40),K$4/(SUM(AB$5:AB40)+1),K40)</f>
        <v>5585</v>
      </c>
      <c r="L41" s="10">
        <f>IF(L40=MAX($D40:$Q40),L$4/(SUM(AC$5:AC40)+1),L40)</f>
        <v>3112</v>
      </c>
      <c r="M41" s="10">
        <f>IF(M40=MAX($D40:$Q40),M$4/(SUM(AD$5:AD40)+1),M40)</f>
        <v>1683</v>
      </c>
      <c r="N41" s="10">
        <f>IF(N40=MAX($D40:$Q40),N$4/(SUM(AE$5:AE40)+1),N40)</f>
        <v>1419</v>
      </c>
      <c r="O41" s="10">
        <f>IF(O40=MAX($D40:$Q40),O$4/(SUM(AF$5:AF40)+1),O40)</f>
        <v>666</v>
      </c>
      <c r="P41" s="10">
        <f>IF(P40=MAX($D40:$Q40),P$4/(SUM(AG$5:AG40)+1),P40)</f>
        <v>475</v>
      </c>
      <c r="Q41" s="10">
        <f>IF(Q40=MAX($D40:$Q40),Q$4/(SUM(AH$5:AH40)+1),Q40)</f>
        <v>187</v>
      </c>
      <c r="T41" s="1">
        <v>37</v>
      </c>
      <c r="U41" s="1">
        <f t="shared" si="15"/>
        <v>0</v>
      </c>
      <c r="V41" s="1">
        <f t="shared" si="16"/>
        <v>0</v>
      </c>
      <c r="W41" s="1">
        <f t="shared" si="17"/>
        <v>1</v>
      </c>
      <c r="X41" s="1">
        <f t="shared" si="18"/>
        <v>0</v>
      </c>
      <c r="Y41" s="1">
        <f t="shared" si="19"/>
        <v>0</v>
      </c>
      <c r="Z41" s="1">
        <f t="shared" si="20"/>
        <v>0</v>
      </c>
      <c r="AA41" s="8">
        <f t="shared" si="20"/>
        <v>0</v>
      </c>
      <c r="AB41" s="1">
        <f t="shared" si="21"/>
        <v>0</v>
      </c>
      <c r="AC41" s="1">
        <f t="shared" si="22"/>
        <v>0</v>
      </c>
      <c r="AD41" s="1">
        <f t="shared" si="23"/>
        <v>0</v>
      </c>
      <c r="AE41" s="1">
        <f t="shared" si="24"/>
        <v>0</v>
      </c>
      <c r="AF41" s="1">
        <f t="shared" si="25"/>
        <v>0</v>
      </c>
      <c r="AG41" s="1">
        <f t="shared" si="26"/>
        <v>0</v>
      </c>
      <c r="AH41" s="1">
        <f t="shared" si="27"/>
        <v>0</v>
      </c>
    </row>
    <row r="42" spans="2:34" x14ac:dyDescent="0.3">
      <c r="B42" s="1" t="s">
        <v>62</v>
      </c>
      <c r="C42" s="1">
        <v>38</v>
      </c>
      <c r="D42" s="10">
        <f>IF(D41=MAX($D41:$Q41),D$4/(SUM(U$5:U41)+1),D41)</f>
        <v>24830.400000000001</v>
      </c>
      <c r="E42" s="10">
        <f>IF(E41=MAX($D41:$Q41),E$4/(SUM(V$5:V41)+1),E41)</f>
        <v>24543.5</v>
      </c>
      <c r="F42" s="10">
        <f>IF(F41=MAX($D41:$Q41),F$4/(SUM(W$5:W41)+1),F41)</f>
        <v>21536</v>
      </c>
      <c r="G42" s="10">
        <f>IF(G41=MAX($D41:$Q41),G$4/(SUM(X$5:X41)+1),G41)</f>
        <v>24536</v>
      </c>
      <c r="H42" s="10">
        <f>IF(H41=MAX($D41:$Q41),H$4/(SUM(Y$5:Y41)+1),H41)</f>
        <v>17701</v>
      </c>
      <c r="I42" s="10">
        <f>IF(I41=MAX($D41:$Q41),I$4/(SUM(Z$5:Z41)+1),I41)</f>
        <v>23888</v>
      </c>
      <c r="J42" s="10">
        <f>IF(J41=MAX($D41:$Q41),J$4/(SUM(AA$5:AA41)+1),J41)</f>
        <v>21696</v>
      </c>
      <c r="K42" s="10">
        <f>IF(K41=MAX($D41:$Q41),K$4/(SUM(AB$5:AB41)+1),K41)</f>
        <v>5585</v>
      </c>
      <c r="L42" s="10">
        <f>IF(L41=MAX($D41:$Q41),L$4/(SUM(AC$5:AC41)+1),L41)</f>
        <v>3112</v>
      </c>
      <c r="M42" s="10">
        <f>IF(M41=MAX($D41:$Q41),M$4/(SUM(AD$5:AD41)+1),M41)</f>
        <v>1683</v>
      </c>
      <c r="N42" s="10">
        <f>IF(N41=MAX($D41:$Q41),N$4/(SUM(AE$5:AE41)+1),N41)</f>
        <v>1419</v>
      </c>
      <c r="O42" s="10">
        <f>IF(O41=MAX($D41:$Q41),O$4/(SUM(AF$5:AF41)+1),O41)</f>
        <v>666</v>
      </c>
      <c r="P42" s="10">
        <f>IF(P41=MAX($D41:$Q41),P$4/(SUM(AG$5:AG41)+1),P41)</f>
        <v>475</v>
      </c>
      <c r="Q42" s="10">
        <f>IF(Q41=MAX($D41:$Q41),Q$4/(SUM(AH$5:AH41)+1),Q41)</f>
        <v>187</v>
      </c>
      <c r="T42" s="1">
        <v>38</v>
      </c>
      <c r="U42" s="1">
        <f t="shared" si="15"/>
        <v>1</v>
      </c>
      <c r="V42" s="1">
        <f t="shared" si="16"/>
        <v>0</v>
      </c>
      <c r="W42" s="1">
        <f t="shared" si="17"/>
        <v>0</v>
      </c>
      <c r="X42" s="1">
        <f t="shared" si="18"/>
        <v>0</v>
      </c>
      <c r="Y42" s="1">
        <f t="shared" si="19"/>
        <v>0</v>
      </c>
      <c r="Z42" s="1">
        <f t="shared" si="20"/>
        <v>0</v>
      </c>
      <c r="AA42" s="8">
        <f t="shared" si="20"/>
        <v>0</v>
      </c>
      <c r="AB42" s="1">
        <f t="shared" si="21"/>
        <v>0</v>
      </c>
      <c r="AC42" s="1">
        <f t="shared" si="22"/>
        <v>0</v>
      </c>
      <c r="AD42" s="1">
        <f t="shared" si="23"/>
        <v>0</v>
      </c>
      <c r="AE42" s="1">
        <f t="shared" si="24"/>
        <v>0</v>
      </c>
      <c r="AF42" s="1">
        <f t="shared" si="25"/>
        <v>0</v>
      </c>
      <c r="AG42" s="1">
        <f t="shared" si="26"/>
        <v>0</v>
      </c>
      <c r="AH42" s="1">
        <f t="shared" si="27"/>
        <v>0</v>
      </c>
    </row>
    <row r="43" spans="2:34" x14ac:dyDescent="0.3">
      <c r="B43" s="1" t="s">
        <v>62</v>
      </c>
      <c r="C43" s="1">
        <v>39</v>
      </c>
      <c r="D43" s="10">
        <f>IF(D42=MAX($D42:$Q42),D$4/(SUM(U$5:U42)+1),D42)</f>
        <v>23278.5</v>
      </c>
      <c r="E43" s="10">
        <f>IF(E42=MAX($D42:$Q42),E$4/(SUM(V$5:V42)+1),E42)</f>
        <v>24543.5</v>
      </c>
      <c r="F43" s="10">
        <f>IF(F42=MAX($D42:$Q42),F$4/(SUM(W$5:W42)+1),F42)</f>
        <v>21536</v>
      </c>
      <c r="G43" s="10">
        <f>IF(G42=MAX($D42:$Q42),G$4/(SUM(X$5:X42)+1),G42)</f>
        <v>24536</v>
      </c>
      <c r="H43" s="10">
        <f>IF(H42=MAX($D42:$Q42),H$4/(SUM(Y$5:Y42)+1),H42)</f>
        <v>17701</v>
      </c>
      <c r="I43" s="10">
        <f>IF(I42=MAX($D42:$Q42),I$4/(SUM(Z$5:Z42)+1),I42)</f>
        <v>23888</v>
      </c>
      <c r="J43" s="10">
        <f>IF(J42=MAX($D42:$Q42),J$4/(SUM(AA$5:AA42)+1),J42)</f>
        <v>21696</v>
      </c>
      <c r="K43" s="10">
        <f>IF(K42=MAX($D42:$Q42),K$4/(SUM(AB$5:AB42)+1),K42)</f>
        <v>5585</v>
      </c>
      <c r="L43" s="10">
        <f>IF(L42=MAX($D42:$Q42),L$4/(SUM(AC$5:AC42)+1),L42)</f>
        <v>3112</v>
      </c>
      <c r="M43" s="10">
        <f>IF(M42=MAX($D42:$Q42),M$4/(SUM(AD$5:AD42)+1),M42)</f>
        <v>1683</v>
      </c>
      <c r="N43" s="10">
        <f>IF(N42=MAX($D42:$Q42),N$4/(SUM(AE$5:AE42)+1),N42)</f>
        <v>1419</v>
      </c>
      <c r="O43" s="10">
        <f>IF(O42=MAX($D42:$Q42),O$4/(SUM(AF$5:AF42)+1),O42)</f>
        <v>666</v>
      </c>
      <c r="P43" s="10">
        <f>IF(P42=MAX($D42:$Q42),P$4/(SUM(AG$5:AG42)+1),P42)</f>
        <v>475</v>
      </c>
      <c r="Q43" s="10">
        <f>IF(Q42=MAX($D42:$Q42),Q$4/(SUM(AH$5:AH42)+1),Q42)</f>
        <v>187</v>
      </c>
      <c r="T43" s="1">
        <v>39</v>
      </c>
      <c r="U43" s="1">
        <f t="shared" si="15"/>
        <v>0</v>
      </c>
      <c r="V43" s="1">
        <f t="shared" si="16"/>
        <v>1</v>
      </c>
      <c r="W43" s="1">
        <f t="shared" si="17"/>
        <v>0</v>
      </c>
      <c r="X43" s="1">
        <f t="shared" si="18"/>
        <v>0</v>
      </c>
      <c r="Y43" s="1">
        <f t="shared" si="19"/>
        <v>0</v>
      </c>
      <c r="Z43" s="1">
        <f t="shared" si="20"/>
        <v>0</v>
      </c>
      <c r="AA43" s="8">
        <f t="shared" si="20"/>
        <v>0</v>
      </c>
      <c r="AB43" s="1">
        <f t="shared" si="21"/>
        <v>0</v>
      </c>
      <c r="AC43" s="1">
        <f t="shared" si="22"/>
        <v>0</v>
      </c>
      <c r="AD43" s="1">
        <f t="shared" si="23"/>
        <v>0</v>
      </c>
      <c r="AE43" s="1">
        <f t="shared" si="24"/>
        <v>0</v>
      </c>
      <c r="AF43" s="1">
        <f t="shared" si="25"/>
        <v>0</v>
      </c>
      <c r="AG43" s="1">
        <f t="shared" si="26"/>
        <v>0</v>
      </c>
      <c r="AH43" s="1">
        <f t="shared" si="27"/>
        <v>0</v>
      </c>
    </row>
    <row r="44" spans="2:34" x14ac:dyDescent="0.3">
      <c r="B44" s="1" t="s">
        <v>62</v>
      </c>
      <c r="C44" s="1">
        <v>40</v>
      </c>
      <c r="D44" s="10">
        <f>IF(D43=MAX($D43:$Q43),D$4/(SUM(U$5:U43)+1),D43)</f>
        <v>23278.5</v>
      </c>
      <c r="E44" s="10">
        <f>IF(E43=MAX($D43:$Q43),E$4/(SUM(V$5:V43)+1),E43)</f>
        <v>22907.266666666666</v>
      </c>
      <c r="F44" s="10">
        <f>IF(F43=MAX($D43:$Q43),F$4/(SUM(W$5:W43)+1),F43)</f>
        <v>21536</v>
      </c>
      <c r="G44" s="10">
        <f>IF(G43=MAX($D43:$Q43),G$4/(SUM(X$5:X43)+1),G43)</f>
        <v>24536</v>
      </c>
      <c r="H44" s="10">
        <f>IF(H43=MAX($D43:$Q43),H$4/(SUM(Y$5:Y43)+1),H43)</f>
        <v>17701</v>
      </c>
      <c r="I44" s="10">
        <f>IF(I43=MAX($D43:$Q43),I$4/(SUM(Z$5:Z43)+1),I43)</f>
        <v>23888</v>
      </c>
      <c r="J44" s="10">
        <f>IF(J43=MAX($D43:$Q43),J$4/(SUM(AA$5:AA43)+1),J43)</f>
        <v>21696</v>
      </c>
      <c r="K44" s="10">
        <f>IF(K43=MAX($D43:$Q43),K$4/(SUM(AB$5:AB43)+1),K43)</f>
        <v>5585</v>
      </c>
      <c r="L44" s="10">
        <f>IF(L43=MAX($D43:$Q43),L$4/(SUM(AC$5:AC43)+1),L43)</f>
        <v>3112</v>
      </c>
      <c r="M44" s="10">
        <f>IF(M43=MAX($D43:$Q43),M$4/(SUM(AD$5:AD43)+1),M43)</f>
        <v>1683</v>
      </c>
      <c r="N44" s="10">
        <f>IF(N43=MAX($D43:$Q43),N$4/(SUM(AE$5:AE43)+1),N43)</f>
        <v>1419</v>
      </c>
      <c r="O44" s="10">
        <f>IF(O43=MAX($D43:$Q43),O$4/(SUM(AF$5:AF43)+1),O43)</f>
        <v>666</v>
      </c>
      <c r="P44" s="10">
        <f>IF(P43=MAX($D43:$Q43),P$4/(SUM(AG$5:AG43)+1),P43)</f>
        <v>475</v>
      </c>
      <c r="Q44" s="10">
        <f>IF(Q43=MAX($D43:$Q43),Q$4/(SUM(AH$5:AH43)+1),Q43)</f>
        <v>187</v>
      </c>
      <c r="T44" s="1">
        <v>40</v>
      </c>
      <c r="U44" s="1">
        <f t="shared" si="15"/>
        <v>0</v>
      </c>
      <c r="V44" s="1">
        <f t="shared" si="16"/>
        <v>0</v>
      </c>
      <c r="W44" s="1">
        <f t="shared" si="17"/>
        <v>0</v>
      </c>
      <c r="X44" s="1">
        <f t="shared" si="18"/>
        <v>1</v>
      </c>
      <c r="Y44" s="1">
        <f t="shared" si="19"/>
        <v>0</v>
      </c>
      <c r="Z44" s="1">
        <f t="shared" si="20"/>
        <v>0</v>
      </c>
      <c r="AA44" s="8">
        <f t="shared" si="20"/>
        <v>0</v>
      </c>
      <c r="AB44" s="1">
        <f t="shared" si="21"/>
        <v>0</v>
      </c>
      <c r="AC44" s="1">
        <f t="shared" si="22"/>
        <v>0</v>
      </c>
      <c r="AD44" s="1">
        <f t="shared" si="23"/>
        <v>0</v>
      </c>
      <c r="AE44" s="1">
        <f t="shared" si="24"/>
        <v>0</v>
      </c>
      <c r="AF44" s="1">
        <f t="shared" si="25"/>
        <v>0</v>
      </c>
      <c r="AG44" s="1">
        <f t="shared" si="26"/>
        <v>0</v>
      </c>
      <c r="AH44" s="1">
        <f t="shared" si="27"/>
        <v>0</v>
      </c>
    </row>
    <row r="45" spans="2:34" x14ac:dyDescent="0.3">
      <c r="B45" s="1" t="s">
        <v>62</v>
      </c>
      <c r="C45" s="1">
        <v>41</v>
      </c>
      <c r="D45" s="10">
        <f>IF(D44=MAX($D44:$Q44),D$4/(SUM(U$5:U44)+1),D44)</f>
        <v>23278.5</v>
      </c>
      <c r="E45" s="10">
        <f>IF(E44=MAX($D44:$Q44),E$4/(SUM(V$5:V44)+1),E44)</f>
        <v>22907.266666666666</v>
      </c>
      <c r="F45" s="10">
        <f>IF(F44=MAX($D44:$Q44),F$4/(SUM(W$5:W44)+1),F44)</f>
        <v>21536</v>
      </c>
      <c r="G45" s="10">
        <f>IF(G44=MAX($D44:$Q44),G$4/(SUM(X$5:X44)+1),G44)</f>
        <v>19628.8</v>
      </c>
      <c r="H45" s="10">
        <f>IF(H44=MAX($D44:$Q44),H$4/(SUM(Y$5:Y44)+1),H44)</f>
        <v>17701</v>
      </c>
      <c r="I45" s="10">
        <f>IF(I44=MAX($D44:$Q44),I$4/(SUM(Z$5:Z44)+1),I44)</f>
        <v>23888</v>
      </c>
      <c r="J45" s="10">
        <f>IF(J44=MAX($D44:$Q44),J$4/(SUM(AA$5:AA44)+1),J44)</f>
        <v>21696</v>
      </c>
      <c r="K45" s="10">
        <f>IF(K44=MAX($D44:$Q44),K$4/(SUM(AB$5:AB44)+1),K44)</f>
        <v>5585</v>
      </c>
      <c r="L45" s="10">
        <f>IF(L44=MAX($D44:$Q44),L$4/(SUM(AC$5:AC44)+1),L44)</f>
        <v>3112</v>
      </c>
      <c r="M45" s="10">
        <f>IF(M44=MAX($D44:$Q44),M$4/(SUM(AD$5:AD44)+1),M44)</f>
        <v>1683</v>
      </c>
      <c r="N45" s="10">
        <f>IF(N44=MAX($D44:$Q44),N$4/(SUM(AE$5:AE44)+1),N44)</f>
        <v>1419</v>
      </c>
      <c r="O45" s="10">
        <f>IF(O44=MAX($D44:$Q44),O$4/(SUM(AF$5:AF44)+1),O44)</f>
        <v>666</v>
      </c>
      <c r="P45" s="10">
        <f>IF(P44=MAX($D44:$Q44),P$4/(SUM(AG$5:AG44)+1),P44)</f>
        <v>475</v>
      </c>
      <c r="Q45" s="10">
        <f>IF(Q44=MAX($D44:$Q44),Q$4/(SUM(AH$5:AH44)+1),Q44)</f>
        <v>187</v>
      </c>
      <c r="T45" s="1">
        <v>41</v>
      </c>
      <c r="U45" s="1">
        <f t="shared" si="15"/>
        <v>0</v>
      </c>
      <c r="V45" s="1">
        <f t="shared" si="16"/>
        <v>0</v>
      </c>
      <c r="W45" s="1">
        <f t="shared" si="17"/>
        <v>0</v>
      </c>
      <c r="X45" s="1">
        <f t="shared" si="18"/>
        <v>0</v>
      </c>
      <c r="Y45" s="1">
        <f t="shared" si="19"/>
        <v>0</v>
      </c>
      <c r="Z45" s="1">
        <f t="shared" si="20"/>
        <v>1</v>
      </c>
      <c r="AA45" s="8">
        <f t="shared" si="20"/>
        <v>0</v>
      </c>
      <c r="AB45" s="1">
        <f t="shared" si="21"/>
        <v>0</v>
      </c>
      <c r="AC45" s="1">
        <f t="shared" si="22"/>
        <v>0</v>
      </c>
      <c r="AD45" s="1">
        <f t="shared" si="23"/>
        <v>0</v>
      </c>
      <c r="AE45" s="1">
        <f t="shared" si="24"/>
        <v>0</v>
      </c>
      <c r="AF45" s="1">
        <f t="shared" si="25"/>
        <v>0</v>
      </c>
      <c r="AG45" s="1">
        <f t="shared" si="26"/>
        <v>0</v>
      </c>
      <c r="AH45" s="1">
        <f t="shared" si="27"/>
        <v>0</v>
      </c>
    </row>
    <row r="46" spans="2:34" x14ac:dyDescent="0.3">
      <c r="B46" s="1" t="s">
        <v>62</v>
      </c>
      <c r="C46" s="1">
        <v>42</v>
      </c>
      <c r="D46" s="10">
        <f>IF(D45=MAX($D45:$Q45),D$4/(SUM(U$5:U45)+1),D45)</f>
        <v>23278.5</v>
      </c>
      <c r="E46" s="10">
        <f>IF(E45=MAX($D45:$Q45),E$4/(SUM(V$5:V45)+1),E45)</f>
        <v>22907.266666666666</v>
      </c>
      <c r="F46" s="10">
        <f>IF(F45=MAX($D45:$Q45),F$4/(SUM(W$5:W45)+1),F45)</f>
        <v>21536</v>
      </c>
      <c r="G46" s="10">
        <f>IF(G45=MAX($D45:$Q45),G$4/(SUM(X$5:X45)+1),G45)</f>
        <v>19628.8</v>
      </c>
      <c r="H46" s="10">
        <f>IF(H45=MAX($D45:$Q45),H$4/(SUM(Y$5:Y45)+1),H45)</f>
        <v>17701</v>
      </c>
      <c r="I46" s="10">
        <f>IF(I45=MAX($D45:$Q45),I$4/(SUM(Z$5:Z45)+1),I45)</f>
        <v>11944</v>
      </c>
      <c r="J46" s="10">
        <f>IF(J45=MAX($D45:$Q45),J$4/(SUM(AA$5:AA45)+1),J45)</f>
        <v>21696</v>
      </c>
      <c r="K46" s="10">
        <f>IF(K45=MAX($D45:$Q45),K$4/(SUM(AB$5:AB45)+1),K45)</f>
        <v>5585</v>
      </c>
      <c r="L46" s="10">
        <f>IF(L45=MAX($D45:$Q45),L$4/(SUM(AC$5:AC45)+1),L45)</f>
        <v>3112</v>
      </c>
      <c r="M46" s="10">
        <f>IF(M45=MAX($D45:$Q45),M$4/(SUM(AD$5:AD45)+1),M45)</f>
        <v>1683</v>
      </c>
      <c r="N46" s="10">
        <f>IF(N45=MAX($D45:$Q45),N$4/(SUM(AE$5:AE45)+1),N45)</f>
        <v>1419</v>
      </c>
      <c r="O46" s="10">
        <f>IF(O45=MAX($D45:$Q45),O$4/(SUM(AF$5:AF45)+1),O45)</f>
        <v>666</v>
      </c>
      <c r="P46" s="10">
        <f>IF(P45=MAX($D45:$Q45),P$4/(SUM(AG$5:AG45)+1),P45)</f>
        <v>475</v>
      </c>
      <c r="Q46" s="10">
        <f>IF(Q45=MAX($D45:$Q45),Q$4/(SUM(AH$5:AH45)+1),Q45)</f>
        <v>187</v>
      </c>
      <c r="T46" s="1">
        <v>42</v>
      </c>
      <c r="U46" s="1">
        <f t="shared" si="15"/>
        <v>1</v>
      </c>
      <c r="V46" s="1">
        <f t="shared" si="16"/>
        <v>0</v>
      </c>
      <c r="W46" s="1">
        <f t="shared" si="17"/>
        <v>0</v>
      </c>
      <c r="X46" s="1">
        <f t="shared" si="18"/>
        <v>0</v>
      </c>
      <c r="Y46" s="1">
        <f t="shared" si="19"/>
        <v>0</v>
      </c>
      <c r="Z46" s="1">
        <f t="shared" si="20"/>
        <v>0</v>
      </c>
      <c r="AA46" s="8">
        <f t="shared" si="20"/>
        <v>0</v>
      </c>
      <c r="AB46" s="1">
        <f t="shared" si="21"/>
        <v>0</v>
      </c>
      <c r="AC46" s="1">
        <f t="shared" si="22"/>
        <v>0</v>
      </c>
      <c r="AD46" s="1">
        <f t="shared" si="23"/>
        <v>0</v>
      </c>
      <c r="AE46" s="1">
        <f t="shared" si="24"/>
        <v>0</v>
      </c>
      <c r="AF46" s="1">
        <f t="shared" si="25"/>
        <v>0</v>
      </c>
      <c r="AG46" s="1">
        <f t="shared" si="26"/>
        <v>0</v>
      </c>
      <c r="AH46" s="1">
        <f t="shared" si="27"/>
        <v>0</v>
      </c>
    </row>
    <row r="47" spans="2:34" x14ac:dyDescent="0.3">
      <c r="B47" s="1" t="s">
        <v>62</v>
      </c>
      <c r="C47" s="1">
        <v>43</v>
      </c>
      <c r="D47" s="10">
        <f>IF(D46=MAX($D46:$Q46),D$4/(SUM(U$5:U46)+1),D46)</f>
        <v>21909.176470588234</v>
      </c>
      <c r="E47" s="10">
        <f>IF(E46=MAX($D46:$Q46),E$4/(SUM(V$5:V46)+1),E46)</f>
        <v>22907.266666666666</v>
      </c>
      <c r="F47" s="10">
        <f>IF(F46=MAX($D46:$Q46),F$4/(SUM(W$5:W46)+1),F46)</f>
        <v>21536</v>
      </c>
      <c r="G47" s="10">
        <f>IF(G46=MAX($D46:$Q46),G$4/(SUM(X$5:X46)+1),G46)</f>
        <v>19628.8</v>
      </c>
      <c r="H47" s="10">
        <f>IF(H46=MAX($D46:$Q46),H$4/(SUM(Y$5:Y46)+1),H46)</f>
        <v>17701</v>
      </c>
      <c r="I47" s="10">
        <f>IF(I46=MAX($D46:$Q46),I$4/(SUM(Z$5:Z46)+1),I46)</f>
        <v>11944</v>
      </c>
      <c r="J47" s="10">
        <f>IF(J46=MAX($D46:$Q46),J$4/(SUM(AA$5:AA46)+1),J46)</f>
        <v>21696</v>
      </c>
      <c r="K47" s="10">
        <f>IF(K46=MAX($D46:$Q46),K$4/(SUM(AB$5:AB46)+1),K46)</f>
        <v>5585</v>
      </c>
      <c r="L47" s="10">
        <f>IF(L46=MAX($D46:$Q46),L$4/(SUM(AC$5:AC46)+1),L46)</f>
        <v>3112</v>
      </c>
      <c r="M47" s="10">
        <f>IF(M46=MAX($D46:$Q46),M$4/(SUM(AD$5:AD46)+1),M46)</f>
        <v>1683</v>
      </c>
      <c r="N47" s="10">
        <f>IF(N46=MAX($D46:$Q46),N$4/(SUM(AE$5:AE46)+1),N46)</f>
        <v>1419</v>
      </c>
      <c r="O47" s="10">
        <f>IF(O46=MAX($D46:$Q46),O$4/(SUM(AF$5:AF46)+1),O46)</f>
        <v>666</v>
      </c>
      <c r="P47" s="10">
        <f>IF(P46=MAX($D46:$Q46),P$4/(SUM(AG$5:AG46)+1),P46)</f>
        <v>475</v>
      </c>
      <c r="Q47" s="10">
        <f>IF(Q46=MAX($D46:$Q46),Q$4/(SUM(AH$5:AH46)+1),Q46)</f>
        <v>187</v>
      </c>
      <c r="T47" s="1">
        <v>43</v>
      </c>
      <c r="U47" s="1">
        <f t="shared" si="15"/>
        <v>0</v>
      </c>
      <c r="V47" s="1">
        <f t="shared" si="16"/>
        <v>1</v>
      </c>
      <c r="W47" s="1">
        <f t="shared" si="17"/>
        <v>0</v>
      </c>
      <c r="X47" s="1">
        <f t="shared" si="18"/>
        <v>0</v>
      </c>
      <c r="Y47" s="1">
        <f t="shared" si="19"/>
        <v>0</v>
      </c>
      <c r="Z47" s="1">
        <f t="shared" si="20"/>
        <v>0</v>
      </c>
      <c r="AA47" s="8">
        <f t="shared" si="20"/>
        <v>0</v>
      </c>
      <c r="AB47" s="1">
        <f t="shared" si="21"/>
        <v>0</v>
      </c>
      <c r="AC47" s="1">
        <f t="shared" si="22"/>
        <v>0</v>
      </c>
      <c r="AD47" s="1">
        <f t="shared" si="23"/>
        <v>0</v>
      </c>
      <c r="AE47" s="1">
        <f t="shared" si="24"/>
        <v>0</v>
      </c>
      <c r="AF47" s="1">
        <f t="shared" si="25"/>
        <v>0</v>
      </c>
      <c r="AG47" s="1">
        <f t="shared" si="26"/>
        <v>0</v>
      </c>
      <c r="AH47" s="1">
        <f t="shared" si="27"/>
        <v>0</v>
      </c>
    </row>
    <row r="48" spans="2:34" x14ac:dyDescent="0.3">
      <c r="B48" s="1" t="s">
        <v>62</v>
      </c>
      <c r="C48" s="1">
        <v>44</v>
      </c>
      <c r="D48" s="10">
        <f>IF(D47=MAX($D47:$Q47),D$4/(SUM(U$5:U47)+1),D47)</f>
        <v>21909.176470588234</v>
      </c>
      <c r="E48" s="10">
        <f>IF(E47=MAX($D47:$Q47),E$4/(SUM(V$5:V47)+1),E47)</f>
        <v>21475.5625</v>
      </c>
      <c r="F48" s="10">
        <f>IF(F47=MAX($D47:$Q47),F$4/(SUM(W$5:W47)+1),F47)</f>
        <v>21536</v>
      </c>
      <c r="G48" s="10">
        <f>IF(G47=MAX($D47:$Q47),G$4/(SUM(X$5:X47)+1),G47)</f>
        <v>19628.8</v>
      </c>
      <c r="H48" s="10">
        <f>IF(H47=MAX($D47:$Q47),H$4/(SUM(Y$5:Y47)+1),H47)</f>
        <v>17701</v>
      </c>
      <c r="I48" s="10">
        <f>IF(I47=MAX($D47:$Q47),I$4/(SUM(Z$5:Z47)+1),I47)</f>
        <v>11944</v>
      </c>
      <c r="J48" s="10">
        <f>IF(J47=MAX($D47:$Q47),J$4/(SUM(AA$5:AA47)+1),J47)</f>
        <v>21696</v>
      </c>
      <c r="K48" s="10">
        <f>IF(K47=MAX($D47:$Q47),K$4/(SUM(AB$5:AB47)+1),K47)</f>
        <v>5585</v>
      </c>
      <c r="L48" s="10">
        <f>IF(L47=MAX($D47:$Q47),L$4/(SUM(AC$5:AC47)+1),L47)</f>
        <v>3112</v>
      </c>
      <c r="M48" s="10">
        <f>IF(M47=MAX($D47:$Q47),M$4/(SUM(AD$5:AD47)+1),M47)</f>
        <v>1683</v>
      </c>
      <c r="N48" s="10">
        <f>IF(N47=MAX($D47:$Q47),N$4/(SUM(AE$5:AE47)+1),N47)</f>
        <v>1419</v>
      </c>
      <c r="O48" s="10">
        <f>IF(O47=MAX($D47:$Q47),O$4/(SUM(AF$5:AF47)+1),O47)</f>
        <v>666</v>
      </c>
      <c r="P48" s="10">
        <f>IF(P47=MAX($D47:$Q47),P$4/(SUM(AG$5:AG47)+1),P47)</f>
        <v>475</v>
      </c>
      <c r="Q48" s="10">
        <f>IF(Q47=MAX($D47:$Q47),Q$4/(SUM(AH$5:AH47)+1),Q47)</f>
        <v>187</v>
      </c>
      <c r="T48" s="1">
        <v>44</v>
      </c>
      <c r="U48" s="1">
        <f t="shared" si="15"/>
        <v>1</v>
      </c>
      <c r="V48" s="1">
        <f t="shared" si="16"/>
        <v>0</v>
      </c>
      <c r="W48" s="1">
        <f t="shared" si="17"/>
        <v>0</v>
      </c>
      <c r="X48" s="1">
        <f t="shared" si="18"/>
        <v>0</v>
      </c>
      <c r="Y48" s="1">
        <f t="shared" si="19"/>
        <v>0</v>
      </c>
      <c r="Z48" s="1">
        <f t="shared" si="20"/>
        <v>0</v>
      </c>
      <c r="AA48" s="8">
        <f t="shared" si="20"/>
        <v>0</v>
      </c>
      <c r="AB48" s="1">
        <f t="shared" si="21"/>
        <v>0</v>
      </c>
      <c r="AC48" s="1">
        <f t="shared" si="22"/>
        <v>0</v>
      </c>
      <c r="AD48" s="1">
        <f t="shared" si="23"/>
        <v>0</v>
      </c>
      <c r="AE48" s="1">
        <f t="shared" si="24"/>
        <v>0</v>
      </c>
      <c r="AF48" s="1">
        <f t="shared" si="25"/>
        <v>0</v>
      </c>
      <c r="AG48" s="1">
        <f t="shared" si="26"/>
        <v>0</v>
      </c>
      <c r="AH48" s="1">
        <f t="shared" si="27"/>
        <v>0</v>
      </c>
    </row>
    <row r="49" spans="2:34" x14ac:dyDescent="0.3">
      <c r="B49" s="1" t="s">
        <v>62</v>
      </c>
      <c r="C49" s="1">
        <v>45</v>
      </c>
      <c r="D49" s="10">
        <f>IF(D48=MAX($D48:$Q48),D$4/(SUM(U$5:U48)+1),D48)</f>
        <v>20692</v>
      </c>
      <c r="E49" s="10">
        <f>IF(E48=MAX($D48:$Q48),E$4/(SUM(V$5:V48)+1),E48)</f>
        <v>21475.5625</v>
      </c>
      <c r="F49" s="10">
        <f>IF(F48=MAX($D48:$Q48),F$4/(SUM(W$5:W48)+1),F48)</f>
        <v>21536</v>
      </c>
      <c r="G49" s="10">
        <f>IF(G48=MAX($D48:$Q48),G$4/(SUM(X$5:X48)+1),G48)</f>
        <v>19628.8</v>
      </c>
      <c r="H49" s="10">
        <f>IF(H48=MAX($D48:$Q48),H$4/(SUM(Y$5:Y48)+1),H48)</f>
        <v>17701</v>
      </c>
      <c r="I49" s="10">
        <f>IF(I48=MAX($D48:$Q48),I$4/(SUM(Z$5:Z48)+1),I48)</f>
        <v>11944</v>
      </c>
      <c r="J49" s="10">
        <f>IF(J48=MAX($D48:$Q48),J$4/(SUM(AA$5:AA48)+1),J48)</f>
        <v>21696</v>
      </c>
      <c r="K49" s="10">
        <f>IF(K48=MAX($D48:$Q48),K$4/(SUM(AB$5:AB48)+1),K48)</f>
        <v>5585</v>
      </c>
      <c r="L49" s="10">
        <f>IF(L48=MAX($D48:$Q48),L$4/(SUM(AC$5:AC48)+1),L48)</f>
        <v>3112</v>
      </c>
      <c r="M49" s="10">
        <f>IF(M48=MAX($D48:$Q48),M$4/(SUM(AD$5:AD48)+1),M48)</f>
        <v>1683</v>
      </c>
      <c r="N49" s="10">
        <f>IF(N48=MAX($D48:$Q48),N$4/(SUM(AE$5:AE48)+1),N48)</f>
        <v>1419</v>
      </c>
      <c r="O49" s="10">
        <f>IF(O48=MAX($D48:$Q48),O$4/(SUM(AF$5:AF48)+1),O48)</f>
        <v>666</v>
      </c>
      <c r="P49" s="10">
        <f>IF(P48=MAX($D48:$Q48),P$4/(SUM(AG$5:AG48)+1),P48)</f>
        <v>475</v>
      </c>
      <c r="Q49" s="10">
        <f>IF(Q48=MAX($D48:$Q48),Q$4/(SUM(AH$5:AH48)+1),Q48)</f>
        <v>187</v>
      </c>
      <c r="T49" s="1">
        <v>45</v>
      </c>
      <c r="U49" s="1">
        <f t="shared" si="15"/>
        <v>0</v>
      </c>
      <c r="V49" s="1">
        <f t="shared" si="16"/>
        <v>0</v>
      </c>
      <c r="W49" s="1">
        <f t="shared" si="17"/>
        <v>0</v>
      </c>
      <c r="X49" s="1">
        <f t="shared" si="18"/>
        <v>0</v>
      </c>
      <c r="Y49" s="1">
        <f t="shared" si="19"/>
        <v>0</v>
      </c>
      <c r="Z49" s="1">
        <f t="shared" si="20"/>
        <v>0</v>
      </c>
      <c r="AA49" s="8">
        <f t="shared" si="20"/>
        <v>1</v>
      </c>
      <c r="AB49" s="1">
        <f t="shared" si="21"/>
        <v>0</v>
      </c>
      <c r="AC49" s="1">
        <f t="shared" si="22"/>
        <v>0</v>
      </c>
      <c r="AD49" s="1">
        <f t="shared" si="23"/>
        <v>0</v>
      </c>
      <c r="AE49" s="1">
        <f t="shared" si="24"/>
        <v>0</v>
      </c>
      <c r="AF49" s="1">
        <f t="shared" si="25"/>
        <v>0</v>
      </c>
      <c r="AG49" s="1">
        <f t="shared" si="26"/>
        <v>0</v>
      </c>
      <c r="AH49" s="1">
        <f t="shared" si="27"/>
        <v>0</v>
      </c>
    </row>
    <row r="50" spans="2:34" x14ac:dyDescent="0.3">
      <c r="B50" s="1" t="s">
        <v>62</v>
      </c>
      <c r="C50" s="1">
        <v>46</v>
      </c>
      <c r="D50" s="10">
        <f>IF(D49=MAX($D49:$Q49),D$4/(SUM(U$5:U49)+1),D49)</f>
        <v>20692</v>
      </c>
      <c r="E50" s="10">
        <f>IF(E49=MAX($D49:$Q49),E$4/(SUM(V$5:V49)+1),E49)</f>
        <v>21475.5625</v>
      </c>
      <c r="F50" s="10">
        <f>IF(F49=MAX($D49:$Q49),F$4/(SUM(W$5:W49)+1),F49)</f>
        <v>21536</v>
      </c>
      <c r="G50" s="10">
        <f>IF(G49=MAX($D49:$Q49),G$4/(SUM(X$5:X49)+1),G49)</f>
        <v>19628.8</v>
      </c>
      <c r="H50" s="10">
        <f>IF(H49=MAX($D49:$Q49),H$4/(SUM(Y$5:Y49)+1),H49)</f>
        <v>17701</v>
      </c>
      <c r="I50" s="10">
        <f>IF(I49=MAX($D49:$Q49),I$4/(SUM(Z$5:Z49)+1),I49)</f>
        <v>11944</v>
      </c>
      <c r="J50" s="10">
        <f>IF(J49=MAX($D49:$Q49),J$4/(SUM(AA$5:AA49)+1),J49)</f>
        <v>10848</v>
      </c>
      <c r="K50" s="10">
        <f>IF(K49=MAX($D49:$Q49),K$4/(SUM(AB$5:AB49)+1),K49)</f>
        <v>5585</v>
      </c>
      <c r="L50" s="10">
        <f>IF(L49=MAX($D49:$Q49),L$4/(SUM(AC$5:AC49)+1),L49)</f>
        <v>3112</v>
      </c>
      <c r="M50" s="10">
        <f>IF(M49=MAX($D49:$Q49),M$4/(SUM(AD$5:AD49)+1),M49)</f>
        <v>1683</v>
      </c>
      <c r="N50" s="10">
        <f>IF(N49=MAX($D49:$Q49),N$4/(SUM(AE$5:AE49)+1),N49)</f>
        <v>1419</v>
      </c>
      <c r="O50" s="10">
        <f>IF(O49=MAX($D49:$Q49),O$4/(SUM(AF$5:AF49)+1),O49)</f>
        <v>666</v>
      </c>
      <c r="P50" s="10">
        <f>IF(P49=MAX($D49:$Q49),P$4/(SUM(AG$5:AG49)+1),P49)</f>
        <v>475</v>
      </c>
      <c r="Q50" s="10">
        <f>IF(Q49=MAX($D49:$Q49),Q$4/(SUM(AH$5:AH49)+1),Q49)</f>
        <v>187</v>
      </c>
      <c r="T50" s="1">
        <v>46</v>
      </c>
      <c r="U50" s="1">
        <f t="shared" si="15"/>
        <v>0</v>
      </c>
      <c r="V50" s="1">
        <f t="shared" si="16"/>
        <v>0</v>
      </c>
      <c r="W50" s="1">
        <f t="shared" si="17"/>
        <v>1</v>
      </c>
      <c r="X50" s="1">
        <f t="shared" si="18"/>
        <v>0</v>
      </c>
      <c r="Y50" s="1">
        <f t="shared" si="19"/>
        <v>0</v>
      </c>
      <c r="Z50" s="1">
        <f t="shared" si="20"/>
        <v>0</v>
      </c>
      <c r="AA50" s="8">
        <f t="shared" si="20"/>
        <v>0</v>
      </c>
      <c r="AB50" s="1">
        <f t="shared" si="21"/>
        <v>0</v>
      </c>
      <c r="AC50" s="1">
        <f t="shared" si="22"/>
        <v>0</v>
      </c>
      <c r="AD50" s="1">
        <f t="shared" si="23"/>
        <v>0</v>
      </c>
      <c r="AE50" s="1">
        <f t="shared" si="24"/>
        <v>0</v>
      </c>
      <c r="AF50" s="1">
        <f t="shared" si="25"/>
        <v>0</v>
      </c>
      <c r="AG50" s="1">
        <f t="shared" si="26"/>
        <v>0</v>
      </c>
      <c r="AH50" s="1">
        <f t="shared" si="27"/>
        <v>0</v>
      </c>
    </row>
    <row r="51" spans="2:34" x14ac:dyDescent="0.3">
      <c r="B51" s="1" t="s">
        <v>62</v>
      </c>
      <c r="C51" s="1">
        <v>47</v>
      </c>
      <c r="D51" s="10">
        <f>IF(D50=MAX($D50:$Q50),D$4/(SUM(U$5:U50)+1),D50)</f>
        <v>20692</v>
      </c>
      <c r="E51" s="10">
        <f>IF(E50=MAX($D50:$Q50),E$4/(SUM(V$5:V50)+1),E50)</f>
        <v>21475.5625</v>
      </c>
      <c r="F51" s="10">
        <f>IF(F50=MAX($D50:$Q50),F$4/(SUM(W$5:W50)+1),F50)</f>
        <v>18844</v>
      </c>
      <c r="G51" s="10">
        <f>IF(G50=MAX($D50:$Q50),G$4/(SUM(X$5:X50)+1),G50)</f>
        <v>19628.8</v>
      </c>
      <c r="H51" s="10">
        <f>IF(H50=MAX($D50:$Q50),H$4/(SUM(Y$5:Y50)+1),H50)</f>
        <v>17701</v>
      </c>
      <c r="I51" s="10">
        <f>IF(I50=MAX($D50:$Q50),I$4/(SUM(Z$5:Z50)+1),I50)</f>
        <v>11944</v>
      </c>
      <c r="J51" s="10">
        <f>IF(J50=MAX($D50:$Q50),J$4/(SUM(AA$5:AA50)+1),J50)</f>
        <v>10848</v>
      </c>
      <c r="K51" s="10">
        <f>IF(K50=MAX($D50:$Q50),K$4/(SUM(AB$5:AB50)+1),K50)</f>
        <v>5585</v>
      </c>
      <c r="L51" s="10">
        <f>IF(L50=MAX($D50:$Q50),L$4/(SUM(AC$5:AC50)+1),L50)</f>
        <v>3112</v>
      </c>
      <c r="M51" s="10">
        <f>IF(M50=MAX($D50:$Q50),M$4/(SUM(AD$5:AD50)+1),M50)</f>
        <v>1683</v>
      </c>
      <c r="N51" s="10">
        <f>IF(N50=MAX($D50:$Q50),N$4/(SUM(AE$5:AE50)+1),N50)</f>
        <v>1419</v>
      </c>
      <c r="O51" s="10">
        <f>IF(O50=MAX($D50:$Q50),O$4/(SUM(AF$5:AF50)+1),O50)</f>
        <v>666</v>
      </c>
      <c r="P51" s="10">
        <f>IF(P50=MAX($D50:$Q50),P$4/(SUM(AG$5:AG50)+1),P50)</f>
        <v>475</v>
      </c>
      <c r="Q51" s="10">
        <f>IF(Q50=MAX($D50:$Q50),Q$4/(SUM(AH$5:AH50)+1),Q50)</f>
        <v>187</v>
      </c>
      <c r="T51" s="1">
        <v>47</v>
      </c>
      <c r="U51" s="1">
        <f t="shared" si="15"/>
        <v>0</v>
      </c>
      <c r="V51" s="1">
        <f t="shared" si="16"/>
        <v>1</v>
      </c>
      <c r="W51" s="1">
        <f t="shared" si="17"/>
        <v>0</v>
      </c>
      <c r="X51" s="1">
        <f t="shared" si="18"/>
        <v>0</v>
      </c>
      <c r="Y51" s="1">
        <f t="shared" si="19"/>
        <v>0</v>
      </c>
      <c r="Z51" s="1">
        <f t="shared" si="20"/>
        <v>0</v>
      </c>
      <c r="AA51" s="8">
        <f t="shared" si="20"/>
        <v>0</v>
      </c>
      <c r="AB51" s="1">
        <f t="shared" si="21"/>
        <v>0</v>
      </c>
      <c r="AC51" s="1">
        <f t="shared" si="22"/>
        <v>0</v>
      </c>
      <c r="AD51" s="1">
        <f t="shared" si="23"/>
        <v>0</v>
      </c>
      <c r="AE51" s="1">
        <f t="shared" si="24"/>
        <v>0</v>
      </c>
      <c r="AF51" s="1">
        <f t="shared" si="25"/>
        <v>0</v>
      </c>
      <c r="AG51" s="1">
        <f t="shared" si="26"/>
        <v>0</v>
      </c>
      <c r="AH51" s="1">
        <f t="shared" si="27"/>
        <v>0</v>
      </c>
    </row>
    <row r="52" spans="2:34" x14ac:dyDescent="0.3">
      <c r="B52" s="1" t="s">
        <v>62</v>
      </c>
      <c r="C52" s="1">
        <v>48</v>
      </c>
      <c r="D52" s="10">
        <f>IF(D51=MAX($D51:$Q51),D$4/(SUM(U$5:U51)+1),D51)</f>
        <v>20692</v>
      </c>
      <c r="E52" s="10">
        <f>IF(E51=MAX($D51:$Q51),E$4/(SUM(V$5:V51)+1),E51)</f>
        <v>20212.294117647059</v>
      </c>
      <c r="F52" s="10">
        <f>IF(F51=MAX($D51:$Q51),F$4/(SUM(W$5:W51)+1),F51)</f>
        <v>18844</v>
      </c>
      <c r="G52" s="10">
        <f>IF(G51=MAX($D51:$Q51),G$4/(SUM(X$5:X51)+1),G51)</f>
        <v>19628.8</v>
      </c>
      <c r="H52" s="10">
        <f>IF(H51=MAX($D51:$Q51),H$4/(SUM(Y$5:Y51)+1),H51)</f>
        <v>17701</v>
      </c>
      <c r="I52" s="10">
        <f>IF(I51=MAX($D51:$Q51),I$4/(SUM(Z$5:Z51)+1),I51)</f>
        <v>11944</v>
      </c>
      <c r="J52" s="10">
        <f>IF(J51=MAX($D51:$Q51),J$4/(SUM(AA$5:AA51)+1),J51)</f>
        <v>10848</v>
      </c>
      <c r="K52" s="10">
        <f>IF(K51=MAX($D51:$Q51),K$4/(SUM(AB$5:AB51)+1),K51)</f>
        <v>5585</v>
      </c>
      <c r="L52" s="10">
        <f>IF(L51=MAX($D51:$Q51),L$4/(SUM(AC$5:AC51)+1),L51)</f>
        <v>3112</v>
      </c>
      <c r="M52" s="10">
        <f>IF(M51=MAX($D51:$Q51),M$4/(SUM(AD$5:AD51)+1),M51)</f>
        <v>1683</v>
      </c>
      <c r="N52" s="10">
        <f>IF(N51=MAX($D51:$Q51),N$4/(SUM(AE$5:AE51)+1),N51)</f>
        <v>1419</v>
      </c>
      <c r="O52" s="10">
        <f>IF(O51=MAX($D51:$Q51),O$4/(SUM(AF$5:AF51)+1),O51)</f>
        <v>666</v>
      </c>
      <c r="P52" s="10">
        <f>IF(P51=MAX($D51:$Q51),P$4/(SUM(AG$5:AG51)+1),P51)</f>
        <v>475</v>
      </c>
      <c r="Q52" s="10">
        <f>IF(Q51=MAX($D51:$Q51),Q$4/(SUM(AH$5:AH51)+1),Q51)</f>
        <v>187</v>
      </c>
      <c r="T52" s="1">
        <v>48</v>
      </c>
      <c r="U52" s="1">
        <f t="shared" si="15"/>
        <v>1</v>
      </c>
      <c r="V52" s="1">
        <f t="shared" si="16"/>
        <v>0</v>
      </c>
      <c r="W52" s="1">
        <f t="shared" si="17"/>
        <v>0</v>
      </c>
      <c r="X52" s="1">
        <f t="shared" si="18"/>
        <v>0</v>
      </c>
      <c r="Y52" s="1">
        <f t="shared" si="19"/>
        <v>0</v>
      </c>
      <c r="Z52" s="1">
        <f t="shared" si="20"/>
        <v>0</v>
      </c>
      <c r="AA52" s="8">
        <f t="shared" si="20"/>
        <v>0</v>
      </c>
      <c r="AB52" s="1">
        <f t="shared" si="21"/>
        <v>0</v>
      </c>
      <c r="AC52" s="1">
        <f t="shared" si="22"/>
        <v>0</v>
      </c>
      <c r="AD52" s="1">
        <f t="shared" si="23"/>
        <v>0</v>
      </c>
      <c r="AE52" s="1">
        <f t="shared" si="24"/>
        <v>0</v>
      </c>
      <c r="AF52" s="1">
        <f t="shared" si="25"/>
        <v>0</v>
      </c>
      <c r="AG52" s="1">
        <f t="shared" si="26"/>
        <v>0</v>
      </c>
      <c r="AH52" s="1">
        <f t="shared" si="27"/>
        <v>0</v>
      </c>
    </row>
    <row r="53" spans="2:34" x14ac:dyDescent="0.3">
      <c r="B53" s="1" t="s">
        <v>62</v>
      </c>
      <c r="C53" s="1">
        <v>49</v>
      </c>
      <c r="D53" s="10">
        <f>IF(D52=MAX($D52:$Q52),D$4/(SUM(U$5:U52)+1),D52)</f>
        <v>19602.947368421053</v>
      </c>
      <c r="E53" s="10">
        <f>IF(E52=MAX($D52:$Q52),E$4/(SUM(V$5:V52)+1),E52)</f>
        <v>20212.294117647059</v>
      </c>
      <c r="F53" s="10">
        <f>IF(F52=MAX($D52:$Q52),F$4/(SUM(W$5:W52)+1),F52)</f>
        <v>18844</v>
      </c>
      <c r="G53" s="10">
        <f>IF(G52=MAX($D52:$Q52),G$4/(SUM(X$5:X52)+1),G52)</f>
        <v>19628.8</v>
      </c>
      <c r="H53" s="10">
        <f>IF(H52=MAX($D52:$Q52),H$4/(SUM(Y$5:Y52)+1),H52)</f>
        <v>17701</v>
      </c>
      <c r="I53" s="10">
        <f>IF(I52=MAX($D52:$Q52),I$4/(SUM(Z$5:Z52)+1),I52)</f>
        <v>11944</v>
      </c>
      <c r="J53" s="10">
        <f>IF(J52=MAX($D52:$Q52),J$4/(SUM(AA$5:AA52)+1),J52)</f>
        <v>10848</v>
      </c>
      <c r="K53" s="10">
        <f>IF(K52=MAX($D52:$Q52),K$4/(SUM(AB$5:AB52)+1),K52)</f>
        <v>5585</v>
      </c>
      <c r="L53" s="10">
        <f>IF(L52=MAX($D52:$Q52),L$4/(SUM(AC$5:AC52)+1),L52)</f>
        <v>3112</v>
      </c>
      <c r="M53" s="10">
        <f>IF(M52=MAX($D52:$Q52),M$4/(SUM(AD$5:AD52)+1),M52)</f>
        <v>1683</v>
      </c>
      <c r="N53" s="10">
        <f>IF(N52=MAX($D52:$Q52),N$4/(SUM(AE$5:AE52)+1),N52)</f>
        <v>1419</v>
      </c>
      <c r="O53" s="10">
        <f>IF(O52=MAX($D52:$Q52),O$4/(SUM(AF$5:AF52)+1),O52)</f>
        <v>666</v>
      </c>
      <c r="P53" s="10">
        <f>IF(P52=MAX($D52:$Q52),P$4/(SUM(AG$5:AG52)+1),P52)</f>
        <v>475</v>
      </c>
      <c r="Q53" s="10">
        <f>IF(Q52=MAX($D52:$Q52),Q$4/(SUM(AH$5:AH52)+1),Q52)</f>
        <v>187</v>
      </c>
      <c r="T53" s="1">
        <v>49</v>
      </c>
      <c r="U53" s="1">
        <f t="shared" si="15"/>
        <v>0</v>
      </c>
      <c r="V53" s="1">
        <f t="shared" si="16"/>
        <v>1</v>
      </c>
      <c r="W53" s="1">
        <f t="shared" si="17"/>
        <v>0</v>
      </c>
      <c r="X53" s="1">
        <f t="shared" si="18"/>
        <v>0</v>
      </c>
      <c r="Y53" s="1">
        <f t="shared" si="19"/>
        <v>0</v>
      </c>
      <c r="Z53" s="1">
        <f t="shared" si="20"/>
        <v>0</v>
      </c>
      <c r="AA53" s="8">
        <f t="shared" si="20"/>
        <v>0</v>
      </c>
      <c r="AB53" s="1">
        <f t="shared" si="21"/>
        <v>0</v>
      </c>
      <c r="AC53" s="1">
        <f t="shared" si="22"/>
        <v>0</v>
      </c>
      <c r="AD53" s="1">
        <f t="shared" si="23"/>
        <v>0</v>
      </c>
      <c r="AE53" s="1">
        <f t="shared" si="24"/>
        <v>0</v>
      </c>
      <c r="AF53" s="1">
        <f t="shared" si="25"/>
        <v>0</v>
      </c>
      <c r="AG53" s="1">
        <f t="shared" si="26"/>
        <v>0</v>
      </c>
      <c r="AH53" s="1">
        <f t="shared" si="27"/>
        <v>0</v>
      </c>
    </row>
    <row r="54" spans="2:34" x14ac:dyDescent="0.3">
      <c r="B54" s="1" t="s">
        <v>62</v>
      </c>
      <c r="C54" s="1">
        <v>50</v>
      </c>
      <c r="D54" s="10">
        <f>IF(D53=MAX($D53:$Q53),D$4/(SUM(U$5:U53)+1),D53)</f>
        <v>19602.947368421053</v>
      </c>
      <c r="E54" s="10">
        <f>IF(E53=MAX($D53:$Q53),E$4/(SUM(V$5:V53)+1),E53)</f>
        <v>19089.388888888891</v>
      </c>
      <c r="F54" s="10">
        <f>IF(F53=MAX($D53:$Q53),F$4/(SUM(W$5:W53)+1),F53)</f>
        <v>18844</v>
      </c>
      <c r="G54" s="10">
        <f>IF(G53=MAX($D53:$Q53),G$4/(SUM(X$5:X53)+1),G53)</f>
        <v>19628.8</v>
      </c>
      <c r="H54" s="10">
        <f>IF(H53=MAX($D53:$Q53),H$4/(SUM(Y$5:Y53)+1),H53)</f>
        <v>17701</v>
      </c>
      <c r="I54" s="10">
        <f>IF(I53=MAX($D53:$Q53),I$4/(SUM(Z$5:Z53)+1),I53)</f>
        <v>11944</v>
      </c>
      <c r="J54" s="10">
        <f>IF(J53=MAX($D53:$Q53),J$4/(SUM(AA$5:AA53)+1),J53)</f>
        <v>10848</v>
      </c>
      <c r="K54" s="10">
        <f>IF(K53=MAX($D53:$Q53),K$4/(SUM(AB$5:AB53)+1),K53)</f>
        <v>5585</v>
      </c>
      <c r="L54" s="10">
        <f>IF(L53=MAX($D53:$Q53),L$4/(SUM(AC$5:AC53)+1),L53)</f>
        <v>3112</v>
      </c>
      <c r="M54" s="10">
        <f>IF(M53=MAX($D53:$Q53),M$4/(SUM(AD$5:AD53)+1),M53)</f>
        <v>1683</v>
      </c>
      <c r="N54" s="10">
        <f>IF(N53=MAX($D53:$Q53),N$4/(SUM(AE$5:AE53)+1),N53)</f>
        <v>1419</v>
      </c>
      <c r="O54" s="10">
        <f>IF(O53=MAX($D53:$Q53),O$4/(SUM(AF$5:AF53)+1),O53)</f>
        <v>666</v>
      </c>
      <c r="P54" s="10">
        <f>IF(P53=MAX($D53:$Q53),P$4/(SUM(AG$5:AG53)+1),P53)</f>
        <v>475</v>
      </c>
      <c r="Q54" s="10">
        <f>IF(Q53=MAX($D53:$Q53),Q$4/(SUM(AH$5:AH53)+1),Q53)</f>
        <v>187</v>
      </c>
      <c r="T54" s="1">
        <v>50</v>
      </c>
      <c r="U54" s="1">
        <f t="shared" si="15"/>
        <v>0</v>
      </c>
      <c r="V54" s="1">
        <f t="shared" si="16"/>
        <v>0</v>
      </c>
      <c r="W54" s="1">
        <f t="shared" si="17"/>
        <v>0</v>
      </c>
      <c r="X54" s="1">
        <f t="shared" si="18"/>
        <v>1</v>
      </c>
      <c r="Y54" s="1">
        <f t="shared" si="19"/>
        <v>0</v>
      </c>
      <c r="Z54" s="1">
        <f t="shared" si="20"/>
        <v>0</v>
      </c>
      <c r="AA54" s="8">
        <f t="shared" si="20"/>
        <v>0</v>
      </c>
      <c r="AB54" s="1">
        <f t="shared" si="21"/>
        <v>0</v>
      </c>
      <c r="AC54" s="1">
        <f t="shared" si="22"/>
        <v>0</v>
      </c>
      <c r="AD54" s="1">
        <f t="shared" si="23"/>
        <v>0</v>
      </c>
      <c r="AE54" s="1">
        <f t="shared" si="24"/>
        <v>0</v>
      </c>
      <c r="AF54" s="1">
        <f t="shared" si="25"/>
        <v>0</v>
      </c>
      <c r="AG54" s="1">
        <f t="shared" si="26"/>
        <v>0</v>
      </c>
      <c r="AH54" s="1">
        <f t="shared" si="27"/>
        <v>0</v>
      </c>
    </row>
    <row r="55" spans="2:34" x14ac:dyDescent="0.3">
      <c r="B55" s="1" t="s">
        <v>62</v>
      </c>
      <c r="C55" s="1">
        <v>51</v>
      </c>
      <c r="D55" s="10">
        <f>IF(D54=MAX($D54:$Q54),D$4/(SUM(U$5:U54)+1),D54)</f>
        <v>19602.947368421053</v>
      </c>
      <c r="E55" s="10">
        <f>IF(E54=MAX($D54:$Q54),E$4/(SUM(V$5:V54)+1),E54)</f>
        <v>19089.388888888891</v>
      </c>
      <c r="F55" s="10">
        <f>IF(F54=MAX($D54:$Q54),F$4/(SUM(W$5:W54)+1),F54)</f>
        <v>18844</v>
      </c>
      <c r="G55" s="10">
        <f>IF(G54=MAX($D54:$Q54),G$4/(SUM(X$5:X54)+1),G54)</f>
        <v>16357.333333333334</v>
      </c>
      <c r="H55" s="10">
        <f>IF(H54=MAX($D54:$Q54),H$4/(SUM(Y$5:Y54)+1),H54)</f>
        <v>17701</v>
      </c>
      <c r="I55" s="10">
        <f>IF(I54=MAX($D54:$Q54),I$4/(SUM(Z$5:Z54)+1),I54)</f>
        <v>11944</v>
      </c>
      <c r="J55" s="10">
        <f>IF(J54=MAX($D54:$Q54),J$4/(SUM(AA$5:AA54)+1),J54)</f>
        <v>10848</v>
      </c>
      <c r="K55" s="10">
        <f>IF(K54=MAX($D54:$Q54),K$4/(SUM(AB$5:AB54)+1),K54)</f>
        <v>5585</v>
      </c>
      <c r="L55" s="10">
        <f>IF(L54=MAX($D54:$Q54),L$4/(SUM(AC$5:AC54)+1),L54)</f>
        <v>3112</v>
      </c>
      <c r="M55" s="10">
        <f>IF(M54=MAX($D54:$Q54),M$4/(SUM(AD$5:AD54)+1),M54)</f>
        <v>1683</v>
      </c>
      <c r="N55" s="10">
        <f>IF(N54=MAX($D54:$Q54),N$4/(SUM(AE$5:AE54)+1),N54)</f>
        <v>1419</v>
      </c>
      <c r="O55" s="10">
        <f>IF(O54=MAX($D54:$Q54),O$4/(SUM(AF$5:AF54)+1),O54)</f>
        <v>666</v>
      </c>
      <c r="P55" s="10">
        <f>IF(P54=MAX($D54:$Q54),P$4/(SUM(AG$5:AG54)+1),P54)</f>
        <v>475</v>
      </c>
      <c r="Q55" s="10">
        <f>IF(Q54=MAX($D54:$Q54),Q$4/(SUM(AH$5:AH54)+1),Q54)</f>
        <v>187</v>
      </c>
      <c r="T55" s="1">
        <v>51</v>
      </c>
      <c r="U55" s="1">
        <f t="shared" si="15"/>
        <v>1</v>
      </c>
      <c r="V55" s="1">
        <f t="shared" si="16"/>
        <v>0</v>
      </c>
      <c r="W55" s="1">
        <f t="shared" si="17"/>
        <v>0</v>
      </c>
      <c r="X55" s="1">
        <f t="shared" si="18"/>
        <v>0</v>
      </c>
      <c r="Y55" s="1">
        <f t="shared" si="19"/>
        <v>0</v>
      </c>
      <c r="Z55" s="1">
        <f t="shared" si="20"/>
        <v>0</v>
      </c>
      <c r="AA55" s="8">
        <f t="shared" si="20"/>
        <v>0</v>
      </c>
      <c r="AB55" s="1">
        <f t="shared" si="21"/>
        <v>0</v>
      </c>
      <c r="AC55" s="1">
        <f t="shared" si="22"/>
        <v>0</v>
      </c>
      <c r="AD55" s="1">
        <f t="shared" si="23"/>
        <v>0</v>
      </c>
      <c r="AE55" s="1">
        <f t="shared" si="24"/>
        <v>0</v>
      </c>
      <c r="AF55" s="1">
        <f t="shared" si="25"/>
        <v>0</v>
      </c>
      <c r="AG55" s="1">
        <f t="shared" si="26"/>
        <v>0</v>
      </c>
      <c r="AH55" s="1">
        <f t="shared" si="27"/>
        <v>0</v>
      </c>
    </row>
    <row r="56" spans="2:34" x14ac:dyDescent="0.3">
      <c r="B56" s="1" t="s">
        <v>62</v>
      </c>
      <c r="C56" s="1">
        <v>52</v>
      </c>
      <c r="D56" s="10">
        <f>IF(D55=MAX($D55:$Q55),D$4/(SUM(U$5:U55)+1),D55)</f>
        <v>18622.8</v>
      </c>
      <c r="E56" s="10">
        <f>IF(E55=MAX($D55:$Q55),E$4/(SUM(V$5:V55)+1),E55)</f>
        <v>19089.388888888891</v>
      </c>
      <c r="F56" s="10">
        <f>IF(F55=MAX($D55:$Q55),F$4/(SUM(W$5:W55)+1),F55)</f>
        <v>18844</v>
      </c>
      <c r="G56" s="10">
        <f>IF(G55=MAX($D55:$Q55),G$4/(SUM(X$5:X55)+1),G55)</f>
        <v>16357.333333333334</v>
      </c>
      <c r="H56" s="10">
        <f>IF(H55=MAX($D55:$Q55),H$4/(SUM(Y$5:Y55)+1),H55)</f>
        <v>17701</v>
      </c>
      <c r="I56" s="10">
        <f>IF(I55=MAX($D55:$Q55),I$4/(SUM(Z$5:Z55)+1),I55)</f>
        <v>11944</v>
      </c>
      <c r="J56" s="10">
        <f>IF(J55=MAX($D55:$Q55),J$4/(SUM(AA$5:AA55)+1),J55)</f>
        <v>10848</v>
      </c>
      <c r="K56" s="10">
        <f>IF(K55=MAX($D55:$Q55),K$4/(SUM(AB$5:AB55)+1),K55)</f>
        <v>5585</v>
      </c>
      <c r="L56" s="10">
        <f>IF(L55=MAX($D55:$Q55),L$4/(SUM(AC$5:AC55)+1),L55)</f>
        <v>3112</v>
      </c>
      <c r="M56" s="10">
        <f>IF(M55=MAX($D55:$Q55),M$4/(SUM(AD$5:AD55)+1),M55)</f>
        <v>1683</v>
      </c>
      <c r="N56" s="10">
        <f>IF(N55=MAX($D55:$Q55),N$4/(SUM(AE$5:AE55)+1),N55)</f>
        <v>1419</v>
      </c>
      <c r="O56" s="10">
        <f>IF(O55=MAX($D55:$Q55),O$4/(SUM(AF$5:AF55)+1),O55)</f>
        <v>666</v>
      </c>
      <c r="P56" s="10">
        <f>IF(P55=MAX($D55:$Q55),P$4/(SUM(AG$5:AG55)+1),P55)</f>
        <v>475</v>
      </c>
      <c r="Q56" s="10">
        <f>IF(Q55=MAX($D55:$Q55),Q$4/(SUM(AH$5:AH55)+1),Q55)</f>
        <v>187</v>
      </c>
      <c r="T56" s="1">
        <v>52</v>
      </c>
      <c r="U56" s="1">
        <f t="shared" si="15"/>
        <v>0</v>
      </c>
      <c r="V56" s="1">
        <f t="shared" si="16"/>
        <v>1</v>
      </c>
      <c r="W56" s="1">
        <f t="shared" si="17"/>
        <v>0</v>
      </c>
      <c r="X56" s="1">
        <f t="shared" si="18"/>
        <v>0</v>
      </c>
      <c r="Y56" s="1">
        <f t="shared" si="19"/>
        <v>0</v>
      </c>
      <c r="Z56" s="1">
        <f t="shared" si="20"/>
        <v>0</v>
      </c>
      <c r="AA56" s="8">
        <f t="shared" si="20"/>
        <v>0</v>
      </c>
      <c r="AB56" s="1">
        <f t="shared" si="21"/>
        <v>0</v>
      </c>
      <c r="AC56" s="1">
        <f t="shared" si="22"/>
        <v>0</v>
      </c>
      <c r="AD56" s="1">
        <f t="shared" si="23"/>
        <v>0</v>
      </c>
      <c r="AE56" s="1">
        <f t="shared" si="24"/>
        <v>0</v>
      </c>
      <c r="AF56" s="1">
        <f t="shared" si="25"/>
        <v>0</v>
      </c>
      <c r="AG56" s="1">
        <f t="shared" si="26"/>
        <v>0</v>
      </c>
      <c r="AH56" s="1">
        <f t="shared" si="27"/>
        <v>0</v>
      </c>
    </row>
    <row r="57" spans="2:34" x14ac:dyDescent="0.3">
      <c r="B57" s="1" t="s">
        <v>62</v>
      </c>
      <c r="C57" s="1">
        <v>53</v>
      </c>
      <c r="D57" s="10">
        <f>IF(D56=MAX($D56:$Q56),D$4/(SUM(U$5:U56)+1),D56)</f>
        <v>18622.8</v>
      </c>
      <c r="E57" s="10">
        <f>IF(E56=MAX($D56:$Q56),E$4/(SUM(V$5:V56)+1),E56)</f>
        <v>18084.684210526317</v>
      </c>
      <c r="F57" s="10">
        <f>IF(F56=MAX($D56:$Q56),F$4/(SUM(W$5:W56)+1),F56)</f>
        <v>18844</v>
      </c>
      <c r="G57" s="10">
        <f>IF(G56=MAX($D56:$Q56),G$4/(SUM(X$5:X56)+1),G56)</f>
        <v>16357.333333333334</v>
      </c>
      <c r="H57" s="10">
        <f>IF(H56=MAX($D56:$Q56),H$4/(SUM(Y$5:Y56)+1),H56)</f>
        <v>17701</v>
      </c>
      <c r="I57" s="10">
        <f>IF(I56=MAX($D56:$Q56),I$4/(SUM(Z$5:Z56)+1),I56)</f>
        <v>11944</v>
      </c>
      <c r="J57" s="10">
        <f>IF(J56=MAX($D56:$Q56),J$4/(SUM(AA$5:AA56)+1),J56)</f>
        <v>10848</v>
      </c>
      <c r="K57" s="10">
        <f>IF(K56=MAX($D56:$Q56),K$4/(SUM(AB$5:AB56)+1),K56)</f>
        <v>5585</v>
      </c>
      <c r="L57" s="10">
        <f>IF(L56=MAX($D56:$Q56),L$4/(SUM(AC$5:AC56)+1),L56)</f>
        <v>3112</v>
      </c>
      <c r="M57" s="10">
        <f>IF(M56=MAX($D56:$Q56),M$4/(SUM(AD$5:AD56)+1),M56)</f>
        <v>1683</v>
      </c>
      <c r="N57" s="10">
        <f>IF(N56=MAX($D56:$Q56),N$4/(SUM(AE$5:AE56)+1),N56)</f>
        <v>1419</v>
      </c>
      <c r="O57" s="10">
        <f>IF(O56=MAX($D56:$Q56),O$4/(SUM(AF$5:AF56)+1),O56)</f>
        <v>666</v>
      </c>
      <c r="P57" s="10">
        <f>IF(P56=MAX($D56:$Q56),P$4/(SUM(AG$5:AG56)+1),P56)</f>
        <v>475</v>
      </c>
      <c r="Q57" s="10">
        <f>IF(Q56=MAX($D56:$Q56),Q$4/(SUM(AH$5:AH56)+1),Q56)</f>
        <v>187</v>
      </c>
      <c r="T57" s="1">
        <v>53</v>
      </c>
      <c r="U57" s="1">
        <f t="shared" si="15"/>
        <v>0</v>
      </c>
      <c r="V57" s="1">
        <f t="shared" si="16"/>
        <v>0</v>
      </c>
      <c r="W57" s="1">
        <f t="shared" si="17"/>
        <v>1</v>
      </c>
      <c r="X57" s="1">
        <f t="shared" si="18"/>
        <v>0</v>
      </c>
      <c r="Y57" s="1">
        <f t="shared" si="19"/>
        <v>0</v>
      </c>
      <c r="Z57" s="1">
        <f t="shared" si="20"/>
        <v>0</v>
      </c>
      <c r="AA57" s="8">
        <f t="shared" si="20"/>
        <v>0</v>
      </c>
      <c r="AB57" s="1">
        <f t="shared" si="21"/>
        <v>0</v>
      </c>
      <c r="AC57" s="1">
        <f t="shared" si="22"/>
        <v>0</v>
      </c>
      <c r="AD57" s="1">
        <f t="shared" si="23"/>
        <v>0</v>
      </c>
      <c r="AE57" s="1">
        <f t="shared" si="24"/>
        <v>0</v>
      </c>
      <c r="AF57" s="1">
        <f t="shared" si="25"/>
        <v>0</v>
      </c>
      <c r="AG57" s="1">
        <f t="shared" si="26"/>
        <v>0</v>
      </c>
      <c r="AH57" s="1">
        <f t="shared" si="27"/>
        <v>0</v>
      </c>
    </row>
    <row r="58" spans="2:34" x14ac:dyDescent="0.3">
      <c r="B58" s="1" t="s">
        <v>62</v>
      </c>
      <c r="C58" s="1">
        <v>54</v>
      </c>
      <c r="D58" s="10">
        <f>IF(D57=MAX($D57:$Q57),D$4/(SUM(U$5:U57)+1),D57)</f>
        <v>18622.8</v>
      </c>
      <c r="E58" s="10">
        <f>IF(E57=MAX($D57:$Q57),E$4/(SUM(V$5:V57)+1),E57)</f>
        <v>18084.684210526317</v>
      </c>
      <c r="F58" s="10">
        <f>IF(F57=MAX($D57:$Q57),F$4/(SUM(W$5:W57)+1),F57)</f>
        <v>16750.222222222223</v>
      </c>
      <c r="G58" s="10">
        <f>IF(G57=MAX($D57:$Q57),G$4/(SUM(X$5:X57)+1),G57)</f>
        <v>16357.333333333334</v>
      </c>
      <c r="H58" s="10">
        <f>IF(H57=MAX($D57:$Q57),H$4/(SUM(Y$5:Y57)+1),H57)</f>
        <v>17701</v>
      </c>
      <c r="I58" s="10">
        <f>IF(I57=MAX($D57:$Q57),I$4/(SUM(Z$5:Z57)+1),I57)</f>
        <v>11944</v>
      </c>
      <c r="J58" s="10">
        <f>IF(J57=MAX($D57:$Q57),J$4/(SUM(AA$5:AA57)+1),J57)</f>
        <v>10848</v>
      </c>
      <c r="K58" s="10">
        <f>IF(K57=MAX($D57:$Q57),K$4/(SUM(AB$5:AB57)+1),K57)</f>
        <v>5585</v>
      </c>
      <c r="L58" s="10">
        <f>IF(L57=MAX($D57:$Q57),L$4/(SUM(AC$5:AC57)+1),L57)</f>
        <v>3112</v>
      </c>
      <c r="M58" s="10">
        <f>IF(M57=MAX($D57:$Q57),M$4/(SUM(AD$5:AD57)+1),M57)</f>
        <v>1683</v>
      </c>
      <c r="N58" s="10">
        <f>IF(N57=MAX($D57:$Q57),N$4/(SUM(AE$5:AE57)+1),N57)</f>
        <v>1419</v>
      </c>
      <c r="O58" s="10">
        <f>IF(O57=MAX($D57:$Q57),O$4/(SUM(AF$5:AF57)+1),O57)</f>
        <v>666</v>
      </c>
      <c r="P58" s="10">
        <f>IF(P57=MAX($D57:$Q57),P$4/(SUM(AG$5:AG57)+1),P57)</f>
        <v>475</v>
      </c>
      <c r="Q58" s="10">
        <f>IF(Q57=MAX($D57:$Q57),Q$4/(SUM(AH$5:AH57)+1),Q57)</f>
        <v>187</v>
      </c>
      <c r="T58" s="1">
        <v>54</v>
      </c>
      <c r="U58" s="1">
        <f t="shared" si="15"/>
        <v>1</v>
      </c>
      <c r="V58" s="1">
        <f t="shared" si="16"/>
        <v>0</v>
      </c>
      <c r="W58" s="1">
        <f t="shared" si="17"/>
        <v>0</v>
      </c>
      <c r="X58" s="1">
        <f t="shared" si="18"/>
        <v>0</v>
      </c>
      <c r="Y58" s="1">
        <f t="shared" si="19"/>
        <v>0</v>
      </c>
      <c r="Z58" s="1">
        <f t="shared" si="20"/>
        <v>0</v>
      </c>
      <c r="AA58" s="8">
        <f t="shared" si="20"/>
        <v>0</v>
      </c>
      <c r="AB58" s="1">
        <f t="shared" si="21"/>
        <v>0</v>
      </c>
      <c r="AC58" s="1">
        <f t="shared" si="22"/>
        <v>0</v>
      </c>
      <c r="AD58" s="1">
        <f t="shared" si="23"/>
        <v>0</v>
      </c>
      <c r="AE58" s="1">
        <f t="shared" si="24"/>
        <v>0</v>
      </c>
      <c r="AF58" s="1">
        <f t="shared" si="25"/>
        <v>0</v>
      </c>
      <c r="AG58" s="1">
        <f t="shared" si="26"/>
        <v>0</v>
      </c>
      <c r="AH58" s="1">
        <f t="shared" si="27"/>
        <v>0</v>
      </c>
    </row>
    <row r="59" spans="2:34" x14ac:dyDescent="0.3">
      <c r="B59" s="1" t="s">
        <v>62</v>
      </c>
      <c r="C59" s="1">
        <v>55</v>
      </c>
      <c r="D59" s="10">
        <f>IF(D58=MAX($D58:$Q58),D$4/(SUM(U$5:U58)+1),D58)</f>
        <v>17736</v>
      </c>
      <c r="E59" s="10">
        <f>IF(E58=MAX($D58:$Q58),E$4/(SUM(V$5:V58)+1),E58)</f>
        <v>18084.684210526317</v>
      </c>
      <c r="F59" s="10">
        <f>IF(F58=MAX($D58:$Q58),F$4/(SUM(W$5:W58)+1),F58)</f>
        <v>16750.222222222223</v>
      </c>
      <c r="G59" s="10">
        <f>IF(G58=MAX($D58:$Q58),G$4/(SUM(X$5:X58)+1),G58)</f>
        <v>16357.333333333334</v>
      </c>
      <c r="H59" s="10">
        <f>IF(H58=MAX($D58:$Q58),H$4/(SUM(Y$5:Y58)+1),H58)</f>
        <v>17701</v>
      </c>
      <c r="I59" s="10">
        <f>IF(I58=MAX($D58:$Q58),I$4/(SUM(Z$5:Z58)+1),I58)</f>
        <v>11944</v>
      </c>
      <c r="J59" s="10">
        <f>IF(J58=MAX($D58:$Q58),J$4/(SUM(AA$5:AA58)+1),J58)</f>
        <v>10848</v>
      </c>
      <c r="K59" s="10">
        <f>IF(K58=MAX($D58:$Q58),K$4/(SUM(AB$5:AB58)+1),K58)</f>
        <v>5585</v>
      </c>
      <c r="L59" s="10">
        <f>IF(L58=MAX($D58:$Q58),L$4/(SUM(AC$5:AC58)+1),L58)</f>
        <v>3112</v>
      </c>
      <c r="M59" s="10">
        <f>IF(M58=MAX($D58:$Q58),M$4/(SUM(AD$5:AD58)+1),M58)</f>
        <v>1683</v>
      </c>
      <c r="N59" s="10">
        <f>IF(N58=MAX($D58:$Q58),N$4/(SUM(AE$5:AE58)+1),N58)</f>
        <v>1419</v>
      </c>
      <c r="O59" s="10">
        <f>IF(O58=MAX($D58:$Q58),O$4/(SUM(AF$5:AF58)+1),O58)</f>
        <v>666</v>
      </c>
      <c r="P59" s="10">
        <f>IF(P58=MAX($D58:$Q58),P$4/(SUM(AG$5:AG58)+1),P58)</f>
        <v>475</v>
      </c>
      <c r="Q59" s="10">
        <f>IF(Q58=MAX($D58:$Q58),Q$4/(SUM(AH$5:AH58)+1),Q58)</f>
        <v>187</v>
      </c>
      <c r="T59" s="1">
        <v>55</v>
      </c>
      <c r="U59" s="1">
        <f t="shared" si="15"/>
        <v>0</v>
      </c>
      <c r="V59" s="1">
        <f t="shared" si="16"/>
        <v>1</v>
      </c>
      <c r="W59" s="1">
        <f t="shared" si="17"/>
        <v>0</v>
      </c>
      <c r="X59" s="1">
        <f t="shared" si="18"/>
        <v>0</v>
      </c>
      <c r="Y59" s="1">
        <f t="shared" si="19"/>
        <v>0</v>
      </c>
      <c r="Z59" s="1">
        <f t="shared" si="20"/>
        <v>0</v>
      </c>
      <c r="AA59" s="8">
        <f t="shared" si="20"/>
        <v>0</v>
      </c>
      <c r="AB59" s="1">
        <f t="shared" si="21"/>
        <v>0</v>
      </c>
      <c r="AC59" s="1">
        <f t="shared" si="22"/>
        <v>0</v>
      </c>
      <c r="AD59" s="1">
        <f t="shared" si="23"/>
        <v>0</v>
      </c>
      <c r="AE59" s="1">
        <f t="shared" si="24"/>
        <v>0</v>
      </c>
      <c r="AF59" s="1">
        <f t="shared" si="25"/>
        <v>0</v>
      </c>
      <c r="AG59" s="1">
        <f t="shared" si="26"/>
        <v>0</v>
      </c>
      <c r="AH59" s="1">
        <f t="shared" si="27"/>
        <v>0</v>
      </c>
    </row>
    <row r="60" spans="2:34" x14ac:dyDescent="0.3">
      <c r="B60" s="1" t="s">
        <v>62</v>
      </c>
      <c r="C60" s="1">
        <v>56</v>
      </c>
      <c r="D60" s="10">
        <f>IF(D59=MAX($D59:$Q59),D$4/(SUM(U$5:U59)+1),D59)</f>
        <v>17736</v>
      </c>
      <c r="E60" s="10">
        <f>IF(E59=MAX($D59:$Q59),E$4/(SUM(V$5:V59)+1),E59)</f>
        <v>17180.45</v>
      </c>
      <c r="F60" s="10">
        <f>IF(F59=MAX($D59:$Q59),F$4/(SUM(W$5:W59)+1),F59)</f>
        <v>16750.222222222223</v>
      </c>
      <c r="G60" s="10">
        <f>IF(G59=MAX($D59:$Q59),G$4/(SUM(X$5:X59)+1),G59)</f>
        <v>16357.333333333334</v>
      </c>
      <c r="H60" s="10">
        <f>IF(H59=MAX($D59:$Q59),H$4/(SUM(Y$5:Y59)+1),H59)</f>
        <v>17701</v>
      </c>
      <c r="I60" s="10">
        <f>IF(I59=MAX($D59:$Q59),I$4/(SUM(Z$5:Z59)+1),I59)</f>
        <v>11944</v>
      </c>
      <c r="J60" s="10">
        <f>IF(J59=MAX($D59:$Q59),J$4/(SUM(AA$5:AA59)+1),J59)</f>
        <v>10848</v>
      </c>
      <c r="K60" s="10">
        <f>IF(K59=MAX($D59:$Q59),K$4/(SUM(AB$5:AB59)+1),K59)</f>
        <v>5585</v>
      </c>
      <c r="L60" s="10">
        <f>IF(L59=MAX($D59:$Q59),L$4/(SUM(AC$5:AC59)+1),L59)</f>
        <v>3112</v>
      </c>
      <c r="M60" s="10">
        <f>IF(M59=MAX($D59:$Q59),M$4/(SUM(AD$5:AD59)+1),M59)</f>
        <v>1683</v>
      </c>
      <c r="N60" s="10">
        <f>IF(N59=MAX($D59:$Q59),N$4/(SUM(AE$5:AE59)+1),N59)</f>
        <v>1419</v>
      </c>
      <c r="O60" s="10">
        <f>IF(O59=MAX($D59:$Q59),O$4/(SUM(AF$5:AF59)+1),O59)</f>
        <v>666</v>
      </c>
      <c r="P60" s="10">
        <f>IF(P59=MAX($D59:$Q59),P$4/(SUM(AG$5:AG59)+1),P59)</f>
        <v>475</v>
      </c>
      <c r="Q60" s="10">
        <f>IF(Q59=MAX($D59:$Q59),Q$4/(SUM(AH$5:AH59)+1),Q59)</f>
        <v>187</v>
      </c>
      <c r="T60" s="1">
        <v>56</v>
      </c>
      <c r="U60" s="1">
        <f t="shared" si="15"/>
        <v>1</v>
      </c>
      <c r="V60" s="1">
        <f t="shared" si="16"/>
        <v>0</v>
      </c>
      <c r="W60" s="1">
        <f t="shared" si="17"/>
        <v>0</v>
      </c>
      <c r="X60" s="1">
        <f t="shared" si="18"/>
        <v>0</v>
      </c>
      <c r="Y60" s="1">
        <f t="shared" si="19"/>
        <v>0</v>
      </c>
      <c r="Z60" s="1">
        <f t="shared" si="20"/>
        <v>0</v>
      </c>
      <c r="AA60" s="8">
        <f t="shared" si="20"/>
        <v>0</v>
      </c>
      <c r="AB60" s="1">
        <f t="shared" si="21"/>
        <v>0</v>
      </c>
      <c r="AC60" s="1">
        <f t="shared" si="22"/>
        <v>0</v>
      </c>
      <c r="AD60" s="1">
        <f t="shared" si="23"/>
        <v>0</v>
      </c>
      <c r="AE60" s="1">
        <f t="shared" si="24"/>
        <v>0</v>
      </c>
      <c r="AF60" s="1">
        <f t="shared" si="25"/>
        <v>0</v>
      </c>
      <c r="AG60" s="1">
        <f t="shared" si="26"/>
        <v>0</v>
      </c>
      <c r="AH60" s="1">
        <f t="shared" si="27"/>
        <v>0</v>
      </c>
    </row>
    <row r="61" spans="2:34" x14ac:dyDescent="0.3">
      <c r="B61" s="1" t="s">
        <v>62</v>
      </c>
      <c r="C61" s="1">
        <v>57</v>
      </c>
      <c r="D61" s="10">
        <f>IF(D60=MAX($D60:$Q60),D$4/(SUM(U$5:U60)+1),D60)</f>
        <v>16929.81818181818</v>
      </c>
      <c r="E61" s="10">
        <f>IF(E60=MAX($D60:$Q60),E$4/(SUM(V$5:V60)+1),E60)</f>
        <v>17180.45</v>
      </c>
      <c r="F61" s="10">
        <f>IF(F60=MAX($D60:$Q60),F$4/(SUM(W$5:W60)+1),F60)</f>
        <v>16750.222222222223</v>
      </c>
      <c r="G61" s="10">
        <f>IF(G60=MAX($D60:$Q60),G$4/(SUM(X$5:X60)+1),G60)</f>
        <v>16357.333333333334</v>
      </c>
      <c r="H61" s="10">
        <f>IF(H60=MAX($D60:$Q60),H$4/(SUM(Y$5:Y60)+1),H60)</f>
        <v>17701</v>
      </c>
      <c r="I61" s="10">
        <f>IF(I60=MAX($D60:$Q60),I$4/(SUM(Z$5:Z60)+1),I60)</f>
        <v>11944</v>
      </c>
      <c r="J61" s="10">
        <f>IF(J60=MAX($D60:$Q60),J$4/(SUM(AA$5:AA60)+1),J60)</f>
        <v>10848</v>
      </c>
      <c r="K61" s="10">
        <f>IF(K60=MAX($D60:$Q60),K$4/(SUM(AB$5:AB60)+1),K60)</f>
        <v>5585</v>
      </c>
      <c r="L61" s="10">
        <f>IF(L60=MAX($D60:$Q60),L$4/(SUM(AC$5:AC60)+1),L60)</f>
        <v>3112</v>
      </c>
      <c r="M61" s="10">
        <f>IF(M60=MAX($D60:$Q60),M$4/(SUM(AD$5:AD60)+1),M60)</f>
        <v>1683</v>
      </c>
      <c r="N61" s="10">
        <f>IF(N60=MAX($D60:$Q60),N$4/(SUM(AE$5:AE60)+1),N60)</f>
        <v>1419</v>
      </c>
      <c r="O61" s="10">
        <f>IF(O60=MAX($D60:$Q60),O$4/(SUM(AF$5:AF60)+1),O60)</f>
        <v>666</v>
      </c>
      <c r="P61" s="10">
        <f>IF(P60=MAX($D60:$Q60),P$4/(SUM(AG$5:AG60)+1),P60)</f>
        <v>475</v>
      </c>
      <c r="Q61" s="10">
        <f>IF(Q60=MAX($D60:$Q60),Q$4/(SUM(AH$5:AH60)+1),Q60)</f>
        <v>187</v>
      </c>
      <c r="T61" s="1">
        <v>57</v>
      </c>
      <c r="U61" s="1">
        <f t="shared" si="15"/>
        <v>0</v>
      </c>
      <c r="V61" s="1">
        <f t="shared" si="16"/>
        <v>0</v>
      </c>
      <c r="W61" s="1">
        <f t="shared" si="17"/>
        <v>0</v>
      </c>
      <c r="X61" s="1">
        <f t="shared" si="18"/>
        <v>0</v>
      </c>
      <c r="Y61" s="1">
        <f t="shared" si="19"/>
        <v>1</v>
      </c>
      <c r="Z61" s="1">
        <f t="shared" si="20"/>
        <v>0</v>
      </c>
      <c r="AA61" s="8">
        <f t="shared" si="20"/>
        <v>0</v>
      </c>
      <c r="AB61" s="1">
        <f t="shared" si="21"/>
        <v>0</v>
      </c>
      <c r="AC61" s="1">
        <f t="shared" si="22"/>
        <v>0</v>
      </c>
      <c r="AD61" s="1">
        <f t="shared" si="23"/>
        <v>0</v>
      </c>
      <c r="AE61" s="1">
        <f t="shared" si="24"/>
        <v>0</v>
      </c>
      <c r="AF61" s="1">
        <f t="shared" si="25"/>
        <v>0</v>
      </c>
      <c r="AG61" s="1">
        <f t="shared" si="26"/>
        <v>0</v>
      </c>
      <c r="AH61" s="1">
        <f t="shared" si="27"/>
        <v>0</v>
      </c>
    </row>
    <row r="62" spans="2:34" x14ac:dyDescent="0.3">
      <c r="B62" s="1" t="s">
        <v>62</v>
      </c>
      <c r="C62" s="1">
        <v>58</v>
      </c>
      <c r="D62" s="10">
        <f>IF(D61=MAX($D61:$Q61),D$4/(SUM(U$5:U61)+1),D61)</f>
        <v>16929.81818181818</v>
      </c>
      <c r="E62" s="10">
        <f>IF(E61=MAX($D61:$Q61),E$4/(SUM(V$5:V61)+1),E61)</f>
        <v>17180.45</v>
      </c>
      <c r="F62" s="10">
        <f>IF(F61=MAX($D61:$Q61),F$4/(SUM(W$5:W61)+1),F61)</f>
        <v>16750.222222222223</v>
      </c>
      <c r="G62" s="10">
        <f>IF(G61=MAX($D61:$Q61),G$4/(SUM(X$5:X61)+1),G61)</f>
        <v>16357.333333333334</v>
      </c>
      <c r="H62" s="10">
        <f>IF(H61=MAX($D61:$Q61),H$4/(SUM(Y$5:Y61)+1),H61)</f>
        <v>11800.666666666666</v>
      </c>
      <c r="I62" s="10">
        <f>IF(I61=MAX($D61:$Q61),I$4/(SUM(Z$5:Z61)+1),I61)</f>
        <v>11944</v>
      </c>
      <c r="J62" s="10">
        <f>IF(J61=MAX($D61:$Q61),J$4/(SUM(AA$5:AA61)+1),J61)</f>
        <v>10848</v>
      </c>
      <c r="K62" s="10">
        <f>IF(K61=MAX($D61:$Q61),K$4/(SUM(AB$5:AB61)+1),K61)</f>
        <v>5585</v>
      </c>
      <c r="L62" s="10">
        <f>IF(L61=MAX($D61:$Q61),L$4/(SUM(AC$5:AC61)+1),L61)</f>
        <v>3112</v>
      </c>
      <c r="M62" s="10">
        <f>IF(M61=MAX($D61:$Q61),M$4/(SUM(AD$5:AD61)+1),M61)</f>
        <v>1683</v>
      </c>
      <c r="N62" s="10">
        <f>IF(N61=MAX($D61:$Q61),N$4/(SUM(AE$5:AE61)+1),N61)</f>
        <v>1419</v>
      </c>
      <c r="O62" s="10">
        <f>IF(O61=MAX($D61:$Q61),O$4/(SUM(AF$5:AF61)+1),O61)</f>
        <v>666</v>
      </c>
      <c r="P62" s="10">
        <f>IF(P61=MAX($D61:$Q61),P$4/(SUM(AG$5:AG61)+1),P61)</f>
        <v>475</v>
      </c>
      <c r="Q62" s="10">
        <f>IF(Q61=MAX($D61:$Q61),Q$4/(SUM(AH$5:AH61)+1),Q61)</f>
        <v>187</v>
      </c>
      <c r="T62" s="1">
        <v>58</v>
      </c>
      <c r="U62" s="1">
        <f t="shared" si="15"/>
        <v>0</v>
      </c>
      <c r="V62" s="1">
        <f t="shared" si="16"/>
        <v>1</v>
      </c>
      <c r="W62" s="1">
        <f t="shared" si="17"/>
        <v>0</v>
      </c>
      <c r="X62" s="1">
        <f t="shared" si="18"/>
        <v>0</v>
      </c>
      <c r="Y62" s="1">
        <f t="shared" si="19"/>
        <v>0</v>
      </c>
      <c r="Z62" s="1">
        <f t="shared" si="20"/>
        <v>0</v>
      </c>
      <c r="AA62" s="8">
        <f t="shared" si="20"/>
        <v>0</v>
      </c>
      <c r="AB62" s="1">
        <f t="shared" si="21"/>
        <v>0</v>
      </c>
      <c r="AC62" s="1">
        <f t="shared" si="22"/>
        <v>0</v>
      </c>
      <c r="AD62" s="1">
        <f t="shared" si="23"/>
        <v>0</v>
      </c>
      <c r="AE62" s="1">
        <f t="shared" si="24"/>
        <v>0</v>
      </c>
      <c r="AF62" s="1">
        <f t="shared" si="25"/>
        <v>0</v>
      </c>
      <c r="AG62" s="1">
        <f t="shared" si="26"/>
        <v>0</v>
      </c>
      <c r="AH62" s="1">
        <f t="shared" si="27"/>
        <v>0</v>
      </c>
    </row>
    <row r="63" spans="2:34" x14ac:dyDescent="0.3">
      <c r="B63" s="1" t="s">
        <v>62</v>
      </c>
      <c r="C63" s="1">
        <v>59</v>
      </c>
      <c r="D63" s="10">
        <f>IF(D62=MAX($D62:$Q62),D$4/(SUM(U$5:U62)+1),D62)</f>
        <v>16929.81818181818</v>
      </c>
      <c r="E63" s="10">
        <f>IF(E62=MAX($D62:$Q62),E$4/(SUM(V$5:V62)+1),E62)</f>
        <v>16362.333333333334</v>
      </c>
      <c r="F63" s="10">
        <f>IF(F62=MAX($D62:$Q62),F$4/(SUM(W$5:W62)+1),F62)</f>
        <v>16750.222222222223</v>
      </c>
      <c r="G63" s="10">
        <f>IF(G62=MAX($D62:$Q62),G$4/(SUM(X$5:X62)+1),G62)</f>
        <v>16357.333333333334</v>
      </c>
      <c r="H63" s="10">
        <f>IF(H62=MAX($D62:$Q62),H$4/(SUM(Y$5:Y62)+1),H62)</f>
        <v>11800.666666666666</v>
      </c>
      <c r="I63" s="10">
        <f>IF(I62=MAX($D62:$Q62),I$4/(SUM(Z$5:Z62)+1),I62)</f>
        <v>11944</v>
      </c>
      <c r="J63" s="10">
        <f>IF(J62=MAX($D62:$Q62),J$4/(SUM(AA$5:AA62)+1),J62)</f>
        <v>10848</v>
      </c>
      <c r="K63" s="10">
        <f>IF(K62=MAX($D62:$Q62),K$4/(SUM(AB$5:AB62)+1),K62)</f>
        <v>5585</v>
      </c>
      <c r="L63" s="10">
        <f>IF(L62=MAX($D62:$Q62),L$4/(SUM(AC$5:AC62)+1),L62)</f>
        <v>3112</v>
      </c>
      <c r="M63" s="10">
        <f>IF(M62=MAX($D62:$Q62),M$4/(SUM(AD$5:AD62)+1),M62)</f>
        <v>1683</v>
      </c>
      <c r="N63" s="10">
        <f>IF(N62=MAX($D62:$Q62),N$4/(SUM(AE$5:AE62)+1),N62)</f>
        <v>1419</v>
      </c>
      <c r="O63" s="10">
        <f>IF(O62=MAX($D62:$Q62),O$4/(SUM(AF$5:AF62)+1),O62)</f>
        <v>666</v>
      </c>
      <c r="P63" s="10">
        <f>IF(P62=MAX($D62:$Q62),P$4/(SUM(AG$5:AG62)+1),P62)</f>
        <v>475</v>
      </c>
      <c r="Q63" s="10">
        <f>IF(Q62=MAX($D62:$Q62),Q$4/(SUM(AH$5:AH62)+1),Q62)</f>
        <v>187</v>
      </c>
      <c r="T63" s="1">
        <v>59</v>
      </c>
      <c r="U63" s="1">
        <f t="shared" si="15"/>
        <v>1</v>
      </c>
      <c r="V63" s="1">
        <f t="shared" si="16"/>
        <v>0</v>
      </c>
      <c r="W63" s="1">
        <f t="shared" si="17"/>
        <v>0</v>
      </c>
      <c r="X63" s="1">
        <f t="shared" si="18"/>
        <v>0</v>
      </c>
      <c r="Y63" s="1">
        <f t="shared" si="19"/>
        <v>0</v>
      </c>
      <c r="Z63" s="1">
        <f t="shared" si="20"/>
        <v>0</v>
      </c>
      <c r="AA63" s="8">
        <f t="shared" si="20"/>
        <v>0</v>
      </c>
      <c r="AB63" s="1">
        <f t="shared" si="21"/>
        <v>0</v>
      </c>
      <c r="AC63" s="1">
        <f t="shared" si="22"/>
        <v>0</v>
      </c>
      <c r="AD63" s="1">
        <f t="shared" si="23"/>
        <v>0</v>
      </c>
      <c r="AE63" s="1">
        <f t="shared" si="24"/>
        <v>0</v>
      </c>
      <c r="AF63" s="1">
        <f t="shared" si="25"/>
        <v>0</v>
      </c>
      <c r="AG63" s="1">
        <f t="shared" si="26"/>
        <v>0</v>
      </c>
      <c r="AH63" s="1">
        <f t="shared" si="27"/>
        <v>0</v>
      </c>
    </row>
    <row r="64" spans="2:34" x14ac:dyDescent="0.3">
      <c r="B64" s="1" t="s">
        <v>62</v>
      </c>
      <c r="C64" s="1">
        <v>60</v>
      </c>
      <c r="D64" s="10">
        <f>IF(D63=MAX($D63:$Q63),D$4/(SUM(U$5:U63)+1),D63)</f>
        <v>16193.739130434782</v>
      </c>
      <c r="E64" s="10">
        <f>IF(E63=MAX($D63:$Q63),E$4/(SUM(V$5:V63)+1),E63)</f>
        <v>16362.333333333334</v>
      </c>
      <c r="F64" s="10">
        <f>IF(F63=MAX($D63:$Q63),F$4/(SUM(W$5:W63)+1),F63)</f>
        <v>16750.222222222223</v>
      </c>
      <c r="G64" s="10">
        <f>IF(G63=MAX($D63:$Q63),G$4/(SUM(X$5:X63)+1),G63)</f>
        <v>16357.333333333334</v>
      </c>
      <c r="H64" s="10">
        <f>IF(H63=MAX($D63:$Q63),H$4/(SUM(Y$5:Y63)+1),H63)</f>
        <v>11800.666666666666</v>
      </c>
      <c r="I64" s="10">
        <f>IF(I63=MAX($D63:$Q63),I$4/(SUM(Z$5:Z63)+1),I63)</f>
        <v>11944</v>
      </c>
      <c r="J64" s="10">
        <f>IF(J63=MAX($D63:$Q63),J$4/(SUM(AA$5:AA63)+1),J63)</f>
        <v>10848</v>
      </c>
      <c r="K64" s="10">
        <f>IF(K63=MAX($D63:$Q63),K$4/(SUM(AB$5:AB63)+1),K63)</f>
        <v>5585</v>
      </c>
      <c r="L64" s="10">
        <f>IF(L63=MAX($D63:$Q63),L$4/(SUM(AC$5:AC63)+1),L63)</f>
        <v>3112</v>
      </c>
      <c r="M64" s="10">
        <f>IF(M63=MAX($D63:$Q63),M$4/(SUM(AD$5:AD63)+1),M63)</f>
        <v>1683</v>
      </c>
      <c r="N64" s="10">
        <f>IF(N63=MAX($D63:$Q63),N$4/(SUM(AE$5:AE63)+1),N63)</f>
        <v>1419</v>
      </c>
      <c r="O64" s="10">
        <f>IF(O63=MAX($D63:$Q63),O$4/(SUM(AF$5:AF63)+1),O63)</f>
        <v>666</v>
      </c>
      <c r="P64" s="10">
        <f>IF(P63=MAX($D63:$Q63),P$4/(SUM(AG$5:AG63)+1),P63)</f>
        <v>475</v>
      </c>
      <c r="Q64" s="10">
        <f>IF(Q63=MAX($D63:$Q63),Q$4/(SUM(AH$5:AH63)+1),Q63)</f>
        <v>187</v>
      </c>
      <c r="T64" s="1">
        <v>60</v>
      </c>
      <c r="U64" s="1">
        <f t="shared" si="15"/>
        <v>0</v>
      </c>
      <c r="V64" s="1">
        <f t="shared" si="16"/>
        <v>0</v>
      </c>
      <c r="W64" s="1">
        <f t="shared" si="17"/>
        <v>1</v>
      </c>
      <c r="X64" s="1">
        <f t="shared" si="18"/>
        <v>0</v>
      </c>
      <c r="Y64" s="1">
        <f t="shared" si="19"/>
        <v>0</v>
      </c>
      <c r="Z64" s="1">
        <f t="shared" si="20"/>
        <v>0</v>
      </c>
      <c r="AA64" s="8">
        <f t="shared" si="20"/>
        <v>0</v>
      </c>
      <c r="AB64" s="1">
        <f t="shared" si="21"/>
        <v>0</v>
      </c>
      <c r="AC64" s="1">
        <f t="shared" si="22"/>
        <v>0</v>
      </c>
      <c r="AD64" s="1">
        <f t="shared" si="23"/>
        <v>0</v>
      </c>
      <c r="AE64" s="1">
        <f t="shared" si="24"/>
        <v>0</v>
      </c>
      <c r="AF64" s="1">
        <f t="shared" si="25"/>
        <v>0</v>
      </c>
      <c r="AG64" s="1">
        <f t="shared" si="26"/>
        <v>0</v>
      </c>
      <c r="AH64" s="1">
        <f t="shared" si="27"/>
        <v>0</v>
      </c>
    </row>
    <row r="65" spans="2:34" x14ac:dyDescent="0.3">
      <c r="B65" s="1" t="s">
        <v>62</v>
      </c>
      <c r="C65" s="1">
        <v>61</v>
      </c>
      <c r="D65" s="10">
        <f>IF(D64=MAX($D64:$Q64),D$4/(SUM(U$5:U64)+1),D64)</f>
        <v>16193.739130434782</v>
      </c>
      <c r="E65" s="10">
        <f>IF(E64=MAX($D64:$Q64),E$4/(SUM(V$5:V64)+1),E64)</f>
        <v>16362.333333333334</v>
      </c>
      <c r="F65" s="10">
        <f>IF(F64=MAX($D64:$Q64),F$4/(SUM(W$5:W64)+1),F64)</f>
        <v>15075.2</v>
      </c>
      <c r="G65" s="10">
        <f>IF(G64=MAX($D64:$Q64),G$4/(SUM(X$5:X64)+1),G64)</f>
        <v>16357.333333333334</v>
      </c>
      <c r="H65" s="10">
        <f>IF(H64=MAX($D64:$Q64),H$4/(SUM(Y$5:Y64)+1),H64)</f>
        <v>11800.666666666666</v>
      </c>
      <c r="I65" s="10">
        <f>IF(I64=MAX($D64:$Q64),I$4/(SUM(Z$5:Z64)+1),I64)</f>
        <v>11944</v>
      </c>
      <c r="J65" s="10">
        <f>IF(J64=MAX($D64:$Q64),J$4/(SUM(AA$5:AA64)+1),J64)</f>
        <v>10848</v>
      </c>
      <c r="K65" s="10">
        <f>IF(K64=MAX($D64:$Q64),K$4/(SUM(AB$5:AB64)+1),K64)</f>
        <v>5585</v>
      </c>
      <c r="L65" s="10">
        <f>IF(L64=MAX($D64:$Q64),L$4/(SUM(AC$5:AC64)+1),L64)</f>
        <v>3112</v>
      </c>
      <c r="M65" s="10">
        <f>IF(M64=MAX($D64:$Q64),M$4/(SUM(AD$5:AD64)+1),M64)</f>
        <v>1683</v>
      </c>
      <c r="N65" s="10">
        <f>IF(N64=MAX($D64:$Q64),N$4/(SUM(AE$5:AE64)+1),N64)</f>
        <v>1419</v>
      </c>
      <c r="O65" s="10">
        <f>IF(O64=MAX($D64:$Q64),O$4/(SUM(AF$5:AF64)+1),O64)</f>
        <v>666</v>
      </c>
      <c r="P65" s="10">
        <f>IF(P64=MAX($D64:$Q64),P$4/(SUM(AG$5:AG64)+1),P64)</f>
        <v>475</v>
      </c>
      <c r="Q65" s="10">
        <f>IF(Q64=MAX($D64:$Q64),Q$4/(SUM(AH$5:AH64)+1),Q64)</f>
        <v>187</v>
      </c>
      <c r="T65" s="1">
        <v>61</v>
      </c>
      <c r="U65" s="1">
        <f t="shared" si="15"/>
        <v>0</v>
      </c>
      <c r="V65" s="1">
        <f t="shared" si="16"/>
        <v>1</v>
      </c>
      <c r="W65" s="1">
        <f t="shared" si="17"/>
        <v>0</v>
      </c>
      <c r="X65" s="1">
        <f t="shared" si="18"/>
        <v>0</v>
      </c>
      <c r="Y65" s="1">
        <f t="shared" si="19"/>
        <v>0</v>
      </c>
      <c r="Z65" s="1">
        <f t="shared" si="20"/>
        <v>0</v>
      </c>
      <c r="AA65" s="8">
        <f t="shared" si="20"/>
        <v>0</v>
      </c>
      <c r="AB65" s="1">
        <f t="shared" si="21"/>
        <v>0</v>
      </c>
      <c r="AC65" s="1">
        <f t="shared" si="22"/>
        <v>0</v>
      </c>
      <c r="AD65" s="1">
        <f t="shared" si="23"/>
        <v>0</v>
      </c>
      <c r="AE65" s="1">
        <f t="shared" si="24"/>
        <v>0</v>
      </c>
      <c r="AF65" s="1">
        <f t="shared" si="25"/>
        <v>0</v>
      </c>
      <c r="AG65" s="1">
        <f t="shared" si="26"/>
        <v>0</v>
      </c>
      <c r="AH65" s="1">
        <f t="shared" si="27"/>
        <v>0</v>
      </c>
    </row>
    <row r="66" spans="2:34" x14ac:dyDescent="0.3">
      <c r="B66" s="1" t="s">
        <v>62</v>
      </c>
      <c r="C66" s="1">
        <v>62</v>
      </c>
      <c r="D66" s="10">
        <f>IF(D65=MAX($D65:$Q65),D$4/(SUM(U$5:U65)+1),D65)</f>
        <v>16193.739130434782</v>
      </c>
      <c r="E66" s="10">
        <f>IF(E65=MAX($D65:$Q65),E$4/(SUM(V$5:V65)+1),E65)</f>
        <v>15618.59090909091</v>
      </c>
      <c r="F66" s="10">
        <f>IF(F65=MAX($D65:$Q65),F$4/(SUM(W$5:W65)+1),F65)</f>
        <v>15075.2</v>
      </c>
      <c r="G66" s="10">
        <f>IF(G65=MAX($D65:$Q65),G$4/(SUM(X$5:X65)+1),G65)</f>
        <v>16357.333333333334</v>
      </c>
      <c r="H66" s="10">
        <f>IF(H65=MAX($D65:$Q65),H$4/(SUM(Y$5:Y65)+1),H65)</f>
        <v>11800.666666666666</v>
      </c>
      <c r="I66" s="10">
        <f>IF(I65=MAX($D65:$Q65),I$4/(SUM(Z$5:Z65)+1),I65)</f>
        <v>11944</v>
      </c>
      <c r="J66" s="10">
        <f>IF(J65=MAX($D65:$Q65),J$4/(SUM(AA$5:AA65)+1),J65)</f>
        <v>10848</v>
      </c>
      <c r="K66" s="10">
        <f>IF(K65=MAX($D65:$Q65),K$4/(SUM(AB$5:AB65)+1),K65)</f>
        <v>5585</v>
      </c>
      <c r="L66" s="10">
        <f>IF(L65=MAX($D65:$Q65),L$4/(SUM(AC$5:AC65)+1),L65)</f>
        <v>3112</v>
      </c>
      <c r="M66" s="10">
        <f>IF(M65=MAX($D65:$Q65),M$4/(SUM(AD$5:AD65)+1),M65)</f>
        <v>1683</v>
      </c>
      <c r="N66" s="10">
        <f>IF(N65=MAX($D65:$Q65),N$4/(SUM(AE$5:AE65)+1),N65)</f>
        <v>1419</v>
      </c>
      <c r="O66" s="10">
        <f>IF(O65=MAX($D65:$Q65),O$4/(SUM(AF$5:AF65)+1),O65)</f>
        <v>666</v>
      </c>
      <c r="P66" s="10">
        <f>IF(P65=MAX($D65:$Q65),P$4/(SUM(AG$5:AG65)+1),P65)</f>
        <v>475</v>
      </c>
      <c r="Q66" s="10">
        <f>IF(Q65=MAX($D65:$Q65),Q$4/(SUM(AH$5:AH65)+1),Q65)</f>
        <v>187</v>
      </c>
      <c r="T66" s="1">
        <v>62</v>
      </c>
      <c r="U66" s="1">
        <f t="shared" si="15"/>
        <v>0</v>
      </c>
      <c r="V66" s="1">
        <f t="shared" si="16"/>
        <v>0</v>
      </c>
      <c r="W66" s="1">
        <f t="shared" si="17"/>
        <v>0</v>
      </c>
      <c r="X66" s="1">
        <f t="shared" si="18"/>
        <v>1</v>
      </c>
      <c r="Y66" s="1">
        <f t="shared" si="19"/>
        <v>0</v>
      </c>
      <c r="Z66" s="1">
        <f t="shared" si="20"/>
        <v>0</v>
      </c>
      <c r="AA66" s="8">
        <f t="shared" si="20"/>
        <v>0</v>
      </c>
      <c r="AB66" s="1">
        <f t="shared" si="21"/>
        <v>0</v>
      </c>
      <c r="AC66" s="1">
        <f t="shared" si="22"/>
        <v>0</v>
      </c>
      <c r="AD66" s="1">
        <f t="shared" si="23"/>
        <v>0</v>
      </c>
      <c r="AE66" s="1">
        <f t="shared" si="24"/>
        <v>0</v>
      </c>
      <c r="AF66" s="1">
        <f t="shared" si="25"/>
        <v>0</v>
      </c>
      <c r="AG66" s="1">
        <f t="shared" si="26"/>
        <v>0</v>
      </c>
      <c r="AH66" s="1">
        <f t="shared" si="27"/>
        <v>0</v>
      </c>
    </row>
    <row r="67" spans="2:34" x14ac:dyDescent="0.3">
      <c r="B67" s="1" t="s">
        <v>62</v>
      </c>
      <c r="C67" s="1">
        <v>63</v>
      </c>
      <c r="D67" s="10">
        <f>IF(D66=MAX($D66:$Q66),D$4/(SUM(U$5:U66)+1),D66)</f>
        <v>16193.739130434782</v>
      </c>
      <c r="E67" s="10">
        <f>IF(E66=MAX($D66:$Q66),E$4/(SUM(V$5:V66)+1),E66)</f>
        <v>15618.59090909091</v>
      </c>
      <c r="F67" s="10">
        <f>IF(F66=MAX($D66:$Q66),F$4/(SUM(W$5:W66)+1),F66)</f>
        <v>15075.2</v>
      </c>
      <c r="G67" s="10">
        <f>IF(G66=MAX($D66:$Q66),G$4/(SUM(X$5:X66)+1),G66)</f>
        <v>14020.571428571429</v>
      </c>
      <c r="H67" s="10">
        <f>IF(H66=MAX($D66:$Q66),H$4/(SUM(Y$5:Y66)+1),H66)</f>
        <v>11800.666666666666</v>
      </c>
      <c r="I67" s="10">
        <f>IF(I66=MAX($D66:$Q66),I$4/(SUM(Z$5:Z66)+1),I66)</f>
        <v>11944</v>
      </c>
      <c r="J67" s="10">
        <f>IF(J66=MAX($D66:$Q66),J$4/(SUM(AA$5:AA66)+1),J66)</f>
        <v>10848</v>
      </c>
      <c r="K67" s="10">
        <f>IF(K66=MAX($D66:$Q66),K$4/(SUM(AB$5:AB66)+1),K66)</f>
        <v>5585</v>
      </c>
      <c r="L67" s="10">
        <f>IF(L66=MAX($D66:$Q66),L$4/(SUM(AC$5:AC66)+1),L66)</f>
        <v>3112</v>
      </c>
      <c r="M67" s="10">
        <f>IF(M66=MAX($D66:$Q66),M$4/(SUM(AD$5:AD66)+1),M66)</f>
        <v>1683</v>
      </c>
      <c r="N67" s="10">
        <f>IF(N66=MAX($D66:$Q66),N$4/(SUM(AE$5:AE66)+1),N66)</f>
        <v>1419</v>
      </c>
      <c r="O67" s="10">
        <f>IF(O66=MAX($D66:$Q66),O$4/(SUM(AF$5:AF66)+1),O66)</f>
        <v>666</v>
      </c>
      <c r="P67" s="10">
        <f>IF(P66=MAX($D66:$Q66),P$4/(SUM(AG$5:AG66)+1),P66)</f>
        <v>475</v>
      </c>
      <c r="Q67" s="10">
        <f>IF(Q66=MAX($D66:$Q66),Q$4/(SUM(AH$5:AH66)+1),Q66)</f>
        <v>187</v>
      </c>
      <c r="T67" s="1">
        <v>63</v>
      </c>
      <c r="U67" s="1">
        <f t="shared" si="15"/>
        <v>1</v>
      </c>
      <c r="V67" s="1">
        <f t="shared" si="16"/>
        <v>0</v>
      </c>
      <c r="W67" s="1">
        <f t="shared" si="17"/>
        <v>0</v>
      </c>
      <c r="X67" s="1">
        <f t="shared" si="18"/>
        <v>0</v>
      </c>
      <c r="Y67" s="1">
        <f t="shared" si="19"/>
        <v>0</v>
      </c>
      <c r="Z67" s="1">
        <f t="shared" si="20"/>
        <v>0</v>
      </c>
      <c r="AA67" s="8">
        <f t="shared" si="20"/>
        <v>0</v>
      </c>
      <c r="AB67" s="1">
        <f t="shared" si="21"/>
        <v>0</v>
      </c>
      <c r="AC67" s="1">
        <f t="shared" si="22"/>
        <v>0</v>
      </c>
      <c r="AD67" s="1">
        <f t="shared" si="23"/>
        <v>0</v>
      </c>
      <c r="AE67" s="1">
        <f t="shared" si="24"/>
        <v>0</v>
      </c>
      <c r="AF67" s="1">
        <f t="shared" si="25"/>
        <v>0</v>
      </c>
      <c r="AG67" s="1">
        <f t="shared" si="26"/>
        <v>0</v>
      </c>
      <c r="AH67" s="1">
        <f t="shared" si="27"/>
        <v>0</v>
      </c>
    </row>
    <row r="68" spans="2:34" x14ac:dyDescent="0.3">
      <c r="B68" s="1" t="s">
        <v>62</v>
      </c>
      <c r="C68" s="1">
        <v>64</v>
      </c>
      <c r="D68" s="10">
        <f>IF(D67=MAX($D67:$Q67),D$4/(SUM(U$5:U67)+1),D67)</f>
        <v>15519</v>
      </c>
      <c r="E68" s="10">
        <f>IF(E67=MAX($D67:$Q67),E$4/(SUM(V$5:V67)+1),E67)</f>
        <v>15618.59090909091</v>
      </c>
      <c r="F68" s="10">
        <f>IF(F67=MAX($D67:$Q67),F$4/(SUM(W$5:W67)+1),F67)</f>
        <v>15075.2</v>
      </c>
      <c r="G68" s="10">
        <f>IF(G67=MAX($D67:$Q67),G$4/(SUM(X$5:X67)+1),G67)</f>
        <v>14020.571428571429</v>
      </c>
      <c r="H68" s="10">
        <f>IF(H67=MAX($D67:$Q67),H$4/(SUM(Y$5:Y67)+1),H67)</f>
        <v>11800.666666666666</v>
      </c>
      <c r="I68" s="10">
        <f>IF(I67=MAX($D67:$Q67),I$4/(SUM(Z$5:Z67)+1),I67)</f>
        <v>11944</v>
      </c>
      <c r="J68" s="10">
        <f>IF(J67=MAX($D67:$Q67),J$4/(SUM(AA$5:AA67)+1),J67)</f>
        <v>10848</v>
      </c>
      <c r="K68" s="10">
        <f>IF(K67=MAX($D67:$Q67),K$4/(SUM(AB$5:AB67)+1),K67)</f>
        <v>5585</v>
      </c>
      <c r="L68" s="10">
        <f>IF(L67=MAX($D67:$Q67),L$4/(SUM(AC$5:AC67)+1),L67)</f>
        <v>3112</v>
      </c>
      <c r="M68" s="10">
        <f>IF(M67=MAX($D67:$Q67),M$4/(SUM(AD$5:AD67)+1),M67)</f>
        <v>1683</v>
      </c>
      <c r="N68" s="10">
        <f>IF(N67=MAX($D67:$Q67),N$4/(SUM(AE$5:AE67)+1),N67)</f>
        <v>1419</v>
      </c>
      <c r="O68" s="10">
        <f>IF(O67=MAX($D67:$Q67),O$4/(SUM(AF$5:AF67)+1),O67)</f>
        <v>666</v>
      </c>
      <c r="P68" s="10">
        <f>IF(P67=MAX($D67:$Q67),P$4/(SUM(AG$5:AG67)+1),P67)</f>
        <v>475</v>
      </c>
      <c r="Q68" s="10">
        <f>IF(Q67=MAX($D67:$Q67),Q$4/(SUM(AH$5:AH67)+1),Q67)</f>
        <v>187</v>
      </c>
      <c r="T68" s="1">
        <v>64</v>
      </c>
      <c r="U68" s="1">
        <f t="shared" si="15"/>
        <v>0</v>
      </c>
      <c r="V68" s="1">
        <f t="shared" si="16"/>
        <v>1</v>
      </c>
      <c r="W68" s="1">
        <f t="shared" si="17"/>
        <v>0</v>
      </c>
      <c r="X68" s="1">
        <f t="shared" si="18"/>
        <v>0</v>
      </c>
      <c r="Y68" s="1">
        <f t="shared" si="19"/>
        <v>0</v>
      </c>
      <c r="Z68" s="1">
        <f t="shared" si="20"/>
        <v>0</v>
      </c>
      <c r="AA68" s="8">
        <f t="shared" si="20"/>
        <v>0</v>
      </c>
      <c r="AB68" s="1">
        <f t="shared" si="21"/>
        <v>0</v>
      </c>
      <c r="AC68" s="1">
        <f t="shared" si="22"/>
        <v>0</v>
      </c>
      <c r="AD68" s="1">
        <f t="shared" si="23"/>
        <v>0</v>
      </c>
      <c r="AE68" s="1">
        <f t="shared" si="24"/>
        <v>0</v>
      </c>
      <c r="AF68" s="1">
        <f t="shared" si="25"/>
        <v>0</v>
      </c>
      <c r="AG68" s="1">
        <f t="shared" si="26"/>
        <v>0</v>
      </c>
      <c r="AH68" s="1">
        <f t="shared" si="27"/>
        <v>0</v>
      </c>
    </row>
    <row r="69" spans="2:34" x14ac:dyDescent="0.3">
      <c r="B69" s="1" t="s">
        <v>62</v>
      </c>
      <c r="C69" s="1">
        <v>65</v>
      </c>
      <c r="D69" s="10">
        <f>IF(D68=MAX($D68:$Q68),D$4/(SUM(U$5:U68)+1),D68)</f>
        <v>15519</v>
      </c>
      <c r="E69" s="10">
        <f>IF(E68=MAX($D68:$Q68),E$4/(SUM(V$5:V68)+1),E68)</f>
        <v>14939.521739130434</v>
      </c>
      <c r="F69" s="10">
        <f>IF(F68=MAX($D68:$Q68),F$4/(SUM(W$5:W68)+1),F68)</f>
        <v>15075.2</v>
      </c>
      <c r="G69" s="10">
        <f>IF(G68=MAX($D68:$Q68),G$4/(SUM(X$5:X68)+1),G68)</f>
        <v>14020.571428571429</v>
      </c>
      <c r="H69" s="10">
        <f>IF(H68=MAX($D68:$Q68),H$4/(SUM(Y$5:Y68)+1),H68)</f>
        <v>11800.666666666666</v>
      </c>
      <c r="I69" s="10">
        <f>IF(I68=MAX($D68:$Q68),I$4/(SUM(Z$5:Z68)+1),I68)</f>
        <v>11944</v>
      </c>
      <c r="J69" s="10">
        <f>IF(J68=MAX($D68:$Q68),J$4/(SUM(AA$5:AA68)+1),J68)</f>
        <v>10848</v>
      </c>
      <c r="K69" s="10">
        <f>IF(K68=MAX($D68:$Q68),K$4/(SUM(AB$5:AB68)+1),K68)</f>
        <v>5585</v>
      </c>
      <c r="L69" s="10">
        <f>IF(L68=MAX($D68:$Q68),L$4/(SUM(AC$5:AC68)+1),L68)</f>
        <v>3112</v>
      </c>
      <c r="M69" s="10">
        <f>IF(M68=MAX($D68:$Q68),M$4/(SUM(AD$5:AD68)+1),M68)</f>
        <v>1683</v>
      </c>
      <c r="N69" s="10">
        <f>IF(N68=MAX($D68:$Q68),N$4/(SUM(AE$5:AE68)+1),N68)</f>
        <v>1419</v>
      </c>
      <c r="O69" s="10">
        <f>IF(O68=MAX($D68:$Q68),O$4/(SUM(AF$5:AF68)+1),O68)</f>
        <v>666</v>
      </c>
      <c r="P69" s="10">
        <f>IF(P68=MAX($D68:$Q68),P$4/(SUM(AG$5:AG68)+1),P68)</f>
        <v>475</v>
      </c>
      <c r="Q69" s="10">
        <f>IF(Q68=MAX($D68:$Q68),Q$4/(SUM(AH$5:AH68)+1),Q68)</f>
        <v>187</v>
      </c>
      <c r="T69" s="1">
        <v>65</v>
      </c>
      <c r="U69" s="1">
        <f t="shared" si="15"/>
        <v>1</v>
      </c>
      <c r="V69" s="1">
        <f t="shared" si="16"/>
        <v>0</v>
      </c>
      <c r="W69" s="1">
        <f t="shared" si="17"/>
        <v>0</v>
      </c>
      <c r="X69" s="1">
        <f t="shared" si="18"/>
        <v>0</v>
      </c>
      <c r="Y69" s="1">
        <f t="shared" si="19"/>
        <v>0</v>
      </c>
      <c r="Z69" s="1">
        <f t="shared" si="20"/>
        <v>0</v>
      </c>
      <c r="AA69" s="8">
        <f t="shared" si="20"/>
        <v>0</v>
      </c>
      <c r="AB69" s="1">
        <f t="shared" si="21"/>
        <v>0</v>
      </c>
      <c r="AC69" s="1">
        <f t="shared" si="22"/>
        <v>0</v>
      </c>
      <c r="AD69" s="1">
        <f t="shared" si="23"/>
        <v>0</v>
      </c>
      <c r="AE69" s="1">
        <f t="shared" si="24"/>
        <v>0</v>
      </c>
      <c r="AF69" s="1">
        <f t="shared" si="25"/>
        <v>0</v>
      </c>
      <c r="AG69" s="1">
        <f t="shared" si="26"/>
        <v>0</v>
      </c>
      <c r="AH69" s="1">
        <f t="shared" si="27"/>
        <v>0</v>
      </c>
    </row>
    <row r="70" spans="2:34" x14ac:dyDescent="0.3">
      <c r="B70" s="1" t="s">
        <v>62</v>
      </c>
      <c r="C70" s="1">
        <v>66</v>
      </c>
      <c r="D70" s="10">
        <f>IF(D69=MAX($D69:$Q69),D$4/(SUM(U$5:U69)+1),D69)</f>
        <v>14898.24</v>
      </c>
      <c r="E70" s="10">
        <f>IF(E69=MAX($D69:$Q69),E$4/(SUM(V$5:V69)+1),E69)</f>
        <v>14939.521739130434</v>
      </c>
      <c r="F70" s="10">
        <f>IF(F69=MAX($D69:$Q69),F$4/(SUM(W$5:W69)+1),F69)</f>
        <v>15075.2</v>
      </c>
      <c r="G70" s="10">
        <f>IF(G69=MAX($D69:$Q69),G$4/(SUM(X$5:X69)+1),G69)</f>
        <v>14020.571428571429</v>
      </c>
      <c r="H70" s="10">
        <f>IF(H69=MAX($D69:$Q69),H$4/(SUM(Y$5:Y69)+1),H69)</f>
        <v>11800.666666666666</v>
      </c>
      <c r="I70" s="10">
        <f>IF(I69=MAX($D69:$Q69),I$4/(SUM(Z$5:Z69)+1),I69)</f>
        <v>11944</v>
      </c>
      <c r="J70" s="10">
        <f>IF(J69=MAX($D69:$Q69),J$4/(SUM(AA$5:AA69)+1),J69)</f>
        <v>10848</v>
      </c>
      <c r="K70" s="10">
        <f>IF(K69=MAX($D69:$Q69),K$4/(SUM(AB$5:AB69)+1),K69)</f>
        <v>5585</v>
      </c>
      <c r="L70" s="10">
        <f>IF(L69=MAX($D69:$Q69),L$4/(SUM(AC$5:AC69)+1),L69)</f>
        <v>3112</v>
      </c>
      <c r="M70" s="10">
        <f>IF(M69=MAX($D69:$Q69),M$4/(SUM(AD$5:AD69)+1),M69)</f>
        <v>1683</v>
      </c>
      <c r="N70" s="10">
        <f>IF(N69=MAX($D69:$Q69),N$4/(SUM(AE$5:AE69)+1),N69)</f>
        <v>1419</v>
      </c>
      <c r="O70" s="10">
        <f>IF(O69=MAX($D69:$Q69),O$4/(SUM(AF$5:AF69)+1),O69)</f>
        <v>666</v>
      </c>
      <c r="P70" s="10">
        <f>IF(P69=MAX($D69:$Q69),P$4/(SUM(AG$5:AG69)+1),P69)</f>
        <v>475</v>
      </c>
      <c r="Q70" s="10">
        <f>IF(Q69=MAX($D69:$Q69),Q$4/(SUM(AH$5:AH69)+1),Q69)</f>
        <v>187</v>
      </c>
      <c r="T70" s="1">
        <v>66</v>
      </c>
      <c r="U70" s="1">
        <f t="shared" ref="U70:U79" si="28">IF(D70=MAX($D70:$Q70),1,0)</f>
        <v>0</v>
      </c>
      <c r="V70" s="1">
        <f t="shared" ref="V70:V79" si="29">IF(E70=MAX($D70:$Q70),1,0)</f>
        <v>0</v>
      </c>
      <c r="W70" s="1">
        <f t="shared" ref="W70:W79" si="30">IF(F70=MAX($D70:$Q70),1,0)</f>
        <v>1</v>
      </c>
      <c r="X70" s="1">
        <f t="shared" ref="X70:X79" si="31">IF(G70=MAX($D70:$Q70),1,0)</f>
        <v>0</v>
      </c>
      <c r="Y70" s="1">
        <f t="shared" ref="Y70:Y79" si="32">IF(H70=MAX($D70:$Q70),1,0)</f>
        <v>0</v>
      </c>
      <c r="Z70" s="1">
        <f t="shared" ref="Z70:AA79" si="33">IF(I70=MAX($D70:$Q70),1,0)</f>
        <v>0</v>
      </c>
      <c r="AA70" s="8">
        <f t="shared" si="33"/>
        <v>0</v>
      </c>
      <c r="AB70" s="1">
        <f t="shared" ref="AB70:AB79" si="34">IF(K70=MAX($D70:$Q70),1,0)</f>
        <v>0</v>
      </c>
      <c r="AC70" s="1">
        <f t="shared" ref="AC70:AC79" si="35">IF(L70=MAX($D70:$Q70),1,0)</f>
        <v>0</v>
      </c>
      <c r="AD70" s="1">
        <f t="shared" ref="AD70:AD79" si="36">IF(M70=MAX($D70:$Q70),1,0)</f>
        <v>0</v>
      </c>
      <c r="AE70" s="1">
        <f t="shared" ref="AE70:AE79" si="37">IF(N70=MAX($D70:$Q70),1,0)</f>
        <v>0</v>
      </c>
      <c r="AF70" s="1">
        <f t="shared" ref="AF70:AF79" si="38">IF(O70=MAX($D70:$Q70),1,0)</f>
        <v>0</v>
      </c>
      <c r="AG70" s="1">
        <f t="shared" ref="AG70:AG79" si="39">IF(P70=MAX($D70:$Q70),1,0)</f>
        <v>0</v>
      </c>
      <c r="AH70" s="1">
        <f t="shared" ref="AH70:AH79" si="40">IF(Q70=MAX($D70:$Q70),1,0)</f>
        <v>0</v>
      </c>
    </row>
    <row r="71" spans="2:34" x14ac:dyDescent="0.3">
      <c r="B71" s="1" t="s">
        <v>62</v>
      </c>
      <c r="C71" s="1">
        <v>67</v>
      </c>
      <c r="D71" s="10">
        <f>IF(D70=MAX($D70:$Q70),D$4/(SUM(U$5:U70)+1),D70)</f>
        <v>14898.24</v>
      </c>
      <c r="E71" s="10">
        <f>IF(E70=MAX($D70:$Q70),E$4/(SUM(V$5:V70)+1),E70)</f>
        <v>14939.521739130434</v>
      </c>
      <c r="F71" s="10">
        <f>IF(F70=MAX($D70:$Q70),F$4/(SUM(W$5:W70)+1),F70)</f>
        <v>13704.727272727272</v>
      </c>
      <c r="G71" s="10">
        <f>IF(G70=MAX($D70:$Q70),G$4/(SUM(X$5:X70)+1),G70)</f>
        <v>14020.571428571429</v>
      </c>
      <c r="H71" s="10">
        <f>IF(H70=MAX($D70:$Q70),H$4/(SUM(Y$5:Y70)+1),H70)</f>
        <v>11800.666666666666</v>
      </c>
      <c r="I71" s="10">
        <f>IF(I70=MAX($D70:$Q70),I$4/(SUM(Z$5:Z70)+1),I70)</f>
        <v>11944</v>
      </c>
      <c r="J71" s="10">
        <f>IF(J70=MAX($D70:$Q70),J$4/(SUM(AA$5:AA70)+1),J70)</f>
        <v>10848</v>
      </c>
      <c r="K71" s="10">
        <f>IF(K70=MAX($D70:$Q70),K$4/(SUM(AB$5:AB70)+1),K70)</f>
        <v>5585</v>
      </c>
      <c r="L71" s="10">
        <f>IF(L70=MAX($D70:$Q70),L$4/(SUM(AC$5:AC70)+1),L70)</f>
        <v>3112</v>
      </c>
      <c r="M71" s="10">
        <f>IF(M70=MAX($D70:$Q70),M$4/(SUM(AD$5:AD70)+1),M70)</f>
        <v>1683</v>
      </c>
      <c r="N71" s="10">
        <f>IF(N70=MAX($D70:$Q70),N$4/(SUM(AE$5:AE70)+1),N70)</f>
        <v>1419</v>
      </c>
      <c r="O71" s="10">
        <f>IF(O70=MAX($D70:$Q70),O$4/(SUM(AF$5:AF70)+1),O70)</f>
        <v>666</v>
      </c>
      <c r="P71" s="10">
        <f>IF(P70=MAX($D70:$Q70),P$4/(SUM(AG$5:AG70)+1),P70)</f>
        <v>475</v>
      </c>
      <c r="Q71" s="10">
        <f>IF(Q70=MAX($D70:$Q70),Q$4/(SUM(AH$5:AH70)+1),Q70)</f>
        <v>187</v>
      </c>
      <c r="T71" s="1">
        <v>67</v>
      </c>
      <c r="U71" s="1">
        <f t="shared" si="28"/>
        <v>0</v>
      </c>
      <c r="V71" s="1">
        <f t="shared" si="29"/>
        <v>1</v>
      </c>
      <c r="W71" s="1">
        <f t="shared" si="30"/>
        <v>0</v>
      </c>
      <c r="X71" s="1">
        <f t="shared" si="31"/>
        <v>0</v>
      </c>
      <c r="Y71" s="1">
        <f t="shared" si="32"/>
        <v>0</v>
      </c>
      <c r="Z71" s="1">
        <f t="shared" si="33"/>
        <v>0</v>
      </c>
      <c r="AA71" s="8">
        <f t="shared" si="33"/>
        <v>0</v>
      </c>
      <c r="AB71" s="1">
        <f t="shared" si="34"/>
        <v>0</v>
      </c>
      <c r="AC71" s="1">
        <f t="shared" si="35"/>
        <v>0</v>
      </c>
      <c r="AD71" s="1">
        <f t="shared" si="36"/>
        <v>0</v>
      </c>
      <c r="AE71" s="1">
        <f t="shared" si="37"/>
        <v>0</v>
      </c>
      <c r="AF71" s="1">
        <f t="shared" si="38"/>
        <v>0</v>
      </c>
      <c r="AG71" s="1">
        <f t="shared" si="39"/>
        <v>0</v>
      </c>
      <c r="AH71" s="1">
        <f t="shared" si="40"/>
        <v>0</v>
      </c>
    </row>
    <row r="72" spans="2:34" x14ac:dyDescent="0.3">
      <c r="B72" s="1" t="s">
        <v>62</v>
      </c>
      <c r="C72" s="1">
        <v>68</v>
      </c>
      <c r="D72" s="10">
        <f>IF(D71=MAX($D71:$Q71),D$4/(SUM(U$5:U71)+1),D71)</f>
        <v>14898.24</v>
      </c>
      <c r="E72" s="10">
        <f>IF(E71=MAX($D71:$Q71),E$4/(SUM(V$5:V71)+1),E71)</f>
        <v>14317.041666666666</v>
      </c>
      <c r="F72" s="10">
        <f>IF(F71=MAX($D71:$Q71),F$4/(SUM(W$5:W71)+1),F71)</f>
        <v>13704.727272727272</v>
      </c>
      <c r="G72" s="10">
        <f>IF(G71=MAX($D71:$Q71),G$4/(SUM(X$5:X71)+1),G71)</f>
        <v>14020.571428571429</v>
      </c>
      <c r="H72" s="10">
        <f>IF(H71=MAX($D71:$Q71),H$4/(SUM(Y$5:Y71)+1),H71)</f>
        <v>11800.666666666666</v>
      </c>
      <c r="I72" s="10">
        <f>IF(I71=MAX($D71:$Q71),I$4/(SUM(Z$5:Z71)+1),I71)</f>
        <v>11944</v>
      </c>
      <c r="J72" s="10">
        <f>IF(J71=MAX($D71:$Q71),J$4/(SUM(AA$5:AA71)+1),J71)</f>
        <v>10848</v>
      </c>
      <c r="K72" s="10">
        <f>IF(K71=MAX($D71:$Q71),K$4/(SUM(AB$5:AB71)+1),K71)</f>
        <v>5585</v>
      </c>
      <c r="L72" s="10">
        <f>IF(L71=MAX($D71:$Q71),L$4/(SUM(AC$5:AC71)+1),L71)</f>
        <v>3112</v>
      </c>
      <c r="M72" s="10">
        <f>IF(M71=MAX($D71:$Q71),M$4/(SUM(AD$5:AD71)+1),M71)</f>
        <v>1683</v>
      </c>
      <c r="N72" s="10">
        <f>IF(N71=MAX($D71:$Q71),N$4/(SUM(AE$5:AE71)+1),N71)</f>
        <v>1419</v>
      </c>
      <c r="O72" s="10">
        <f>IF(O71=MAX($D71:$Q71),O$4/(SUM(AF$5:AF71)+1),O71)</f>
        <v>666</v>
      </c>
      <c r="P72" s="10">
        <f>IF(P71=MAX($D71:$Q71),P$4/(SUM(AG$5:AG71)+1),P71)</f>
        <v>475</v>
      </c>
      <c r="Q72" s="10">
        <f>IF(Q71=MAX($D71:$Q71),Q$4/(SUM(AH$5:AH71)+1),Q71)</f>
        <v>187</v>
      </c>
      <c r="T72" s="1">
        <v>68</v>
      </c>
      <c r="U72" s="1">
        <f t="shared" si="28"/>
        <v>1</v>
      </c>
      <c r="V72" s="1">
        <f t="shared" si="29"/>
        <v>0</v>
      </c>
      <c r="W72" s="1">
        <f t="shared" si="30"/>
        <v>0</v>
      </c>
      <c r="X72" s="1">
        <f t="shared" si="31"/>
        <v>0</v>
      </c>
      <c r="Y72" s="1">
        <f t="shared" si="32"/>
        <v>0</v>
      </c>
      <c r="Z72" s="1">
        <f t="shared" si="33"/>
        <v>0</v>
      </c>
      <c r="AA72" s="8">
        <f t="shared" si="33"/>
        <v>0</v>
      </c>
      <c r="AB72" s="1">
        <f t="shared" si="34"/>
        <v>0</v>
      </c>
      <c r="AC72" s="1">
        <f t="shared" si="35"/>
        <v>0</v>
      </c>
      <c r="AD72" s="1">
        <f t="shared" si="36"/>
        <v>0</v>
      </c>
      <c r="AE72" s="1">
        <f t="shared" si="37"/>
        <v>0</v>
      </c>
      <c r="AF72" s="1">
        <f t="shared" si="38"/>
        <v>0</v>
      </c>
      <c r="AG72" s="1">
        <f t="shared" si="39"/>
        <v>0</v>
      </c>
      <c r="AH72" s="1">
        <f t="shared" si="40"/>
        <v>0</v>
      </c>
    </row>
    <row r="73" spans="2:34" x14ac:dyDescent="0.3">
      <c r="B73" s="1" t="s">
        <v>62</v>
      </c>
      <c r="C73" s="1">
        <v>69</v>
      </c>
      <c r="D73" s="10">
        <f>IF(D72=MAX($D72:$Q72),D$4/(SUM(U$5:U72)+1),D72)</f>
        <v>14325.23076923077</v>
      </c>
      <c r="E73" s="10">
        <f>IF(E72=MAX($D72:$Q72),E$4/(SUM(V$5:V72)+1),E72)</f>
        <v>14317.041666666666</v>
      </c>
      <c r="F73" s="10">
        <f>IF(F72=MAX($D72:$Q72),F$4/(SUM(W$5:W72)+1),F72)</f>
        <v>13704.727272727272</v>
      </c>
      <c r="G73" s="10">
        <f>IF(G72=MAX($D72:$Q72),G$4/(SUM(X$5:X72)+1),G72)</f>
        <v>14020.571428571429</v>
      </c>
      <c r="H73" s="10">
        <f>IF(H72=MAX($D72:$Q72),H$4/(SUM(Y$5:Y72)+1),H72)</f>
        <v>11800.666666666666</v>
      </c>
      <c r="I73" s="10">
        <f>IF(I72=MAX($D72:$Q72),I$4/(SUM(Z$5:Z72)+1),I72)</f>
        <v>11944</v>
      </c>
      <c r="J73" s="10">
        <f>IF(J72=MAX($D72:$Q72),J$4/(SUM(AA$5:AA72)+1),J72)</f>
        <v>10848</v>
      </c>
      <c r="K73" s="10">
        <f>IF(K72=MAX($D72:$Q72),K$4/(SUM(AB$5:AB72)+1),K72)</f>
        <v>5585</v>
      </c>
      <c r="L73" s="10">
        <f>IF(L72=MAX($D72:$Q72),L$4/(SUM(AC$5:AC72)+1),L72)</f>
        <v>3112</v>
      </c>
      <c r="M73" s="10">
        <f>IF(M72=MAX($D72:$Q72),M$4/(SUM(AD$5:AD72)+1),M72)</f>
        <v>1683</v>
      </c>
      <c r="N73" s="10">
        <f>IF(N72=MAX($D72:$Q72),N$4/(SUM(AE$5:AE72)+1),N72)</f>
        <v>1419</v>
      </c>
      <c r="O73" s="10">
        <f>IF(O72=MAX($D72:$Q72),O$4/(SUM(AF$5:AF72)+1),O72)</f>
        <v>666</v>
      </c>
      <c r="P73" s="10">
        <f>IF(P72=MAX($D72:$Q72),P$4/(SUM(AG$5:AG72)+1),P72)</f>
        <v>475</v>
      </c>
      <c r="Q73" s="10">
        <f>IF(Q72=MAX($D72:$Q72),Q$4/(SUM(AH$5:AH72)+1),Q72)</f>
        <v>187</v>
      </c>
      <c r="T73" s="1">
        <v>69</v>
      </c>
      <c r="U73" s="1">
        <f t="shared" si="28"/>
        <v>1</v>
      </c>
      <c r="V73" s="1">
        <f t="shared" si="29"/>
        <v>0</v>
      </c>
      <c r="W73" s="1">
        <f t="shared" si="30"/>
        <v>0</v>
      </c>
      <c r="X73" s="1">
        <f t="shared" si="31"/>
        <v>0</v>
      </c>
      <c r="Y73" s="1">
        <f t="shared" si="32"/>
        <v>0</v>
      </c>
      <c r="Z73" s="1">
        <f t="shared" si="33"/>
        <v>0</v>
      </c>
      <c r="AA73" s="8">
        <f t="shared" si="33"/>
        <v>0</v>
      </c>
      <c r="AB73" s="1">
        <f t="shared" si="34"/>
        <v>0</v>
      </c>
      <c r="AC73" s="1">
        <f t="shared" si="35"/>
        <v>0</v>
      </c>
      <c r="AD73" s="1">
        <f t="shared" si="36"/>
        <v>0</v>
      </c>
      <c r="AE73" s="1">
        <f t="shared" si="37"/>
        <v>0</v>
      </c>
      <c r="AF73" s="1">
        <f t="shared" si="38"/>
        <v>0</v>
      </c>
      <c r="AG73" s="1">
        <f t="shared" si="39"/>
        <v>0</v>
      </c>
      <c r="AH73" s="1">
        <f t="shared" si="40"/>
        <v>0</v>
      </c>
    </row>
    <row r="74" spans="2:34" x14ac:dyDescent="0.3">
      <c r="B74" s="1" t="s">
        <v>62</v>
      </c>
      <c r="C74" s="1">
        <v>70</v>
      </c>
      <c r="D74" s="10">
        <f>IF(D73=MAX($D73:$Q73),D$4/(SUM(U$5:U73)+1),D73)</f>
        <v>13794.666666666666</v>
      </c>
      <c r="E74" s="10">
        <f>IF(E73=MAX($D73:$Q73),E$4/(SUM(V$5:V73)+1),E73)</f>
        <v>14317.041666666666</v>
      </c>
      <c r="F74" s="10">
        <f>IF(F73=MAX($D73:$Q73),F$4/(SUM(W$5:W73)+1),F73)</f>
        <v>13704.727272727272</v>
      </c>
      <c r="G74" s="10">
        <f>IF(G73=MAX($D73:$Q73),G$4/(SUM(X$5:X73)+1),G73)</f>
        <v>14020.571428571429</v>
      </c>
      <c r="H74" s="10">
        <f>IF(H73=MAX($D73:$Q73),H$4/(SUM(Y$5:Y73)+1),H73)</f>
        <v>11800.666666666666</v>
      </c>
      <c r="I74" s="10">
        <f>IF(I73=MAX($D73:$Q73),I$4/(SUM(Z$5:Z73)+1),I73)</f>
        <v>11944</v>
      </c>
      <c r="J74" s="10">
        <f>IF(J73=MAX($D73:$Q73),J$4/(SUM(AA$5:AA73)+1),J73)</f>
        <v>10848</v>
      </c>
      <c r="K74" s="10">
        <f>IF(K73=MAX($D73:$Q73),K$4/(SUM(AB$5:AB73)+1),K73)</f>
        <v>5585</v>
      </c>
      <c r="L74" s="10">
        <f>IF(L73=MAX($D73:$Q73),L$4/(SUM(AC$5:AC73)+1),L73)</f>
        <v>3112</v>
      </c>
      <c r="M74" s="10">
        <f>IF(M73=MAX($D73:$Q73),M$4/(SUM(AD$5:AD73)+1),M73)</f>
        <v>1683</v>
      </c>
      <c r="N74" s="10">
        <f>IF(N73=MAX($D73:$Q73),N$4/(SUM(AE$5:AE73)+1),N73)</f>
        <v>1419</v>
      </c>
      <c r="O74" s="10">
        <f>IF(O73=MAX($D73:$Q73),O$4/(SUM(AF$5:AF73)+1),O73)</f>
        <v>666</v>
      </c>
      <c r="P74" s="10">
        <f>IF(P73=MAX($D73:$Q73),P$4/(SUM(AG$5:AG73)+1),P73)</f>
        <v>475</v>
      </c>
      <c r="Q74" s="10">
        <f>IF(Q73=MAX($D73:$Q73),Q$4/(SUM(AH$5:AH73)+1),Q73)</f>
        <v>187</v>
      </c>
      <c r="T74" s="1">
        <v>70</v>
      </c>
      <c r="U74" s="1">
        <f t="shared" si="28"/>
        <v>0</v>
      </c>
      <c r="V74" s="1">
        <f t="shared" si="29"/>
        <v>1</v>
      </c>
      <c r="W74" s="1">
        <f t="shared" si="30"/>
        <v>0</v>
      </c>
      <c r="X74" s="1">
        <f t="shared" si="31"/>
        <v>0</v>
      </c>
      <c r="Y74" s="1">
        <f t="shared" si="32"/>
        <v>0</v>
      </c>
      <c r="Z74" s="1">
        <f t="shared" si="33"/>
        <v>0</v>
      </c>
      <c r="AA74" s="8">
        <f t="shared" si="33"/>
        <v>0</v>
      </c>
      <c r="AB74" s="1">
        <f t="shared" si="34"/>
        <v>0</v>
      </c>
      <c r="AC74" s="1">
        <f t="shared" si="35"/>
        <v>0</v>
      </c>
      <c r="AD74" s="1">
        <f t="shared" si="36"/>
        <v>0</v>
      </c>
      <c r="AE74" s="1">
        <f t="shared" si="37"/>
        <v>0</v>
      </c>
      <c r="AF74" s="1">
        <f t="shared" si="38"/>
        <v>0</v>
      </c>
      <c r="AG74" s="1">
        <f t="shared" si="39"/>
        <v>0</v>
      </c>
      <c r="AH74" s="1">
        <f t="shared" si="40"/>
        <v>0</v>
      </c>
    </row>
    <row r="75" spans="2:34" x14ac:dyDescent="0.3">
      <c r="B75" s="1" t="s">
        <v>62</v>
      </c>
      <c r="C75" s="1">
        <v>71</v>
      </c>
      <c r="D75" s="10">
        <f>IF(D74=MAX($D74:$Q74),D$4/(SUM(U$5:U74)+1),D74)</f>
        <v>13794.666666666666</v>
      </c>
      <c r="E75" s="10">
        <f>IF(E74=MAX($D74:$Q74),E$4/(SUM(V$5:V74)+1),E74)</f>
        <v>13744.36</v>
      </c>
      <c r="F75" s="10">
        <f>IF(F74=MAX($D74:$Q74),F$4/(SUM(W$5:W74)+1),F74)</f>
        <v>13704.727272727272</v>
      </c>
      <c r="G75" s="10">
        <f>IF(G74=MAX($D74:$Q74),G$4/(SUM(X$5:X74)+1),G74)</f>
        <v>14020.571428571429</v>
      </c>
      <c r="H75" s="10">
        <f>IF(H74=MAX($D74:$Q74),H$4/(SUM(Y$5:Y74)+1),H74)</f>
        <v>11800.666666666666</v>
      </c>
      <c r="I75" s="10">
        <f>IF(I74=MAX($D74:$Q74),I$4/(SUM(Z$5:Z74)+1),I74)</f>
        <v>11944</v>
      </c>
      <c r="J75" s="10">
        <f>IF(J74=MAX($D74:$Q74),J$4/(SUM(AA$5:AA74)+1),J74)</f>
        <v>10848</v>
      </c>
      <c r="K75" s="10">
        <f>IF(K74=MAX($D74:$Q74),K$4/(SUM(AB$5:AB74)+1),K74)</f>
        <v>5585</v>
      </c>
      <c r="L75" s="10">
        <f>IF(L74=MAX($D74:$Q74),L$4/(SUM(AC$5:AC74)+1),L74)</f>
        <v>3112</v>
      </c>
      <c r="M75" s="10">
        <f>IF(M74=MAX($D74:$Q74),M$4/(SUM(AD$5:AD74)+1),M74)</f>
        <v>1683</v>
      </c>
      <c r="N75" s="10">
        <f>IF(N74=MAX($D74:$Q74),N$4/(SUM(AE$5:AE74)+1),N74)</f>
        <v>1419</v>
      </c>
      <c r="O75" s="10">
        <f>IF(O74=MAX($D74:$Q74),O$4/(SUM(AF$5:AF74)+1),O74)</f>
        <v>666</v>
      </c>
      <c r="P75" s="10">
        <f>IF(P74=MAX($D74:$Q74),P$4/(SUM(AG$5:AG74)+1),P74)</f>
        <v>475</v>
      </c>
      <c r="Q75" s="10">
        <f>IF(Q74=MAX($D74:$Q74),Q$4/(SUM(AH$5:AH74)+1),Q74)</f>
        <v>187</v>
      </c>
      <c r="T75" s="1">
        <v>71</v>
      </c>
      <c r="U75" s="1">
        <f t="shared" si="28"/>
        <v>0</v>
      </c>
      <c r="V75" s="1">
        <f t="shared" si="29"/>
        <v>0</v>
      </c>
      <c r="W75" s="1">
        <f t="shared" si="30"/>
        <v>0</v>
      </c>
      <c r="X75" s="1">
        <f t="shared" si="31"/>
        <v>1</v>
      </c>
      <c r="Y75" s="1">
        <f t="shared" si="32"/>
        <v>0</v>
      </c>
      <c r="Z75" s="1">
        <f t="shared" si="33"/>
        <v>0</v>
      </c>
      <c r="AA75" s="8">
        <f t="shared" si="33"/>
        <v>0</v>
      </c>
      <c r="AB75" s="1">
        <f t="shared" si="34"/>
        <v>0</v>
      </c>
      <c r="AC75" s="1">
        <f t="shared" si="35"/>
        <v>0</v>
      </c>
      <c r="AD75" s="1">
        <f t="shared" si="36"/>
        <v>0</v>
      </c>
      <c r="AE75" s="1">
        <f t="shared" si="37"/>
        <v>0</v>
      </c>
      <c r="AF75" s="1">
        <f t="shared" si="38"/>
        <v>0</v>
      </c>
      <c r="AG75" s="1">
        <f t="shared" si="39"/>
        <v>0</v>
      </c>
      <c r="AH75" s="1">
        <f t="shared" si="40"/>
        <v>0</v>
      </c>
    </row>
    <row r="76" spans="2:34" x14ac:dyDescent="0.3">
      <c r="B76" s="1" t="s">
        <v>62</v>
      </c>
      <c r="C76" s="1">
        <v>72</v>
      </c>
      <c r="D76" s="10">
        <f>IF(D75=MAX($D75:$Q75),D$4/(SUM(U$5:U75)+1),D75)</f>
        <v>13794.666666666666</v>
      </c>
      <c r="E76" s="10">
        <f>IF(E75=MAX($D75:$Q75),E$4/(SUM(V$5:V75)+1),E75)</f>
        <v>13744.36</v>
      </c>
      <c r="F76" s="10">
        <f>IF(F75=MAX($D75:$Q75),F$4/(SUM(W$5:W75)+1),F75)</f>
        <v>13704.727272727272</v>
      </c>
      <c r="G76" s="10">
        <f>IF(G75=MAX($D75:$Q75),G$4/(SUM(X$5:X75)+1),G75)</f>
        <v>12268</v>
      </c>
      <c r="H76" s="10">
        <f>IF(H75=MAX($D75:$Q75),H$4/(SUM(Y$5:Y75)+1),H75)</f>
        <v>11800.666666666666</v>
      </c>
      <c r="I76" s="10">
        <f>IF(I75=MAX($D75:$Q75),I$4/(SUM(Z$5:Z75)+1),I75)</f>
        <v>11944</v>
      </c>
      <c r="J76" s="10">
        <f>IF(J75=MAX($D75:$Q75),J$4/(SUM(AA$5:AA75)+1),J75)</f>
        <v>10848</v>
      </c>
      <c r="K76" s="10">
        <f>IF(K75=MAX($D75:$Q75),K$4/(SUM(AB$5:AB75)+1),K75)</f>
        <v>5585</v>
      </c>
      <c r="L76" s="10">
        <f>IF(L75=MAX($D75:$Q75),L$4/(SUM(AC$5:AC75)+1),L75)</f>
        <v>3112</v>
      </c>
      <c r="M76" s="10">
        <f>IF(M75=MAX($D75:$Q75),M$4/(SUM(AD$5:AD75)+1),M75)</f>
        <v>1683</v>
      </c>
      <c r="N76" s="10">
        <f>IF(N75=MAX($D75:$Q75),N$4/(SUM(AE$5:AE75)+1),N75)</f>
        <v>1419</v>
      </c>
      <c r="O76" s="10">
        <f>IF(O75=MAX($D75:$Q75),O$4/(SUM(AF$5:AF75)+1),O75)</f>
        <v>666</v>
      </c>
      <c r="P76" s="10">
        <f>IF(P75=MAX($D75:$Q75),P$4/(SUM(AG$5:AG75)+1),P75)</f>
        <v>475</v>
      </c>
      <c r="Q76" s="10">
        <f>IF(Q75=MAX($D75:$Q75),Q$4/(SUM(AH$5:AH75)+1),Q75)</f>
        <v>187</v>
      </c>
      <c r="T76" s="1">
        <v>72</v>
      </c>
      <c r="U76" s="1">
        <f t="shared" si="28"/>
        <v>1</v>
      </c>
      <c r="V76" s="1">
        <f t="shared" si="29"/>
        <v>0</v>
      </c>
      <c r="W76" s="1">
        <f t="shared" si="30"/>
        <v>0</v>
      </c>
      <c r="X76" s="1">
        <f t="shared" si="31"/>
        <v>0</v>
      </c>
      <c r="Y76" s="1">
        <f t="shared" si="32"/>
        <v>0</v>
      </c>
      <c r="Z76" s="1">
        <f t="shared" si="33"/>
        <v>0</v>
      </c>
      <c r="AA76" s="8">
        <f t="shared" si="33"/>
        <v>0</v>
      </c>
      <c r="AB76" s="1">
        <f t="shared" si="34"/>
        <v>0</v>
      </c>
      <c r="AC76" s="1">
        <f t="shared" si="35"/>
        <v>0</v>
      </c>
      <c r="AD76" s="1">
        <f t="shared" si="36"/>
        <v>0</v>
      </c>
      <c r="AE76" s="1">
        <f t="shared" si="37"/>
        <v>0</v>
      </c>
      <c r="AF76" s="1">
        <f t="shared" si="38"/>
        <v>0</v>
      </c>
      <c r="AG76" s="1">
        <f t="shared" si="39"/>
        <v>0</v>
      </c>
      <c r="AH76" s="1">
        <f t="shared" si="40"/>
        <v>0</v>
      </c>
    </row>
    <row r="77" spans="2:34" x14ac:dyDescent="0.3">
      <c r="B77" s="1" t="s">
        <v>62</v>
      </c>
      <c r="C77" s="1">
        <v>73</v>
      </c>
      <c r="D77" s="10">
        <f>IF(D76=MAX($D76:$Q76),D$4/(SUM(U$5:U76)+1),D76)</f>
        <v>13302</v>
      </c>
      <c r="E77" s="10">
        <f>IF(E76=MAX($D76:$Q76),E$4/(SUM(V$5:V76)+1),E76)</f>
        <v>13744.36</v>
      </c>
      <c r="F77" s="10">
        <f>IF(F76=MAX($D76:$Q76),F$4/(SUM(W$5:W76)+1),F76)</f>
        <v>13704.727272727272</v>
      </c>
      <c r="G77" s="10">
        <f>IF(G76=MAX($D76:$Q76),G$4/(SUM(X$5:X76)+1),G76)</f>
        <v>12268</v>
      </c>
      <c r="H77" s="10">
        <f>IF(H76=MAX($D76:$Q76),H$4/(SUM(Y$5:Y76)+1),H76)</f>
        <v>11800.666666666666</v>
      </c>
      <c r="I77" s="10">
        <f>IF(I76=MAX($D76:$Q76),I$4/(SUM(Z$5:Z76)+1),I76)</f>
        <v>11944</v>
      </c>
      <c r="J77" s="10">
        <f>IF(J76=MAX($D76:$Q76),J$4/(SUM(AA$5:AA76)+1),J76)</f>
        <v>10848</v>
      </c>
      <c r="K77" s="10">
        <f>IF(K76=MAX($D76:$Q76),K$4/(SUM(AB$5:AB76)+1),K76)</f>
        <v>5585</v>
      </c>
      <c r="L77" s="10">
        <f>IF(L76=MAX($D76:$Q76),L$4/(SUM(AC$5:AC76)+1),L76)</f>
        <v>3112</v>
      </c>
      <c r="M77" s="10">
        <f>IF(M76=MAX($D76:$Q76),M$4/(SUM(AD$5:AD76)+1),M76)</f>
        <v>1683</v>
      </c>
      <c r="N77" s="10">
        <f>IF(N76=MAX($D76:$Q76),N$4/(SUM(AE$5:AE76)+1),N76)</f>
        <v>1419</v>
      </c>
      <c r="O77" s="10">
        <f>IF(O76=MAX($D76:$Q76),O$4/(SUM(AF$5:AF76)+1),O76)</f>
        <v>666</v>
      </c>
      <c r="P77" s="10">
        <f>IF(P76=MAX($D76:$Q76),P$4/(SUM(AG$5:AG76)+1),P76)</f>
        <v>475</v>
      </c>
      <c r="Q77" s="10">
        <f>IF(Q76=MAX($D76:$Q76),Q$4/(SUM(AH$5:AH76)+1),Q76)</f>
        <v>187</v>
      </c>
      <c r="T77" s="1">
        <v>73</v>
      </c>
      <c r="U77" s="1">
        <f t="shared" si="28"/>
        <v>0</v>
      </c>
      <c r="V77" s="1">
        <f t="shared" si="29"/>
        <v>1</v>
      </c>
      <c r="W77" s="1">
        <f t="shared" si="30"/>
        <v>0</v>
      </c>
      <c r="X77" s="1">
        <f t="shared" si="31"/>
        <v>0</v>
      </c>
      <c r="Y77" s="1">
        <f t="shared" si="32"/>
        <v>0</v>
      </c>
      <c r="Z77" s="1">
        <f t="shared" si="33"/>
        <v>0</v>
      </c>
      <c r="AA77" s="8">
        <f t="shared" si="33"/>
        <v>0</v>
      </c>
      <c r="AB77" s="1">
        <f t="shared" si="34"/>
        <v>0</v>
      </c>
      <c r="AC77" s="1">
        <f t="shared" si="35"/>
        <v>0</v>
      </c>
      <c r="AD77" s="1">
        <f t="shared" si="36"/>
        <v>0</v>
      </c>
      <c r="AE77" s="1">
        <f t="shared" si="37"/>
        <v>0</v>
      </c>
      <c r="AF77" s="1">
        <f t="shared" si="38"/>
        <v>0</v>
      </c>
      <c r="AG77" s="1">
        <f t="shared" si="39"/>
        <v>0</v>
      </c>
      <c r="AH77" s="1">
        <f t="shared" si="40"/>
        <v>0</v>
      </c>
    </row>
    <row r="78" spans="2:34" x14ac:dyDescent="0.3">
      <c r="B78" s="1" t="s">
        <v>62</v>
      </c>
      <c r="C78" s="1">
        <v>74</v>
      </c>
      <c r="D78" s="10">
        <f>IF(D77=MAX($D77:$Q77),D$4/(SUM(U$5:U77)+1),D77)</f>
        <v>13302</v>
      </c>
      <c r="E78" s="10">
        <f>IF(E77=MAX($D77:$Q77),E$4/(SUM(V$5:V77)+1),E77)</f>
        <v>13215.73076923077</v>
      </c>
      <c r="F78" s="10">
        <f>IF(F77=MAX($D77:$Q77),F$4/(SUM(W$5:W77)+1),F77)</f>
        <v>13704.727272727272</v>
      </c>
      <c r="G78" s="10">
        <f>IF(G77=MAX($D77:$Q77),G$4/(SUM(X$5:X77)+1),G77)</f>
        <v>12268</v>
      </c>
      <c r="H78" s="10">
        <f>IF(H77=MAX($D77:$Q77),H$4/(SUM(Y$5:Y77)+1),H77)</f>
        <v>11800.666666666666</v>
      </c>
      <c r="I78" s="10">
        <f>IF(I77=MAX($D77:$Q77),I$4/(SUM(Z$5:Z77)+1),I77)</f>
        <v>11944</v>
      </c>
      <c r="J78" s="10">
        <f>IF(J77=MAX($D77:$Q77),J$4/(SUM(AA$5:AA77)+1),J77)</f>
        <v>10848</v>
      </c>
      <c r="K78" s="10">
        <f>IF(K77=MAX($D77:$Q77),K$4/(SUM(AB$5:AB77)+1),K77)</f>
        <v>5585</v>
      </c>
      <c r="L78" s="10">
        <f>IF(L77=MAX($D77:$Q77),L$4/(SUM(AC$5:AC77)+1),L77)</f>
        <v>3112</v>
      </c>
      <c r="M78" s="10">
        <f>IF(M77=MAX($D77:$Q77),M$4/(SUM(AD$5:AD77)+1),M77)</f>
        <v>1683</v>
      </c>
      <c r="N78" s="10">
        <f>IF(N77=MAX($D77:$Q77),N$4/(SUM(AE$5:AE77)+1),N77)</f>
        <v>1419</v>
      </c>
      <c r="O78" s="10">
        <f>IF(O77=MAX($D77:$Q77),O$4/(SUM(AF$5:AF77)+1),O77)</f>
        <v>666</v>
      </c>
      <c r="P78" s="10">
        <f>IF(P77=MAX($D77:$Q77),P$4/(SUM(AG$5:AG77)+1),P77)</f>
        <v>475</v>
      </c>
      <c r="Q78" s="10">
        <f>IF(Q77=MAX($D77:$Q77),Q$4/(SUM(AH$5:AH77)+1),Q77)</f>
        <v>187</v>
      </c>
      <c r="T78" s="1">
        <v>74</v>
      </c>
      <c r="U78" s="1">
        <f t="shared" si="28"/>
        <v>0</v>
      </c>
      <c r="V78" s="1">
        <f t="shared" si="29"/>
        <v>0</v>
      </c>
      <c r="W78" s="1">
        <f t="shared" si="30"/>
        <v>1</v>
      </c>
      <c r="X78" s="1">
        <f t="shared" si="31"/>
        <v>0</v>
      </c>
      <c r="Y78" s="1">
        <f t="shared" si="32"/>
        <v>0</v>
      </c>
      <c r="Z78" s="1">
        <f t="shared" si="33"/>
        <v>0</v>
      </c>
      <c r="AA78" s="8">
        <f t="shared" si="33"/>
        <v>0</v>
      </c>
      <c r="AB78" s="1">
        <f t="shared" si="34"/>
        <v>0</v>
      </c>
      <c r="AC78" s="1">
        <f t="shared" si="35"/>
        <v>0</v>
      </c>
      <c r="AD78" s="1">
        <f t="shared" si="36"/>
        <v>0</v>
      </c>
      <c r="AE78" s="1">
        <f t="shared" si="37"/>
        <v>0</v>
      </c>
      <c r="AF78" s="1">
        <f t="shared" si="38"/>
        <v>0</v>
      </c>
      <c r="AG78" s="1">
        <f t="shared" si="39"/>
        <v>0</v>
      </c>
      <c r="AH78" s="1">
        <f t="shared" si="40"/>
        <v>0</v>
      </c>
    </row>
    <row r="79" spans="2:34" x14ac:dyDescent="0.3">
      <c r="B79" s="1" t="s">
        <v>62</v>
      </c>
      <c r="C79" s="1">
        <v>75</v>
      </c>
      <c r="D79" s="10">
        <f>IF(D78=MAX($D78:$Q78),D$4/(SUM(U$5:U78)+1),D78)</f>
        <v>13302</v>
      </c>
      <c r="E79" s="10">
        <f>IF(E78=MAX($D78:$Q78),E$4/(SUM(V$5:V78)+1),E78)</f>
        <v>13215.73076923077</v>
      </c>
      <c r="F79" s="10">
        <f>IF(F78=MAX($D78:$Q78),F$4/(SUM(W$5:W78)+1),F78)</f>
        <v>12562.666666666666</v>
      </c>
      <c r="G79" s="10">
        <f>IF(G78=MAX($D78:$Q78),G$4/(SUM(X$5:X78)+1),G78)</f>
        <v>12268</v>
      </c>
      <c r="H79" s="10">
        <f>IF(H78=MAX($D78:$Q78),H$4/(SUM(Y$5:Y78)+1),H78)</f>
        <v>11800.666666666666</v>
      </c>
      <c r="I79" s="10">
        <f>IF(I78=MAX($D78:$Q78),I$4/(SUM(Z$5:Z78)+1),I78)</f>
        <v>11944</v>
      </c>
      <c r="J79" s="10">
        <f>IF(J78=MAX($D78:$Q78),J$4/(SUM(AA$5:AA78)+1),J78)</f>
        <v>10848</v>
      </c>
      <c r="K79" s="10">
        <f>IF(K78=MAX($D78:$Q78),K$4/(SUM(AB$5:AB78)+1),K78)</f>
        <v>5585</v>
      </c>
      <c r="L79" s="10">
        <f>IF(L78=MAX($D78:$Q78),L$4/(SUM(AC$5:AC78)+1),L78)</f>
        <v>3112</v>
      </c>
      <c r="M79" s="10">
        <f>IF(M78=MAX($D78:$Q78),M$4/(SUM(AD$5:AD78)+1),M78)</f>
        <v>1683</v>
      </c>
      <c r="N79" s="10">
        <f>IF(N78=MAX($D78:$Q78),N$4/(SUM(AE$5:AE78)+1),N78)</f>
        <v>1419</v>
      </c>
      <c r="O79" s="10">
        <f>IF(O78=MAX($D78:$Q78),O$4/(SUM(AF$5:AF78)+1),O78)</f>
        <v>666</v>
      </c>
      <c r="P79" s="10">
        <f>IF(P78=MAX($D78:$Q78),P$4/(SUM(AG$5:AG78)+1),P78)</f>
        <v>475</v>
      </c>
      <c r="Q79" s="10">
        <f>IF(Q78=MAX($D78:$Q78),Q$4/(SUM(AH$5:AH78)+1),Q78)</f>
        <v>187</v>
      </c>
      <c r="T79" s="1">
        <v>75</v>
      </c>
      <c r="U79" s="1">
        <f t="shared" si="28"/>
        <v>1</v>
      </c>
      <c r="V79" s="1">
        <f t="shared" si="29"/>
        <v>0</v>
      </c>
      <c r="W79" s="1">
        <f t="shared" si="30"/>
        <v>0</v>
      </c>
      <c r="X79" s="1">
        <f t="shared" si="31"/>
        <v>0</v>
      </c>
      <c r="Y79" s="1">
        <f t="shared" si="32"/>
        <v>0</v>
      </c>
      <c r="Z79" s="1">
        <f t="shared" si="33"/>
        <v>0</v>
      </c>
      <c r="AA79" s="8">
        <f t="shared" si="33"/>
        <v>0</v>
      </c>
      <c r="AB79" s="1">
        <f t="shared" si="34"/>
        <v>0</v>
      </c>
      <c r="AC79" s="1">
        <f t="shared" si="35"/>
        <v>0</v>
      </c>
      <c r="AD79" s="1">
        <f t="shared" si="36"/>
        <v>0</v>
      </c>
      <c r="AE79" s="1">
        <f t="shared" si="37"/>
        <v>0</v>
      </c>
      <c r="AF79" s="1">
        <f t="shared" si="38"/>
        <v>0</v>
      </c>
      <c r="AG79" s="1">
        <f t="shared" si="39"/>
        <v>0</v>
      </c>
      <c r="AH79" s="1">
        <f t="shared" si="40"/>
        <v>0</v>
      </c>
    </row>
    <row r="80" spans="2:34" x14ac:dyDescent="0.3">
      <c r="T80" s="1"/>
      <c r="U80" s="1">
        <f t="shared" ref="U80:AH80" si="41">SUM(U5:U79)</f>
        <v>28</v>
      </c>
      <c r="V80" s="1">
        <f t="shared" si="41"/>
        <v>25</v>
      </c>
      <c r="W80" s="1">
        <f t="shared" si="41"/>
        <v>11</v>
      </c>
      <c r="X80" s="1">
        <f t="shared" si="41"/>
        <v>7</v>
      </c>
      <c r="Y80" s="1">
        <f t="shared" si="41"/>
        <v>2</v>
      </c>
      <c r="Z80" s="1">
        <f t="shared" si="41"/>
        <v>1</v>
      </c>
      <c r="AA80" s="1">
        <f t="shared" si="41"/>
        <v>1</v>
      </c>
      <c r="AB80" s="1">
        <f t="shared" si="41"/>
        <v>0</v>
      </c>
      <c r="AC80" s="1">
        <f t="shared" si="41"/>
        <v>0</v>
      </c>
      <c r="AD80" s="1">
        <f t="shared" si="41"/>
        <v>0</v>
      </c>
      <c r="AE80" s="1">
        <f t="shared" si="41"/>
        <v>0</v>
      </c>
      <c r="AF80" s="1">
        <f t="shared" si="41"/>
        <v>0</v>
      </c>
      <c r="AG80" s="1">
        <f t="shared" si="41"/>
        <v>0</v>
      </c>
      <c r="AH80" s="1">
        <f t="shared" si="41"/>
        <v>0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614E3-B32E-4858-AA05-25D1B6D49641}">
  <dimension ref="B2:R81"/>
  <sheetViews>
    <sheetView workbookViewId="0"/>
  </sheetViews>
  <sheetFormatPr baseColWidth="10" defaultRowHeight="14.4" x14ac:dyDescent="0.3"/>
  <sheetData>
    <row r="2" spans="2:18" x14ac:dyDescent="0.3">
      <c r="B2" s="8" t="s">
        <v>27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2:18" x14ac:dyDescent="0.3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2:18" x14ac:dyDescent="0.3">
      <c r="B4" s="8"/>
      <c r="C4" s="8"/>
      <c r="D4" s="8" t="s">
        <v>11</v>
      </c>
      <c r="E4" s="8" t="s">
        <v>12</v>
      </c>
      <c r="F4" s="8" t="s">
        <v>13</v>
      </c>
      <c r="G4" s="8" t="s">
        <v>14</v>
      </c>
      <c r="H4" s="22" t="s">
        <v>30</v>
      </c>
      <c r="J4" s="8"/>
      <c r="K4" s="8" t="s">
        <v>11</v>
      </c>
      <c r="L4" s="8" t="s">
        <v>12</v>
      </c>
      <c r="M4" s="8" t="s">
        <v>13</v>
      </c>
      <c r="N4" s="8" t="s">
        <v>14</v>
      </c>
      <c r="O4" s="22" t="s">
        <v>30</v>
      </c>
      <c r="Q4" s="8" t="s">
        <v>28</v>
      </c>
      <c r="R4" s="10">
        <f>Datos!I14</f>
        <v>32087.91</v>
      </c>
    </row>
    <row r="5" spans="2:18" x14ac:dyDescent="0.3">
      <c r="B5" s="8"/>
      <c r="C5" s="8" t="s">
        <v>25</v>
      </c>
      <c r="D5" s="8">
        <f t="array" ref="D5:H5">TRANSPOSE(Datos!C3:C16)</f>
        <v>372456</v>
      </c>
      <c r="E5" s="8">
        <v>343609</v>
      </c>
      <c r="F5" s="8">
        <v>150752</v>
      </c>
      <c r="G5" s="10">
        <v>98144</v>
      </c>
      <c r="H5">
        <v>35402</v>
      </c>
      <c r="J5" s="8" t="s">
        <v>34</v>
      </c>
      <c r="K5" s="8"/>
      <c r="L5" s="8"/>
      <c r="M5" s="8"/>
      <c r="Q5" s="8" t="s">
        <v>11</v>
      </c>
      <c r="R5" s="8" t="str">
        <f>IF(Datos!C3&gt;Datos!$I$14,"PASA CORTE","NO PASA CORTE")</f>
        <v>PASA CORTE</v>
      </c>
    </row>
    <row r="6" spans="2:18" x14ac:dyDescent="0.3">
      <c r="B6" s="8" t="s">
        <v>62</v>
      </c>
      <c r="C6" s="8">
        <v>1</v>
      </c>
      <c r="D6" s="10">
        <f>D5/(0+1)</f>
        <v>372456</v>
      </c>
      <c r="E6" s="10">
        <f>E5/(0+1)</f>
        <v>343609</v>
      </c>
      <c r="F6" s="10">
        <f>F5/(0+1)</f>
        <v>150752</v>
      </c>
      <c r="G6" s="10">
        <f>G5/(0+1)</f>
        <v>98144</v>
      </c>
      <c r="H6" s="10">
        <f>H5/(0+1)</f>
        <v>35402</v>
      </c>
      <c r="J6" s="8">
        <v>1</v>
      </c>
      <c r="K6" s="8">
        <f>IF(D6=MAX($D6:$H6),1,0)</f>
        <v>1</v>
      </c>
      <c r="L6" s="8">
        <f t="shared" ref="L6:O21" si="0">IF(E6=MAX($D6:$H6),1,0)</f>
        <v>0</v>
      </c>
      <c r="M6" s="8">
        <f t="shared" si="0"/>
        <v>0</v>
      </c>
      <c r="N6" s="8">
        <f t="shared" si="0"/>
        <v>0</v>
      </c>
      <c r="O6" s="8">
        <f t="shared" si="0"/>
        <v>0</v>
      </c>
      <c r="Q6" s="8" t="s">
        <v>12</v>
      </c>
      <c r="R6" s="8" t="str">
        <f>IF(Datos!C4&gt;Datos!$I$14,"PASA CORTE","NO PASA CORTE")</f>
        <v>PASA CORTE</v>
      </c>
    </row>
    <row r="7" spans="2:18" x14ac:dyDescent="0.3">
      <c r="B7" s="8" t="s">
        <v>62</v>
      </c>
      <c r="C7" s="8">
        <v>2</v>
      </c>
      <c r="D7" s="10">
        <f>IF(D6=MAX($D6:$H6),D$6/(SUM(K$6:K6)+1),D6)</f>
        <v>186228</v>
      </c>
      <c r="E7" s="10">
        <f>IF(E6=MAX($D6:$H6),E$6/(SUM(L$6:L6)+1),E6)</f>
        <v>343609</v>
      </c>
      <c r="F7" s="10">
        <f>IF(F6=MAX($D6:$H6),F$6/(SUM(M$6:M6)+1),F6)</f>
        <v>150752</v>
      </c>
      <c r="G7" s="10">
        <f>IF(G6=MAX($D6:$H6),G$6/(SUM(N$6:N6)+1),G6)</f>
        <v>98144</v>
      </c>
      <c r="H7" s="10">
        <f>IF(H6=MAX($D6:$H6),H$6/(SUM(O$6:O6)+1),H6)</f>
        <v>35402</v>
      </c>
      <c r="J7" s="8">
        <v>2</v>
      </c>
      <c r="K7" s="8">
        <f t="shared" ref="K7:K70" si="1">IF(D7=MAX($D7:$H7),1,0)</f>
        <v>0</v>
      </c>
      <c r="L7" s="8">
        <f t="shared" si="0"/>
        <v>1</v>
      </c>
      <c r="M7" s="8">
        <f t="shared" si="0"/>
        <v>0</v>
      </c>
      <c r="N7" s="8">
        <f t="shared" si="0"/>
        <v>0</v>
      </c>
      <c r="O7" s="8">
        <f t="shared" si="0"/>
        <v>0</v>
      </c>
      <c r="Q7" s="8" t="s">
        <v>13</v>
      </c>
      <c r="R7" s="8" t="str">
        <f>IF(Datos!C5&gt;Datos!$I$14,"PASA CORTE","NO PASA CORTE")</f>
        <v>PASA CORTE</v>
      </c>
    </row>
    <row r="8" spans="2:18" x14ac:dyDescent="0.3">
      <c r="B8" s="8" t="s">
        <v>62</v>
      </c>
      <c r="C8" s="8">
        <v>3</v>
      </c>
      <c r="D8" s="10">
        <f>IF(D7=MAX($D7:$H7),D$6/(SUM(K$6:K7)+1),D7)</f>
        <v>186228</v>
      </c>
      <c r="E8" s="10">
        <f>IF(E7=MAX($D7:$H7),E$6/(SUM(L$6:L7)+1),E7)</f>
        <v>171804.5</v>
      </c>
      <c r="F8" s="10">
        <f>IF(F7=MAX($D7:$H7),F$6/(SUM(M$6:M7)+1),F7)</f>
        <v>150752</v>
      </c>
      <c r="G8" s="10">
        <f>IF(G7=MAX($D7:$H7),G$6/(SUM(N$6:N7)+1),G7)</f>
        <v>98144</v>
      </c>
      <c r="H8" s="10">
        <f>IF(H7=MAX($D7:$H7),H$6/(SUM(O$6:O7)+1),H7)</f>
        <v>35402</v>
      </c>
      <c r="J8" s="8">
        <v>3</v>
      </c>
      <c r="K8" s="8">
        <f t="shared" si="1"/>
        <v>1</v>
      </c>
      <c r="L8" s="8">
        <f t="shared" si="0"/>
        <v>0</v>
      </c>
      <c r="M8" s="8">
        <f t="shared" si="0"/>
        <v>0</v>
      </c>
      <c r="N8" s="8">
        <f t="shared" si="0"/>
        <v>0</v>
      </c>
      <c r="O8" s="8">
        <f t="shared" si="0"/>
        <v>0</v>
      </c>
      <c r="Q8" s="8" t="s">
        <v>14</v>
      </c>
      <c r="R8" s="8" t="str">
        <f>IF(Datos!C6&gt;Datos!$I$14,"PASA CORTE","NO PASA CORTE")</f>
        <v>PASA CORTE</v>
      </c>
    </row>
    <row r="9" spans="2:18" x14ac:dyDescent="0.3">
      <c r="B9" s="8" t="s">
        <v>62</v>
      </c>
      <c r="C9" s="8">
        <v>4</v>
      </c>
      <c r="D9" s="10">
        <f>IF(D8=MAX($D8:$H8),D$6/(SUM(K$6:K8)+1),D8)</f>
        <v>124152</v>
      </c>
      <c r="E9" s="10">
        <f>IF(E8=MAX($D8:$H8),E$6/(SUM(L$6:L8)+1),E8)</f>
        <v>171804.5</v>
      </c>
      <c r="F9" s="10">
        <f>IF(F8=MAX($D8:$H8),F$6/(SUM(M$6:M8)+1),F8)</f>
        <v>150752</v>
      </c>
      <c r="G9" s="10">
        <f>IF(G8=MAX($D8:$H8),G$6/(SUM(N$6:N8)+1),G8)</f>
        <v>98144</v>
      </c>
      <c r="H9" s="10">
        <f>IF(H8=MAX($D8:$H8),H$6/(SUM(O$6:O8)+1),H8)</f>
        <v>35402</v>
      </c>
      <c r="J9" s="8">
        <v>4</v>
      </c>
      <c r="K9" s="8">
        <f t="shared" si="1"/>
        <v>0</v>
      </c>
      <c r="L9" s="8">
        <f t="shared" si="0"/>
        <v>1</v>
      </c>
      <c r="M9" s="8">
        <f t="shared" si="0"/>
        <v>0</v>
      </c>
      <c r="N9" s="8">
        <f t="shared" si="0"/>
        <v>0</v>
      </c>
      <c r="O9" s="8">
        <f t="shared" si="0"/>
        <v>0</v>
      </c>
      <c r="Q9" s="8" t="s">
        <v>15</v>
      </c>
      <c r="R9" s="8" t="str">
        <f>IF(Datos!C7&gt;Datos!$I$14,"PASA CORTE","NO PASA CORTE")</f>
        <v>PASA CORTE</v>
      </c>
    </row>
    <row r="10" spans="2:18" x14ac:dyDescent="0.3">
      <c r="B10" s="8" t="s">
        <v>62</v>
      </c>
      <c r="C10" s="8">
        <v>5</v>
      </c>
      <c r="D10" s="10">
        <f>IF(D9=MAX($D9:$H9),D$6/(SUM(K$6:K9)+1),D9)</f>
        <v>124152</v>
      </c>
      <c r="E10" s="10">
        <f>IF(E9=MAX($D9:$H9),E$6/(SUM(L$6:L9)+1),E9)</f>
        <v>114536.33333333333</v>
      </c>
      <c r="F10" s="10">
        <f>IF(F9=MAX($D9:$H9),F$6/(SUM(M$6:M9)+1),F9)</f>
        <v>150752</v>
      </c>
      <c r="G10" s="10">
        <f>IF(G9=MAX($D9:$H9),G$6/(SUM(N$6:N9)+1),G9)</f>
        <v>98144</v>
      </c>
      <c r="H10" s="10">
        <f>IF(H9=MAX($D9:$H9),H$6/(SUM(O$6:O9)+1),H9)</f>
        <v>35402</v>
      </c>
      <c r="J10" s="8">
        <v>5</v>
      </c>
      <c r="K10" s="8">
        <f t="shared" si="1"/>
        <v>0</v>
      </c>
      <c r="L10" s="8">
        <f t="shared" si="0"/>
        <v>0</v>
      </c>
      <c r="M10" s="8">
        <f t="shared" si="0"/>
        <v>1</v>
      </c>
      <c r="N10" s="8">
        <f t="shared" si="0"/>
        <v>0</v>
      </c>
      <c r="O10" s="8">
        <f t="shared" si="0"/>
        <v>0</v>
      </c>
      <c r="Q10" s="8" t="s">
        <v>16</v>
      </c>
      <c r="R10" s="8" t="str">
        <f>IF(Datos!C8&gt;Datos!$I$14,"PASA CORTE","NO PASA CORTE")</f>
        <v>NO PASA CORTE</v>
      </c>
    </row>
    <row r="11" spans="2:18" x14ac:dyDescent="0.3">
      <c r="B11" s="8" t="s">
        <v>62</v>
      </c>
      <c r="C11" s="8">
        <v>6</v>
      </c>
      <c r="D11" s="10">
        <f>IF(D10=MAX($D10:$H10),D$6/(SUM(K$6:K10)+1),D10)</f>
        <v>124152</v>
      </c>
      <c r="E11" s="10">
        <f>IF(E10=MAX($D10:$H10),E$6/(SUM(L$6:L10)+1),E10)</f>
        <v>114536.33333333333</v>
      </c>
      <c r="F11" s="10">
        <f>IF(F10=MAX($D10:$H10),F$6/(SUM(M$6:M10)+1),F10)</f>
        <v>75376</v>
      </c>
      <c r="G11" s="10">
        <f>IF(G10=MAX($D10:$H10),G$6/(SUM(N$6:N10)+1),G10)</f>
        <v>98144</v>
      </c>
      <c r="H11" s="10">
        <f>IF(H10=MAX($D10:$H10),H$6/(SUM(O$6:O10)+1),H10)</f>
        <v>35402</v>
      </c>
      <c r="J11" s="8">
        <v>6</v>
      </c>
      <c r="K11" s="8">
        <f t="shared" si="1"/>
        <v>1</v>
      </c>
      <c r="L11" s="8">
        <f t="shared" si="0"/>
        <v>0</v>
      </c>
      <c r="M11" s="8">
        <f t="shared" si="0"/>
        <v>0</v>
      </c>
      <c r="N11" s="8">
        <f t="shared" si="0"/>
        <v>0</v>
      </c>
      <c r="O11" s="8">
        <f t="shared" si="0"/>
        <v>0</v>
      </c>
      <c r="Q11" s="8" t="s">
        <v>17</v>
      </c>
      <c r="R11" s="8" t="str">
        <f>IF(Datos!C9&gt;Datos!$I$14,"PASA CORTE","NO PASA CORTE")</f>
        <v>NO PASA CORTE</v>
      </c>
    </row>
    <row r="12" spans="2:18" x14ac:dyDescent="0.3">
      <c r="B12" s="8" t="s">
        <v>62</v>
      </c>
      <c r="C12" s="8">
        <v>7</v>
      </c>
      <c r="D12" s="10">
        <f>IF(D11=MAX($D11:$H11),D$6/(SUM(K$6:K11)+1),D11)</f>
        <v>93114</v>
      </c>
      <c r="E12" s="10">
        <f>IF(E11=MAX($D11:$H11),E$6/(SUM(L$6:L11)+1),E11)</f>
        <v>114536.33333333333</v>
      </c>
      <c r="F12" s="10">
        <f>IF(F11=MAX($D11:$H11),F$6/(SUM(M$6:M11)+1),F11)</f>
        <v>75376</v>
      </c>
      <c r="G12" s="10">
        <f>IF(G11=MAX($D11:$H11),G$6/(SUM(N$6:N11)+1),G11)</f>
        <v>98144</v>
      </c>
      <c r="H12" s="10">
        <f>IF(H11=MAX($D11:$H11),H$6/(SUM(O$6:O11)+1),H11)</f>
        <v>35402</v>
      </c>
      <c r="J12" s="8">
        <v>7</v>
      </c>
      <c r="K12" s="8">
        <f t="shared" si="1"/>
        <v>0</v>
      </c>
      <c r="L12" s="8">
        <f t="shared" si="0"/>
        <v>1</v>
      </c>
      <c r="M12" s="8">
        <f t="shared" si="0"/>
        <v>0</v>
      </c>
      <c r="N12" s="8">
        <f t="shared" si="0"/>
        <v>0</v>
      </c>
      <c r="O12" s="8">
        <f t="shared" si="0"/>
        <v>0</v>
      </c>
      <c r="Q12" s="8" t="s">
        <v>18</v>
      </c>
      <c r="R12" s="8" t="str">
        <f>IF(Datos!C10&gt;Datos!$I$14,"PASA CORTE","NO PASA CORTE")</f>
        <v>NO PASA CORTE</v>
      </c>
    </row>
    <row r="13" spans="2:18" x14ac:dyDescent="0.3">
      <c r="B13" s="8" t="s">
        <v>62</v>
      </c>
      <c r="C13" s="8">
        <v>8</v>
      </c>
      <c r="D13" s="10">
        <f>IF(D12=MAX($D12:$H12),D$6/(SUM(K$6:K12)+1),D12)</f>
        <v>93114</v>
      </c>
      <c r="E13" s="10">
        <f>IF(E12=MAX($D12:$H12),E$6/(SUM(L$6:L12)+1),E12)</f>
        <v>85902.25</v>
      </c>
      <c r="F13" s="10">
        <f>IF(F12=MAX($D12:$H12),F$6/(SUM(M$6:M12)+1),F12)</f>
        <v>75376</v>
      </c>
      <c r="G13" s="10">
        <f>IF(G12=MAX($D12:$H12),G$6/(SUM(N$6:N12)+1),G12)</f>
        <v>98144</v>
      </c>
      <c r="H13" s="10">
        <f>IF(H12=MAX($D12:$H12),H$6/(SUM(O$6:O12)+1),H12)</f>
        <v>35402</v>
      </c>
      <c r="J13" s="8">
        <v>8</v>
      </c>
      <c r="K13" s="8">
        <f t="shared" si="1"/>
        <v>0</v>
      </c>
      <c r="L13" s="8">
        <f t="shared" si="0"/>
        <v>0</v>
      </c>
      <c r="M13" s="8">
        <f t="shared" si="0"/>
        <v>0</v>
      </c>
      <c r="N13" s="8">
        <f t="shared" si="0"/>
        <v>1</v>
      </c>
      <c r="O13" s="8">
        <f t="shared" si="0"/>
        <v>0</v>
      </c>
      <c r="Q13" s="8" t="s">
        <v>19</v>
      </c>
      <c r="R13" s="8" t="str">
        <f>IF(Datos!C11&gt;Datos!$I$14,"PASA CORTE","NO PASA CORTE")</f>
        <v>NO PASA CORTE</v>
      </c>
    </row>
    <row r="14" spans="2:18" x14ac:dyDescent="0.3">
      <c r="B14" s="8" t="s">
        <v>62</v>
      </c>
      <c r="C14" s="8">
        <v>9</v>
      </c>
      <c r="D14" s="10">
        <f>IF(D13=MAX($D13:$H13),D$6/(SUM(K$6:K13)+1),D13)</f>
        <v>93114</v>
      </c>
      <c r="E14" s="10">
        <f>IF(E13=MAX($D13:$H13),E$6/(SUM(L$6:L13)+1),E13)</f>
        <v>85902.25</v>
      </c>
      <c r="F14" s="10">
        <f>IF(F13=MAX($D13:$H13),F$6/(SUM(M$6:M13)+1),F13)</f>
        <v>75376</v>
      </c>
      <c r="G14" s="10">
        <f>IF(G13=MAX($D13:$H13),G$6/(SUM(N$6:N13)+1),G13)</f>
        <v>49072</v>
      </c>
      <c r="H14" s="10">
        <f>IF(H13=MAX($D13:$H13),H$6/(SUM(O$6:O13)+1),H13)</f>
        <v>35402</v>
      </c>
      <c r="J14" s="8">
        <v>9</v>
      </c>
      <c r="K14" s="8">
        <f t="shared" si="1"/>
        <v>1</v>
      </c>
      <c r="L14" s="8">
        <f t="shared" si="0"/>
        <v>0</v>
      </c>
      <c r="M14" s="8">
        <f t="shared" si="0"/>
        <v>0</v>
      </c>
      <c r="N14" s="8">
        <f t="shared" si="0"/>
        <v>0</v>
      </c>
      <c r="O14" s="8">
        <f t="shared" si="0"/>
        <v>0</v>
      </c>
      <c r="Q14" s="8" t="s">
        <v>20</v>
      </c>
      <c r="R14" s="8" t="str">
        <f>IF(Datos!C12&gt;Datos!$I$14,"PASA CORTE","NO PASA CORTE")</f>
        <v>NO PASA CORTE</v>
      </c>
    </row>
    <row r="15" spans="2:18" x14ac:dyDescent="0.3">
      <c r="B15" s="8" t="s">
        <v>62</v>
      </c>
      <c r="C15" s="8">
        <v>10</v>
      </c>
      <c r="D15" s="10">
        <f>IF(D14=MAX($D14:$H14),D$6/(SUM(K$6:K14)+1),D14)</f>
        <v>74491.199999999997</v>
      </c>
      <c r="E15" s="10">
        <f>IF(E14=MAX($D14:$H14),E$6/(SUM(L$6:L14)+1),E14)</f>
        <v>85902.25</v>
      </c>
      <c r="F15" s="10">
        <f>IF(F14=MAX($D14:$H14),F$6/(SUM(M$6:M14)+1),F14)</f>
        <v>75376</v>
      </c>
      <c r="G15" s="10">
        <f>IF(G14=MAX($D14:$H14),G$6/(SUM(N$6:N14)+1),G14)</f>
        <v>49072</v>
      </c>
      <c r="H15" s="10">
        <f>IF(H14=MAX($D14:$H14),H$6/(SUM(O$6:O14)+1),H14)</f>
        <v>35402</v>
      </c>
      <c r="J15" s="8">
        <v>10</v>
      </c>
      <c r="K15" s="8">
        <f t="shared" si="1"/>
        <v>0</v>
      </c>
      <c r="L15" s="8">
        <f t="shared" si="0"/>
        <v>1</v>
      </c>
      <c r="M15" s="8">
        <f t="shared" si="0"/>
        <v>0</v>
      </c>
      <c r="N15" s="8">
        <f t="shared" si="0"/>
        <v>0</v>
      </c>
      <c r="O15" s="8">
        <f t="shared" si="0"/>
        <v>0</v>
      </c>
      <c r="Q15" s="8" t="s">
        <v>21</v>
      </c>
      <c r="R15" s="8" t="str">
        <f>IF(Datos!C13&gt;Datos!$I$14,"PASA CORTE","NO PASA CORTE")</f>
        <v>NO PASA CORTE</v>
      </c>
    </row>
    <row r="16" spans="2:18" x14ac:dyDescent="0.3">
      <c r="B16" s="8" t="s">
        <v>62</v>
      </c>
      <c r="C16" s="8">
        <v>11</v>
      </c>
      <c r="D16" s="10">
        <f>IF(D15=MAX($D15:$H15),D$6/(SUM(K$6:K15)+1),D15)</f>
        <v>74491.199999999997</v>
      </c>
      <c r="E16" s="10">
        <f>IF(E15=MAX($D15:$H15),E$6/(SUM(L$6:L15)+1),E15)</f>
        <v>68721.8</v>
      </c>
      <c r="F16" s="10">
        <f>IF(F15=MAX($D15:$H15),F$6/(SUM(M$6:M15)+1),F15)</f>
        <v>75376</v>
      </c>
      <c r="G16" s="10">
        <f>IF(G15=MAX($D15:$H15),G$6/(SUM(N$6:N15)+1),G15)</f>
        <v>49072</v>
      </c>
      <c r="H16" s="10">
        <f>IF(H15=MAX($D15:$H15),H$6/(SUM(O$6:O15)+1),H15)</f>
        <v>35402</v>
      </c>
      <c r="J16" s="8">
        <v>11</v>
      </c>
      <c r="K16" s="8">
        <f t="shared" si="1"/>
        <v>0</v>
      </c>
      <c r="L16" s="8">
        <f t="shared" si="0"/>
        <v>0</v>
      </c>
      <c r="M16" s="8">
        <f t="shared" si="0"/>
        <v>1</v>
      </c>
      <c r="N16" s="8">
        <f t="shared" si="0"/>
        <v>0</v>
      </c>
      <c r="O16" s="8">
        <f t="shared" si="0"/>
        <v>0</v>
      </c>
      <c r="Q16" s="8" t="s">
        <v>22</v>
      </c>
      <c r="R16" s="8" t="str">
        <f>IF(Datos!C14&gt;Datos!$I$14,"PASA CORTE","NO PASA CORTE")</f>
        <v>NO PASA CORTE</v>
      </c>
    </row>
    <row r="17" spans="2:18" x14ac:dyDescent="0.3">
      <c r="B17" s="8" t="s">
        <v>62</v>
      </c>
      <c r="C17" s="8">
        <v>12</v>
      </c>
      <c r="D17" s="10">
        <f>IF(D16=MAX($D16:$H16),D$6/(SUM(K$6:K16)+1),D16)</f>
        <v>74491.199999999997</v>
      </c>
      <c r="E17" s="10">
        <f>IF(E16=MAX($D16:$H16),E$6/(SUM(L$6:L16)+1),E16)</f>
        <v>68721.8</v>
      </c>
      <c r="F17" s="10">
        <f>IF(F16=MAX($D16:$H16),F$6/(SUM(M$6:M16)+1),F16)</f>
        <v>50250.666666666664</v>
      </c>
      <c r="G17" s="10">
        <f>IF(G16=MAX($D16:$H16),G$6/(SUM(N$6:N16)+1),G16)</f>
        <v>49072</v>
      </c>
      <c r="H17" s="10">
        <f>IF(H16=MAX($D16:$H16),H$6/(SUM(O$6:O16)+1),H16)</f>
        <v>35402</v>
      </c>
      <c r="J17" s="8">
        <v>12</v>
      </c>
      <c r="K17" s="8">
        <f t="shared" si="1"/>
        <v>1</v>
      </c>
      <c r="L17" s="8">
        <f t="shared" si="0"/>
        <v>0</v>
      </c>
      <c r="M17" s="8">
        <f t="shared" si="0"/>
        <v>0</v>
      </c>
      <c r="N17" s="8">
        <f t="shared" si="0"/>
        <v>0</v>
      </c>
      <c r="O17" s="8">
        <f t="shared" si="0"/>
        <v>0</v>
      </c>
      <c r="Q17" s="8" t="s">
        <v>23</v>
      </c>
      <c r="R17" s="8" t="str">
        <f>IF(Datos!C15&gt;Datos!$I$14,"PASA CORTE","NO PASA CORTE")</f>
        <v>NO PASA CORTE</v>
      </c>
    </row>
    <row r="18" spans="2:18" x14ac:dyDescent="0.3">
      <c r="B18" s="8" t="s">
        <v>62</v>
      </c>
      <c r="C18" s="8">
        <v>13</v>
      </c>
      <c r="D18" s="10">
        <f>IF(D17=MAX($D17:$H17),D$6/(SUM(K$6:K17)+1),D17)</f>
        <v>62076</v>
      </c>
      <c r="E18" s="10">
        <f>IF(E17=MAX($D17:$H17),E$6/(SUM(L$6:L17)+1),E17)</f>
        <v>68721.8</v>
      </c>
      <c r="F18" s="10">
        <f>IF(F17=MAX($D17:$H17),F$6/(SUM(M$6:M17)+1),F17)</f>
        <v>50250.666666666664</v>
      </c>
      <c r="G18" s="10">
        <f>IF(G17=MAX($D17:$H17),G$6/(SUM(N$6:N17)+1),G17)</f>
        <v>49072</v>
      </c>
      <c r="H18" s="10">
        <f>IF(H17=MAX($D17:$H17),H$6/(SUM(O$6:O17)+1),H17)</f>
        <v>35402</v>
      </c>
      <c r="J18" s="8">
        <v>13</v>
      </c>
      <c r="K18" s="8">
        <f t="shared" si="1"/>
        <v>0</v>
      </c>
      <c r="L18" s="8">
        <f t="shared" si="0"/>
        <v>1</v>
      </c>
      <c r="M18" s="8">
        <f t="shared" si="0"/>
        <v>0</v>
      </c>
      <c r="N18" s="8">
        <f t="shared" si="0"/>
        <v>0</v>
      </c>
      <c r="O18" s="8">
        <f t="shared" si="0"/>
        <v>0</v>
      </c>
      <c r="Q18" s="8" t="s">
        <v>24</v>
      </c>
      <c r="R18" s="8" t="str">
        <f>IF(Datos!C16&gt;Datos!$I$14,"PASA CORTE","NO PASA CORTE")</f>
        <v>NO PASA CORTE</v>
      </c>
    </row>
    <row r="19" spans="2:18" x14ac:dyDescent="0.3">
      <c r="B19" s="8" t="s">
        <v>62</v>
      </c>
      <c r="C19" s="8">
        <v>14</v>
      </c>
      <c r="D19" s="10">
        <f>IF(D18=MAX($D18:$H18),D$6/(SUM(K$6:K18)+1),D18)</f>
        <v>62076</v>
      </c>
      <c r="E19" s="10">
        <f>IF(E18=MAX($D18:$H18),E$6/(SUM(L$6:L18)+1),E18)</f>
        <v>57268.166666666664</v>
      </c>
      <c r="F19" s="10">
        <f>IF(F18=MAX($D18:$H18),F$6/(SUM(M$6:M18)+1),F18)</f>
        <v>50250.666666666664</v>
      </c>
      <c r="G19" s="10">
        <f>IF(G18=MAX($D18:$H18),G$6/(SUM(N$6:N18)+1),G18)</f>
        <v>49072</v>
      </c>
      <c r="H19" s="10">
        <f>IF(H18=MAX($D18:$H18),H$6/(SUM(O$6:O18)+1),H18)</f>
        <v>35402</v>
      </c>
      <c r="J19" s="8">
        <v>14</v>
      </c>
      <c r="K19" s="8">
        <f t="shared" si="1"/>
        <v>1</v>
      </c>
      <c r="L19" s="8">
        <f t="shared" si="0"/>
        <v>0</v>
      </c>
      <c r="M19" s="8">
        <f t="shared" si="0"/>
        <v>0</v>
      </c>
      <c r="N19" s="8">
        <f t="shared" si="0"/>
        <v>0</v>
      </c>
      <c r="O19" s="8">
        <f t="shared" si="0"/>
        <v>0</v>
      </c>
    </row>
    <row r="20" spans="2:18" x14ac:dyDescent="0.3">
      <c r="B20" s="8" t="s">
        <v>62</v>
      </c>
      <c r="C20" s="8">
        <v>15</v>
      </c>
      <c r="D20" s="10">
        <f>IF(D19=MAX($D19:$H19),D$6/(SUM(K$6:K19)+1),D19)</f>
        <v>53208</v>
      </c>
      <c r="E20" s="10">
        <f>IF(E19=MAX($D19:$H19),E$6/(SUM(L$6:L19)+1),E19)</f>
        <v>57268.166666666664</v>
      </c>
      <c r="F20" s="10">
        <f>IF(F19=MAX($D19:$H19),F$6/(SUM(M$6:M19)+1),F19)</f>
        <v>50250.666666666664</v>
      </c>
      <c r="G20" s="10">
        <f>IF(G19=MAX($D19:$H19),G$6/(SUM(N$6:N19)+1),G19)</f>
        <v>49072</v>
      </c>
      <c r="H20" s="10">
        <f>IF(H19=MAX($D19:$H19),H$6/(SUM(O$6:O19)+1),H19)</f>
        <v>35402</v>
      </c>
      <c r="J20" s="8">
        <v>15</v>
      </c>
      <c r="K20" s="8">
        <f t="shared" si="1"/>
        <v>0</v>
      </c>
      <c r="L20" s="8">
        <f t="shared" si="0"/>
        <v>1</v>
      </c>
      <c r="M20" s="8">
        <f t="shared" si="0"/>
        <v>0</v>
      </c>
      <c r="N20" s="8">
        <f t="shared" si="0"/>
        <v>0</v>
      </c>
      <c r="O20" s="8">
        <f t="shared" si="0"/>
        <v>0</v>
      </c>
    </row>
    <row r="21" spans="2:18" x14ac:dyDescent="0.3">
      <c r="B21" s="8" t="s">
        <v>62</v>
      </c>
      <c r="C21" s="8">
        <v>16</v>
      </c>
      <c r="D21" s="10">
        <f>IF(D20=MAX($D20:$H20),D$6/(SUM(K$6:K20)+1),D20)</f>
        <v>53208</v>
      </c>
      <c r="E21" s="10">
        <f>IF(E20=MAX($D20:$H20),E$6/(SUM(L$6:L20)+1),E20)</f>
        <v>49087</v>
      </c>
      <c r="F21" s="10">
        <f>IF(F20=MAX($D20:$H20),F$6/(SUM(M$6:M20)+1),F20)</f>
        <v>50250.666666666664</v>
      </c>
      <c r="G21" s="10">
        <f>IF(G20=MAX($D20:$H20),G$6/(SUM(N$6:N20)+1),G20)</f>
        <v>49072</v>
      </c>
      <c r="H21" s="10">
        <f>IF(H20=MAX($D20:$H20),H$6/(SUM(O$6:O20)+1),H20)</f>
        <v>35402</v>
      </c>
      <c r="J21" s="8">
        <v>16</v>
      </c>
      <c r="K21" s="8">
        <f t="shared" si="1"/>
        <v>1</v>
      </c>
      <c r="L21" s="8">
        <f t="shared" si="0"/>
        <v>0</v>
      </c>
      <c r="M21" s="8">
        <f t="shared" si="0"/>
        <v>0</v>
      </c>
      <c r="N21" s="8">
        <f t="shared" si="0"/>
        <v>0</v>
      </c>
      <c r="O21" s="8">
        <f t="shared" si="0"/>
        <v>0</v>
      </c>
    </row>
    <row r="22" spans="2:18" x14ac:dyDescent="0.3">
      <c r="B22" s="8" t="s">
        <v>62</v>
      </c>
      <c r="C22" s="8">
        <v>17</v>
      </c>
      <c r="D22" s="10">
        <f>IF(D21=MAX($D21:$H21),D$6/(SUM(K$6:K21)+1),D21)</f>
        <v>46557</v>
      </c>
      <c r="E22" s="10">
        <f>IF(E21=MAX($D21:$H21),E$6/(SUM(L$6:L21)+1),E21)</f>
        <v>49087</v>
      </c>
      <c r="F22" s="10">
        <f>IF(F21=MAX($D21:$H21),F$6/(SUM(M$6:M21)+1),F21)</f>
        <v>50250.666666666664</v>
      </c>
      <c r="G22" s="10">
        <f>IF(G21=MAX($D21:$H21),G$6/(SUM(N$6:N21)+1),G21)</f>
        <v>49072</v>
      </c>
      <c r="H22" s="10">
        <f>IF(H21=MAX($D21:$H21),H$6/(SUM(O$6:O21)+1),H21)</f>
        <v>35402</v>
      </c>
      <c r="J22" s="8">
        <v>17</v>
      </c>
      <c r="K22" s="8">
        <f t="shared" si="1"/>
        <v>0</v>
      </c>
      <c r="L22" s="8">
        <f t="shared" ref="L22:L80" si="2">IF(E22=MAX($D22:$H22),1,0)</f>
        <v>0</v>
      </c>
      <c r="M22" s="8">
        <f t="shared" ref="M22:M80" si="3">IF(F22=MAX($D22:$H22),1,0)</f>
        <v>1</v>
      </c>
      <c r="N22" s="8">
        <f t="shared" ref="N22:N80" si="4">IF(G22=MAX($D22:$H22),1,0)</f>
        <v>0</v>
      </c>
      <c r="O22" s="8">
        <f t="shared" ref="O22:O80" si="5">IF(H22=MAX($D22:$H22),1,0)</f>
        <v>0</v>
      </c>
    </row>
    <row r="23" spans="2:18" x14ac:dyDescent="0.3">
      <c r="B23" s="8" t="s">
        <v>62</v>
      </c>
      <c r="C23" s="8">
        <v>18</v>
      </c>
      <c r="D23" s="10">
        <f>IF(D22=MAX($D22:$H22),D$6/(SUM(K$6:K22)+1),D22)</f>
        <v>46557</v>
      </c>
      <c r="E23" s="10">
        <f>IF(E22=MAX($D22:$H22),E$6/(SUM(L$6:L22)+1),E22)</f>
        <v>49087</v>
      </c>
      <c r="F23" s="10">
        <f>IF(F22=MAX($D22:$H22),F$6/(SUM(M$6:M22)+1),F22)</f>
        <v>37688</v>
      </c>
      <c r="G23" s="10">
        <f>IF(G22=MAX($D22:$H22),G$6/(SUM(N$6:N22)+1),G22)</f>
        <v>49072</v>
      </c>
      <c r="H23" s="10">
        <f>IF(H22=MAX($D22:$H22),H$6/(SUM(O$6:O22)+1),H22)</f>
        <v>35402</v>
      </c>
      <c r="J23" s="8">
        <v>18</v>
      </c>
      <c r="K23" s="8">
        <f t="shared" si="1"/>
        <v>0</v>
      </c>
      <c r="L23" s="8">
        <f t="shared" si="2"/>
        <v>1</v>
      </c>
      <c r="M23" s="8">
        <f t="shared" si="3"/>
        <v>0</v>
      </c>
      <c r="N23" s="8">
        <f t="shared" si="4"/>
        <v>0</v>
      </c>
      <c r="O23" s="8">
        <f t="shared" si="5"/>
        <v>0</v>
      </c>
    </row>
    <row r="24" spans="2:18" x14ac:dyDescent="0.3">
      <c r="B24" s="8" t="s">
        <v>62</v>
      </c>
      <c r="C24" s="8">
        <v>19</v>
      </c>
      <c r="D24" s="10">
        <f>IF(D23=MAX($D23:$H23),D$6/(SUM(K$6:K23)+1),D23)</f>
        <v>46557</v>
      </c>
      <c r="E24" s="10">
        <f>IF(E23=MAX($D23:$H23),E$6/(SUM(L$6:L23)+1),E23)</f>
        <v>42951.125</v>
      </c>
      <c r="F24" s="10">
        <f>IF(F23=MAX($D23:$H23),F$6/(SUM(M$6:M23)+1),F23)</f>
        <v>37688</v>
      </c>
      <c r="G24" s="10">
        <f>IF(G23=MAX($D23:$H23),G$6/(SUM(N$6:N23)+1),G23)</f>
        <v>49072</v>
      </c>
      <c r="H24" s="10">
        <f>IF(H23=MAX($D23:$H23),H$6/(SUM(O$6:O23)+1),H23)</f>
        <v>35402</v>
      </c>
      <c r="J24" s="8">
        <v>19</v>
      </c>
      <c r="K24" s="8">
        <f t="shared" si="1"/>
        <v>0</v>
      </c>
      <c r="L24" s="8">
        <f t="shared" si="2"/>
        <v>0</v>
      </c>
      <c r="M24" s="8">
        <f t="shared" si="3"/>
        <v>0</v>
      </c>
      <c r="N24" s="8">
        <f t="shared" si="4"/>
        <v>1</v>
      </c>
      <c r="O24" s="8">
        <f t="shared" si="5"/>
        <v>0</v>
      </c>
    </row>
    <row r="25" spans="2:18" x14ac:dyDescent="0.3">
      <c r="B25" s="8" t="s">
        <v>62</v>
      </c>
      <c r="C25" s="8">
        <v>20</v>
      </c>
      <c r="D25" s="10">
        <f>IF(D24=MAX($D24:$H24),D$6/(SUM(K$6:K24)+1),D24)</f>
        <v>46557</v>
      </c>
      <c r="E25" s="10">
        <f>IF(E24=MAX($D24:$H24),E$6/(SUM(L$6:L24)+1),E24)</f>
        <v>42951.125</v>
      </c>
      <c r="F25" s="10">
        <f>IF(F24=MAX($D24:$H24),F$6/(SUM(M$6:M24)+1),F24)</f>
        <v>37688</v>
      </c>
      <c r="G25" s="10">
        <f>IF(G24=MAX($D24:$H24),G$6/(SUM(N$6:N24)+1),G24)</f>
        <v>32714.666666666668</v>
      </c>
      <c r="H25" s="10">
        <f>IF(H24=MAX($D24:$H24),H$6/(SUM(O$6:O24)+1),H24)</f>
        <v>35402</v>
      </c>
      <c r="J25" s="8">
        <v>20</v>
      </c>
      <c r="K25" s="8">
        <f t="shared" si="1"/>
        <v>1</v>
      </c>
      <c r="L25" s="8">
        <f t="shared" si="2"/>
        <v>0</v>
      </c>
      <c r="M25" s="8">
        <f t="shared" si="3"/>
        <v>0</v>
      </c>
      <c r="N25" s="8">
        <f t="shared" si="4"/>
        <v>0</v>
      </c>
      <c r="O25" s="8">
        <f t="shared" si="5"/>
        <v>0</v>
      </c>
    </row>
    <row r="26" spans="2:18" x14ac:dyDescent="0.3">
      <c r="B26" s="8" t="s">
        <v>62</v>
      </c>
      <c r="C26" s="8">
        <v>21</v>
      </c>
      <c r="D26" s="10">
        <f>IF(D25=MAX($D25:$H25),D$6/(SUM(K$6:K25)+1),D25)</f>
        <v>41384</v>
      </c>
      <c r="E26" s="10">
        <f>IF(E25=MAX($D25:$H25),E$6/(SUM(L$6:L25)+1),E25)</f>
        <v>42951.125</v>
      </c>
      <c r="F26" s="10">
        <f>IF(F25=MAX($D25:$H25),F$6/(SUM(M$6:M25)+1),F25)</f>
        <v>37688</v>
      </c>
      <c r="G26" s="10">
        <f>IF(G25=MAX($D25:$H25),G$6/(SUM(N$6:N25)+1),G25)</f>
        <v>32714.666666666668</v>
      </c>
      <c r="H26" s="10">
        <f>IF(H25=MAX($D25:$H25),H$6/(SUM(O$6:O25)+1),H25)</f>
        <v>35402</v>
      </c>
      <c r="J26" s="8">
        <v>21</v>
      </c>
      <c r="K26" s="8">
        <f t="shared" si="1"/>
        <v>0</v>
      </c>
      <c r="L26" s="8">
        <f t="shared" si="2"/>
        <v>1</v>
      </c>
      <c r="M26" s="8">
        <f t="shared" si="3"/>
        <v>0</v>
      </c>
      <c r="N26" s="8">
        <f t="shared" si="4"/>
        <v>0</v>
      </c>
      <c r="O26" s="8">
        <f t="shared" si="5"/>
        <v>0</v>
      </c>
    </row>
    <row r="27" spans="2:18" x14ac:dyDescent="0.3">
      <c r="B27" s="8" t="s">
        <v>62</v>
      </c>
      <c r="C27" s="8">
        <v>22</v>
      </c>
      <c r="D27" s="10">
        <f>IF(D26=MAX($D26:$H26),D$6/(SUM(K$6:K26)+1),D26)</f>
        <v>41384</v>
      </c>
      <c r="E27" s="10">
        <f>IF(E26=MAX($D26:$H26),E$6/(SUM(L$6:L26)+1),E26)</f>
        <v>38178.777777777781</v>
      </c>
      <c r="F27" s="10">
        <f>IF(F26=MAX($D26:$H26),F$6/(SUM(M$6:M26)+1),F26)</f>
        <v>37688</v>
      </c>
      <c r="G27" s="10">
        <f>IF(G26=MAX($D26:$H26),G$6/(SUM(N$6:N26)+1),G26)</f>
        <v>32714.666666666668</v>
      </c>
      <c r="H27" s="10">
        <f>IF(H26=MAX($D26:$H26),H$6/(SUM(O$6:O26)+1),H26)</f>
        <v>35402</v>
      </c>
      <c r="J27" s="8">
        <v>22</v>
      </c>
      <c r="K27" s="8">
        <f t="shared" si="1"/>
        <v>1</v>
      </c>
      <c r="L27" s="8">
        <f t="shared" si="2"/>
        <v>0</v>
      </c>
      <c r="M27" s="8">
        <f t="shared" si="3"/>
        <v>0</v>
      </c>
      <c r="N27" s="8">
        <f t="shared" si="4"/>
        <v>0</v>
      </c>
      <c r="O27" s="8">
        <f t="shared" si="5"/>
        <v>0</v>
      </c>
    </row>
    <row r="28" spans="2:18" x14ac:dyDescent="0.3">
      <c r="B28" s="8" t="s">
        <v>62</v>
      </c>
      <c r="C28" s="8">
        <v>23</v>
      </c>
      <c r="D28" s="10">
        <f>IF(D27=MAX($D27:$H27),D$6/(SUM(K$6:K27)+1),D27)</f>
        <v>37245.599999999999</v>
      </c>
      <c r="E28" s="10">
        <f>IF(E27=MAX($D27:$H27),E$6/(SUM(L$6:L27)+1),E27)</f>
        <v>38178.777777777781</v>
      </c>
      <c r="F28" s="10">
        <f>IF(F27=MAX($D27:$H27),F$6/(SUM(M$6:M27)+1),F27)</f>
        <v>37688</v>
      </c>
      <c r="G28" s="10">
        <f>IF(G27=MAX($D27:$H27),G$6/(SUM(N$6:N27)+1),G27)</f>
        <v>32714.666666666668</v>
      </c>
      <c r="H28" s="10">
        <f>IF(H27=MAX($D27:$H27),H$6/(SUM(O$6:O27)+1),H27)</f>
        <v>35402</v>
      </c>
      <c r="J28" s="8">
        <v>23</v>
      </c>
      <c r="K28" s="8">
        <f t="shared" si="1"/>
        <v>0</v>
      </c>
      <c r="L28" s="8">
        <f t="shared" si="2"/>
        <v>1</v>
      </c>
      <c r="M28" s="8">
        <f t="shared" si="3"/>
        <v>0</v>
      </c>
      <c r="N28" s="8">
        <f t="shared" si="4"/>
        <v>0</v>
      </c>
      <c r="O28" s="8">
        <f t="shared" si="5"/>
        <v>0</v>
      </c>
    </row>
    <row r="29" spans="2:18" x14ac:dyDescent="0.3">
      <c r="B29" s="8" t="s">
        <v>62</v>
      </c>
      <c r="C29" s="8">
        <v>24</v>
      </c>
      <c r="D29" s="10">
        <f>IF(D28=MAX($D28:$H28),D$6/(SUM(K$6:K28)+1),D28)</f>
        <v>37245.599999999999</v>
      </c>
      <c r="E29" s="10">
        <f>IF(E28=MAX($D28:$H28),E$6/(SUM(L$6:L28)+1),E28)</f>
        <v>34360.9</v>
      </c>
      <c r="F29" s="10">
        <f>IF(F28=MAX($D28:$H28),F$6/(SUM(M$6:M28)+1),F28)</f>
        <v>37688</v>
      </c>
      <c r="G29" s="10">
        <f>IF(G28=MAX($D28:$H28),G$6/(SUM(N$6:N28)+1),G28)</f>
        <v>32714.666666666668</v>
      </c>
      <c r="H29" s="10">
        <f>IF(H28=MAX($D28:$H28),H$6/(SUM(O$6:O28)+1),H28)</f>
        <v>35402</v>
      </c>
      <c r="J29" s="8">
        <v>24</v>
      </c>
      <c r="K29" s="8">
        <f t="shared" si="1"/>
        <v>0</v>
      </c>
      <c r="L29" s="8">
        <f t="shared" si="2"/>
        <v>0</v>
      </c>
      <c r="M29" s="8">
        <f t="shared" si="3"/>
        <v>1</v>
      </c>
      <c r="N29" s="8">
        <f t="shared" si="4"/>
        <v>0</v>
      </c>
      <c r="O29" s="8">
        <f t="shared" si="5"/>
        <v>0</v>
      </c>
    </row>
    <row r="30" spans="2:18" x14ac:dyDescent="0.3">
      <c r="B30" s="8" t="s">
        <v>62</v>
      </c>
      <c r="C30" s="8">
        <v>25</v>
      </c>
      <c r="D30" s="10">
        <f>IF(D29=MAX($D29:$H29),D$6/(SUM(K$6:K29)+1),D29)</f>
        <v>37245.599999999999</v>
      </c>
      <c r="E30" s="10">
        <f>IF(E29=MAX($D29:$H29),E$6/(SUM(L$6:L29)+1),E29)</f>
        <v>34360.9</v>
      </c>
      <c r="F30" s="10">
        <f>IF(F29=MAX($D29:$H29),F$6/(SUM(M$6:M29)+1),F29)</f>
        <v>30150.400000000001</v>
      </c>
      <c r="G30" s="10">
        <f>IF(G29=MAX($D29:$H29),G$6/(SUM(N$6:N29)+1),G29)</f>
        <v>32714.666666666668</v>
      </c>
      <c r="H30" s="10">
        <f>IF(H29=MAX($D29:$H29),H$6/(SUM(O$6:O29)+1),H29)</f>
        <v>35402</v>
      </c>
      <c r="J30" s="8">
        <v>25</v>
      </c>
      <c r="K30" s="8">
        <f t="shared" si="1"/>
        <v>1</v>
      </c>
      <c r="L30" s="8">
        <f t="shared" si="2"/>
        <v>0</v>
      </c>
      <c r="M30" s="8">
        <f t="shared" si="3"/>
        <v>0</v>
      </c>
      <c r="N30" s="8">
        <f t="shared" si="4"/>
        <v>0</v>
      </c>
      <c r="O30" s="8">
        <f t="shared" si="5"/>
        <v>0</v>
      </c>
    </row>
    <row r="31" spans="2:18" x14ac:dyDescent="0.3">
      <c r="B31" s="8" t="s">
        <v>62</v>
      </c>
      <c r="C31" s="8">
        <v>26</v>
      </c>
      <c r="D31" s="10">
        <f>IF(D30=MAX($D30:$H30),D$6/(SUM(K$6:K30)+1),D30)</f>
        <v>33859.63636363636</v>
      </c>
      <c r="E31" s="10">
        <f>IF(E30=MAX($D30:$H30),E$6/(SUM(L$6:L30)+1),E30)</f>
        <v>34360.9</v>
      </c>
      <c r="F31" s="10">
        <f>IF(F30=MAX($D30:$H30),F$6/(SUM(M$6:M30)+1),F30)</f>
        <v>30150.400000000001</v>
      </c>
      <c r="G31" s="10">
        <f>IF(G30=MAX($D30:$H30),G$6/(SUM(N$6:N30)+1),G30)</f>
        <v>32714.666666666668</v>
      </c>
      <c r="H31" s="10">
        <f>IF(H30=MAX($D30:$H30),H$6/(SUM(O$6:O30)+1),H30)</f>
        <v>35402</v>
      </c>
      <c r="J31" s="8">
        <v>26</v>
      </c>
      <c r="K31" s="8">
        <f t="shared" si="1"/>
        <v>0</v>
      </c>
      <c r="L31" s="8">
        <f t="shared" si="2"/>
        <v>0</v>
      </c>
      <c r="M31" s="8">
        <f t="shared" si="3"/>
        <v>0</v>
      </c>
      <c r="N31" s="8">
        <f t="shared" si="4"/>
        <v>0</v>
      </c>
      <c r="O31" s="8">
        <f t="shared" si="5"/>
        <v>1</v>
      </c>
    </row>
    <row r="32" spans="2:18" x14ac:dyDescent="0.3">
      <c r="B32" s="8" t="s">
        <v>62</v>
      </c>
      <c r="C32" s="8">
        <v>27</v>
      </c>
      <c r="D32" s="10">
        <f>IF(D31=MAX($D31:$H31),D$6/(SUM(K$6:K31)+1),D31)</f>
        <v>33859.63636363636</v>
      </c>
      <c r="E32" s="10">
        <f>IF(E31=MAX($D31:$H31),E$6/(SUM(L$6:L31)+1),E31)</f>
        <v>34360.9</v>
      </c>
      <c r="F32" s="10">
        <f>IF(F31=MAX($D31:$H31),F$6/(SUM(M$6:M31)+1),F31)</f>
        <v>30150.400000000001</v>
      </c>
      <c r="G32" s="10">
        <f>IF(G31=MAX($D31:$H31),G$6/(SUM(N$6:N31)+1),G31)</f>
        <v>32714.666666666668</v>
      </c>
      <c r="H32" s="10">
        <f>IF(H31=MAX($D31:$H31),H$6/(SUM(O$6:O31)+1),H31)</f>
        <v>17701</v>
      </c>
      <c r="J32" s="8">
        <v>27</v>
      </c>
      <c r="K32" s="8">
        <f t="shared" si="1"/>
        <v>0</v>
      </c>
      <c r="L32" s="8">
        <f t="shared" si="2"/>
        <v>1</v>
      </c>
      <c r="M32" s="8">
        <f t="shared" si="3"/>
        <v>0</v>
      </c>
      <c r="N32" s="8">
        <f t="shared" si="4"/>
        <v>0</v>
      </c>
      <c r="O32" s="8">
        <f t="shared" si="5"/>
        <v>0</v>
      </c>
    </row>
    <row r="33" spans="2:15" x14ac:dyDescent="0.3">
      <c r="B33" s="8" t="s">
        <v>62</v>
      </c>
      <c r="C33" s="8">
        <v>28</v>
      </c>
      <c r="D33" s="10">
        <f>IF(D32=MAX($D32:$H32),D$6/(SUM(K$6:K32)+1),D32)</f>
        <v>33859.63636363636</v>
      </c>
      <c r="E33" s="10">
        <f>IF(E32=MAX($D32:$H32),E$6/(SUM(L$6:L32)+1),E32)</f>
        <v>31237.18181818182</v>
      </c>
      <c r="F33" s="10">
        <f>IF(F32=MAX($D32:$H32),F$6/(SUM(M$6:M32)+1),F32)</f>
        <v>30150.400000000001</v>
      </c>
      <c r="G33" s="10">
        <f>IF(G32=MAX($D32:$H32),G$6/(SUM(N$6:N32)+1),G32)</f>
        <v>32714.666666666668</v>
      </c>
      <c r="H33" s="10">
        <f>IF(H32=MAX($D32:$H32),H$6/(SUM(O$6:O32)+1),H32)</f>
        <v>17701</v>
      </c>
      <c r="J33" s="8">
        <v>28</v>
      </c>
      <c r="K33" s="8">
        <f t="shared" si="1"/>
        <v>1</v>
      </c>
      <c r="L33" s="8">
        <f t="shared" si="2"/>
        <v>0</v>
      </c>
      <c r="M33" s="8">
        <f t="shared" si="3"/>
        <v>0</v>
      </c>
      <c r="N33" s="8">
        <f t="shared" si="4"/>
        <v>0</v>
      </c>
      <c r="O33" s="8">
        <f t="shared" si="5"/>
        <v>0</v>
      </c>
    </row>
    <row r="34" spans="2:15" x14ac:dyDescent="0.3">
      <c r="B34" s="8" t="s">
        <v>62</v>
      </c>
      <c r="C34" s="8">
        <v>29</v>
      </c>
      <c r="D34" s="10">
        <f>IF(D33=MAX($D33:$H33),D$6/(SUM(K$6:K33)+1),D33)</f>
        <v>31038</v>
      </c>
      <c r="E34" s="10">
        <f>IF(E33=MAX($D33:$H33),E$6/(SUM(L$6:L33)+1),E33)</f>
        <v>31237.18181818182</v>
      </c>
      <c r="F34" s="10">
        <f>IF(F33=MAX($D33:$H33),F$6/(SUM(M$6:M33)+1),F33)</f>
        <v>30150.400000000001</v>
      </c>
      <c r="G34" s="10">
        <f>IF(G33=MAX($D33:$H33),G$6/(SUM(N$6:N33)+1),G33)</f>
        <v>32714.666666666668</v>
      </c>
      <c r="H34" s="10">
        <f>IF(H33=MAX($D33:$H33),H$6/(SUM(O$6:O33)+1),H33)</f>
        <v>17701</v>
      </c>
      <c r="J34" s="8">
        <v>29</v>
      </c>
      <c r="K34" s="8">
        <f t="shared" si="1"/>
        <v>0</v>
      </c>
      <c r="L34" s="8">
        <f t="shared" si="2"/>
        <v>0</v>
      </c>
      <c r="M34" s="8">
        <f t="shared" si="3"/>
        <v>0</v>
      </c>
      <c r="N34" s="8">
        <f t="shared" si="4"/>
        <v>1</v>
      </c>
      <c r="O34" s="8">
        <f t="shared" si="5"/>
        <v>0</v>
      </c>
    </row>
    <row r="35" spans="2:15" x14ac:dyDescent="0.3">
      <c r="B35" s="8" t="s">
        <v>62</v>
      </c>
      <c r="C35" s="8">
        <v>30</v>
      </c>
      <c r="D35" s="10">
        <f>IF(D34=MAX($D34:$H34),D$6/(SUM(K$6:K34)+1),D34)</f>
        <v>31038</v>
      </c>
      <c r="E35" s="10">
        <f>IF(E34=MAX($D34:$H34),E$6/(SUM(L$6:L34)+1),E34)</f>
        <v>31237.18181818182</v>
      </c>
      <c r="F35" s="10">
        <f>IF(F34=MAX($D34:$H34),F$6/(SUM(M$6:M34)+1),F34)</f>
        <v>30150.400000000001</v>
      </c>
      <c r="G35" s="10">
        <f>IF(G34=MAX($D34:$H34),G$6/(SUM(N$6:N34)+1),G34)</f>
        <v>24536</v>
      </c>
      <c r="H35" s="10">
        <f>IF(H34=MAX($D34:$H34),H$6/(SUM(O$6:O34)+1),H34)</f>
        <v>17701</v>
      </c>
      <c r="J35" s="8">
        <v>30</v>
      </c>
      <c r="K35" s="8">
        <f t="shared" si="1"/>
        <v>0</v>
      </c>
      <c r="L35" s="8">
        <f t="shared" si="2"/>
        <v>1</v>
      </c>
      <c r="M35" s="8">
        <f t="shared" si="3"/>
        <v>0</v>
      </c>
      <c r="N35" s="8">
        <f t="shared" si="4"/>
        <v>0</v>
      </c>
      <c r="O35" s="8">
        <f t="shared" si="5"/>
        <v>0</v>
      </c>
    </row>
    <row r="36" spans="2:15" x14ac:dyDescent="0.3">
      <c r="B36" s="8" t="s">
        <v>62</v>
      </c>
      <c r="C36" s="8">
        <v>31</v>
      </c>
      <c r="D36" s="10">
        <f>IF(D35=MAX($D35:$H35),D$6/(SUM(K$6:K35)+1),D35)</f>
        <v>31038</v>
      </c>
      <c r="E36" s="10">
        <f>IF(E35=MAX($D35:$H35),E$6/(SUM(L$6:L35)+1),E35)</f>
        <v>28634.083333333332</v>
      </c>
      <c r="F36" s="10">
        <f>IF(F35=MAX($D35:$H35),F$6/(SUM(M$6:M35)+1),F35)</f>
        <v>30150.400000000001</v>
      </c>
      <c r="G36" s="10">
        <f>IF(G35=MAX($D35:$H35),G$6/(SUM(N$6:N35)+1),G35)</f>
        <v>24536</v>
      </c>
      <c r="H36" s="10">
        <f>IF(H35=MAX($D35:$H35),H$6/(SUM(O$6:O35)+1),H35)</f>
        <v>17701</v>
      </c>
      <c r="J36" s="8">
        <v>31</v>
      </c>
      <c r="K36" s="8">
        <f t="shared" si="1"/>
        <v>1</v>
      </c>
      <c r="L36" s="8">
        <f t="shared" si="2"/>
        <v>0</v>
      </c>
      <c r="M36" s="8">
        <f t="shared" si="3"/>
        <v>0</v>
      </c>
      <c r="N36" s="8">
        <f t="shared" si="4"/>
        <v>0</v>
      </c>
      <c r="O36" s="8">
        <f t="shared" si="5"/>
        <v>0</v>
      </c>
    </row>
    <row r="37" spans="2:15" x14ac:dyDescent="0.3">
      <c r="B37" s="8" t="s">
        <v>62</v>
      </c>
      <c r="C37" s="8">
        <v>32</v>
      </c>
      <c r="D37" s="10">
        <f>IF(D36=MAX($D36:$H36),D$6/(SUM(K$6:K36)+1),D36)</f>
        <v>28650.461538461539</v>
      </c>
      <c r="E37" s="10">
        <f>IF(E36=MAX($D36:$H36),E$6/(SUM(L$6:L36)+1),E36)</f>
        <v>28634.083333333332</v>
      </c>
      <c r="F37" s="10">
        <f>IF(F36=MAX($D36:$H36),F$6/(SUM(M$6:M36)+1),F36)</f>
        <v>30150.400000000001</v>
      </c>
      <c r="G37" s="10">
        <f>IF(G36=MAX($D36:$H36),G$6/(SUM(N$6:N36)+1),G36)</f>
        <v>24536</v>
      </c>
      <c r="H37" s="10">
        <f>IF(H36=MAX($D36:$H36),H$6/(SUM(O$6:O36)+1),H36)</f>
        <v>17701</v>
      </c>
      <c r="J37" s="8">
        <v>32</v>
      </c>
      <c r="K37" s="8">
        <f t="shared" si="1"/>
        <v>0</v>
      </c>
      <c r="L37" s="8">
        <f t="shared" si="2"/>
        <v>0</v>
      </c>
      <c r="M37" s="8">
        <f t="shared" si="3"/>
        <v>1</v>
      </c>
      <c r="N37" s="8">
        <f t="shared" si="4"/>
        <v>0</v>
      </c>
      <c r="O37" s="8">
        <f t="shared" si="5"/>
        <v>0</v>
      </c>
    </row>
    <row r="38" spans="2:15" x14ac:dyDescent="0.3">
      <c r="B38" s="8" t="s">
        <v>62</v>
      </c>
      <c r="C38" s="8">
        <v>33</v>
      </c>
      <c r="D38" s="10">
        <f>IF(D37=MAX($D37:$H37),D$6/(SUM(K$6:K37)+1),D37)</f>
        <v>28650.461538461539</v>
      </c>
      <c r="E38" s="10">
        <f>IF(E37=MAX($D37:$H37),E$6/(SUM(L$6:L37)+1),E37)</f>
        <v>28634.083333333332</v>
      </c>
      <c r="F38" s="10">
        <f>IF(F37=MAX($D37:$H37),F$6/(SUM(M$6:M37)+1),F37)</f>
        <v>25125.333333333332</v>
      </c>
      <c r="G38" s="10">
        <f>IF(G37=MAX($D37:$H37),G$6/(SUM(N$6:N37)+1),G37)</f>
        <v>24536</v>
      </c>
      <c r="H38" s="10">
        <f>IF(H37=MAX($D37:$H37),H$6/(SUM(O$6:O37)+1),H37)</f>
        <v>17701</v>
      </c>
      <c r="J38" s="8">
        <v>33</v>
      </c>
      <c r="K38" s="8">
        <f t="shared" si="1"/>
        <v>1</v>
      </c>
      <c r="L38" s="8">
        <f t="shared" si="2"/>
        <v>0</v>
      </c>
      <c r="M38" s="8">
        <f t="shared" si="3"/>
        <v>0</v>
      </c>
      <c r="N38" s="8">
        <f t="shared" si="4"/>
        <v>0</v>
      </c>
      <c r="O38" s="8">
        <f t="shared" si="5"/>
        <v>0</v>
      </c>
    </row>
    <row r="39" spans="2:15" x14ac:dyDescent="0.3">
      <c r="B39" s="8" t="s">
        <v>62</v>
      </c>
      <c r="C39" s="8">
        <v>34</v>
      </c>
      <c r="D39" s="10">
        <f>IF(D38=MAX($D38:$H38),D$6/(SUM(K$6:K38)+1),D38)</f>
        <v>26604</v>
      </c>
      <c r="E39" s="10">
        <f>IF(E38=MAX($D38:$H38),E$6/(SUM(L$6:L38)+1),E38)</f>
        <v>28634.083333333332</v>
      </c>
      <c r="F39" s="10">
        <f>IF(F38=MAX($D38:$H38),F$6/(SUM(M$6:M38)+1),F38)</f>
        <v>25125.333333333332</v>
      </c>
      <c r="G39" s="10">
        <f>IF(G38=MAX($D38:$H38),G$6/(SUM(N$6:N38)+1),G38)</f>
        <v>24536</v>
      </c>
      <c r="H39" s="10">
        <f>IF(H38=MAX($D38:$H38),H$6/(SUM(O$6:O38)+1),H38)</f>
        <v>17701</v>
      </c>
      <c r="J39" s="8">
        <v>34</v>
      </c>
      <c r="K39" s="8">
        <f t="shared" si="1"/>
        <v>0</v>
      </c>
      <c r="L39" s="8">
        <f t="shared" si="2"/>
        <v>1</v>
      </c>
      <c r="M39" s="8">
        <f t="shared" si="3"/>
        <v>0</v>
      </c>
      <c r="N39" s="8">
        <f t="shared" si="4"/>
        <v>0</v>
      </c>
      <c r="O39" s="8">
        <f t="shared" si="5"/>
        <v>0</v>
      </c>
    </row>
    <row r="40" spans="2:15" x14ac:dyDescent="0.3">
      <c r="B40" s="8" t="s">
        <v>62</v>
      </c>
      <c r="C40" s="8">
        <v>35</v>
      </c>
      <c r="D40" s="10">
        <f>IF(D39=MAX($D39:$H39),D$6/(SUM(K$6:K39)+1),D39)</f>
        <v>26604</v>
      </c>
      <c r="E40" s="10">
        <f>IF(E39=MAX($D39:$H39),E$6/(SUM(L$6:L39)+1),E39)</f>
        <v>26431.461538461539</v>
      </c>
      <c r="F40" s="10">
        <f>IF(F39=MAX($D39:$H39),F$6/(SUM(M$6:M39)+1),F39)</f>
        <v>25125.333333333332</v>
      </c>
      <c r="G40" s="10">
        <f>IF(G39=MAX($D39:$H39),G$6/(SUM(N$6:N39)+1),G39)</f>
        <v>24536</v>
      </c>
      <c r="H40" s="10">
        <f>IF(H39=MAX($D39:$H39),H$6/(SUM(O$6:O39)+1),H39)</f>
        <v>17701</v>
      </c>
      <c r="J40" s="8">
        <v>35</v>
      </c>
      <c r="K40" s="8">
        <f t="shared" si="1"/>
        <v>1</v>
      </c>
      <c r="L40" s="8">
        <f t="shared" si="2"/>
        <v>0</v>
      </c>
      <c r="M40" s="8">
        <f t="shared" si="3"/>
        <v>0</v>
      </c>
      <c r="N40" s="8">
        <f t="shared" si="4"/>
        <v>0</v>
      </c>
      <c r="O40" s="8">
        <f t="shared" si="5"/>
        <v>0</v>
      </c>
    </row>
    <row r="41" spans="2:15" x14ac:dyDescent="0.3">
      <c r="B41" s="8" t="s">
        <v>62</v>
      </c>
      <c r="C41" s="8">
        <v>36</v>
      </c>
      <c r="D41" s="10">
        <f>IF(D40=MAX($D40:$H40),D$6/(SUM(K$6:K40)+1),D40)</f>
        <v>24830.400000000001</v>
      </c>
      <c r="E41" s="10">
        <f>IF(E40=MAX($D40:$H40),E$6/(SUM(L$6:L40)+1),E40)</f>
        <v>26431.461538461539</v>
      </c>
      <c r="F41" s="10">
        <f>IF(F40=MAX($D40:$H40),F$6/(SUM(M$6:M40)+1),F40)</f>
        <v>25125.333333333332</v>
      </c>
      <c r="G41" s="10">
        <f>IF(G40=MAX($D40:$H40),G$6/(SUM(N$6:N40)+1),G40)</f>
        <v>24536</v>
      </c>
      <c r="H41" s="10">
        <f>IF(H40=MAX($D40:$H40),H$6/(SUM(O$6:O40)+1),H40)</f>
        <v>17701</v>
      </c>
      <c r="J41" s="8">
        <v>36</v>
      </c>
      <c r="K41" s="8">
        <f t="shared" si="1"/>
        <v>0</v>
      </c>
      <c r="L41" s="8">
        <f t="shared" si="2"/>
        <v>1</v>
      </c>
      <c r="M41" s="8">
        <f t="shared" si="3"/>
        <v>0</v>
      </c>
      <c r="N41" s="8">
        <f t="shared" si="4"/>
        <v>0</v>
      </c>
      <c r="O41" s="8">
        <f t="shared" si="5"/>
        <v>0</v>
      </c>
    </row>
    <row r="42" spans="2:15" x14ac:dyDescent="0.3">
      <c r="B42" s="8" t="s">
        <v>62</v>
      </c>
      <c r="C42" s="8">
        <v>37</v>
      </c>
      <c r="D42" s="10">
        <f>IF(D41=MAX($D41:$H41),D$6/(SUM(K$6:K41)+1),D41)</f>
        <v>24830.400000000001</v>
      </c>
      <c r="E42" s="10">
        <f>IF(E41=MAX($D41:$H41),E$6/(SUM(L$6:L41)+1),E41)</f>
        <v>24543.5</v>
      </c>
      <c r="F42" s="10">
        <f>IF(F41=MAX($D41:$H41),F$6/(SUM(M$6:M41)+1),F41)</f>
        <v>25125.333333333332</v>
      </c>
      <c r="G42" s="10">
        <f>IF(G41=MAX($D41:$H41),G$6/(SUM(N$6:N41)+1),G41)</f>
        <v>24536</v>
      </c>
      <c r="H42" s="10">
        <f>IF(H41=MAX($D41:$H41),H$6/(SUM(O$6:O41)+1),H41)</f>
        <v>17701</v>
      </c>
      <c r="J42" s="8">
        <v>37</v>
      </c>
      <c r="K42" s="8">
        <f t="shared" si="1"/>
        <v>0</v>
      </c>
      <c r="L42" s="8">
        <f t="shared" si="2"/>
        <v>0</v>
      </c>
      <c r="M42" s="8">
        <f t="shared" si="3"/>
        <v>1</v>
      </c>
      <c r="N42" s="8">
        <f t="shared" si="4"/>
        <v>0</v>
      </c>
      <c r="O42" s="8">
        <f t="shared" si="5"/>
        <v>0</v>
      </c>
    </row>
    <row r="43" spans="2:15" x14ac:dyDescent="0.3">
      <c r="B43" s="8" t="s">
        <v>62</v>
      </c>
      <c r="C43" s="8">
        <v>38</v>
      </c>
      <c r="D43" s="10">
        <f>IF(D42=MAX($D42:$H42),D$6/(SUM(K$6:K42)+1),D42)</f>
        <v>24830.400000000001</v>
      </c>
      <c r="E43" s="10">
        <f>IF(E42=MAX($D42:$H42),E$6/(SUM(L$6:L42)+1),E42)</f>
        <v>24543.5</v>
      </c>
      <c r="F43" s="10">
        <f>IF(F42=MAX($D42:$H42),F$6/(SUM(M$6:M42)+1),F42)</f>
        <v>21536</v>
      </c>
      <c r="G43" s="10">
        <f>IF(G42=MAX($D42:$H42),G$6/(SUM(N$6:N42)+1),G42)</f>
        <v>24536</v>
      </c>
      <c r="H43" s="10">
        <f>IF(H42=MAX($D42:$H42),H$6/(SUM(O$6:O42)+1),H42)</f>
        <v>17701</v>
      </c>
      <c r="J43" s="8">
        <v>38</v>
      </c>
      <c r="K43" s="8">
        <f t="shared" si="1"/>
        <v>1</v>
      </c>
      <c r="L43" s="8">
        <f t="shared" si="2"/>
        <v>0</v>
      </c>
      <c r="M43" s="8">
        <f t="shared" si="3"/>
        <v>0</v>
      </c>
      <c r="N43" s="8">
        <f t="shared" si="4"/>
        <v>0</v>
      </c>
      <c r="O43" s="8">
        <f t="shared" si="5"/>
        <v>0</v>
      </c>
    </row>
    <row r="44" spans="2:15" x14ac:dyDescent="0.3">
      <c r="B44" s="8" t="s">
        <v>62</v>
      </c>
      <c r="C44" s="8">
        <v>39</v>
      </c>
      <c r="D44" s="10">
        <f>IF(D43=MAX($D43:$H43),D$6/(SUM(K$6:K43)+1),D43)</f>
        <v>23278.5</v>
      </c>
      <c r="E44" s="10">
        <f>IF(E43=MAX($D43:$H43),E$6/(SUM(L$6:L43)+1),E43)</f>
        <v>24543.5</v>
      </c>
      <c r="F44" s="10">
        <f>IF(F43=MAX($D43:$H43),F$6/(SUM(M$6:M43)+1),F43)</f>
        <v>21536</v>
      </c>
      <c r="G44" s="10">
        <f>IF(G43=MAX($D43:$H43),G$6/(SUM(N$6:N43)+1),G43)</f>
        <v>24536</v>
      </c>
      <c r="H44" s="10">
        <f>IF(H43=MAX($D43:$H43),H$6/(SUM(O$6:O43)+1),H43)</f>
        <v>17701</v>
      </c>
      <c r="J44" s="8">
        <v>39</v>
      </c>
      <c r="K44" s="8">
        <f t="shared" si="1"/>
        <v>0</v>
      </c>
      <c r="L44" s="8">
        <f t="shared" si="2"/>
        <v>1</v>
      </c>
      <c r="M44" s="8">
        <f t="shared" si="3"/>
        <v>0</v>
      </c>
      <c r="N44" s="8">
        <f t="shared" si="4"/>
        <v>0</v>
      </c>
      <c r="O44" s="8">
        <f t="shared" si="5"/>
        <v>0</v>
      </c>
    </row>
    <row r="45" spans="2:15" x14ac:dyDescent="0.3">
      <c r="B45" s="8" t="s">
        <v>62</v>
      </c>
      <c r="C45" s="8">
        <v>40</v>
      </c>
      <c r="D45" s="10">
        <f>IF(D44=MAX($D44:$H44),D$6/(SUM(K$6:K44)+1),D44)</f>
        <v>23278.5</v>
      </c>
      <c r="E45" s="10">
        <f>IF(E44=MAX($D44:$H44),E$6/(SUM(L$6:L44)+1),E44)</f>
        <v>22907.266666666666</v>
      </c>
      <c r="F45" s="10">
        <f>IF(F44=MAX($D44:$H44),F$6/(SUM(M$6:M44)+1),F44)</f>
        <v>21536</v>
      </c>
      <c r="G45" s="10">
        <f>IF(G44=MAX($D44:$H44),G$6/(SUM(N$6:N44)+1),G44)</f>
        <v>24536</v>
      </c>
      <c r="H45" s="10">
        <f>IF(H44=MAX($D44:$H44),H$6/(SUM(O$6:O44)+1),H44)</f>
        <v>17701</v>
      </c>
      <c r="J45" s="8">
        <v>40</v>
      </c>
      <c r="K45" s="8">
        <f t="shared" si="1"/>
        <v>0</v>
      </c>
      <c r="L45" s="8">
        <f t="shared" si="2"/>
        <v>0</v>
      </c>
      <c r="M45" s="8">
        <f t="shared" si="3"/>
        <v>0</v>
      </c>
      <c r="N45" s="8">
        <f t="shared" si="4"/>
        <v>1</v>
      </c>
      <c r="O45" s="8">
        <f t="shared" si="5"/>
        <v>0</v>
      </c>
    </row>
    <row r="46" spans="2:15" x14ac:dyDescent="0.3">
      <c r="B46" s="8" t="s">
        <v>62</v>
      </c>
      <c r="C46" s="8">
        <v>41</v>
      </c>
      <c r="D46" s="10">
        <f>IF(D45=MAX($D45:$H45),D$6/(SUM(K$6:K45)+1),D45)</f>
        <v>23278.5</v>
      </c>
      <c r="E46" s="10">
        <f>IF(E45=MAX($D45:$H45),E$6/(SUM(L$6:L45)+1),E45)</f>
        <v>22907.266666666666</v>
      </c>
      <c r="F46" s="10">
        <f>IF(F45=MAX($D45:$H45),F$6/(SUM(M$6:M45)+1),F45)</f>
        <v>21536</v>
      </c>
      <c r="G46" s="10">
        <f>IF(G45=MAX($D45:$H45),G$6/(SUM(N$6:N45)+1),G45)</f>
        <v>19628.8</v>
      </c>
      <c r="H46" s="10">
        <f>IF(H45=MAX($D45:$H45),H$6/(SUM(O$6:O45)+1),H45)</f>
        <v>17701</v>
      </c>
      <c r="J46" s="8">
        <v>41</v>
      </c>
      <c r="K46" s="8">
        <f t="shared" si="1"/>
        <v>1</v>
      </c>
      <c r="L46" s="8">
        <f t="shared" si="2"/>
        <v>0</v>
      </c>
      <c r="M46" s="8">
        <f t="shared" si="3"/>
        <v>0</v>
      </c>
      <c r="N46" s="8">
        <f t="shared" si="4"/>
        <v>0</v>
      </c>
      <c r="O46" s="8">
        <f t="shared" si="5"/>
        <v>0</v>
      </c>
    </row>
    <row r="47" spans="2:15" x14ac:dyDescent="0.3">
      <c r="B47" s="8" t="s">
        <v>62</v>
      </c>
      <c r="C47" s="8">
        <v>42</v>
      </c>
      <c r="D47" s="10">
        <f>IF(D46=MAX($D46:$H46),D$6/(SUM(K$6:K46)+1),D46)</f>
        <v>21909.176470588234</v>
      </c>
      <c r="E47" s="10">
        <f>IF(E46=MAX($D46:$H46),E$6/(SUM(L$6:L46)+1),E46)</f>
        <v>22907.266666666666</v>
      </c>
      <c r="F47" s="10">
        <f>IF(F46=MAX($D46:$H46),F$6/(SUM(M$6:M46)+1),F46)</f>
        <v>21536</v>
      </c>
      <c r="G47" s="10">
        <f>IF(G46=MAX($D46:$H46),G$6/(SUM(N$6:N46)+1),G46)</f>
        <v>19628.8</v>
      </c>
      <c r="H47" s="10">
        <f>IF(H46=MAX($D46:$H46),H$6/(SUM(O$6:O46)+1),H46)</f>
        <v>17701</v>
      </c>
      <c r="J47" s="8">
        <v>42</v>
      </c>
      <c r="K47" s="8">
        <f t="shared" si="1"/>
        <v>0</v>
      </c>
      <c r="L47" s="8">
        <f t="shared" si="2"/>
        <v>1</v>
      </c>
      <c r="M47" s="8">
        <f t="shared" si="3"/>
        <v>0</v>
      </c>
      <c r="N47" s="8">
        <f t="shared" si="4"/>
        <v>0</v>
      </c>
      <c r="O47" s="8">
        <f t="shared" si="5"/>
        <v>0</v>
      </c>
    </row>
    <row r="48" spans="2:15" x14ac:dyDescent="0.3">
      <c r="B48" s="8" t="s">
        <v>62</v>
      </c>
      <c r="C48" s="8">
        <v>43</v>
      </c>
      <c r="D48" s="10">
        <f>IF(D47=MAX($D47:$H47),D$6/(SUM(K$6:K47)+1),D47)</f>
        <v>21909.176470588234</v>
      </c>
      <c r="E48" s="10">
        <f>IF(E47=MAX($D47:$H47),E$6/(SUM(L$6:L47)+1),E47)</f>
        <v>21475.5625</v>
      </c>
      <c r="F48" s="10">
        <f>IF(F47=MAX($D47:$H47),F$6/(SUM(M$6:M47)+1),F47)</f>
        <v>21536</v>
      </c>
      <c r="G48" s="10">
        <f>IF(G47=MAX($D47:$H47),G$6/(SUM(N$6:N47)+1),G47)</f>
        <v>19628.8</v>
      </c>
      <c r="H48" s="10">
        <f>IF(H47=MAX($D47:$H47),H$6/(SUM(O$6:O47)+1),H47)</f>
        <v>17701</v>
      </c>
      <c r="J48" s="8">
        <v>43</v>
      </c>
      <c r="K48" s="8">
        <f t="shared" si="1"/>
        <v>1</v>
      </c>
      <c r="L48" s="8">
        <f t="shared" si="2"/>
        <v>0</v>
      </c>
      <c r="M48" s="8">
        <f t="shared" si="3"/>
        <v>0</v>
      </c>
      <c r="N48" s="8">
        <f t="shared" si="4"/>
        <v>0</v>
      </c>
      <c r="O48" s="8">
        <f t="shared" si="5"/>
        <v>0</v>
      </c>
    </row>
    <row r="49" spans="2:15" x14ac:dyDescent="0.3">
      <c r="B49" s="8" t="s">
        <v>62</v>
      </c>
      <c r="C49" s="8">
        <v>44</v>
      </c>
      <c r="D49" s="10">
        <f>IF(D48=MAX($D48:$H48),D$6/(SUM(K$6:K48)+1),D48)</f>
        <v>20692</v>
      </c>
      <c r="E49" s="10">
        <f>IF(E48=MAX($D48:$H48),E$6/(SUM(L$6:L48)+1),E48)</f>
        <v>21475.5625</v>
      </c>
      <c r="F49" s="10">
        <f>IF(F48=MAX($D48:$H48),F$6/(SUM(M$6:M48)+1),F48)</f>
        <v>21536</v>
      </c>
      <c r="G49" s="10">
        <f>IF(G48=MAX($D48:$H48),G$6/(SUM(N$6:N48)+1),G48)</f>
        <v>19628.8</v>
      </c>
      <c r="H49" s="10">
        <f>IF(H48=MAX($D48:$H48),H$6/(SUM(O$6:O48)+1),H48)</f>
        <v>17701</v>
      </c>
      <c r="J49" s="8">
        <v>44</v>
      </c>
      <c r="K49" s="8">
        <f t="shared" si="1"/>
        <v>0</v>
      </c>
      <c r="L49" s="8">
        <f t="shared" si="2"/>
        <v>0</v>
      </c>
      <c r="M49" s="8">
        <f t="shared" si="3"/>
        <v>1</v>
      </c>
      <c r="N49" s="8">
        <f t="shared" si="4"/>
        <v>0</v>
      </c>
      <c r="O49" s="8">
        <f t="shared" si="5"/>
        <v>0</v>
      </c>
    </row>
    <row r="50" spans="2:15" x14ac:dyDescent="0.3">
      <c r="B50" s="8" t="s">
        <v>62</v>
      </c>
      <c r="C50" s="8">
        <v>45</v>
      </c>
      <c r="D50" s="10">
        <f>IF(D49=MAX($D49:$H49),D$6/(SUM(K$6:K49)+1),D49)</f>
        <v>20692</v>
      </c>
      <c r="E50" s="10">
        <f>IF(E49=MAX($D49:$H49),E$6/(SUM(L$6:L49)+1),E49)</f>
        <v>21475.5625</v>
      </c>
      <c r="F50" s="10">
        <f>IF(F49=MAX($D49:$H49),F$6/(SUM(M$6:M49)+1),F49)</f>
        <v>18844</v>
      </c>
      <c r="G50" s="10">
        <f>IF(G49=MAX($D49:$H49),G$6/(SUM(N$6:N49)+1),G49)</f>
        <v>19628.8</v>
      </c>
      <c r="H50" s="10">
        <f>IF(H49=MAX($D49:$H49),H$6/(SUM(O$6:O49)+1),H49)</f>
        <v>17701</v>
      </c>
      <c r="J50" s="8">
        <v>45</v>
      </c>
      <c r="K50" s="8">
        <f t="shared" si="1"/>
        <v>0</v>
      </c>
      <c r="L50" s="8">
        <f t="shared" si="2"/>
        <v>1</v>
      </c>
      <c r="M50" s="8">
        <f t="shared" si="3"/>
        <v>0</v>
      </c>
      <c r="N50" s="8">
        <f t="shared" si="4"/>
        <v>0</v>
      </c>
      <c r="O50" s="8">
        <f t="shared" si="5"/>
        <v>0</v>
      </c>
    </row>
    <row r="51" spans="2:15" x14ac:dyDescent="0.3">
      <c r="B51" s="8" t="s">
        <v>62</v>
      </c>
      <c r="C51" s="8">
        <v>46</v>
      </c>
      <c r="D51" s="10">
        <f>IF(D50=MAX($D50:$H50),D$6/(SUM(K$6:K50)+1),D50)</f>
        <v>20692</v>
      </c>
      <c r="E51" s="10">
        <f>IF(E50=MAX($D50:$H50),E$6/(SUM(L$6:L50)+1),E50)</f>
        <v>20212.294117647059</v>
      </c>
      <c r="F51" s="10">
        <f>IF(F50=MAX($D50:$H50),F$6/(SUM(M$6:M50)+1),F50)</f>
        <v>18844</v>
      </c>
      <c r="G51" s="10">
        <f>IF(G50=MAX($D50:$H50),G$6/(SUM(N$6:N50)+1),G50)</f>
        <v>19628.8</v>
      </c>
      <c r="H51" s="10">
        <f>IF(H50=MAX($D50:$H50),H$6/(SUM(O$6:O50)+1),H50)</f>
        <v>17701</v>
      </c>
      <c r="J51" s="8">
        <v>46</v>
      </c>
      <c r="K51" s="8">
        <f t="shared" si="1"/>
        <v>1</v>
      </c>
      <c r="L51" s="8">
        <f t="shared" si="2"/>
        <v>0</v>
      </c>
      <c r="M51" s="8">
        <f t="shared" si="3"/>
        <v>0</v>
      </c>
      <c r="N51" s="8">
        <f t="shared" si="4"/>
        <v>0</v>
      </c>
      <c r="O51" s="8">
        <f t="shared" si="5"/>
        <v>0</v>
      </c>
    </row>
    <row r="52" spans="2:15" x14ac:dyDescent="0.3">
      <c r="B52" s="8" t="s">
        <v>62</v>
      </c>
      <c r="C52" s="8">
        <v>47</v>
      </c>
      <c r="D52" s="10">
        <f>IF(D51=MAX($D51:$H51),D$6/(SUM(K$6:K51)+1),D51)</f>
        <v>19602.947368421053</v>
      </c>
      <c r="E52" s="10">
        <f>IF(E51=MAX($D51:$H51),E$6/(SUM(L$6:L51)+1),E51)</f>
        <v>20212.294117647059</v>
      </c>
      <c r="F52" s="10">
        <f>IF(F51=MAX($D51:$H51),F$6/(SUM(M$6:M51)+1),F51)</f>
        <v>18844</v>
      </c>
      <c r="G52" s="10">
        <f>IF(G51=MAX($D51:$H51),G$6/(SUM(N$6:N51)+1),G51)</f>
        <v>19628.8</v>
      </c>
      <c r="H52" s="10">
        <f>IF(H51=MAX($D51:$H51),H$6/(SUM(O$6:O51)+1),H51)</f>
        <v>17701</v>
      </c>
      <c r="J52" s="8">
        <v>47</v>
      </c>
      <c r="K52" s="8">
        <f t="shared" si="1"/>
        <v>0</v>
      </c>
      <c r="L52" s="8">
        <f t="shared" si="2"/>
        <v>1</v>
      </c>
      <c r="M52" s="8">
        <f t="shared" si="3"/>
        <v>0</v>
      </c>
      <c r="N52" s="8">
        <f t="shared" si="4"/>
        <v>0</v>
      </c>
      <c r="O52" s="8">
        <f t="shared" si="5"/>
        <v>0</v>
      </c>
    </row>
    <row r="53" spans="2:15" x14ac:dyDescent="0.3">
      <c r="B53" s="8" t="s">
        <v>62</v>
      </c>
      <c r="C53" s="8">
        <v>48</v>
      </c>
      <c r="D53" s="10">
        <f>IF(D52=MAX($D52:$H52),D$6/(SUM(K$6:K52)+1),D52)</f>
        <v>19602.947368421053</v>
      </c>
      <c r="E53" s="10">
        <f>IF(E52=MAX($D52:$H52),E$6/(SUM(L$6:L52)+1),E52)</f>
        <v>19089.388888888891</v>
      </c>
      <c r="F53" s="10">
        <f>IF(F52=MAX($D52:$H52),F$6/(SUM(M$6:M52)+1),F52)</f>
        <v>18844</v>
      </c>
      <c r="G53" s="10">
        <f>IF(G52=MAX($D52:$H52),G$6/(SUM(N$6:N52)+1),G52)</f>
        <v>19628.8</v>
      </c>
      <c r="H53" s="10">
        <f>IF(H52=MAX($D52:$H52),H$6/(SUM(O$6:O52)+1),H52)</f>
        <v>17701</v>
      </c>
      <c r="J53" s="8">
        <v>48</v>
      </c>
      <c r="K53" s="8">
        <f t="shared" si="1"/>
        <v>0</v>
      </c>
      <c r="L53" s="8">
        <f t="shared" si="2"/>
        <v>0</v>
      </c>
      <c r="M53" s="8">
        <f t="shared" si="3"/>
        <v>0</v>
      </c>
      <c r="N53" s="8">
        <f t="shared" si="4"/>
        <v>1</v>
      </c>
      <c r="O53" s="8">
        <f t="shared" si="5"/>
        <v>0</v>
      </c>
    </row>
    <row r="54" spans="2:15" x14ac:dyDescent="0.3">
      <c r="B54" s="8" t="s">
        <v>62</v>
      </c>
      <c r="C54" s="8">
        <v>49</v>
      </c>
      <c r="D54" s="10">
        <f>IF(D53=MAX($D53:$H53),D$6/(SUM(K$6:K53)+1),D53)</f>
        <v>19602.947368421053</v>
      </c>
      <c r="E54" s="10">
        <f>IF(E53=MAX($D53:$H53),E$6/(SUM(L$6:L53)+1),E53)</f>
        <v>19089.388888888891</v>
      </c>
      <c r="F54" s="10">
        <f>IF(F53=MAX($D53:$H53),F$6/(SUM(M$6:M53)+1),F53)</f>
        <v>18844</v>
      </c>
      <c r="G54" s="10">
        <f>IF(G53=MAX($D53:$H53),G$6/(SUM(N$6:N53)+1),G53)</f>
        <v>16357.333333333334</v>
      </c>
      <c r="H54" s="10">
        <f>IF(H53=MAX($D53:$H53),H$6/(SUM(O$6:O53)+1),H53)</f>
        <v>17701</v>
      </c>
      <c r="J54" s="8">
        <v>49</v>
      </c>
      <c r="K54" s="8">
        <f t="shared" si="1"/>
        <v>1</v>
      </c>
      <c r="L54" s="8">
        <f t="shared" si="2"/>
        <v>0</v>
      </c>
      <c r="M54" s="8">
        <f t="shared" si="3"/>
        <v>0</v>
      </c>
      <c r="N54" s="8">
        <f t="shared" si="4"/>
        <v>0</v>
      </c>
      <c r="O54" s="8">
        <f t="shared" si="5"/>
        <v>0</v>
      </c>
    </row>
    <row r="55" spans="2:15" x14ac:dyDescent="0.3">
      <c r="B55" s="8" t="s">
        <v>62</v>
      </c>
      <c r="C55" s="8">
        <v>50</v>
      </c>
      <c r="D55" s="10">
        <f>IF(D54=MAX($D54:$H54),D$6/(SUM(K$6:K54)+1),D54)</f>
        <v>18622.8</v>
      </c>
      <c r="E55" s="10">
        <f>IF(E54=MAX($D54:$H54),E$6/(SUM(L$6:L54)+1),E54)</f>
        <v>19089.388888888891</v>
      </c>
      <c r="F55" s="10">
        <f>IF(F54=MAX($D54:$H54),F$6/(SUM(M$6:M54)+1),F54)</f>
        <v>18844</v>
      </c>
      <c r="G55" s="10">
        <f>IF(G54=MAX($D54:$H54),G$6/(SUM(N$6:N54)+1),G54)</f>
        <v>16357.333333333334</v>
      </c>
      <c r="H55" s="10">
        <f>IF(H54=MAX($D54:$H54),H$6/(SUM(O$6:O54)+1),H54)</f>
        <v>17701</v>
      </c>
      <c r="J55" s="8">
        <v>50</v>
      </c>
      <c r="K55" s="8">
        <f t="shared" si="1"/>
        <v>0</v>
      </c>
      <c r="L55" s="8">
        <f t="shared" si="2"/>
        <v>1</v>
      </c>
      <c r="M55" s="8">
        <f t="shared" si="3"/>
        <v>0</v>
      </c>
      <c r="N55" s="8">
        <f t="shared" si="4"/>
        <v>0</v>
      </c>
      <c r="O55" s="8">
        <f t="shared" si="5"/>
        <v>0</v>
      </c>
    </row>
    <row r="56" spans="2:15" x14ac:dyDescent="0.3">
      <c r="B56" s="8" t="s">
        <v>62</v>
      </c>
      <c r="C56" s="8">
        <v>51</v>
      </c>
      <c r="D56" s="10">
        <f>IF(D55=MAX($D55:$H55),D$6/(SUM(K$6:K55)+1),D55)</f>
        <v>18622.8</v>
      </c>
      <c r="E56" s="10">
        <f>IF(E55=MAX($D55:$H55),E$6/(SUM(L$6:L55)+1),E55)</f>
        <v>18084.684210526317</v>
      </c>
      <c r="F56" s="10">
        <f>IF(F55=MAX($D55:$H55),F$6/(SUM(M$6:M55)+1),F55)</f>
        <v>18844</v>
      </c>
      <c r="G56" s="10">
        <f>IF(G55=MAX($D55:$H55),G$6/(SUM(N$6:N55)+1),G55)</f>
        <v>16357.333333333334</v>
      </c>
      <c r="H56" s="10">
        <f>IF(H55=MAX($D55:$H55),H$6/(SUM(O$6:O55)+1),H55)</f>
        <v>17701</v>
      </c>
      <c r="J56" s="8">
        <v>51</v>
      </c>
      <c r="K56" s="8">
        <f t="shared" si="1"/>
        <v>0</v>
      </c>
      <c r="L56" s="8">
        <f t="shared" si="2"/>
        <v>0</v>
      </c>
      <c r="M56" s="8">
        <f t="shared" si="3"/>
        <v>1</v>
      </c>
      <c r="N56" s="8">
        <f t="shared" si="4"/>
        <v>0</v>
      </c>
      <c r="O56" s="8">
        <f t="shared" si="5"/>
        <v>0</v>
      </c>
    </row>
    <row r="57" spans="2:15" x14ac:dyDescent="0.3">
      <c r="B57" s="8" t="s">
        <v>62</v>
      </c>
      <c r="C57" s="8">
        <v>52</v>
      </c>
      <c r="D57" s="10">
        <f>IF(D56=MAX($D56:$H56),D$6/(SUM(K$6:K56)+1),D56)</f>
        <v>18622.8</v>
      </c>
      <c r="E57" s="10">
        <f>IF(E56=MAX($D56:$H56),E$6/(SUM(L$6:L56)+1),E56)</f>
        <v>18084.684210526317</v>
      </c>
      <c r="F57" s="10">
        <f>IF(F56=MAX($D56:$H56),F$6/(SUM(M$6:M56)+1),F56)</f>
        <v>16750.222222222223</v>
      </c>
      <c r="G57" s="10">
        <f>IF(G56=MAX($D56:$H56),G$6/(SUM(N$6:N56)+1),G56)</f>
        <v>16357.333333333334</v>
      </c>
      <c r="H57" s="10">
        <f>IF(H56=MAX($D56:$H56),H$6/(SUM(O$6:O56)+1),H56)</f>
        <v>17701</v>
      </c>
      <c r="J57" s="8">
        <v>52</v>
      </c>
      <c r="K57" s="8">
        <f t="shared" si="1"/>
        <v>1</v>
      </c>
      <c r="L57" s="8">
        <f t="shared" si="2"/>
        <v>0</v>
      </c>
      <c r="M57" s="8">
        <f t="shared" si="3"/>
        <v>0</v>
      </c>
      <c r="N57" s="8">
        <f t="shared" si="4"/>
        <v>0</v>
      </c>
      <c r="O57" s="8">
        <f t="shared" si="5"/>
        <v>0</v>
      </c>
    </row>
    <row r="58" spans="2:15" x14ac:dyDescent="0.3">
      <c r="B58" s="8" t="s">
        <v>62</v>
      </c>
      <c r="C58" s="8">
        <v>53</v>
      </c>
      <c r="D58" s="10">
        <f>IF(D57=MAX($D57:$H57),D$6/(SUM(K$6:K57)+1),D57)</f>
        <v>17736</v>
      </c>
      <c r="E58" s="10">
        <f>IF(E57=MAX($D57:$H57),E$6/(SUM(L$6:L57)+1),E57)</f>
        <v>18084.684210526317</v>
      </c>
      <c r="F58" s="10">
        <f>IF(F57=MAX($D57:$H57),F$6/(SUM(M$6:M57)+1),F57)</f>
        <v>16750.222222222223</v>
      </c>
      <c r="G58" s="10">
        <f>IF(G57=MAX($D57:$H57),G$6/(SUM(N$6:N57)+1),G57)</f>
        <v>16357.333333333334</v>
      </c>
      <c r="H58" s="10">
        <f>IF(H57=MAX($D57:$H57),H$6/(SUM(O$6:O57)+1),H57)</f>
        <v>17701</v>
      </c>
      <c r="J58" s="8">
        <v>53</v>
      </c>
      <c r="K58" s="8">
        <f t="shared" si="1"/>
        <v>0</v>
      </c>
      <c r="L58" s="8">
        <f t="shared" si="2"/>
        <v>1</v>
      </c>
      <c r="M58" s="8">
        <f t="shared" si="3"/>
        <v>0</v>
      </c>
      <c r="N58" s="8">
        <f t="shared" si="4"/>
        <v>0</v>
      </c>
      <c r="O58" s="8">
        <f t="shared" si="5"/>
        <v>0</v>
      </c>
    </row>
    <row r="59" spans="2:15" x14ac:dyDescent="0.3">
      <c r="B59" s="8" t="s">
        <v>62</v>
      </c>
      <c r="C59" s="8">
        <v>54</v>
      </c>
      <c r="D59" s="10">
        <f>IF(D58=MAX($D58:$H58),D$6/(SUM(K$6:K58)+1),D58)</f>
        <v>17736</v>
      </c>
      <c r="E59" s="10">
        <f>IF(E58=MAX($D58:$H58),E$6/(SUM(L$6:L58)+1),E58)</f>
        <v>17180.45</v>
      </c>
      <c r="F59" s="10">
        <f>IF(F58=MAX($D58:$H58),F$6/(SUM(M$6:M58)+1),F58)</f>
        <v>16750.222222222223</v>
      </c>
      <c r="G59" s="10">
        <f>IF(G58=MAX($D58:$H58),G$6/(SUM(N$6:N58)+1),G58)</f>
        <v>16357.333333333334</v>
      </c>
      <c r="H59" s="10">
        <f>IF(H58=MAX($D58:$H58),H$6/(SUM(O$6:O58)+1),H58)</f>
        <v>17701</v>
      </c>
      <c r="J59" s="8">
        <v>54</v>
      </c>
      <c r="K59" s="8">
        <f t="shared" si="1"/>
        <v>1</v>
      </c>
      <c r="L59" s="8">
        <f t="shared" si="2"/>
        <v>0</v>
      </c>
      <c r="M59" s="8">
        <f t="shared" si="3"/>
        <v>0</v>
      </c>
      <c r="N59" s="8">
        <f t="shared" si="4"/>
        <v>0</v>
      </c>
      <c r="O59" s="8">
        <f t="shared" si="5"/>
        <v>0</v>
      </c>
    </row>
    <row r="60" spans="2:15" x14ac:dyDescent="0.3">
      <c r="B60" s="8" t="s">
        <v>62</v>
      </c>
      <c r="C60" s="8">
        <v>55</v>
      </c>
      <c r="D60" s="10">
        <f>IF(D59=MAX($D59:$H59),D$6/(SUM(K$6:K59)+1),D59)</f>
        <v>16929.81818181818</v>
      </c>
      <c r="E60" s="10">
        <f>IF(E59=MAX($D59:$H59),E$6/(SUM(L$6:L59)+1),E59)</f>
        <v>17180.45</v>
      </c>
      <c r="F60" s="10">
        <f>IF(F59=MAX($D59:$H59),F$6/(SUM(M$6:M59)+1),F59)</f>
        <v>16750.222222222223</v>
      </c>
      <c r="G60" s="10">
        <f>IF(G59=MAX($D59:$H59),G$6/(SUM(N$6:N59)+1),G59)</f>
        <v>16357.333333333334</v>
      </c>
      <c r="H60" s="10">
        <f>IF(H59=MAX($D59:$H59),H$6/(SUM(O$6:O59)+1),H59)</f>
        <v>17701</v>
      </c>
      <c r="J60" s="8">
        <v>55</v>
      </c>
      <c r="K60" s="8">
        <f t="shared" si="1"/>
        <v>0</v>
      </c>
      <c r="L60" s="8">
        <f t="shared" si="2"/>
        <v>0</v>
      </c>
      <c r="M60" s="8">
        <f t="shared" si="3"/>
        <v>0</v>
      </c>
      <c r="N60" s="8">
        <f t="shared" si="4"/>
        <v>0</v>
      </c>
      <c r="O60" s="8">
        <f t="shared" si="5"/>
        <v>1</v>
      </c>
    </row>
    <row r="61" spans="2:15" x14ac:dyDescent="0.3">
      <c r="B61" s="8" t="s">
        <v>62</v>
      </c>
      <c r="C61" s="8">
        <v>56</v>
      </c>
      <c r="D61" s="10">
        <f>IF(D60=MAX($D60:$H60),D$6/(SUM(K$6:K60)+1),D60)</f>
        <v>16929.81818181818</v>
      </c>
      <c r="E61" s="10">
        <f>IF(E60=MAX($D60:$H60),E$6/(SUM(L$6:L60)+1),E60)</f>
        <v>17180.45</v>
      </c>
      <c r="F61" s="10">
        <f>IF(F60=MAX($D60:$H60),F$6/(SUM(M$6:M60)+1),F60)</f>
        <v>16750.222222222223</v>
      </c>
      <c r="G61" s="10">
        <f>IF(G60=MAX($D60:$H60),G$6/(SUM(N$6:N60)+1),G60)</f>
        <v>16357.333333333334</v>
      </c>
      <c r="H61" s="10">
        <f>IF(H60=MAX($D60:$H60),H$6/(SUM(O$6:O60)+1),H60)</f>
        <v>11800.666666666666</v>
      </c>
      <c r="J61" s="8">
        <v>56</v>
      </c>
      <c r="K61" s="8">
        <f t="shared" si="1"/>
        <v>0</v>
      </c>
      <c r="L61" s="8">
        <f t="shared" si="2"/>
        <v>1</v>
      </c>
      <c r="M61" s="8">
        <f t="shared" si="3"/>
        <v>0</v>
      </c>
      <c r="N61" s="8">
        <f t="shared" si="4"/>
        <v>0</v>
      </c>
      <c r="O61" s="8">
        <f t="shared" si="5"/>
        <v>0</v>
      </c>
    </row>
    <row r="62" spans="2:15" x14ac:dyDescent="0.3">
      <c r="B62" s="8" t="s">
        <v>62</v>
      </c>
      <c r="C62" s="8">
        <v>57</v>
      </c>
      <c r="D62" s="10">
        <f>IF(D61=MAX($D61:$H61),D$6/(SUM(K$6:K61)+1),D61)</f>
        <v>16929.81818181818</v>
      </c>
      <c r="E62" s="10">
        <f>IF(E61=MAX($D61:$H61),E$6/(SUM(L$6:L61)+1),E61)</f>
        <v>16362.333333333334</v>
      </c>
      <c r="F62" s="10">
        <f>IF(F61=MAX($D61:$H61),F$6/(SUM(M$6:M61)+1),F61)</f>
        <v>16750.222222222223</v>
      </c>
      <c r="G62" s="10">
        <f>IF(G61=MAX($D61:$H61),G$6/(SUM(N$6:N61)+1),G61)</f>
        <v>16357.333333333334</v>
      </c>
      <c r="H62" s="10">
        <f>IF(H61=MAX($D61:$H61),H$6/(SUM(O$6:O61)+1),H61)</f>
        <v>11800.666666666666</v>
      </c>
      <c r="J62" s="8">
        <v>57</v>
      </c>
      <c r="K62" s="8">
        <f t="shared" si="1"/>
        <v>1</v>
      </c>
      <c r="L62" s="8">
        <f t="shared" si="2"/>
        <v>0</v>
      </c>
      <c r="M62" s="8">
        <f t="shared" si="3"/>
        <v>0</v>
      </c>
      <c r="N62" s="8">
        <f t="shared" si="4"/>
        <v>0</v>
      </c>
      <c r="O62" s="8">
        <f t="shared" si="5"/>
        <v>0</v>
      </c>
    </row>
    <row r="63" spans="2:15" x14ac:dyDescent="0.3">
      <c r="B63" s="8" t="s">
        <v>62</v>
      </c>
      <c r="C63" s="8">
        <v>58</v>
      </c>
      <c r="D63" s="10">
        <f>IF(D62=MAX($D62:$H62),D$6/(SUM(K$6:K62)+1),D62)</f>
        <v>16193.739130434782</v>
      </c>
      <c r="E63" s="10">
        <f>IF(E62=MAX($D62:$H62),E$6/(SUM(L$6:L62)+1),E62)</f>
        <v>16362.333333333334</v>
      </c>
      <c r="F63" s="10">
        <f>IF(F62=MAX($D62:$H62),F$6/(SUM(M$6:M62)+1),F62)</f>
        <v>16750.222222222223</v>
      </c>
      <c r="G63" s="10">
        <f>IF(G62=MAX($D62:$H62),G$6/(SUM(N$6:N62)+1),G62)</f>
        <v>16357.333333333334</v>
      </c>
      <c r="H63" s="10">
        <f>IF(H62=MAX($D62:$H62),H$6/(SUM(O$6:O62)+1),H62)</f>
        <v>11800.666666666666</v>
      </c>
      <c r="J63" s="8">
        <v>58</v>
      </c>
      <c r="K63" s="8">
        <f t="shared" si="1"/>
        <v>0</v>
      </c>
      <c r="L63" s="8">
        <f t="shared" si="2"/>
        <v>0</v>
      </c>
      <c r="M63" s="8">
        <f t="shared" si="3"/>
        <v>1</v>
      </c>
      <c r="N63" s="8">
        <f t="shared" si="4"/>
        <v>0</v>
      </c>
      <c r="O63" s="8">
        <f t="shared" si="5"/>
        <v>0</v>
      </c>
    </row>
    <row r="64" spans="2:15" x14ac:dyDescent="0.3">
      <c r="B64" s="8" t="s">
        <v>62</v>
      </c>
      <c r="C64" s="8">
        <v>59</v>
      </c>
      <c r="D64" s="10">
        <f>IF(D63=MAX($D63:$H63),D$6/(SUM(K$6:K63)+1),D63)</f>
        <v>16193.739130434782</v>
      </c>
      <c r="E64" s="10">
        <f>IF(E63=MAX($D63:$H63),E$6/(SUM(L$6:L63)+1),E63)</f>
        <v>16362.333333333334</v>
      </c>
      <c r="F64" s="10">
        <f>IF(F63=MAX($D63:$H63),F$6/(SUM(M$6:M63)+1),F63)</f>
        <v>15075.2</v>
      </c>
      <c r="G64" s="10">
        <f>IF(G63=MAX($D63:$H63),G$6/(SUM(N$6:N63)+1),G63)</f>
        <v>16357.333333333334</v>
      </c>
      <c r="H64" s="10">
        <f>IF(H63=MAX($D63:$H63),H$6/(SUM(O$6:O63)+1),H63)</f>
        <v>11800.666666666666</v>
      </c>
      <c r="J64" s="8">
        <v>59</v>
      </c>
      <c r="K64" s="8">
        <f t="shared" si="1"/>
        <v>0</v>
      </c>
      <c r="L64" s="8">
        <f t="shared" si="2"/>
        <v>1</v>
      </c>
      <c r="M64" s="8">
        <f t="shared" si="3"/>
        <v>0</v>
      </c>
      <c r="N64" s="8">
        <f t="shared" si="4"/>
        <v>0</v>
      </c>
      <c r="O64" s="8">
        <f t="shared" si="5"/>
        <v>0</v>
      </c>
    </row>
    <row r="65" spans="2:15" x14ac:dyDescent="0.3">
      <c r="B65" s="8" t="s">
        <v>62</v>
      </c>
      <c r="C65" s="8">
        <v>60</v>
      </c>
      <c r="D65" s="10">
        <f>IF(D64=MAX($D64:$H64),D$6/(SUM(K$6:K64)+1),D64)</f>
        <v>16193.739130434782</v>
      </c>
      <c r="E65" s="10">
        <f>IF(E64=MAX($D64:$H64),E$6/(SUM(L$6:L64)+1),E64)</f>
        <v>15618.59090909091</v>
      </c>
      <c r="F65" s="10">
        <f>IF(F64=MAX($D64:$H64),F$6/(SUM(M$6:M64)+1),F64)</f>
        <v>15075.2</v>
      </c>
      <c r="G65" s="10">
        <f>IF(G64=MAX($D64:$H64),G$6/(SUM(N$6:N64)+1),G64)</f>
        <v>16357.333333333334</v>
      </c>
      <c r="H65" s="10">
        <f>IF(H64=MAX($D64:$H64),H$6/(SUM(O$6:O64)+1),H64)</f>
        <v>11800.666666666666</v>
      </c>
      <c r="J65" s="8">
        <v>60</v>
      </c>
      <c r="K65" s="8">
        <f t="shared" si="1"/>
        <v>0</v>
      </c>
      <c r="L65" s="8">
        <f t="shared" si="2"/>
        <v>0</v>
      </c>
      <c r="M65" s="8">
        <f t="shared" si="3"/>
        <v>0</v>
      </c>
      <c r="N65" s="8">
        <f t="shared" si="4"/>
        <v>1</v>
      </c>
      <c r="O65" s="8">
        <f t="shared" si="5"/>
        <v>0</v>
      </c>
    </row>
    <row r="66" spans="2:15" x14ac:dyDescent="0.3">
      <c r="B66" s="8" t="s">
        <v>62</v>
      </c>
      <c r="C66" s="8">
        <v>61</v>
      </c>
      <c r="D66" s="10">
        <f>IF(D65=MAX($D65:$H65),D$6/(SUM(K$6:K65)+1),D65)</f>
        <v>16193.739130434782</v>
      </c>
      <c r="E66" s="10">
        <f>IF(E65=MAX($D65:$H65),E$6/(SUM(L$6:L65)+1),E65)</f>
        <v>15618.59090909091</v>
      </c>
      <c r="F66" s="10">
        <f>IF(F65=MAX($D65:$H65),F$6/(SUM(M$6:M65)+1),F65)</f>
        <v>15075.2</v>
      </c>
      <c r="G66" s="10">
        <f>IF(G65=MAX($D65:$H65),G$6/(SUM(N$6:N65)+1),G65)</f>
        <v>14020.571428571429</v>
      </c>
      <c r="H66" s="10">
        <f>IF(H65=MAX($D65:$H65),H$6/(SUM(O$6:O65)+1),H65)</f>
        <v>11800.666666666666</v>
      </c>
      <c r="J66" s="8">
        <v>61</v>
      </c>
      <c r="K66" s="8">
        <f t="shared" si="1"/>
        <v>1</v>
      </c>
      <c r="L66" s="8">
        <f t="shared" si="2"/>
        <v>0</v>
      </c>
      <c r="M66" s="8">
        <f t="shared" si="3"/>
        <v>0</v>
      </c>
      <c r="N66" s="8">
        <f t="shared" si="4"/>
        <v>0</v>
      </c>
      <c r="O66" s="8">
        <f t="shared" si="5"/>
        <v>0</v>
      </c>
    </row>
    <row r="67" spans="2:15" x14ac:dyDescent="0.3">
      <c r="B67" s="8" t="s">
        <v>62</v>
      </c>
      <c r="C67" s="8">
        <v>62</v>
      </c>
      <c r="D67" s="10">
        <f>IF(D66=MAX($D66:$H66),D$6/(SUM(K$6:K66)+1),D66)</f>
        <v>15519</v>
      </c>
      <c r="E67" s="10">
        <f>IF(E66=MAX($D66:$H66),E$6/(SUM(L$6:L66)+1),E66)</f>
        <v>15618.59090909091</v>
      </c>
      <c r="F67" s="10">
        <f>IF(F66=MAX($D66:$H66),F$6/(SUM(M$6:M66)+1),F66)</f>
        <v>15075.2</v>
      </c>
      <c r="G67" s="10">
        <f>IF(G66=MAX($D66:$H66),G$6/(SUM(N$6:N66)+1),G66)</f>
        <v>14020.571428571429</v>
      </c>
      <c r="H67" s="10">
        <f>IF(H66=MAX($D66:$H66),H$6/(SUM(O$6:O66)+1),H66)</f>
        <v>11800.666666666666</v>
      </c>
      <c r="J67" s="8">
        <v>62</v>
      </c>
      <c r="K67" s="8">
        <f t="shared" si="1"/>
        <v>0</v>
      </c>
      <c r="L67" s="8">
        <f t="shared" si="2"/>
        <v>1</v>
      </c>
      <c r="M67" s="8">
        <f t="shared" si="3"/>
        <v>0</v>
      </c>
      <c r="N67" s="8">
        <f t="shared" si="4"/>
        <v>0</v>
      </c>
      <c r="O67" s="8">
        <f t="shared" si="5"/>
        <v>0</v>
      </c>
    </row>
    <row r="68" spans="2:15" x14ac:dyDescent="0.3">
      <c r="B68" s="8" t="s">
        <v>62</v>
      </c>
      <c r="C68" s="8">
        <v>63</v>
      </c>
      <c r="D68" s="10">
        <f>IF(D67=MAX($D67:$H67),D$6/(SUM(K$6:K67)+1),D67)</f>
        <v>15519</v>
      </c>
      <c r="E68" s="10">
        <f>IF(E67=MAX($D67:$H67),E$6/(SUM(L$6:L67)+1),E67)</f>
        <v>14939.521739130434</v>
      </c>
      <c r="F68" s="10">
        <f>IF(F67=MAX($D67:$H67),F$6/(SUM(M$6:M67)+1),F67)</f>
        <v>15075.2</v>
      </c>
      <c r="G68" s="10">
        <f>IF(G67=MAX($D67:$H67),G$6/(SUM(N$6:N67)+1),G67)</f>
        <v>14020.571428571429</v>
      </c>
      <c r="H68" s="10">
        <f>IF(H67=MAX($D67:$H67),H$6/(SUM(O$6:O67)+1),H67)</f>
        <v>11800.666666666666</v>
      </c>
      <c r="J68" s="8">
        <v>63</v>
      </c>
      <c r="K68" s="8">
        <f t="shared" si="1"/>
        <v>1</v>
      </c>
      <c r="L68" s="8">
        <f t="shared" si="2"/>
        <v>0</v>
      </c>
      <c r="M68" s="8">
        <f t="shared" si="3"/>
        <v>0</v>
      </c>
      <c r="N68" s="8">
        <f t="shared" si="4"/>
        <v>0</v>
      </c>
      <c r="O68" s="8">
        <f t="shared" si="5"/>
        <v>0</v>
      </c>
    </row>
    <row r="69" spans="2:15" x14ac:dyDescent="0.3">
      <c r="B69" s="8" t="s">
        <v>62</v>
      </c>
      <c r="C69" s="8">
        <v>64</v>
      </c>
      <c r="D69" s="10">
        <f>IF(D68=MAX($D68:$H68),D$6/(SUM(K$6:K68)+1),D68)</f>
        <v>14898.24</v>
      </c>
      <c r="E69" s="10">
        <f>IF(E68=MAX($D68:$H68),E$6/(SUM(L$6:L68)+1),E68)</f>
        <v>14939.521739130434</v>
      </c>
      <c r="F69" s="10">
        <f>IF(F68=MAX($D68:$H68),F$6/(SUM(M$6:M68)+1),F68)</f>
        <v>15075.2</v>
      </c>
      <c r="G69" s="10">
        <f>IF(G68=MAX($D68:$H68),G$6/(SUM(N$6:N68)+1),G68)</f>
        <v>14020.571428571429</v>
      </c>
      <c r="H69" s="10">
        <f>IF(H68=MAX($D68:$H68),H$6/(SUM(O$6:O68)+1),H68)</f>
        <v>11800.666666666666</v>
      </c>
      <c r="J69" s="8">
        <v>64</v>
      </c>
      <c r="K69" s="8">
        <f t="shared" si="1"/>
        <v>0</v>
      </c>
      <c r="L69" s="8">
        <f t="shared" si="2"/>
        <v>0</v>
      </c>
      <c r="M69" s="8">
        <f t="shared" si="3"/>
        <v>1</v>
      </c>
      <c r="N69" s="8">
        <f t="shared" si="4"/>
        <v>0</v>
      </c>
      <c r="O69" s="8">
        <f t="shared" si="5"/>
        <v>0</v>
      </c>
    </row>
    <row r="70" spans="2:15" x14ac:dyDescent="0.3">
      <c r="B70" s="8" t="s">
        <v>62</v>
      </c>
      <c r="C70" s="8">
        <v>65</v>
      </c>
      <c r="D70" s="10">
        <f>IF(D69=MAX($D69:$H69),D$6/(SUM(K$6:K69)+1),D69)</f>
        <v>14898.24</v>
      </c>
      <c r="E70" s="10">
        <f>IF(E69=MAX($D69:$H69),E$6/(SUM(L$6:L69)+1),E69)</f>
        <v>14939.521739130434</v>
      </c>
      <c r="F70" s="10">
        <f>IF(F69=MAX($D69:$H69),F$6/(SUM(M$6:M69)+1),F69)</f>
        <v>13704.727272727272</v>
      </c>
      <c r="G70" s="10">
        <f>IF(G69=MAX($D69:$H69),G$6/(SUM(N$6:N69)+1),G69)</f>
        <v>14020.571428571429</v>
      </c>
      <c r="H70" s="10">
        <f>IF(H69=MAX($D69:$H69),H$6/(SUM(O$6:O69)+1),H69)</f>
        <v>11800.666666666666</v>
      </c>
      <c r="J70" s="8">
        <v>65</v>
      </c>
      <c r="K70" s="8">
        <f t="shared" si="1"/>
        <v>0</v>
      </c>
      <c r="L70" s="8">
        <f t="shared" si="2"/>
        <v>1</v>
      </c>
      <c r="M70" s="8">
        <f t="shared" si="3"/>
        <v>0</v>
      </c>
      <c r="N70" s="8">
        <f t="shared" si="4"/>
        <v>0</v>
      </c>
      <c r="O70" s="8">
        <f t="shared" si="5"/>
        <v>0</v>
      </c>
    </row>
    <row r="71" spans="2:15" x14ac:dyDescent="0.3">
      <c r="B71" s="8" t="s">
        <v>62</v>
      </c>
      <c r="C71" s="8">
        <v>66</v>
      </c>
      <c r="D71" s="10">
        <f>IF(D70=MAX($D70:$H70),D$6/(SUM(K$6:K70)+1),D70)</f>
        <v>14898.24</v>
      </c>
      <c r="E71" s="10">
        <f>IF(E70=MAX($D70:$H70),E$6/(SUM(L$6:L70)+1),E70)</f>
        <v>14317.041666666666</v>
      </c>
      <c r="F71" s="10">
        <f>IF(F70=MAX($D70:$H70),F$6/(SUM(M$6:M70)+1),F70)</f>
        <v>13704.727272727272</v>
      </c>
      <c r="G71" s="10">
        <f>IF(G70=MAX($D70:$H70),G$6/(SUM(N$6:N70)+1),G70)</f>
        <v>14020.571428571429</v>
      </c>
      <c r="H71" s="10">
        <f>IF(H70=MAX($D70:$H70),H$6/(SUM(O$6:O70)+1),H70)</f>
        <v>11800.666666666666</v>
      </c>
      <c r="J71" s="8">
        <v>66</v>
      </c>
      <c r="K71" s="8">
        <f t="shared" ref="K71:K80" si="6">IF(D71=MAX($D71:$H71),1,0)</f>
        <v>1</v>
      </c>
      <c r="L71" s="8">
        <f t="shared" si="2"/>
        <v>0</v>
      </c>
      <c r="M71" s="8">
        <f t="shared" si="3"/>
        <v>0</v>
      </c>
      <c r="N71" s="8">
        <f t="shared" si="4"/>
        <v>0</v>
      </c>
      <c r="O71" s="8">
        <f t="shared" si="5"/>
        <v>0</v>
      </c>
    </row>
    <row r="72" spans="2:15" x14ac:dyDescent="0.3">
      <c r="B72" s="8" t="s">
        <v>62</v>
      </c>
      <c r="C72" s="8">
        <v>67</v>
      </c>
      <c r="D72" s="10">
        <f>IF(D71=MAX($D71:$H71),D$6/(SUM(K$6:K71)+1),D71)</f>
        <v>14325.23076923077</v>
      </c>
      <c r="E72" s="10">
        <f>IF(E71=MAX($D71:$H71),E$6/(SUM(L$6:L71)+1),E71)</f>
        <v>14317.041666666666</v>
      </c>
      <c r="F72" s="10">
        <f>IF(F71=MAX($D71:$H71),F$6/(SUM(M$6:M71)+1),F71)</f>
        <v>13704.727272727272</v>
      </c>
      <c r="G72" s="10">
        <f>IF(G71=MAX($D71:$H71),G$6/(SUM(N$6:N71)+1),G71)</f>
        <v>14020.571428571429</v>
      </c>
      <c r="H72" s="10">
        <f>IF(H71=MAX($D71:$H71),H$6/(SUM(O$6:O71)+1),H71)</f>
        <v>11800.666666666666</v>
      </c>
      <c r="J72" s="8">
        <v>67</v>
      </c>
      <c r="K72" s="8">
        <f t="shared" si="6"/>
        <v>1</v>
      </c>
      <c r="L72" s="8">
        <f t="shared" si="2"/>
        <v>0</v>
      </c>
      <c r="M72" s="8">
        <f t="shared" si="3"/>
        <v>0</v>
      </c>
      <c r="N72" s="8">
        <f t="shared" si="4"/>
        <v>0</v>
      </c>
      <c r="O72" s="8">
        <f t="shared" si="5"/>
        <v>0</v>
      </c>
    </row>
    <row r="73" spans="2:15" x14ac:dyDescent="0.3">
      <c r="B73" s="8" t="s">
        <v>62</v>
      </c>
      <c r="C73" s="8">
        <v>68</v>
      </c>
      <c r="D73" s="10">
        <f>IF(D72=MAX($D72:$H72),D$6/(SUM(K$6:K72)+1),D72)</f>
        <v>13794.666666666666</v>
      </c>
      <c r="E73" s="10">
        <f>IF(E72=MAX($D72:$H72),E$6/(SUM(L$6:L72)+1),E72)</f>
        <v>14317.041666666666</v>
      </c>
      <c r="F73" s="10">
        <f>IF(F72=MAX($D72:$H72),F$6/(SUM(M$6:M72)+1),F72)</f>
        <v>13704.727272727272</v>
      </c>
      <c r="G73" s="10">
        <f>IF(G72=MAX($D72:$H72),G$6/(SUM(N$6:N72)+1),G72)</f>
        <v>14020.571428571429</v>
      </c>
      <c r="H73" s="10">
        <f>IF(H72=MAX($D72:$H72),H$6/(SUM(O$6:O72)+1),H72)</f>
        <v>11800.666666666666</v>
      </c>
      <c r="J73" s="8">
        <v>68</v>
      </c>
      <c r="K73" s="8">
        <f t="shared" si="6"/>
        <v>0</v>
      </c>
      <c r="L73" s="8">
        <f t="shared" si="2"/>
        <v>1</v>
      </c>
      <c r="M73" s="8">
        <f t="shared" si="3"/>
        <v>0</v>
      </c>
      <c r="N73" s="8">
        <f t="shared" si="4"/>
        <v>0</v>
      </c>
      <c r="O73" s="8">
        <f t="shared" si="5"/>
        <v>0</v>
      </c>
    </row>
    <row r="74" spans="2:15" x14ac:dyDescent="0.3">
      <c r="B74" s="8" t="s">
        <v>62</v>
      </c>
      <c r="C74" s="8">
        <v>69</v>
      </c>
      <c r="D74" s="10">
        <f>IF(D73=MAX($D73:$H73),D$6/(SUM(K$6:K73)+1),D73)</f>
        <v>13794.666666666666</v>
      </c>
      <c r="E74" s="10">
        <f>IF(E73=MAX($D73:$H73),E$6/(SUM(L$6:L73)+1),E73)</f>
        <v>13744.36</v>
      </c>
      <c r="F74" s="10">
        <f>IF(F73=MAX($D73:$H73),F$6/(SUM(M$6:M73)+1),F73)</f>
        <v>13704.727272727272</v>
      </c>
      <c r="G74" s="10">
        <f>IF(G73=MAX($D73:$H73),G$6/(SUM(N$6:N73)+1),G73)</f>
        <v>14020.571428571429</v>
      </c>
      <c r="H74" s="10">
        <f>IF(H73=MAX($D73:$H73),H$6/(SUM(O$6:O73)+1),H73)</f>
        <v>11800.666666666666</v>
      </c>
      <c r="J74" s="8">
        <v>69</v>
      </c>
      <c r="K74" s="8">
        <f t="shared" si="6"/>
        <v>0</v>
      </c>
      <c r="L74" s="8">
        <f t="shared" si="2"/>
        <v>0</v>
      </c>
      <c r="M74" s="8">
        <f t="shared" si="3"/>
        <v>0</v>
      </c>
      <c r="N74" s="8">
        <f t="shared" si="4"/>
        <v>1</v>
      </c>
      <c r="O74" s="8">
        <f t="shared" si="5"/>
        <v>0</v>
      </c>
    </row>
    <row r="75" spans="2:15" x14ac:dyDescent="0.3">
      <c r="B75" s="8" t="s">
        <v>62</v>
      </c>
      <c r="C75" s="8">
        <v>70</v>
      </c>
      <c r="D75" s="10">
        <f>IF(D74=MAX($D74:$H74),D$6/(SUM(K$6:K74)+1),D74)</f>
        <v>13794.666666666666</v>
      </c>
      <c r="E75" s="10">
        <f>IF(E74=MAX($D74:$H74),E$6/(SUM(L$6:L74)+1),E74)</f>
        <v>13744.36</v>
      </c>
      <c r="F75" s="10">
        <f>IF(F74=MAX($D74:$H74),F$6/(SUM(M$6:M74)+1),F74)</f>
        <v>13704.727272727272</v>
      </c>
      <c r="G75" s="10">
        <f>IF(G74=MAX($D74:$H74),G$6/(SUM(N$6:N74)+1),G74)</f>
        <v>12268</v>
      </c>
      <c r="H75" s="10">
        <f>IF(H74=MAX($D74:$H74),H$6/(SUM(O$6:O74)+1),H74)</f>
        <v>11800.666666666666</v>
      </c>
      <c r="J75" s="8">
        <v>70</v>
      </c>
      <c r="K75" s="8">
        <f t="shared" si="6"/>
        <v>1</v>
      </c>
      <c r="L75" s="8">
        <f t="shared" si="2"/>
        <v>0</v>
      </c>
      <c r="M75" s="8">
        <f t="shared" si="3"/>
        <v>0</v>
      </c>
      <c r="N75" s="8">
        <f t="shared" si="4"/>
        <v>0</v>
      </c>
      <c r="O75" s="8">
        <f t="shared" si="5"/>
        <v>0</v>
      </c>
    </row>
    <row r="76" spans="2:15" x14ac:dyDescent="0.3">
      <c r="B76" s="8" t="s">
        <v>62</v>
      </c>
      <c r="C76" s="8">
        <v>71</v>
      </c>
      <c r="D76" s="10">
        <f>IF(D75=MAX($D75:$H75),D$6/(SUM(K$6:K75)+1),D75)</f>
        <v>13302</v>
      </c>
      <c r="E76" s="10">
        <f>IF(E75=MAX($D75:$H75),E$6/(SUM(L$6:L75)+1),E75)</f>
        <v>13744.36</v>
      </c>
      <c r="F76" s="10">
        <f>IF(F75=MAX($D75:$H75),F$6/(SUM(M$6:M75)+1),F75)</f>
        <v>13704.727272727272</v>
      </c>
      <c r="G76" s="10">
        <f>IF(G75=MAX($D75:$H75),G$6/(SUM(N$6:N75)+1),G75)</f>
        <v>12268</v>
      </c>
      <c r="H76" s="10">
        <f>IF(H75=MAX($D75:$H75),H$6/(SUM(O$6:O75)+1),H75)</f>
        <v>11800.666666666666</v>
      </c>
      <c r="J76" s="8">
        <v>71</v>
      </c>
      <c r="K76" s="8">
        <f t="shared" si="6"/>
        <v>0</v>
      </c>
      <c r="L76" s="8">
        <f t="shared" si="2"/>
        <v>1</v>
      </c>
      <c r="M76" s="8">
        <f t="shared" si="3"/>
        <v>0</v>
      </c>
      <c r="N76" s="8">
        <f t="shared" si="4"/>
        <v>0</v>
      </c>
      <c r="O76" s="8">
        <f t="shared" si="5"/>
        <v>0</v>
      </c>
    </row>
    <row r="77" spans="2:15" x14ac:dyDescent="0.3">
      <c r="B77" s="8" t="s">
        <v>62</v>
      </c>
      <c r="C77" s="8">
        <v>72</v>
      </c>
      <c r="D77" s="10">
        <f>IF(D76=MAX($D76:$H76),D$6/(SUM(K$6:K76)+1),D76)</f>
        <v>13302</v>
      </c>
      <c r="E77" s="10">
        <f>IF(E76=MAX($D76:$H76),E$6/(SUM(L$6:L76)+1),E76)</f>
        <v>13215.73076923077</v>
      </c>
      <c r="F77" s="10">
        <f>IF(F76=MAX($D76:$H76),F$6/(SUM(M$6:M76)+1),F76)</f>
        <v>13704.727272727272</v>
      </c>
      <c r="G77" s="10">
        <f>IF(G76=MAX($D76:$H76),G$6/(SUM(N$6:N76)+1),G76)</f>
        <v>12268</v>
      </c>
      <c r="H77" s="10">
        <f>IF(H76=MAX($D76:$H76),H$6/(SUM(O$6:O76)+1),H76)</f>
        <v>11800.666666666666</v>
      </c>
      <c r="J77" s="8">
        <v>72</v>
      </c>
      <c r="K77" s="8">
        <f t="shared" si="6"/>
        <v>0</v>
      </c>
      <c r="L77" s="8">
        <f t="shared" si="2"/>
        <v>0</v>
      </c>
      <c r="M77" s="8">
        <f t="shared" si="3"/>
        <v>1</v>
      </c>
      <c r="N77" s="8">
        <f t="shared" si="4"/>
        <v>0</v>
      </c>
      <c r="O77" s="8">
        <f t="shared" si="5"/>
        <v>0</v>
      </c>
    </row>
    <row r="78" spans="2:15" x14ac:dyDescent="0.3">
      <c r="B78" s="8" t="s">
        <v>62</v>
      </c>
      <c r="C78" s="8">
        <v>73</v>
      </c>
      <c r="D78" s="10">
        <f>IF(D77=MAX($D77:$H77),D$6/(SUM(K$6:K77)+1),D77)</f>
        <v>13302</v>
      </c>
      <c r="E78" s="10">
        <f>IF(E77=MAX($D77:$H77),E$6/(SUM(L$6:L77)+1),E77)</f>
        <v>13215.73076923077</v>
      </c>
      <c r="F78" s="10">
        <f>IF(F77=MAX($D77:$H77),F$6/(SUM(M$6:M77)+1),F77)</f>
        <v>12562.666666666666</v>
      </c>
      <c r="G78" s="10">
        <f>IF(G77=MAX($D77:$H77),G$6/(SUM(N$6:N77)+1),G77)</f>
        <v>12268</v>
      </c>
      <c r="H78" s="10">
        <f>IF(H77=MAX($D77:$H77),H$6/(SUM(O$6:O77)+1),H77)</f>
        <v>11800.666666666666</v>
      </c>
      <c r="J78" s="8">
        <v>73</v>
      </c>
      <c r="K78" s="8">
        <f t="shared" si="6"/>
        <v>1</v>
      </c>
      <c r="L78" s="8">
        <f t="shared" si="2"/>
        <v>0</v>
      </c>
      <c r="M78" s="8">
        <f t="shared" si="3"/>
        <v>0</v>
      </c>
      <c r="N78" s="8">
        <f t="shared" si="4"/>
        <v>0</v>
      </c>
      <c r="O78" s="8">
        <f t="shared" si="5"/>
        <v>0</v>
      </c>
    </row>
    <row r="79" spans="2:15" x14ac:dyDescent="0.3">
      <c r="B79" s="8" t="s">
        <v>62</v>
      </c>
      <c r="C79" s="8">
        <v>74</v>
      </c>
      <c r="D79" s="10">
        <f>IF(D78=MAX($D78:$H78),D$6/(SUM(K$6:K78)+1),D78)</f>
        <v>12843.310344827587</v>
      </c>
      <c r="E79" s="10">
        <f>IF(E78=MAX($D78:$H78),E$6/(SUM(L$6:L78)+1),E78)</f>
        <v>13215.73076923077</v>
      </c>
      <c r="F79" s="10">
        <f>IF(F78=MAX($D78:$H78),F$6/(SUM(M$6:M78)+1),F78)</f>
        <v>12562.666666666666</v>
      </c>
      <c r="G79" s="10">
        <f>IF(G78=MAX($D78:$H78),G$6/(SUM(N$6:N78)+1),G78)</f>
        <v>12268</v>
      </c>
      <c r="H79" s="10">
        <f>IF(H78=MAX($D78:$H78),H$6/(SUM(O$6:O78)+1),H78)</f>
        <v>11800.666666666666</v>
      </c>
      <c r="J79" s="8">
        <v>74</v>
      </c>
      <c r="K79" s="8">
        <f t="shared" si="6"/>
        <v>0</v>
      </c>
      <c r="L79" s="8">
        <f t="shared" si="2"/>
        <v>1</v>
      </c>
      <c r="M79" s="8">
        <f t="shared" si="3"/>
        <v>0</v>
      </c>
      <c r="N79" s="8">
        <f t="shared" si="4"/>
        <v>0</v>
      </c>
      <c r="O79" s="8">
        <f t="shared" si="5"/>
        <v>0</v>
      </c>
    </row>
    <row r="80" spans="2:15" x14ac:dyDescent="0.3">
      <c r="B80" s="8" t="s">
        <v>62</v>
      </c>
      <c r="C80" s="8">
        <v>75</v>
      </c>
      <c r="D80" s="10">
        <f>IF(D79=MAX($D79:$H79),D$6/(SUM(K$6:K79)+1),D79)</f>
        <v>12843.310344827587</v>
      </c>
      <c r="E80" s="10">
        <f>IF(E79=MAX($D79:$H79),E$6/(SUM(L$6:L79)+1),E79)</f>
        <v>12726.259259259259</v>
      </c>
      <c r="F80" s="10">
        <f>IF(F79=MAX($D79:$H79),F$6/(SUM(M$6:M79)+1),F79)</f>
        <v>12562.666666666666</v>
      </c>
      <c r="G80" s="10">
        <f>IF(G79=MAX($D79:$H79),G$6/(SUM(N$6:N79)+1),G79)</f>
        <v>12268</v>
      </c>
      <c r="H80" s="10">
        <f>IF(H79=MAX($D79:$H79),H$6/(SUM(O$6:O79)+1),H79)</f>
        <v>11800.666666666666</v>
      </c>
      <c r="J80" s="8">
        <v>75</v>
      </c>
      <c r="K80" s="8">
        <f t="shared" si="6"/>
        <v>1</v>
      </c>
      <c r="L80" s="8">
        <f t="shared" si="2"/>
        <v>0</v>
      </c>
      <c r="M80" s="8">
        <f t="shared" si="3"/>
        <v>0</v>
      </c>
      <c r="N80" s="8">
        <f t="shared" si="4"/>
        <v>0</v>
      </c>
      <c r="O80" s="8">
        <f t="shared" si="5"/>
        <v>0</v>
      </c>
    </row>
    <row r="81" spans="2:15" x14ac:dyDescent="0.3">
      <c r="B81" s="8"/>
      <c r="C81" s="8"/>
      <c r="D81" s="8"/>
      <c r="E81" s="10"/>
      <c r="F81" s="10"/>
      <c r="G81" s="8"/>
      <c r="J81" s="8"/>
      <c r="K81" s="8">
        <f>SUM(K6:K80)</f>
        <v>29</v>
      </c>
      <c r="L81" s="8">
        <f>SUM(L6:L80)</f>
        <v>26</v>
      </c>
      <c r="M81" s="8">
        <f>SUM(M6:M80)</f>
        <v>11</v>
      </c>
      <c r="N81" s="8">
        <f>SUM(N6:N80)</f>
        <v>7</v>
      </c>
      <c r="O81" s="8">
        <f>SUM(O6:O80)</f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G80"/>
  <sheetViews>
    <sheetView topLeftCell="A67" workbookViewId="0">
      <selection activeCell="C89" sqref="C89"/>
    </sheetView>
  </sheetViews>
  <sheetFormatPr baseColWidth="10" defaultColWidth="8.88671875" defaultRowHeight="14.4" x14ac:dyDescent="0.3"/>
  <sheetData>
    <row r="2" spans="2:33" x14ac:dyDescent="0.3">
      <c r="B2" s="8" t="s">
        <v>32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2:33" x14ac:dyDescent="0.3">
      <c r="B3" s="8"/>
      <c r="C3" s="8"/>
      <c r="D3" s="8" t="s">
        <v>11</v>
      </c>
      <c r="E3" s="8" t="s">
        <v>12</v>
      </c>
      <c r="F3" s="8" t="s">
        <v>13</v>
      </c>
      <c r="G3" s="8" t="s">
        <v>14</v>
      </c>
      <c r="H3" s="8" t="s">
        <v>15</v>
      </c>
      <c r="I3" s="8" t="s">
        <v>16</v>
      </c>
      <c r="J3" s="8" t="s">
        <v>17</v>
      </c>
      <c r="K3" s="8" t="s">
        <v>18</v>
      </c>
      <c r="L3" s="8" t="s">
        <v>19</v>
      </c>
      <c r="M3" s="8" t="s">
        <v>20</v>
      </c>
      <c r="N3" s="8" t="s">
        <v>21</v>
      </c>
      <c r="O3" s="8" t="s">
        <v>22</v>
      </c>
      <c r="P3" s="8" t="s">
        <v>23</v>
      </c>
      <c r="Q3" s="8" t="s">
        <v>24</v>
      </c>
      <c r="S3" s="8"/>
      <c r="T3" s="8" t="s">
        <v>11</v>
      </c>
      <c r="U3" s="8" t="s">
        <v>12</v>
      </c>
      <c r="V3" s="8" t="s">
        <v>13</v>
      </c>
      <c r="W3" s="8" t="s">
        <v>14</v>
      </c>
      <c r="X3" s="8" t="s">
        <v>15</v>
      </c>
      <c r="Y3" s="8" t="s">
        <v>16</v>
      </c>
      <c r="Z3" s="8" t="s">
        <v>17</v>
      </c>
      <c r="AA3" s="8" t="s">
        <v>18</v>
      </c>
      <c r="AB3" s="8" t="s">
        <v>19</v>
      </c>
      <c r="AC3" s="8" t="s">
        <v>20</v>
      </c>
      <c r="AD3" s="8" t="s">
        <v>21</v>
      </c>
      <c r="AE3" s="8" t="s">
        <v>22</v>
      </c>
      <c r="AF3" s="8" t="s">
        <v>23</v>
      </c>
      <c r="AG3" s="8" t="s">
        <v>24</v>
      </c>
    </row>
    <row r="4" spans="2:33" x14ac:dyDescent="0.3">
      <c r="B4" s="8"/>
      <c r="C4" s="8" t="s">
        <v>5</v>
      </c>
      <c r="D4" s="10">
        <f t="array" ref="D4:Q4">TRANSPOSE(Datos!C3:C16)</f>
        <v>372456</v>
      </c>
      <c r="E4" s="10">
        <v>343609</v>
      </c>
      <c r="F4" s="10">
        <v>150752</v>
      </c>
      <c r="G4" s="10">
        <v>98144</v>
      </c>
      <c r="H4" s="10">
        <v>35402</v>
      </c>
      <c r="I4" s="10">
        <v>23888</v>
      </c>
      <c r="J4" s="10">
        <v>21696</v>
      </c>
      <c r="K4" s="10">
        <v>5585</v>
      </c>
      <c r="L4" s="10">
        <v>3112</v>
      </c>
      <c r="M4" s="10">
        <v>1683</v>
      </c>
      <c r="N4" s="10">
        <v>1419</v>
      </c>
      <c r="O4" s="8">
        <v>666</v>
      </c>
      <c r="P4">
        <v>475</v>
      </c>
      <c r="Q4">
        <v>187</v>
      </c>
      <c r="S4" s="8" t="s">
        <v>34</v>
      </c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2:33" x14ac:dyDescent="0.3">
      <c r="B5" s="8" t="s">
        <v>62</v>
      </c>
      <c r="C5" s="8">
        <v>1</v>
      </c>
      <c r="D5" s="10">
        <f t="shared" ref="D5:Q5" si="0">D4/((2*0)+1)</f>
        <v>372456</v>
      </c>
      <c r="E5" s="10">
        <f t="shared" si="0"/>
        <v>343609</v>
      </c>
      <c r="F5" s="10">
        <f t="shared" si="0"/>
        <v>150752</v>
      </c>
      <c r="G5" s="10">
        <f t="shared" si="0"/>
        <v>98144</v>
      </c>
      <c r="H5" s="10">
        <f t="shared" si="0"/>
        <v>35402</v>
      </c>
      <c r="I5" s="10">
        <f t="shared" si="0"/>
        <v>23888</v>
      </c>
      <c r="J5" s="10">
        <f t="shared" si="0"/>
        <v>21696</v>
      </c>
      <c r="K5" s="10">
        <f t="shared" si="0"/>
        <v>5585</v>
      </c>
      <c r="L5" s="10">
        <f t="shared" si="0"/>
        <v>3112</v>
      </c>
      <c r="M5" s="10">
        <f t="shared" si="0"/>
        <v>1683</v>
      </c>
      <c r="N5" s="10">
        <f t="shared" si="0"/>
        <v>1419</v>
      </c>
      <c r="O5" s="10">
        <f t="shared" si="0"/>
        <v>666</v>
      </c>
      <c r="P5" s="10">
        <f t="shared" si="0"/>
        <v>475</v>
      </c>
      <c r="Q5" s="10">
        <f t="shared" si="0"/>
        <v>187</v>
      </c>
      <c r="S5" s="8">
        <v>1</v>
      </c>
      <c r="T5" s="8">
        <f t="shared" ref="T5:T36" si="1">IF(D5=MAX($D5:$Q5),1,0)</f>
        <v>1</v>
      </c>
      <c r="U5" s="8">
        <f t="shared" ref="U5:U36" si="2">IF(E5=MAX($D5:$Q5),1,0)</f>
        <v>0</v>
      </c>
      <c r="V5" s="8">
        <f t="shared" ref="V5:V36" si="3">IF(F5=MAX($D5:$Q5),1,0)</f>
        <v>0</v>
      </c>
      <c r="W5" s="8">
        <f t="shared" ref="W5:W36" si="4">IF(G5=MAX($D5:$Q5),1,0)</f>
        <v>0</v>
      </c>
      <c r="X5" s="8">
        <f t="shared" ref="X5:X36" si="5">IF(H5=MAX($D5:$Q5),1,0)</f>
        <v>0</v>
      </c>
      <c r="Y5" s="8">
        <f t="shared" ref="Y5:Y36" si="6">IF(I5=MAX($D5:$Q5),1,0)</f>
        <v>0</v>
      </c>
      <c r="Z5" s="8">
        <f t="shared" ref="Z5:Z36" si="7">IF(J5=MAX($D5:$Q5),1,0)</f>
        <v>0</v>
      </c>
      <c r="AA5" s="8">
        <f t="shared" ref="AA5:AA36" si="8">IF(K5=MAX($D5:$Q5),1,0)</f>
        <v>0</v>
      </c>
      <c r="AB5" s="8">
        <f t="shared" ref="AB5:AB36" si="9">IF(L5=MAX($D5:$Q5),1,0)</f>
        <v>0</v>
      </c>
      <c r="AC5" s="8">
        <f t="shared" ref="AC5:AC36" si="10">IF(M5=MAX($D5:$Q5),1,0)</f>
        <v>0</v>
      </c>
      <c r="AD5" s="8">
        <f t="shared" ref="AD5:AD36" si="11">IF(N5=MAX($D5:$Q5),1,0)</f>
        <v>0</v>
      </c>
      <c r="AE5" s="8">
        <f t="shared" ref="AE5:AE36" si="12">IF(O5=MAX($D5:$Q5),1,0)</f>
        <v>0</v>
      </c>
      <c r="AF5" s="8">
        <f t="shared" ref="AF5:AF36" si="13">IF(P5=MAX($D5:$Q5),1,0)</f>
        <v>0</v>
      </c>
      <c r="AG5" s="8">
        <f t="shared" ref="AG5:AG36" si="14">IF(Q5=MAX($D5:$Q5),1,0)</f>
        <v>0</v>
      </c>
    </row>
    <row r="6" spans="2:33" x14ac:dyDescent="0.3">
      <c r="B6" s="8" t="s">
        <v>62</v>
      </c>
      <c r="C6" s="8">
        <v>2</v>
      </c>
      <c r="D6" s="10">
        <f>IF(D5=MAX($D5:$Q5),D$5/((2*SUM(T$5:T5))+1),D5)</f>
        <v>124152</v>
      </c>
      <c r="E6" s="10">
        <f>IF(E5=MAX($D5:$Q5),E$5/((2*SUM(U$5:U5))+1),E5)</f>
        <v>343609</v>
      </c>
      <c r="F6" s="10">
        <f>IF(F5=MAX($D5:$Q5),F$5/((2*SUM(V$5:V5))+1),F5)</f>
        <v>150752</v>
      </c>
      <c r="G6" s="10">
        <f>IF(G5=MAX($D5:$Q5),G$5/((2*SUM(W$5:W5))+1),G5)</f>
        <v>98144</v>
      </c>
      <c r="H6" s="10">
        <f>IF(H5=MAX($D5:$Q5),H$5/((2*SUM(X$5:X5))+1),H5)</f>
        <v>35402</v>
      </c>
      <c r="I6" s="10">
        <f>IF(I5=MAX($D5:$Q5),I$5/((2*SUM(Y$5:Y5))+1),I5)</f>
        <v>23888</v>
      </c>
      <c r="J6" s="10">
        <f>IF(J5=MAX($D5:$Q5),J$5/((2*SUM(Z$5:Z5))+1),J5)</f>
        <v>21696</v>
      </c>
      <c r="K6" s="10">
        <f>IF(K5=MAX($D5:$Q5),K$5/((2*SUM(AA$5:AA5))+1),K5)</f>
        <v>5585</v>
      </c>
      <c r="L6" s="10">
        <f>IF(L5=MAX($D5:$Q5),L$5/((2*SUM(AB$5:AB5))+1),L5)</f>
        <v>3112</v>
      </c>
      <c r="M6" s="10">
        <f>IF(M5=MAX($D5:$Q5),M$5/((2*SUM(AC$5:AC5))+1),M5)</f>
        <v>1683</v>
      </c>
      <c r="N6" s="10">
        <f>IF(N5=MAX($D5:$Q5),N$5/((2*SUM(AD$5:AD5))+1),N5)</f>
        <v>1419</v>
      </c>
      <c r="O6" s="10">
        <f>IF(O5=MAX($D5:$Q5),O$5/((2*SUM(AE$5:AE5))+1),O5)</f>
        <v>666</v>
      </c>
      <c r="P6" s="10">
        <f>IF(P5=MAX($D5:$Q5),P$5/((2*SUM(AF$5:AF5))+1),P5)</f>
        <v>475</v>
      </c>
      <c r="Q6" s="10">
        <f>IF(Q5=MAX($D5:$Q5),Q$5/((2*SUM(AG$5:AG5))+1),Q5)</f>
        <v>187</v>
      </c>
      <c r="S6" s="8">
        <v>2</v>
      </c>
      <c r="T6" s="8">
        <f t="shared" si="1"/>
        <v>0</v>
      </c>
      <c r="U6" s="8">
        <f t="shared" si="2"/>
        <v>1</v>
      </c>
      <c r="V6" s="8">
        <f t="shared" si="3"/>
        <v>0</v>
      </c>
      <c r="W6" s="8">
        <f t="shared" si="4"/>
        <v>0</v>
      </c>
      <c r="X6" s="8">
        <f t="shared" si="5"/>
        <v>0</v>
      </c>
      <c r="Y6" s="8">
        <f t="shared" si="6"/>
        <v>0</v>
      </c>
      <c r="Z6" s="8">
        <f t="shared" si="7"/>
        <v>0</v>
      </c>
      <c r="AA6" s="8">
        <f t="shared" si="8"/>
        <v>0</v>
      </c>
      <c r="AB6" s="8">
        <f t="shared" si="9"/>
        <v>0</v>
      </c>
      <c r="AC6" s="8">
        <f t="shared" si="10"/>
        <v>0</v>
      </c>
      <c r="AD6" s="8">
        <f t="shared" si="11"/>
        <v>0</v>
      </c>
      <c r="AE6" s="8">
        <f t="shared" si="12"/>
        <v>0</v>
      </c>
      <c r="AF6" s="8">
        <f t="shared" si="13"/>
        <v>0</v>
      </c>
      <c r="AG6" s="8">
        <f t="shared" si="14"/>
        <v>0</v>
      </c>
    </row>
    <row r="7" spans="2:33" x14ac:dyDescent="0.3">
      <c r="B7" s="8" t="s">
        <v>62</v>
      </c>
      <c r="C7" s="8">
        <v>3</v>
      </c>
      <c r="D7" s="10">
        <f>IF(D6=MAX($D6:$Q6),D$5/((2*SUM(T$5:T6))+1),D6)</f>
        <v>124152</v>
      </c>
      <c r="E7" s="10">
        <f>IF(E6=MAX($D6:$Q6),E$5/((2*SUM(U$5:U6))+1),E6)</f>
        <v>114536.33333333333</v>
      </c>
      <c r="F7" s="10">
        <f>IF(F6=MAX($D6:$Q6),F$5/((2*SUM(V$5:V6))+1),F6)</f>
        <v>150752</v>
      </c>
      <c r="G7" s="10">
        <f>IF(G6=MAX($D6:$Q6),G$5/((2*SUM(W$5:W6))+1),G6)</f>
        <v>98144</v>
      </c>
      <c r="H7" s="10">
        <f>IF(H6=MAX($D6:$Q6),H$5/((2*SUM(X$5:X6))+1),H6)</f>
        <v>35402</v>
      </c>
      <c r="I7" s="10">
        <f>IF(I6=MAX($D6:$Q6),I$5/((2*SUM(Y$5:Y6))+1),I6)</f>
        <v>23888</v>
      </c>
      <c r="J7" s="10">
        <f>IF(J6=MAX($D6:$Q6),J$5/((2*SUM(Z$5:Z6))+1),J6)</f>
        <v>21696</v>
      </c>
      <c r="K7" s="10">
        <f>IF(K6=MAX($D6:$Q6),K$5/((2*SUM(AA$5:AA6))+1),K6)</f>
        <v>5585</v>
      </c>
      <c r="L7" s="10">
        <f>IF(L6=MAX($D6:$Q6),L$5/((2*SUM(AB$5:AB6))+1),L6)</f>
        <v>3112</v>
      </c>
      <c r="M7" s="10">
        <f>IF(M6=MAX($D6:$Q6),M$5/((2*SUM(AC$5:AC6))+1),M6)</f>
        <v>1683</v>
      </c>
      <c r="N7" s="10">
        <f>IF(N6=MAX($D6:$Q6),N$5/((2*SUM(AD$5:AD6))+1),N6)</f>
        <v>1419</v>
      </c>
      <c r="O7" s="10">
        <f>IF(O6=MAX($D6:$Q6),O$5/((2*SUM(AE$5:AE6))+1),O6)</f>
        <v>666</v>
      </c>
      <c r="P7" s="10">
        <f>IF(P6=MAX($D6:$Q6),P$5/((2*SUM(AF$5:AF6))+1),P6)</f>
        <v>475</v>
      </c>
      <c r="Q7" s="10">
        <f>IF(Q6=MAX($D6:$Q6),Q$5/((2*SUM(AG$5:AG6))+1),Q6)</f>
        <v>187</v>
      </c>
      <c r="S7" s="8">
        <v>3</v>
      </c>
      <c r="T7" s="8">
        <f t="shared" si="1"/>
        <v>0</v>
      </c>
      <c r="U7" s="8">
        <f t="shared" si="2"/>
        <v>0</v>
      </c>
      <c r="V7" s="8">
        <f t="shared" si="3"/>
        <v>1</v>
      </c>
      <c r="W7" s="8">
        <f t="shared" si="4"/>
        <v>0</v>
      </c>
      <c r="X7" s="8">
        <f t="shared" si="5"/>
        <v>0</v>
      </c>
      <c r="Y7" s="8">
        <f t="shared" si="6"/>
        <v>0</v>
      </c>
      <c r="Z7" s="8">
        <f t="shared" si="7"/>
        <v>0</v>
      </c>
      <c r="AA7" s="8">
        <f t="shared" si="8"/>
        <v>0</v>
      </c>
      <c r="AB7" s="8">
        <f t="shared" si="9"/>
        <v>0</v>
      </c>
      <c r="AC7" s="8">
        <f t="shared" si="10"/>
        <v>0</v>
      </c>
      <c r="AD7" s="8">
        <f t="shared" si="11"/>
        <v>0</v>
      </c>
      <c r="AE7" s="8">
        <f t="shared" si="12"/>
        <v>0</v>
      </c>
      <c r="AF7" s="8">
        <f t="shared" si="13"/>
        <v>0</v>
      </c>
      <c r="AG7" s="8">
        <f t="shared" si="14"/>
        <v>0</v>
      </c>
    </row>
    <row r="8" spans="2:33" x14ac:dyDescent="0.3">
      <c r="B8" s="8" t="s">
        <v>62</v>
      </c>
      <c r="C8" s="8">
        <v>4</v>
      </c>
      <c r="D8" s="10">
        <f>IF(D7=MAX($D7:$Q7),D$5/((2*SUM(T$5:T7))+1),D7)</f>
        <v>124152</v>
      </c>
      <c r="E8" s="10">
        <f>IF(E7=MAX($D7:$Q7),E$5/((2*SUM(U$5:U7))+1),E7)</f>
        <v>114536.33333333333</v>
      </c>
      <c r="F8" s="10">
        <f>IF(F7=MAX($D7:$Q7),F$5/((2*SUM(V$5:V7))+1),F7)</f>
        <v>50250.666666666664</v>
      </c>
      <c r="G8" s="10">
        <f>IF(G7=MAX($D7:$Q7),G$5/((2*SUM(W$5:W7))+1),G7)</f>
        <v>98144</v>
      </c>
      <c r="H8" s="10">
        <f>IF(H7=MAX($D7:$Q7),H$5/((2*SUM(X$5:X7))+1),H7)</f>
        <v>35402</v>
      </c>
      <c r="I8" s="10">
        <f>IF(I7=MAX($D7:$Q7),I$5/((2*SUM(Y$5:Y7))+1),I7)</f>
        <v>23888</v>
      </c>
      <c r="J8" s="10">
        <f>IF(J7=MAX($D7:$Q7),J$5/((2*SUM(Z$5:Z7))+1),J7)</f>
        <v>21696</v>
      </c>
      <c r="K8" s="10">
        <f>IF(K7=MAX($D7:$Q7),K$5/((2*SUM(AA$5:AA7))+1),K7)</f>
        <v>5585</v>
      </c>
      <c r="L8" s="10">
        <f>IF(L7=MAX($D7:$Q7),L$5/((2*SUM(AB$5:AB7))+1),L7)</f>
        <v>3112</v>
      </c>
      <c r="M8" s="10">
        <f>IF(M7=MAX($D7:$Q7),M$5/((2*SUM(AC$5:AC7))+1),M7)</f>
        <v>1683</v>
      </c>
      <c r="N8" s="10">
        <f>IF(N7=MAX($D7:$Q7),N$5/((2*SUM(AD$5:AD7))+1),N7)</f>
        <v>1419</v>
      </c>
      <c r="O8" s="10">
        <f>IF(O7=MAX($D7:$Q7),O$5/((2*SUM(AE$5:AE7))+1),O7)</f>
        <v>666</v>
      </c>
      <c r="P8" s="10">
        <f>IF(P7=MAX($D7:$Q7),P$5/((2*SUM(AF$5:AF7))+1),P7)</f>
        <v>475</v>
      </c>
      <c r="Q8" s="10">
        <f>IF(Q7=MAX($D7:$Q7),Q$5/((2*SUM(AG$5:AG7))+1),Q7)</f>
        <v>187</v>
      </c>
      <c r="S8" s="8">
        <v>4</v>
      </c>
      <c r="T8" s="8">
        <f t="shared" si="1"/>
        <v>1</v>
      </c>
      <c r="U8" s="8">
        <f t="shared" si="2"/>
        <v>0</v>
      </c>
      <c r="V8" s="8">
        <f t="shared" si="3"/>
        <v>0</v>
      </c>
      <c r="W8" s="8">
        <f t="shared" si="4"/>
        <v>0</v>
      </c>
      <c r="X8" s="8">
        <f t="shared" si="5"/>
        <v>0</v>
      </c>
      <c r="Y8" s="8">
        <f t="shared" si="6"/>
        <v>0</v>
      </c>
      <c r="Z8" s="8">
        <f t="shared" si="7"/>
        <v>0</v>
      </c>
      <c r="AA8" s="8">
        <f t="shared" si="8"/>
        <v>0</v>
      </c>
      <c r="AB8" s="8">
        <f t="shared" si="9"/>
        <v>0</v>
      </c>
      <c r="AC8" s="8">
        <f t="shared" si="10"/>
        <v>0</v>
      </c>
      <c r="AD8" s="8">
        <f t="shared" si="11"/>
        <v>0</v>
      </c>
      <c r="AE8" s="8">
        <f t="shared" si="12"/>
        <v>0</v>
      </c>
      <c r="AF8" s="8">
        <f t="shared" si="13"/>
        <v>0</v>
      </c>
      <c r="AG8" s="8">
        <f t="shared" si="14"/>
        <v>0</v>
      </c>
    </row>
    <row r="9" spans="2:33" x14ac:dyDescent="0.3">
      <c r="B9" s="8" t="s">
        <v>62</v>
      </c>
      <c r="C9" s="8">
        <v>5</v>
      </c>
      <c r="D9" s="10">
        <f>IF(D8=MAX($D8:$Q8),D$5/((2*SUM(T$5:T8))+1),D8)</f>
        <v>74491.199999999997</v>
      </c>
      <c r="E9" s="10">
        <f>IF(E8=MAX($D8:$Q8),E$5/((2*SUM(U$5:U8))+1),E8)</f>
        <v>114536.33333333333</v>
      </c>
      <c r="F9" s="10">
        <f>IF(F8=MAX($D8:$Q8),F$5/((2*SUM(V$5:V8))+1),F8)</f>
        <v>50250.666666666664</v>
      </c>
      <c r="G9" s="10">
        <f>IF(G8=MAX($D8:$Q8),G$5/((2*SUM(W$5:W8))+1),G8)</f>
        <v>98144</v>
      </c>
      <c r="H9" s="10">
        <f>IF(H8=MAX($D8:$Q8),H$5/((2*SUM(X$5:X8))+1),H8)</f>
        <v>35402</v>
      </c>
      <c r="I9" s="10">
        <f>IF(I8=MAX($D8:$Q8),I$5/((2*SUM(Y$5:Y8))+1),I8)</f>
        <v>23888</v>
      </c>
      <c r="J9" s="10">
        <f>IF(J8=MAX($D8:$Q8),J$5/((2*SUM(Z$5:Z8))+1),J8)</f>
        <v>21696</v>
      </c>
      <c r="K9" s="10">
        <f>IF(K8=MAX($D8:$Q8),K$5/((2*SUM(AA$5:AA8))+1),K8)</f>
        <v>5585</v>
      </c>
      <c r="L9" s="10">
        <f>IF(L8=MAX($D8:$Q8),L$5/((2*SUM(AB$5:AB8))+1),L8)</f>
        <v>3112</v>
      </c>
      <c r="M9" s="10">
        <f>IF(M8=MAX($D8:$Q8),M$5/((2*SUM(AC$5:AC8))+1),M8)</f>
        <v>1683</v>
      </c>
      <c r="N9" s="10">
        <f>IF(N8=MAX($D8:$Q8),N$5/((2*SUM(AD$5:AD8))+1),N8)</f>
        <v>1419</v>
      </c>
      <c r="O9" s="10">
        <f>IF(O8=MAX($D8:$Q8),O$5/((2*SUM(AE$5:AE8))+1),O8)</f>
        <v>666</v>
      </c>
      <c r="P9" s="10">
        <f>IF(P8=MAX($D8:$Q8),P$5/((2*SUM(AF$5:AF8))+1),P8)</f>
        <v>475</v>
      </c>
      <c r="Q9" s="10">
        <f>IF(Q8=MAX($D8:$Q8),Q$5/((2*SUM(AG$5:AG8))+1),Q8)</f>
        <v>187</v>
      </c>
      <c r="S9" s="8">
        <v>5</v>
      </c>
      <c r="T9" s="8">
        <f t="shared" si="1"/>
        <v>0</v>
      </c>
      <c r="U9" s="8">
        <f t="shared" si="2"/>
        <v>1</v>
      </c>
      <c r="V9" s="8">
        <f t="shared" si="3"/>
        <v>0</v>
      </c>
      <c r="W9" s="8">
        <f t="shared" si="4"/>
        <v>0</v>
      </c>
      <c r="X9" s="8">
        <f t="shared" si="5"/>
        <v>0</v>
      </c>
      <c r="Y9" s="8">
        <f t="shared" si="6"/>
        <v>0</v>
      </c>
      <c r="Z9" s="8">
        <f t="shared" si="7"/>
        <v>0</v>
      </c>
      <c r="AA9" s="8">
        <f t="shared" si="8"/>
        <v>0</v>
      </c>
      <c r="AB9" s="8">
        <f t="shared" si="9"/>
        <v>0</v>
      </c>
      <c r="AC9" s="8">
        <f t="shared" si="10"/>
        <v>0</v>
      </c>
      <c r="AD9" s="8">
        <f t="shared" si="11"/>
        <v>0</v>
      </c>
      <c r="AE9" s="8">
        <f t="shared" si="12"/>
        <v>0</v>
      </c>
      <c r="AF9" s="8">
        <f t="shared" si="13"/>
        <v>0</v>
      </c>
      <c r="AG9" s="8">
        <f t="shared" si="14"/>
        <v>0</v>
      </c>
    </row>
    <row r="10" spans="2:33" x14ac:dyDescent="0.3">
      <c r="B10" s="8" t="s">
        <v>62</v>
      </c>
      <c r="C10" s="8">
        <v>6</v>
      </c>
      <c r="D10" s="10">
        <f>IF(D9=MAX($D9:$Q9),D$5/((2*SUM(T$5:T9))+1),D9)</f>
        <v>74491.199999999997</v>
      </c>
      <c r="E10" s="10">
        <f>IF(E9=MAX($D9:$Q9),E$5/((2*SUM(U$5:U9))+1),E9)</f>
        <v>68721.8</v>
      </c>
      <c r="F10" s="10">
        <f>IF(F9=MAX($D9:$Q9),F$5/((2*SUM(V$5:V9))+1),F9)</f>
        <v>50250.666666666664</v>
      </c>
      <c r="G10" s="10">
        <f>IF(G9=MAX($D9:$Q9),G$5/((2*SUM(W$5:W9))+1),G9)</f>
        <v>98144</v>
      </c>
      <c r="H10" s="10">
        <f>IF(H9=MAX($D9:$Q9),H$5/((2*SUM(X$5:X9))+1),H9)</f>
        <v>35402</v>
      </c>
      <c r="I10" s="10">
        <f>IF(I9=MAX($D9:$Q9),I$5/((2*SUM(Y$5:Y9))+1),I9)</f>
        <v>23888</v>
      </c>
      <c r="J10" s="10">
        <f>IF(J9=MAX($D9:$Q9),J$5/((2*SUM(Z$5:Z9))+1),J9)</f>
        <v>21696</v>
      </c>
      <c r="K10" s="10">
        <f>IF(K9=MAX($D9:$Q9),K$5/((2*SUM(AA$5:AA9))+1),K9)</f>
        <v>5585</v>
      </c>
      <c r="L10" s="10">
        <f>IF(L9=MAX($D9:$Q9),L$5/((2*SUM(AB$5:AB9))+1),L9)</f>
        <v>3112</v>
      </c>
      <c r="M10" s="10">
        <f>IF(M9=MAX($D9:$Q9),M$5/((2*SUM(AC$5:AC9))+1),M9)</f>
        <v>1683</v>
      </c>
      <c r="N10" s="10">
        <f>IF(N9=MAX($D9:$Q9),N$5/((2*SUM(AD$5:AD9))+1),N9)</f>
        <v>1419</v>
      </c>
      <c r="O10" s="10">
        <f>IF(O9=MAX($D9:$Q9),O$5/((2*SUM(AE$5:AE9))+1),O9)</f>
        <v>666</v>
      </c>
      <c r="P10" s="10">
        <f>IF(P9=MAX($D9:$Q9),P$5/((2*SUM(AF$5:AF9))+1),P9)</f>
        <v>475</v>
      </c>
      <c r="Q10" s="10">
        <f>IF(Q9=MAX($D9:$Q9),Q$5/((2*SUM(AG$5:AG9))+1),Q9)</f>
        <v>187</v>
      </c>
      <c r="S10" s="8">
        <v>6</v>
      </c>
      <c r="T10" s="8">
        <f t="shared" si="1"/>
        <v>0</v>
      </c>
      <c r="U10" s="8">
        <f t="shared" si="2"/>
        <v>0</v>
      </c>
      <c r="V10" s="8">
        <f t="shared" si="3"/>
        <v>0</v>
      </c>
      <c r="W10" s="8">
        <f t="shared" si="4"/>
        <v>1</v>
      </c>
      <c r="X10" s="8">
        <f t="shared" si="5"/>
        <v>0</v>
      </c>
      <c r="Y10" s="8">
        <f t="shared" si="6"/>
        <v>0</v>
      </c>
      <c r="Z10" s="8">
        <f t="shared" si="7"/>
        <v>0</v>
      </c>
      <c r="AA10" s="8">
        <f t="shared" si="8"/>
        <v>0</v>
      </c>
      <c r="AB10" s="8">
        <f t="shared" si="9"/>
        <v>0</v>
      </c>
      <c r="AC10" s="8">
        <f t="shared" si="10"/>
        <v>0</v>
      </c>
      <c r="AD10" s="8">
        <f t="shared" si="11"/>
        <v>0</v>
      </c>
      <c r="AE10" s="8">
        <f t="shared" si="12"/>
        <v>0</v>
      </c>
      <c r="AF10" s="8">
        <f t="shared" si="13"/>
        <v>0</v>
      </c>
      <c r="AG10" s="8">
        <f t="shared" si="14"/>
        <v>0</v>
      </c>
    </row>
    <row r="11" spans="2:33" x14ac:dyDescent="0.3">
      <c r="B11" s="8" t="s">
        <v>62</v>
      </c>
      <c r="C11" s="8">
        <v>7</v>
      </c>
      <c r="D11" s="10">
        <f>IF(D10=MAX($D10:$Q10),D$5/((2*SUM(T$5:T10))+1),D10)</f>
        <v>74491.199999999997</v>
      </c>
      <c r="E11" s="10">
        <f>IF(E10=MAX($D10:$Q10),E$5/((2*SUM(U$5:U10))+1),E10)</f>
        <v>68721.8</v>
      </c>
      <c r="F11" s="10">
        <f>IF(F10=MAX($D10:$Q10),F$5/((2*SUM(V$5:V10))+1),F10)</f>
        <v>50250.666666666664</v>
      </c>
      <c r="G11" s="10">
        <f>IF(G10=MAX($D10:$Q10),G$5/((2*SUM(W$5:W10))+1),G10)</f>
        <v>32714.666666666668</v>
      </c>
      <c r="H11" s="10">
        <f>IF(H10=MAX($D10:$Q10),H$5/((2*SUM(X$5:X10))+1),H10)</f>
        <v>35402</v>
      </c>
      <c r="I11" s="10">
        <f>IF(I10=MAX($D10:$Q10),I$5/((2*SUM(Y$5:Y10))+1),I10)</f>
        <v>23888</v>
      </c>
      <c r="J11" s="10">
        <f>IF(J10=MAX($D10:$Q10),J$5/((2*SUM(Z$5:Z10))+1),J10)</f>
        <v>21696</v>
      </c>
      <c r="K11" s="10">
        <f>IF(K10=MAX($D10:$Q10),K$5/((2*SUM(AA$5:AA10))+1),K10)</f>
        <v>5585</v>
      </c>
      <c r="L11" s="10">
        <f>IF(L10=MAX($D10:$Q10),L$5/((2*SUM(AB$5:AB10))+1),L10)</f>
        <v>3112</v>
      </c>
      <c r="M11" s="10">
        <f>IF(M10=MAX($D10:$Q10),M$5/((2*SUM(AC$5:AC10))+1),M10)</f>
        <v>1683</v>
      </c>
      <c r="N11" s="10">
        <f>IF(N10=MAX($D10:$Q10),N$5/((2*SUM(AD$5:AD10))+1),N10)</f>
        <v>1419</v>
      </c>
      <c r="O11" s="10">
        <f>IF(O10=MAX($D10:$Q10),O$5/((2*SUM(AE$5:AE10))+1),O10)</f>
        <v>666</v>
      </c>
      <c r="P11" s="10">
        <f>IF(P10=MAX($D10:$Q10),P$5/((2*SUM(AF$5:AF10))+1),P10)</f>
        <v>475</v>
      </c>
      <c r="Q11" s="10">
        <f>IF(Q10=MAX($D10:$Q10),Q$5/((2*SUM(AG$5:AG10))+1),Q10)</f>
        <v>187</v>
      </c>
      <c r="S11" s="8">
        <v>7</v>
      </c>
      <c r="T11" s="8">
        <f t="shared" si="1"/>
        <v>1</v>
      </c>
      <c r="U11" s="8">
        <f t="shared" si="2"/>
        <v>0</v>
      </c>
      <c r="V11" s="8">
        <f t="shared" si="3"/>
        <v>0</v>
      </c>
      <c r="W11" s="8">
        <f t="shared" si="4"/>
        <v>0</v>
      </c>
      <c r="X11" s="8">
        <f t="shared" si="5"/>
        <v>0</v>
      </c>
      <c r="Y11" s="8">
        <f t="shared" si="6"/>
        <v>0</v>
      </c>
      <c r="Z11" s="8">
        <f t="shared" si="7"/>
        <v>0</v>
      </c>
      <c r="AA11" s="8">
        <f t="shared" si="8"/>
        <v>0</v>
      </c>
      <c r="AB11" s="8">
        <f t="shared" si="9"/>
        <v>0</v>
      </c>
      <c r="AC11" s="8">
        <f t="shared" si="10"/>
        <v>0</v>
      </c>
      <c r="AD11" s="8">
        <f t="shared" si="11"/>
        <v>0</v>
      </c>
      <c r="AE11" s="8">
        <f t="shared" si="12"/>
        <v>0</v>
      </c>
      <c r="AF11" s="8">
        <f t="shared" si="13"/>
        <v>0</v>
      </c>
      <c r="AG11" s="8">
        <f t="shared" si="14"/>
        <v>0</v>
      </c>
    </row>
    <row r="12" spans="2:33" x14ac:dyDescent="0.3">
      <c r="B12" s="8" t="s">
        <v>62</v>
      </c>
      <c r="C12" s="8">
        <v>8</v>
      </c>
      <c r="D12" s="10">
        <f>IF(D11=MAX($D11:$Q11),D$5/((2*SUM(T$5:T11))+1),D11)</f>
        <v>53208</v>
      </c>
      <c r="E12" s="10">
        <f>IF(E11=MAX($D11:$Q11),E$5/((2*SUM(U$5:U11))+1),E11)</f>
        <v>68721.8</v>
      </c>
      <c r="F12" s="10">
        <f>IF(F11=MAX($D11:$Q11),F$5/((2*SUM(V$5:V11))+1),F11)</f>
        <v>50250.666666666664</v>
      </c>
      <c r="G12" s="10">
        <f>IF(G11=MAX($D11:$Q11),G$5/((2*SUM(W$5:W11))+1),G11)</f>
        <v>32714.666666666668</v>
      </c>
      <c r="H12" s="10">
        <f>IF(H11=MAX($D11:$Q11),H$5/((2*SUM(X$5:X11))+1),H11)</f>
        <v>35402</v>
      </c>
      <c r="I12" s="10">
        <f>IF(I11=MAX($D11:$Q11),I$5/((2*SUM(Y$5:Y11))+1),I11)</f>
        <v>23888</v>
      </c>
      <c r="J12" s="10">
        <f>IF(J11=MAX($D11:$Q11),J$5/((2*SUM(Z$5:Z11))+1),J11)</f>
        <v>21696</v>
      </c>
      <c r="K12" s="10">
        <f>IF(K11=MAX($D11:$Q11),K$5/((2*SUM(AA$5:AA11))+1),K11)</f>
        <v>5585</v>
      </c>
      <c r="L12" s="10">
        <f>IF(L11=MAX($D11:$Q11),L$5/((2*SUM(AB$5:AB11))+1),L11)</f>
        <v>3112</v>
      </c>
      <c r="M12" s="10">
        <f>IF(M11=MAX($D11:$Q11),M$5/((2*SUM(AC$5:AC11))+1),M11)</f>
        <v>1683</v>
      </c>
      <c r="N12" s="10">
        <f>IF(N11=MAX($D11:$Q11),N$5/((2*SUM(AD$5:AD11))+1),N11)</f>
        <v>1419</v>
      </c>
      <c r="O12" s="10">
        <f>IF(O11=MAX($D11:$Q11),O$5/((2*SUM(AE$5:AE11))+1),O11)</f>
        <v>666</v>
      </c>
      <c r="P12" s="10">
        <f>IF(P11=MAX($D11:$Q11),P$5/((2*SUM(AF$5:AF11))+1),P11)</f>
        <v>475</v>
      </c>
      <c r="Q12" s="10">
        <f>IF(Q11=MAX($D11:$Q11),Q$5/((2*SUM(AG$5:AG11))+1),Q11)</f>
        <v>187</v>
      </c>
      <c r="S12" s="8">
        <v>8</v>
      </c>
      <c r="T12" s="8">
        <f t="shared" si="1"/>
        <v>0</v>
      </c>
      <c r="U12" s="8">
        <f t="shared" si="2"/>
        <v>1</v>
      </c>
      <c r="V12" s="8">
        <f t="shared" si="3"/>
        <v>0</v>
      </c>
      <c r="W12" s="8">
        <f t="shared" si="4"/>
        <v>0</v>
      </c>
      <c r="X12" s="8">
        <f t="shared" si="5"/>
        <v>0</v>
      </c>
      <c r="Y12" s="8">
        <f t="shared" si="6"/>
        <v>0</v>
      </c>
      <c r="Z12" s="8">
        <f t="shared" si="7"/>
        <v>0</v>
      </c>
      <c r="AA12" s="8">
        <f t="shared" si="8"/>
        <v>0</v>
      </c>
      <c r="AB12" s="8">
        <f t="shared" si="9"/>
        <v>0</v>
      </c>
      <c r="AC12" s="8">
        <f t="shared" si="10"/>
        <v>0</v>
      </c>
      <c r="AD12" s="8">
        <f t="shared" si="11"/>
        <v>0</v>
      </c>
      <c r="AE12" s="8">
        <f t="shared" si="12"/>
        <v>0</v>
      </c>
      <c r="AF12" s="8">
        <f t="shared" si="13"/>
        <v>0</v>
      </c>
      <c r="AG12" s="8">
        <f t="shared" si="14"/>
        <v>0</v>
      </c>
    </row>
    <row r="13" spans="2:33" x14ac:dyDescent="0.3">
      <c r="B13" s="8" t="s">
        <v>62</v>
      </c>
      <c r="C13" s="8">
        <v>9</v>
      </c>
      <c r="D13" s="10">
        <f>IF(D12=MAX($D12:$Q12),D$5/((2*SUM(T$5:T12))+1),D12)</f>
        <v>53208</v>
      </c>
      <c r="E13" s="10">
        <f>IF(E12=MAX($D12:$Q12),E$5/((2*SUM(U$5:U12))+1),E12)</f>
        <v>49087</v>
      </c>
      <c r="F13" s="10">
        <f>IF(F12=MAX($D12:$Q12),F$5/((2*SUM(V$5:V12))+1),F12)</f>
        <v>50250.666666666664</v>
      </c>
      <c r="G13" s="10">
        <f>IF(G12=MAX($D12:$Q12),G$5/((2*SUM(W$5:W12))+1),G12)</f>
        <v>32714.666666666668</v>
      </c>
      <c r="H13" s="10">
        <f>IF(H12=MAX($D12:$Q12),H$5/((2*SUM(X$5:X12))+1),H12)</f>
        <v>35402</v>
      </c>
      <c r="I13" s="10">
        <f>IF(I12=MAX($D12:$Q12),I$5/((2*SUM(Y$5:Y12))+1),I12)</f>
        <v>23888</v>
      </c>
      <c r="J13" s="10">
        <f>IF(J12=MAX($D12:$Q12),J$5/((2*SUM(Z$5:Z12))+1),J12)</f>
        <v>21696</v>
      </c>
      <c r="K13" s="10">
        <f>IF(K12=MAX($D12:$Q12),K$5/((2*SUM(AA$5:AA12))+1),K12)</f>
        <v>5585</v>
      </c>
      <c r="L13" s="10">
        <f>IF(L12=MAX($D12:$Q12),L$5/((2*SUM(AB$5:AB12))+1),L12)</f>
        <v>3112</v>
      </c>
      <c r="M13" s="10">
        <f>IF(M12=MAX($D12:$Q12),M$5/((2*SUM(AC$5:AC12))+1),M12)</f>
        <v>1683</v>
      </c>
      <c r="N13" s="10">
        <f>IF(N12=MAX($D12:$Q12),N$5/((2*SUM(AD$5:AD12))+1),N12)</f>
        <v>1419</v>
      </c>
      <c r="O13" s="10">
        <f>IF(O12=MAX($D12:$Q12),O$5/((2*SUM(AE$5:AE12))+1),O12)</f>
        <v>666</v>
      </c>
      <c r="P13" s="10">
        <f>IF(P12=MAX($D12:$Q12),P$5/((2*SUM(AF$5:AF12))+1),P12)</f>
        <v>475</v>
      </c>
      <c r="Q13" s="10">
        <f>IF(Q12=MAX($D12:$Q12),Q$5/((2*SUM(AG$5:AG12))+1),Q12)</f>
        <v>187</v>
      </c>
      <c r="S13" s="8">
        <v>9</v>
      </c>
      <c r="T13" s="8">
        <f t="shared" si="1"/>
        <v>1</v>
      </c>
      <c r="U13" s="8">
        <f t="shared" si="2"/>
        <v>0</v>
      </c>
      <c r="V13" s="8">
        <f t="shared" si="3"/>
        <v>0</v>
      </c>
      <c r="W13" s="8">
        <f t="shared" si="4"/>
        <v>0</v>
      </c>
      <c r="X13" s="8">
        <f t="shared" si="5"/>
        <v>0</v>
      </c>
      <c r="Y13" s="8">
        <f t="shared" si="6"/>
        <v>0</v>
      </c>
      <c r="Z13" s="8">
        <f t="shared" si="7"/>
        <v>0</v>
      </c>
      <c r="AA13" s="8">
        <f t="shared" si="8"/>
        <v>0</v>
      </c>
      <c r="AB13" s="8">
        <f t="shared" si="9"/>
        <v>0</v>
      </c>
      <c r="AC13" s="8">
        <f t="shared" si="10"/>
        <v>0</v>
      </c>
      <c r="AD13" s="8">
        <f t="shared" si="11"/>
        <v>0</v>
      </c>
      <c r="AE13" s="8">
        <f t="shared" si="12"/>
        <v>0</v>
      </c>
      <c r="AF13" s="8">
        <f t="shared" si="13"/>
        <v>0</v>
      </c>
      <c r="AG13" s="8">
        <f t="shared" si="14"/>
        <v>0</v>
      </c>
    </row>
    <row r="14" spans="2:33" x14ac:dyDescent="0.3">
      <c r="B14" s="8" t="s">
        <v>62</v>
      </c>
      <c r="C14" s="8">
        <v>10</v>
      </c>
      <c r="D14" s="10">
        <f>IF(D13=MAX($D13:$Q13),D$5/((2*SUM(T$5:T13))+1),D13)</f>
        <v>41384</v>
      </c>
      <c r="E14" s="10">
        <f>IF(E13=MAX($D13:$Q13),E$5/((2*SUM(U$5:U13))+1),E13)</f>
        <v>49087</v>
      </c>
      <c r="F14" s="10">
        <f>IF(F13=MAX($D13:$Q13),F$5/((2*SUM(V$5:V13))+1),F13)</f>
        <v>50250.666666666664</v>
      </c>
      <c r="G14" s="10">
        <f>IF(G13=MAX($D13:$Q13),G$5/((2*SUM(W$5:W13))+1),G13)</f>
        <v>32714.666666666668</v>
      </c>
      <c r="H14" s="10">
        <f>IF(H13=MAX($D13:$Q13),H$5/((2*SUM(X$5:X13))+1),H13)</f>
        <v>35402</v>
      </c>
      <c r="I14" s="10">
        <f>IF(I13=MAX($D13:$Q13),I$5/((2*SUM(Y$5:Y13))+1),I13)</f>
        <v>23888</v>
      </c>
      <c r="J14" s="10">
        <f>IF(J13=MAX($D13:$Q13),J$5/((2*SUM(Z$5:Z13))+1),J13)</f>
        <v>21696</v>
      </c>
      <c r="K14" s="10">
        <f>IF(K13=MAX($D13:$Q13),K$5/((2*SUM(AA$5:AA13))+1),K13)</f>
        <v>5585</v>
      </c>
      <c r="L14" s="10">
        <f>IF(L13=MAX($D13:$Q13),L$5/((2*SUM(AB$5:AB13))+1),L13)</f>
        <v>3112</v>
      </c>
      <c r="M14" s="10">
        <f>IF(M13=MAX($D13:$Q13),M$5/((2*SUM(AC$5:AC13))+1),M13)</f>
        <v>1683</v>
      </c>
      <c r="N14" s="10">
        <f>IF(N13=MAX($D13:$Q13),N$5/((2*SUM(AD$5:AD13))+1),N13)</f>
        <v>1419</v>
      </c>
      <c r="O14" s="10">
        <f>IF(O13=MAX($D13:$Q13),O$5/((2*SUM(AE$5:AE13))+1),O13)</f>
        <v>666</v>
      </c>
      <c r="P14" s="10">
        <f>IF(P13=MAX($D13:$Q13),P$5/((2*SUM(AF$5:AF13))+1),P13)</f>
        <v>475</v>
      </c>
      <c r="Q14" s="10">
        <f>IF(Q13=MAX($D13:$Q13),Q$5/((2*SUM(AG$5:AG13))+1),Q13)</f>
        <v>187</v>
      </c>
      <c r="S14" s="8">
        <v>10</v>
      </c>
      <c r="T14" s="8">
        <f t="shared" si="1"/>
        <v>0</v>
      </c>
      <c r="U14" s="8">
        <f t="shared" si="2"/>
        <v>0</v>
      </c>
      <c r="V14" s="8">
        <f t="shared" si="3"/>
        <v>1</v>
      </c>
      <c r="W14" s="8">
        <f t="shared" si="4"/>
        <v>0</v>
      </c>
      <c r="X14" s="8">
        <f t="shared" si="5"/>
        <v>0</v>
      </c>
      <c r="Y14" s="8">
        <f t="shared" si="6"/>
        <v>0</v>
      </c>
      <c r="Z14" s="8">
        <f t="shared" si="7"/>
        <v>0</v>
      </c>
      <c r="AA14" s="8">
        <f t="shared" si="8"/>
        <v>0</v>
      </c>
      <c r="AB14" s="8">
        <f t="shared" si="9"/>
        <v>0</v>
      </c>
      <c r="AC14" s="8">
        <f t="shared" si="10"/>
        <v>0</v>
      </c>
      <c r="AD14" s="8">
        <f t="shared" si="11"/>
        <v>0</v>
      </c>
      <c r="AE14" s="8">
        <f t="shared" si="12"/>
        <v>0</v>
      </c>
      <c r="AF14" s="8">
        <f t="shared" si="13"/>
        <v>0</v>
      </c>
      <c r="AG14" s="8">
        <f t="shared" si="14"/>
        <v>0</v>
      </c>
    </row>
    <row r="15" spans="2:33" x14ac:dyDescent="0.3">
      <c r="B15" s="8" t="s">
        <v>62</v>
      </c>
      <c r="C15" s="8">
        <v>11</v>
      </c>
      <c r="D15" s="10">
        <f>IF(D14=MAX($D14:$Q14),D$5/((2*SUM(T$5:T14))+1),D14)</f>
        <v>41384</v>
      </c>
      <c r="E15" s="10">
        <f>IF(E14=MAX($D14:$Q14),E$5/((2*SUM(U$5:U14))+1),E14)</f>
        <v>49087</v>
      </c>
      <c r="F15" s="10">
        <f>IF(F14=MAX($D14:$Q14),F$5/((2*SUM(V$5:V14))+1),F14)</f>
        <v>30150.400000000001</v>
      </c>
      <c r="G15" s="10">
        <f>IF(G14=MAX($D14:$Q14),G$5/((2*SUM(W$5:W14))+1),G14)</f>
        <v>32714.666666666668</v>
      </c>
      <c r="H15" s="10">
        <f>IF(H14=MAX($D14:$Q14),H$5/((2*SUM(X$5:X14))+1),H14)</f>
        <v>35402</v>
      </c>
      <c r="I15" s="10">
        <f>IF(I14=MAX($D14:$Q14),I$5/((2*SUM(Y$5:Y14))+1),I14)</f>
        <v>23888</v>
      </c>
      <c r="J15" s="10">
        <f>IF(J14=MAX($D14:$Q14),J$5/((2*SUM(Z$5:Z14))+1),J14)</f>
        <v>21696</v>
      </c>
      <c r="K15" s="10">
        <f>IF(K14=MAX($D14:$Q14),K$5/((2*SUM(AA$5:AA14))+1),K14)</f>
        <v>5585</v>
      </c>
      <c r="L15" s="10">
        <f>IF(L14=MAX($D14:$Q14),L$5/((2*SUM(AB$5:AB14))+1),L14)</f>
        <v>3112</v>
      </c>
      <c r="M15" s="10">
        <f>IF(M14=MAX($D14:$Q14),M$5/((2*SUM(AC$5:AC14))+1),M14)</f>
        <v>1683</v>
      </c>
      <c r="N15" s="10">
        <f>IF(N14=MAX($D14:$Q14),N$5/((2*SUM(AD$5:AD14))+1),N14)</f>
        <v>1419</v>
      </c>
      <c r="O15" s="10">
        <f>IF(O14=MAX($D14:$Q14),O$5/((2*SUM(AE$5:AE14))+1),O14)</f>
        <v>666</v>
      </c>
      <c r="P15" s="10">
        <f>IF(P14=MAX($D14:$Q14),P$5/((2*SUM(AF$5:AF14))+1),P14)</f>
        <v>475</v>
      </c>
      <c r="Q15" s="10">
        <f>IF(Q14=MAX($D14:$Q14),Q$5/((2*SUM(AG$5:AG14))+1),Q14)</f>
        <v>187</v>
      </c>
      <c r="S15" s="8">
        <v>11</v>
      </c>
      <c r="T15" s="8">
        <f t="shared" si="1"/>
        <v>0</v>
      </c>
      <c r="U15" s="8">
        <f t="shared" si="2"/>
        <v>1</v>
      </c>
      <c r="V15" s="8">
        <f t="shared" si="3"/>
        <v>0</v>
      </c>
      <c r="W15" s="8">
        <f t="shared" si="4"/>
        <v>0</v>
      </c>
      <c r="X15" s="8">
        <f t="shared" si="5"/>
        <v>0</v>
      </c>
      <c r="Y15" s="8">
        <f t="shared" si="6"/>
        <v>0</v>
      </c>
      <c r="Z15" s="8">
        <f t="shared" si="7"/>
        <v>0</v>
      </c>
      <c r="AA15" s="8">
        <f t="shared" si="8"/>
        <v>0</v>
      </c>
      <c r="AB15" s="8">
        <f t="shared" si="9"/>
        <v>0</v>
      </c>
      <c r="AC15" s="8">
        <f t="shared" si="10"/>
        <v>0</v>
      </c>
      <c r="AD15" s="8">
        <f t="shared" si="11"/>
        <v>0</v>
      </c>
      <c r="AE15" s="8">
        <f t="shared" si="12"/>
        <v>0</v>
      </c>
      <c r="AF15" s="8">
        <f t="shared" si="13"/>
        <v>0</v>
      </c>
      <c r="AG15" s="8">
        <f t="shared" si="14"/>
        <v>0</v>
      </c>
    </row>
    <row r="16" spans="2:33" x14ac:dyDescent="0.3">
      <c r="B16" s="8" t="s">
        <v>62</v>
      </c>
      <c r="C16" s="8">
        <v>12</v>
      </c>
      <c r="D16" s="10">
        <f>IF(D15=MAX($D15:$Q15),D$5/((2*SUM(T$5:T15))+1),D15)</f>
        <v>41384</v>
      </c>
      <c r="E16" s="10">
        <f>IF(E15=MAX($D15:$Q15),E$5/((2*SUM(U$5:U15))+1),E15)</f>
        <v>38178.777777777781</v>
      </c>
      <c r="F16" s="10">
        <f>IF(F15=MAX($D15:$Q15),F$5/((2*SUM(V$5:V15))+1),F15)</f>
        <v>30150.400000000001</v>
      </c>
      <c r="G16" s="10">
        <f>IF(G15=MAX($D15:$Q15),G$5/((2*SUM(W$5:W15))+1),G15)</f>
        <v>32714.666666666668</v>
      </c>
      <c r="H16" s="10">
        <f>IF(H15=MAX($D15:$Q15),H$5/((2*SUM(X$5:X15))+1),H15)</f>
        <v>35402</v>
      </c>
      <c r="I16" s="10">
        <f>IF(I15=MAX($D15:$Q15),I$5/((2*SUM(Y$5:Y15))+1),I15)</f>
        <v>23888</v>
      </c>
      <c r="J16" s="10">
        <f>IF(J15=MAX($D15:$Q15),J$5/((2*SUM(Z$5:Z15))+1),J15)</f>
        <v>21696</v>
      </c>
      <c r="K16" s="10">
        <f>IF(K15=MAX($D15:$Q15),K$5/((2*SUM(AA$5:AA15))+1),K15)</f>
        <v>5585</v>
      </c>
      <c r="L16" s="10">
        <f>IF(L15=MAX($D15:$Q15),L$5/((2*SUM(AB$5:AB15))+1),L15)</f>
        <v>3112</v>
      </c>
      <c r="M16" s="10">
        <f>IF(M15=MAX($D15:$Q15),M$5/((2*SUM(AC$5:AC15))+1),M15)</f>
        <v>1683</v>
      </c>
      <c r="N16" s="10">
        <f>IF(N15=MAX($D15:$Q15),N$5/((2*SUM(AD$5:AD15))+1),N15)</f>
        <v>1419</v>
      </c>
      <c r="O16" s="10">
        <f>IF(O15=MAX($D15:$Q15),O$5/((2*SUM(AE$5:AE15))+1),O15)</f>
        <v>666</v>
      </c>
      <c r="P16" s="10">
        <f>IF(P15=MAX($D15:$Q15),P$5/((2*SUM(AF$5:AF15))+1),P15)</f>
        <v>475</v>
      </c>
      <c r="Q16" s="10">
        <f>IF(Q15=MAX($D15:$Q15),Q$5/((2*SUM(AG$5:AG15))+1),Q15)</f>
        <v>187</v>
      </c>
      <c r="S16" s="8">
        <v>12</v>
      </c>
      <c r="T16" s="8">
        <f t="shared" si="1"/>
        <v>1</v>
      </c>
      <c r="U16" s="8">
        <f t="shared" si="2"/>
        <v>0</v>
      </c>
      <c r="V16" s="8">
        <f t="shared" si="3"/>
        <v>0</v>
      </c>
      <c r="W16" s="8">
        <f t="shared" si="4"/>
        <v>0</v>
      </c>
      <c r="X16" s="8">
        <f t="shared" si="5"/>
        <v>0</v>
      </c>
      <c r="Y16" s="8">
        <f t="shared" si="6"/>
        <v>0</v>
      </c>
      <c r="Z16" s="8">
        <f t="shared" si="7"/>
        <v>0</v>
      </c>
      <c r="AA16" s="8">
        <f t="shared" si="8"/>
        <v>0</v>
      </c>
      <c r="AB16" s="8">
        <f t="shared" si="9"/>
        <v>0</v>
      </c>
      <c r="AC16" s="8">
        <f t="shared" si="10"/>
        <v>0</v>
      </c>
      <c r="AD16" s="8">
        <f t="shared" si="11"/>
        <v>0</v>
      </c>
      <c r="AE16" s="8">
        <f t="shared" si="12"/>
        <v>0</v>
      </c>
      <c r="AF16" s="8">
        <f t="shared" si="13"/>
        <v>0</v>
      </c>
      <c r="AG16" s="8">
        <f t="shared" si="14"/>
        <v>0</v>
      </c>
    </row>
    <row r="17" spans="2:33" x14ac:dyDescent="0.3">
      <c r="B17" s="8" t="s">
        <v>62</v>
      </c>
      <c r="C17" s="8">
        <v>13</v>
      </c>
      <c r="D17" s="10">
        <f>IF(D16=MAX($D16:$Q16),D$5/((2*SUM(T$5:T16))+1),D16)</f>
        <v>33859.63636363636</v>
      </c>
      <c r="E17" s="10">
        <f>IF(E16=MAX($D16:$Q16),E$5/((2*SUM(U$5:U16))+1),E16)</f>
        <v>38178.777777777781</v>
      </c>
      <c r="F17" s="10">
        <f>IF(F16=MAX($D16:$Q16),F$5/((2*SUM(V$5:V16))+1),F16)</f>
        <v>30150.400000000001</v>
      </c>
      <c r="G17" s="10">
        <f>IF(G16=MAX($D16:$Q16),G$5/((2*SUM(W$5:W16))+1),G16)</f>
        <v>32714.666666666668</v>
      </c>
      <c r="H17" s="10">
        <f>IF(H16=MAX($D16:$Q16),H$5/((2*SUM(X$5:X16))+1),H16)</f>
        <v>35402</v>
      </c>
      <c r="I17" s="10">
        <f>IF(I16=MAX($D16:$Q16),I$5/((2*SUM(Y$5:Y16))+1),I16)</f>
        <v>23888</v>
      </c>
      <c r="J17" s="10">
        <f>IF(J16=MAX($D16:$Q16),J$5/((2*SUM(Z$5:Z16))+1),J16)</f>
        <v>21696</v>
      </c>
      <c r="K17" s="10">
        <f>IF(K16=MAX($D16:$Q16),K$5/((2*SUM(AA$5:AA16))+1),K16)</f>
        <v>5585</v>
      </c>
      <c r="L17" s="10">
        <f>IF(L16=MAX($D16:$Q16),L$5/((2*SUM(AB$5:AB16))+1),L16)</f>
        <v>3112</v>
      </c>
      <c r="M17" s="10">
        <f>IF(M16=MAX($D16:$Q16),M$5/((2*SUM(AC$5:AC16))+1),M16)</f>
        <v>1683</v>
      </c>
      <c r="N17" s="10">
        <f>IF(N16=MAX($D16:$Q16),N$5/((2*SUM(AD$5:AD16))+1),N16)</f>
        <v>1419</v>
      </c>
      <c r="O17" s="10">
        <f>IF(O16=MAX($D16:$Q16),O$5/((2*SUM(AE$5:AE16))+1),O16)</f>
        <v>666</v>
      </c>
      <c r="P17" s="10">
        <f>IF(P16=MAX($D16:$Q16),P$5/((2*SUM(AF$5:AF16))+1),P16)</f>
        <v>475</v>
      </c>
      <c r="Q17" s="10">
        <f>IF(Q16=MAX($D16:$Q16),Q$5/((2*SUM(AG$5:AG16))+1),Q16)</f>
        <v>187</v>
      </c>
      <c r="S17" s="8">
        <v>13</v>
      </c>
      <c r="T17" s="8">
        <f t="shared" si="1"/>
        <v>0</v>
      </c>
      <c r="U17" s="8">
        <f t="shared" si="2"/>
        <v>1</v>
      </c>
      <c r="V17" s="8">
        <f t="shared" si="3"/>
        <v>0</v>
      </c>
      <c r="W17" s="8">
        <f t="shared" si="4"/>
        <v>0</v>
      </c>
      <c r="X17" s="8">
        <f t="shared" si="5"/>
        <v>0</v>
      </c>
      <c r="Y17" s="8">
        <f t="shared" si="6"/>
        <v>0</v>
      </c>
      <c r="Z17" s="8">
        <f t="shared" si="7"/>
        <v>0</v>
      </c>
      <c r="AA17" s="8">
        <f t="shared" si="8"/>
        <v>0</v>
      </c>
      <c r="AB17" s="8">
        <f t="shared" si="9"/>
        <v>0</v>
      </c>
      <c r="AC17" s="8">
        <f t="shared" si="10"/>
        <v>0</v>
      </c>
      <c r="AD17" s="8">
        <f t="shared" si="11"/>
        <v>0</v>
      </c>
      <c r="AE17" s="8">
        <f t="shared" si="12"/>
        <v>0</v>
      </c>
      <c r="AF17" s="8">
        <f t="shared" si="13"/>
        <v>0</v>
      </c>
      <c r="AG17" s="8">
        <f t="shared" si="14"/>
        <v>0</v>
      </c>
    </row>
    <row r="18" spans="2:33" x14ac:dyDescent="0.3">
      <c r="B18" s="8" t="s">
        <v>62</v>
      </c>
      <c r="C18" s="8">
        <v>14</v>
      </c>
      <c r="D18" s="10">
        <f>IF(D17=MAX($D17:$Q17),D$5/((2*SUM(T$5:T17))+1),D17)</f>
        <v>33859.63636363636</v>
      </c>
      <c r="E18" s="10">
        <f>IF(E17=MAX($D17:$Q17),E$5/((2*SUM(U$5:U17))+1),E17)</f>
        <v>31237.18181818182</v>
      </c>
      <c r="F18" s="10">
        <f>IF(F17=MAX($D17:$Q17),F$5/((2*SUM(V$5:V17))+1),F17)</f>
        <v>30150.400000000001</v>
      </c>
      <c r="G18" s="10">
        <f>IF(G17=MAX($D17:$Q17),G$5/((2*SUM(W$5:W17))+1),G17)</f>
        <v>32714.666666666668</v>
      </c>
      <c r="H18" s="10">
        <f>IF(H17=MAX($D17:$Q17),H$5/((2*SUM(X$5:X17))+1),H17)</f>
        <v>35402</v>
      </c>
      <c r="I18" s="10">
        <f>IF(I17=MAX($D17:$Q17),I$5/((2*SUM(Y$5:Y17))+1),I17)</f>
        <v>23888</v>
      </c>
      <c r="J18" s="10">
        <f>IF(J17=MAX($D17:$Q17),J$5/((2*SUM(Z$5:Z17))+1),J17)</f>
        <v>21696</v>
      </c>
      <c r="K18" s="10">
        <f>IF(K17=MAX($D17:$Q17),K$5/((2*SUM(AA$5:AA17))+1),K17)</f>
        <v>5585</v>
      </c>
      <c r="L18" s="10">
        <f>IF(L17=MAX($D17:$Q17),L$5/((2*SUM(AB$5:AB17))+1),L17)</f>
        <v>3112</v>
      </c>
      <c r="M18" s="10">
        <f>IF(M17=MAX($D17:$Q17),M$5/((2*SUM(AC$5:AC17))+1),M17)</f>
        <v>1683</v>
      </c>
      <c r="N18" s="10">
        <f>IF(N17=MAX($D17:$Q17),N$5/((2*SUM(AD$5:AD17))+1),N17)</f>
        <v>1419</v>
      </c>
      <c r="O18" s="10">
        <f>IF(O17=MAX($D17:$Q17),O$5/((2*SUM(AE$5:AE17))+1),O17)</f>
        <v>666</v>
      </c>
      <c r="P18" s="10">
        <f>IF(P17=MAX($D17:$Q17),P$5/((2*SUM(AF$5:AF17))+1),P17)</f>
        <v>475</v>
      </c>
      <c r="Q18" s="10">
        <f>IF(Q17=MAX($D17:$Q17),Q$5/((2*SUM(AG$5:AG17))+1),Q17)</f>
        <v>187</v>
      </c>
      <c r="S18" s="8">
        <v>14</v>
      </c>
      <c r="T18" s="8">
        <f t="shared" si="1"/>
        <v>0</v>
      </c>
      <c r="U18" s="8">
        <f t="shared" si="2"/>
        <v>0</v>
      </c>
      <c r="V18" s="8">
        <f t="shared" si="3"/>
        <v>0</v>
      </c>
      <c r="W18" s="8">
        <f t="shared" si="4"/>
        <v>0</v>
      </c>
      <c r="X18" s="8">
        <f t="shared" si="5"/>
        <v>1</v>
      </c>
      <c r="Y18" s="8">
        <f t="shared" si="6"/>
        <v>0</v>
      </c>
      <c r="Z18" s="8">
        <f t="shared" si="7"/>
        <v>0</v>
      </c>
      <c r="AA18" s="8">
        <f t="shared" si="8"/>
        <v>0</v>
      </c>
      <c r="AB18" s="8">
        <f t="shared" si="9"/>
        <v>0</v>
      </c>
      <c r="AC18" s="8">
        <f t="shared" si="10"/>
        <v>0</v>
      </c>
      <c r="AD18" s="8">
        <f t="shared" si="11"/>
        <v>0</v>
      </c>
      <c r="AE18" s="8">
        <f t="shared" si="12"/>
        <v>0</v>
      </c>
      <c r="AF18" s="8">
        <f t="shared" si="13"/>
        <v>0</v>
      </c>
      <c r="AG18" s="8">
        <f t="shared" si="14"/>
        <v>0</v>
      </c>
    </row>
    <row r="19" spans="2:33" x14ac:dyDescent="0.3">
      <c r="B19" s="8" t="s">
        <v>62</v>
      </c>
      <c r="C19" s="8">
        <v>15</v>
      </c>
      <c r="D19" s="10">
        <f>IF(D18=MAX($D18:$Q18),D$5/((2*SUM(T$5:T18))+1),D18)</f>
        <v>33859.63636363636</v>
      </c>
      <c r="E19" s="10">
        <f>IF(E18=MAX($D18:$Q18),E$5/((2*SUM(U$5:U18))+1),E18)</f>
        <v>31237.18181818182</v>
      </c>
      <c r="F19" s="10">
        <f>IF(F18=MAX($D18:$Q18),F$5/((2*SUM(V$5:V18))+1),F18)</f>
        <v>30150.400000000001</v>
      </c>
      <c r="G19" s="10">
        <f>IF(G18=MAX($D18:$Q18),G$5/((2*SUM(W$5:W18))+1),G18)</f>
        <v>32714.666666666668</v>
      </c>
      <c r="H19" s="10">
        <f>IF(H18=MAX($D18:$Q18),H$5/((2*SUM(X$5:X18))+1),H18)</f>
        <v>11800.666666666666</v>
      </c>
      <c r="I19" s="10">
        <f>IF(I18=MAX($D18:$Q18),I$5/((2*SUM(Y$5:Y18))+1),I18)</f>
        <v>23888</v>
      </c>
      <c r="J19" s="10">
        <f>IF(J18=MAX($D18:$Q18),J$5/((2*SUM(Z$5:Z18))+1),J18)</f>
        <v>21696</v>
      </c>
      <c r="K19" s="10">
        <f>IF(K18=MAX($D18:$Q18),K$5/((2*SUM(AA$5:AA18))+1),K18)</f>
        <v>5585</v>
      </c>
      <c r="L19" s="10">
        <f>IF(L18=MAX($D18:$Q18),L$5/((2*SUM(AB$5:AB18))+1),L18)</f>
        <v>3112</v>
      </c>
      <c r="M19" s="10">
        <f>IF(M18=MAX($D18:$Q18),M$5/((2*SUM(AC$5:AC18))+1),M18)</f>
        <v>1683</v>
      </c>
      <c r="N19" s="10">
        <f>IF(N18=MAX($D18:$Q18),N$5/((2*SUM(AD$5:AD18))+1),N18)</f>
        <v>1419</v>
      </c>
      <c r="O19" s="10">
        <f>IF(O18=MAX($D18:$Q18),O$5/((2*SUM(AE$5:AE18))+1),O18)</f>
        <v>666</v>
      </c>
      <c r="P19" s="10">
        <f>IF(P18=MAX($D18:$Q18),P$5/((2*SUM(AF$5:AF18))+1),P18)</f>
        <v>475</v>
      </c>
      <c r="Q19" s="10">
        <f>IF(Q18=MAX($D18:$Q18),Q$5/((2*SUM(AG$5:AG18))+1),Q18)</f>
        <v>187</v>
      </c>
      <c r="S19" s="8">
        <v>15</v>
      </c>
      <c r="T19" s="8">
        <f t="shared" si="1"/>
        <v>1</v>
      </c>
      <c r="U19" s="8">
        <f t="shared" si="2"/>
        <v>0</v>
      </c>
      <c r="V19" s="8">
        <f t="shared" si="3"/>
        <v>0</v>
      </c>
      <c r="W19" s="8">
        <f t="shared" si="4"/>
        <v>0</v>
      </c>
      <c r="X19" s="8">
        <f t="shared" si="5"/>
        <v>0</v>
      </c>
      <c r="Y19" s="8">
        <f t="shared" si="6"/>
        <v>0</v>
      </c>
      <c r="Z19" s="8">
        <f t="shared" si="7"/>
        <v>0</v>
      </c>
      <c r="AA19" s="8">
        <f t="shared" si="8"/>
        <v>0</v>
      </c>
      <c r="AB19" s="8">
        <f t="shared" si="9"/>
        <v>0</v>
      </c>
      <c r="AC19" s="8">
        <f t="shared" si="10"/>
        <v>0</v>
      </c>
      <c r="AD19" s="8">
        <f t="shared" si="11"/>
        <v>0</v>
      </c>
      <c r="AE19" s="8">
        <f t="shared" si="12"/>
        <v>0</v>
      </c>
      <c r="AF19" s="8">
        <f t="shared" si="13"/>
        <v>0</v>
      </c>
      <c r="AG19" s="8">
        <f t="shared" si="14"/>
        <v>0</v>
      </c>
    </row>
    <row r="20" spans="2:33" x14ac:dyDescent="0.3">
      <c r="B20" s="8" t="s">
        <v>62</v>
      </c>
      <c r="C20" s="8">
        <v>16</v>
      </c>
      <c r="D20" s="10">
        <f>IF(D19=MAX($D19:$Q19),D$5/((2*SUM(T$5:T19))+1),D19)</f>
        <v>28650.461538461539</v>
      </c>
      <c r="E20" s="10">
        <f>IF(E19=MAX($D19:$Q19),E$5/((2*SUM(U$5:U19))+1),E19)</f>
        <v>31237.18181818182</v>
      </c>
      <c r="F20" s="10">
        <f>IF(F19=MAX($D19:$Q19),F$5/((2*SUM(V$5:V19))+1),F19)</f>
        <v>30150.400000000001</v>
      </c>
      <c r="G20" s="10">
        <f>IF(G19=MAX($D19:$Q19),G$5/((2*SUM(W$5:W19))+1),G19)</f>
        <v>32714.666666666668</v>
      </c>
      <c r="H20" s="10">
        <f>IF(H19=MAX($D19:$Q19),H$5/((2*SUM(X$5:X19))+1),H19)</f>
        <v>11800.666666666666</v>
      </c>
      <c r="I20" s="10">
        <f>IF(I19=MAX($D19:$Q19),I$5/((2*SUM(Y$5:Y19))+1),I19)</f>
        <v>23888</v>
      </c>
      <c r="J20" s="10">
        <f>IF(J19=MAX($D19:$Q19),J$5/((2*SUM(Z$5:Z19))+1),J19)</f>
        <v>21696</v>
      </c>
      <c r="K20" s="10">
        <f>IF(K19=MAX($D19:$Q19),K$5/((2*SUM(AA$5:AA19))+1),K19)</f>
        <v>5585</v>
      </c>
      <c r="L20" s="10">
        <f>IF(L19=MAX($D19:$Q19),L$5/((2*SUM(AB$5:AB19))+1),L19)</f>
        <v>3112</v>
      </c>
      <c r="M20" s="10">
        <f>IF(M19=MAX($D19:$Q19),M$5/((2*SUM(AC$5:AC19))+1),M19)</f>
        <v>1683</v>
      </c>
      <c r="N20" s="10">
        <f>IF(N19=MAX($D19:$Q19),N$5/((2*SUM(AD$5:AD19))+1),N19)</f>
        <v>1419</v>
      </c>
      <c r="O20" s="10">
        <f>IF(O19=MAX($D19:$Q19),O$5/((2*SUM(AE$5:AE19))+1),O19)</f>
        <v>666</v>
      </c>
      <c r="P20" s="10">
        <f>IF(P19=MAX($D19:$Q19),P$5/((2*SUM(AF$5:AF19))+1),P19)</f>
        <v>475</v>
      </c>
      <c r="Q20" s="10">
        <f>IF(Q19=MAX($D19:$Q19),Q$5/((2*SUM(AG$5:AG19))+1),Q19)</f>
        <v>187</v>
      </c>
      <c r="S20" s="8">
        <v>16</v>
      </c>
      <c r="T20" s="8">
        <f t="shared" si="1"/>
        <v>0</v>
      </c>
      <c r="U20" s="8">
        <f t="shared" si="2"/>
        <v>0</v>
      </c>
      <c r="V20" s="8">
        <f t="shared" si="3"/>
        <v>0</v>
      </c>
      <c r="W20" s="8">
        <f t="shared" si="4"/>
        <v>1</v>
      </c>
      <c r="X20" s="8">
        <f t="shared" si="5"/>
        <v>0</v>
      </c>
      <c r="Y20" s="8">
        <f t="shared" si="6"/>
        <v>0</v>
      </c>
      <c r="Z20" s="8">
        <f t="shared" si="7"/>
        <v>0</v>
      </c>
      <c r="AA20" s="8">
        <f t="shared" si="8"/>
        <v>0</v>
      </c>
      <c r="AB20" s="8">
        <f t="shared" si="9"/>
        <v>0</v>
      </c>
      <c r="AC20" s="8">
        <f t="shared" si="10"/>
        <v>0</v>
      </c>
      <c r="AD20" s="8">
        <f t="shared" si="11"/>
        <v>0</v>
      </c>
      <c r="AE20" s="8">
        <f t="shared" si="12"/>
        <v>0</v>
      </c>
      <c r="AF20" s="8">
        <f t="shared" si="13"/>
        <v>0</v>
      </c>
      <c r="AG20" s="8">
        <f t="shared" si="14"/>
        <v>0</v>
      </c>
    </row>
    <row r="21" spans="2:33" x14ac:dyDescent="0.3">
      <c r="B21" s="8" t="s">
        <v>62</v>
      </c>
      <c r="C21" s="8">
        <v>17</v>
      </c>
      <c r="D21" s="10">
        <f>IF(D20=MAX($D20:$Q20),D$5/((2*SUM(T$5:T20))+1),D20)</f>
        <v>28650.461538461539</v>
      </c>
      <c r="E21" s="10">
        <f>IF(E20=MAX($D20:$Q20),E$5/((2*SUM(U$5:U20))+1),E20)</f>
        <v>31237.18181818182</v>
      </c>
      <c r="F21" s="10">
        <f>IF(F20=MAX($D20:$Q20),F$5/((2*SUM(V$5:V20))+1),F20)</f>
        <v>30150.400000000001</v>
      </c>
      <c r="G21" s="10">
        <f>IF(G20=MAX($D20:$Q20),G$5/((2*SUM(W$5:W20))+1),G20)</f>
        <v>19628.8</v>
      </c>
      <c r="H21" s="10">
        <f>IF(H20=MAX($D20:$Q20),H$5/((2*SUM(X$5:X20))+1),H20)</f>
        <v>11800.666666666666</v>
      </c>
      <c r="I21" s="10">
        <f>IF(I20=MAX($D20:$Q20),I$5/((2*SUM(Y$5:Y20))+1),I20)</f>
        <v>23888</v>
      </c>
      <c r="J21" s="10">
        <f>IF(J20=MAX($D20:$Q20),J$5/((2*SUM(Z$5:Z20))+1),J20)</f>
        <v>21696</v>
      </c>
      <c r="K21" s="10">
        <f>IF(K20=MAX($D20:$Q20),K$5/((2*SUM(AA$5:AA20))+1),K20)</f>
        <v>5585</v>
      </c>
      <c r="L21" s="10">
        <f>IF(L20=MAX($D20:$Q20),L$5/((2*SUM(AB$5:AB20))+1),L20)</f>
        <v>3112</v>
      </c>
      <c r="M21" s="10">
        <f>IF(M20=MAX($D20:$Q20),M$5/((2*SUM(AC$5:AC20))+1),M20)</f>
        <v>1683</v>
      </c>
      <c r="N21" s="10">
        <f>IF(N20=MAX($D20:$Q20),N$5/((2*SUM(AD$5:AD20))+1),N20)</f>
        <v>1419</v>
      </c>
      <c r="O21" s="10">
        <f>IF(O20=MAX($D20:$Q20),O$5/((2*SUM(AE$5:AE20))+1),O20)</f>
        <v>666</v>
      </c>
      <c r="P21" s="10">
        <f>IF(P20=MAX($D20:$Q20),P$5/((2*SUM(AF$5:AF20))+1),P20)</f>
        <v>475</v>
      </c>
      <c r="Q21" s="10">
        <f>IF(Q20=MAX($D20:$Q20),Q$5/((2*SUM(AG$5:AG20))+1),Q20)</f>
        <v>187</v>
      </c>
      <c r="S21" s="8">
        <v>17</v>
      </c>
      <c r="T21" s="8">
        <f t="shared" si="1"/>
        <v>0</v>
      </c>
      <c r="U21" s="8">
        <f t="shared" si="2"/>
        <v>1</v>
      </c>
      <c r="V21" s="8">
        <f t="shared" si="3"/>
        <v>0</v>
      </c>
      <c r="W21" s="8">
        <f t="shared" si="4"/>
        <v>0</v>
      </c>
      <c r="X21" s="8">
        <f t="shared" si="5"/>
        <v>0</v>
      </c>
      <c r="Y21" s="8">
        <f t="shared" si="6"/>
        <v>0</v>
      </c>
      <c r="Z21" s="8">
        <f t="shared" si="7"/>
        <v>0</v>
      </c>
      <c r="AA21" s="8">
        <f t="shared" si="8"/>
        <v>0</v>
      </c>
      <c r="AB21" s="8">
        <f t="shared" si="9"/>
        <v>0</v>
      </c>
      <c r="AC21" s="8">
        <f t="shared" si="10"/>
        <v>0</v>
      </c>
      <c r="AD21" s="8">
        <f t="shared" si="11"/>
        <v>0</v>
      </c>
      <c r="AE21" s="8">
        <f t="shared" si="12"/>
        <v>0</v>
      </c>
      <c r="AF21" s="8">
        <f t="shared" si="13"/>
        <v>0</v>
      </c>
      <c r="AG21" s="8">
        <f t="shared" si="14"/>
        <v>0</v>
      </c>
    </row>
    <row r="22" spans="2:33" x14ac:dyDescent="0.3">
      <c r="B22" s="8" t="s">
        <v>62</v>
      </c>
      <c r="C22" s="8">
        <v>18</v>
      </c>
      <c r="D22" s="10">
        <f>IF(D21=MAX($D21:$Q21),D$5/((2*SUM(T$5:T21))+1),D21)</f>
        <v>28650.461538461539</v>
      </c>
      <c r="E22" s="10">
        <f>IF(E21=MAX($D21:$Q21),E$5/((2*SUM(U$5:U21))+1),E21)</f>
        <v>26431.461538461539</v>
      </c>
      <c r="F22" s="10">
        <f>IF(F21=MAX($D21:$Q21),F$5/((2*SUM(V$5:V21))+1),F21)</f>
        <v>30150.400000000001</v>
      </c>
      <c r="G22" s="10">
        <f>IF(G21=MAX($D21:$Q21),G$5/((2*SUM(W$5:W21))+1),G21)</f>
        <v>19628.8</v>
      </c>
      <c r="H22" s="10">
        <f>IF(H21=MAX($D21:$Q21),H$5/((2*SUM(X$5:X21))+1),H21)</f>
        <v>11800.666666666666</v>
      </c>
      <c r="I22" s="10">
        <f>IF(I21=MAX($D21:$Q21),I$5/((2*SUM(Y$5:Y21))+1),I21)</f>
        <v>23888</v>
      </c>
      <c r="J22" s="10">
        <f>IF(J21=MAX($D21:$Q21),J$5/((2*SUM(Z$5:Z21))+1),J21)</f>
        <v>21696</v>
      </c>
      <c r="K22" s="10">
        <f>IF(K21=MAX($D21:$Q21),K$5/((2*SUM(AA$5:AA21))+1),K21)</f>
        <v>5585</v>
      </c>
      <c r="L22" s="10">
        <f>IF(L21=MAX($D21:$Q21),L$5/((2*SUM(AB$5:AB21))+1),L21)</f>
        <v>3112</v>
      </c>
      <c r="M22" s="10">
        <f>IF(M21=MAX($D21:$Q21),M$5/((2*SUM(AC$5:AC21))+1),M21)</f>
        <v>1683</v>
      </c>
      <c r="N22" s="10">
        <f>IF(N21=MAX($D21:$Q21),N$5/((2*SUM(AD$5:AD21))+1),N21)</f>
        <v>1419</v>
      </c>
      <c r="O22" s="10">
        <f>IF(O21=MAX($D21:$Q21),O$5/((2*SUM(AE$5:AE21))+1),O21)</f>
        <v>666</v>
      </c>
      <c r="P22" s="10">
        <f>IF(P21=MAX($D21:$Q21),P$5/((2*SUM(AF$5:AF21))+1),P21)</f>
        <v>475</v>
      </c>
      <c r="Q22" s="10">
        <f>IF(Q21=MAX($D21:$Q21),Q$5/((2*SUM(AG$5:AG21))+1),Q21)</f>
        <v>187</v>
      </c>
      <c r="S22" s="8">
        <v>18</v>
      </c>
      <c r="T22" s="8">
        <f t="shared" si="1"/>
        <v>0</v>
      </c>
      <c r="U22" s="8">
        <f t="shared" si="2"/>
        <v>0</v>
      </c>
      <c r="V22" s="8">
        <f t="shared" si="3"/>
        <v>1</v>
      </c>
      <c r="W22" s="8">
        <f t="shared" si="4"/>
        <v>0</v>
      </c>
      <c r="X22" s="8">
        <f t="shared" si="5"/>
        <v>0</v>
      </c>
      <c r="Y22" s="8">
        <f t="shared" si="6"/>
        <v>0</v>
      </c>
      <c r="Z22" s="8">
        <f t="shared" si="7"/>
        <v>0</v>
      </c>
      <c r="AA22" s="8">
        <f t="shared" si="8"/>
        <v>0</v>
      </c>
      <c r="AB22" s="8">
        <f t="shared" si="9"/>
        <v>0</v>
      </c>
      <c r="AC22" s="8">
        <f t="shared" si="10"/>
        <v>0</v>
      </c>
      <c r="AD22" s="8">
        <f t="shared" si="11"/>
        <v>0</v>
      </c>
      <c r="AE22" s="8">
        <f t="shared" si="12"/>
        <v>0</v>
      </c>
      <c r="AF22" s="8">
        <f t="shared" si="13"/>
        <v>0</v>
      </c>
      <c r="AG22" s="8">
        <f t="shared" si="14"/>
        <v>0</v>
      </c>
    </row>
    <row r="23" spans="2:33" x14ac:dyDescent="0.3">
      <c r="B23" s="8" t="s">
        <v>62</v>
      </c>
      <c r="C23" s="8">
        <v>19</v>
      </c>
      <c r="D23" s="10">
        <f>IF(D22=MAX($D22:$Q22),D$5/((2*SUM(T$5:T22))+1),D22)</f>
        <v>28650.461538461539</v>
      </c>
      <c r="E23" s="10">
        <f>IF(E22=MAX($D22:$Q22),E$5/((2*SUM(U$5:U22))+1),E22)</f>
        <v>26431.461538461539</v>
      </c>
      <c r="F23" s="10">
        <f>IF(F22=MAX($D22:$Q22),F$5/((2*SUM(V$5:V22))+1),F22)</f>
        <v>21536</v>
      </c>
      <c r="G23" s="10">
        <f>IF(G22=MAX($D22:$Q22),G$5/((2*SUM(W$5:W22))+1),G22)</f>
        <v>19628.8</v>
      </c>
      <c r="H23" s="10">
        <f>IF(H22=MAX($D22:$Q22),H$5/((2*SUM(X$5:X22))+1),H22)</f>
        <v>11800.666666666666</v>
      </c>
      <c r="I23" s="10">
        <f>IF(I22=MAX($D22:$Q22),I$5/((2*SUM(Y$5:Y22))+1),I22)</f>
        <v>23888</v>
      </c>
      <c r="J23" s="10">
        <f>IF(J22=MAX($D22:$Q22),J$5/((2*SUM(Z$5:Z22))+1),J22)</f>
        <v>21696</v>
      </c>
      <c r="K23" s="10">
        <f>IF(K22=MAX($D22:$Q22),K$5/((2*SUM(AA$5:AA22))+1),K22)</f>
        <v>5585</v>
      </c>
      <c r="L23" s="10">
        <f>IF(L22=MAX($D22:$Q22),L$5/((2*SUM(AB$5:AB22))+1),L22)</f>
        <v>3112</v>
      </c>
      <c r="M23" s="10">
        <f>IF(M22=MAX($D22:$Q22),M$5/((2*SUM(AC$5:AC22))+1),M22)</f>
        <v>1683</v>
      </c>
      <c r="N23" s="10">
        <f>IF(N22=MAX($D22:$Q22),N$5/((2*SUM(AD$5:AD22))+1),N22)</f>
        <v>1419</v>
      </c>
      <c r="O23" s="10">
        <f>IF(O22=MAX($D22:$Q22),O$5/((2*SUM(AE$5:AE22))+1),O22)</f>
        <v>666</v>
      </c>
      <c r="P23" s="10">
        <f>IF(P22=MAX($D22:$Q22),P$5/((2*SUM(AF$5:AF22))+1),P22)</f>
        <v>475</v>
      </c>
      <c r="Q23" s="10">
        <f>IF(Q22=MAX($D22:$Q22),Q$5/((2*SUM(AG$5:AG22))+1),Q22)</f>
        <v>187</v>
      </c>
      <c r="S23" s="8">
        <v>19</v>
      </c>
      <c r="T23" s="8">
        <f t="shared" si="1"/>
        <v>1</v>
      </c>
      <c r="U23" s="8">
        <f t="shared" si="2"/>
        <v>0</v>
      </c>
      <c r="V23" s="8">
        <f t="shared" si="3"/>
        <v>0</v>
      </c>
      <c r="W23" s="8">
        <f t="shared" si="4"/>
        <v>0</v>
      </c>
      <c r="X23" s="8">
        <f t="shared" si="5"/>
        <v>0</v>
      </c>
      <c r="Y23" s="8">
        <f t="shared" si="6"/>
        <v>0</v>
      </c>
      <c r="Z23" s="8">
        <f t="shared" si="7"/>
        <v>0</v>
      </c>
      <c r="AA23" s="8">
        <f t="shared" si="8"/>
        <v>0</v>
      </c>
      <c r="AB23" s="8">
        <f t="shared" si="9"/>
        <v>0</v>
      </c>
      <c r="AC23" s="8">
        <f t="shared" si="10"/>
        <v>0</v>
      </c>
      <c r="AD23" s="8">
        <f t="shared" si="11"/>
        <v>0</v>
      </c>
      <c r="AE23" s="8">
        <f t="shared" si="12"/>
        <v>0</v>
      </c>
      <c r="AF23" s="8">
        <f t="shared" si="13"/>
        <v>0</v>
      </c>
      <c r="AG23" s="8">
        <f t="shared" si="14"/>
        <v>0</v>
      </c>
    </row>
    <row r="24" spans="2:33" x14ac:dyDescent="0.3">
      <c r="B24" s="8" t="s">
        <v>62</v>
      </c>
      <c r="C24" s="8">
        <v>20</v>
      </c>
      <c r="D24" s="10">
        <f>IF(D23=MAX($D23:$Q23),D$5/((2*SUM(T$5:T23))+1),D23)</f>
        <v>24830.400000000001</v>
      </c>
      <c r="E24" s="10">
        <f>IF(E23=MAX($D23:$Q23),E$5/((2*SUM(U$5:U23))+1),E23)</f>
        <v>26431.461538461539</v>
      </c>
      <c r="F24" s="10">
        <f>IF(F23=MAX($D23:$Q23),F$5/((2*SUM(V$5:V23))+1),F23)</f>
        <v>21536</v>
      </c>
      <c r="G24" s="10">
        <f>IF(G23=MAX($D23:$Q23),G$5/((2*SUM(W$5:W23))+1),G23)</f>
        <v>19628.8</v>
      </c>
      <c r="H24" s="10">
        <f>IF(H23=MAX($D23:$Q23),H$5/((2*SUM(X$5:X23))+1),H23)</f>
        <v>11800.666666666666</v>
      </c>
      <c r="I24" s="10">
        <f>IF(I23=MAX($D23:$Q23),I$5/((2*SUM(Y$5:Y23))+1),I23)</f>
        <v>23888</v>
      </c>
      <c r="J24" s="10">
        <f>IF(J23=MAX($D23:$Q23),J$5/((2*SUM(Z$5:Z23))+1),J23)</f>
        <v>21696</v>
      </c>
      <c r="K24" s="10">
        <f>IF(K23=MAX($D23:$Q23),K$5/((2*SUM(AA$5:AA23))+1),K23)</f>
        <v>5585</v>
      </c>
      <c r="L24" s="10">
        <f>IF(L23=MAX($D23:$Q23),L$5/((2*SUM(AB$5:AB23))+1),L23)</f>
        <v>3112</v>
      </c>
      <c r="M24" s="10">
        <f>IF(M23=MAX($D23:$Q23),M$5/((2*SUM(AC$5:AC23))+1),M23)</f>
        <v>1683</v>
      </c>
      <c r="N24" s="10">
        <f>IF(N23=MAX($D23:$Q23),N$5/((2*SUM(AD$5:AD23))+1),N23)</f>
        <v>1419</v>
      </c>
      <c r="O24" s="10">
        <f>IF(O23=MAX($D23:$Q23),O$5/((2*SUM(AE$5:AE23))+1),O23)</f>
        <v>666</v>
      </c>
      <c r="P24" s="10">
        <f>IF(P23=MAX($D23:$Q23),P$5/((2*SUM(AF$5:AF23))+1),P23)</f>
        <v>475</v>
      </c>
      <c r="Q24" s="10">
        <f>IF(Q23=MAX($D23:$Q23),Q$5/((2*SUM(AG$5:AG23))+1),Q23)</f>
        <v>187</v>
      </c>
      <c r="S24" s="8">
        <v>20</v>
      </c>
      <c r="T24" s="8">
        <f t="shared" si="1"/>
        <v>0</v>
      </c>
      <c r="U24" s="8">
        <f t="shared" si="2"/>
        <v>1</v>
      </c>
      <c r="V24" s="8">
        <f t="shared" si="3"/>
        <v>0</v>
      </c>
      <c r="W24" s="8">
        <f t="shared" si="4"/>
        <v>0</v>
      </c>
      <c r="X24" s="8">
        <f t="shared" si="5"/>
        <v>0</v>
      </c>
      <c r="Y24" s="8">
        <f t="shared" si="6"/>
        <v>0</v>
      </c>
      <c r="Z24" s="8">
        <f t="shared" si="7"/>
        <v>0</v>
      </c>
      <c r="AA24" s="8">
        <f t="shared" si="8"/>
        <v>0</v>
      </c>
      <c r="AB24" s="8">
        <f t="shared" si="9"/>
        <v>0</v>
      </c>
      <c r="AC24" s="8">
        <f t="shared" si="10"/>
        <v>0</v>
      </c>
      <c r="AD24" s="8">
        <f t="shared" si="11"/>
        <v>0</v>
      </c>
      <c r="AE24" s="8">
        <f t="shared" si="12"/>
        <v>0</v>
      </c>
      <c r="AF24" s="8">
        <f t="shared" si="13"/>
        <v>0</v>
      </c>
      <c r="AG24" s="8">
        <f t="shared" si="14"/>
        <v>0</v>
      </c>
    </row>
    <row r="25" spans="2:33" x14ac:dyDescent="0.3">
      <c r="B25" s="8" t="s">
        <v>62</v>
      </c>
      <c r="C25" s="8">
        <v>21</v>
      </c>
      <c r="D25" s="10">
        <f>IF(D24=MAX($D24:$Q24),D$5/((2*SUM(T$5:T24))+1),D24)</f>
        <v>24830.400000000001</v>
      </c>
      <c r="E25" s="10">
        <f>IF(E24=MAX($D24:$Q24),E$5/((2*SUM(U$5:U24))+1),E24)</f>
        <v>22907.266666666666</v>
      </c>
      <c r="F25" s="10">
        <f>IF(F24=MAX($D24:$Q24),F$5/((2*SUM(V$5:V24))+1),F24)</f>
        <v>21536</v>
      </c>
      <c r="G25" s="10">
        <f>IF(G24=MAX($D24:$Q24),G$5/((2*SUM(W$5:W24))+1),G24)</f>
        <v>19628.8</v>
      </c>
      <c r="H25" s="10">
        <f>IF(H24=MAX($D24:$Q24),H$5/((2*SUM(X$5:X24))+1),H24)</f>
        <v>11800.666666666666</v>
      </c>
      <c r="I25" s="10">
        <f>IF(I24=MAX($D24:$Q24),I$5/((2*SUM(Y$5:Y24))+1),I24)</f>
        <v>23888</v>
      </c>
      <c r="J25" s="10">
        <f>IF(J24=MAX($D24:$Q24),J$5/((2*SUM(Z$5:Z24))+1),J24)</f>
        <v>21696</v>
      </c>
      <c r="K25" s="10">
        <f>IF(K24=MAX($D24:$Q24),K$5/((2*SUM(AA$5:AA24))+1),K24)</f>
        <v>5585</v>
      </c>
      <c r="L25" s="10">
        <f>IF(L24=MAX($D24:$Q24),L$5/((2*SUM(AB$5:AB24))+1),L24)</f>
        <v>3112</v>
      </c>
      <c r="M25" s="10">
        <f>IF(M24=MAX($D24:$Q24),M$5/((2*SUM(AC$5:AC24))+1),M24)</f>
        <v>1683</v>
      </c>
      <c r="N25" s="10">
        <f>IF(N24=MAX($D24:$Q24),N$5/((2*SUM(AD$5:AD24))+1),N24)</f>
        <v>1419</v>
      </c>
      <c r="O25" s="10">
        <f>IF(O24=MAX($D24:$Q24),O$5/((2*SUM(AE$5:AE24))+1),O24)</f>
        <v>666</v>
      </c>
      <c r="P25" s="10">
        <f>IF(P24=MAX($D24:$Q24),P$5/((2*SUM(AF$5:AF24))+1),P24)</f>
        <v>475</v>
      </c>
      <c r="Q25" s="10">
        <f>IF(Q24=MAX($D24:$Q24),Q$5/((2*SUM(AG$5:AG24))+1),Q24)</f>
        <v>187</v>
      </c>
      <c r="S25" s="8">
        <v>21</v>
      </c>
      <c r="T25" s="8">
        <f t="shared" si="1"/>
        <v>1</v>
      </c>
      <c r="U25" s="8">
        <f t="shared" si="2"/>
        <v>0</v>
      </c>
      <c r="V25" s="8">
        <f t="shared" si="3"/>
        <v>0</v>
      </c>
      <c r="W25" s="8">
        <f t="shared" si="4"/>
        <v>0</v>
      </c>
      <c r="X25" s="8">
        <f t="shared" si="5"/>
        <v>0</v>
      </c>
      <c r="Y25" s="8">
        <f t="shared" si="6"/>
        <v>0</v>
      </c>
      <c r="Z25" s="8">
        <f t="shared" si="7"/>
        <v>0</v>
      </c>
      <c r="AA25" s="8">
        <f t="shared" si="8"/>
        <v>0</v>
      </c>
      <c r="AB25" s="8">
        <f t="shared" si="9"/>
        <v>0</v>
      </c>
      <c r="AC25" s="8">
        <f t="shared" si="10"/>
        <v>0</v>
      </c>
      <c r="AD25" s="8">
        <f t="shared" si="11"/>
        <v>0</v>
      </c>
      <c r="AE25" s="8">
        <f t="shared" si="12"/>
        <v>0</v>
      </c>
      <c r="AF25" s="8">
        <f t="shared" si="13"/>
        <v>0</v>
      </c>
      <c r="AG25" s="8">
        <f t="shared" si="14"/>
        <v>0</v>
      </c>
    </row>
    <row r="26" spans="2:33" x14ac:dyDescent="0.3">
      <c r="B26" s="8" t="s">
        <v>62</v>
      </c>
      <c r="C26" s="8">
        <v>22</v>
      </c>
      <c r="D26" s="10">
        <f>IF(D25=MAX($D25:$Q25),D$5/((2*SUM(T$5:T25))+1),D25)</f>
        <v>21909.176470588234</v>
      </c>
      <c r="E26" s="10">
        <f>IF(E25=MAX($D25:$Q25),E$5/((2*SUM(U$5:U25))+1),E25)</f>
        <v>22907.266666666666</v>
      </c>
      <c r="F26" s="10">
        <f>IF(F25=MAX($D25:$Q25),F$5/((2*SUM(V$5:V25))+1),F25)</f>
        <v>21536</v>
      </c>
      <c r="G26" s="10">
        <f>IF(G25=MAX($D25:$Q25),G$5/((2*SUM(W$5:W25))+1),G25)</f>
        <v>19628.8</v>
      </c>
      <c r="H26" s="10">
        <f>IF(H25=MAX($D25:$Q25),H$5/((2*SUM(X$5:X25))+1),H25)</f>
        <v>11800.666666666666</v>
      </c>
      <c r="I26" s="10">
        <f>IF(I25=MAX($D25:$Q25),I$5/((2*SUM(Y$5:Y25))+1),I25)</f>
        <v>23888</v>
      </c>
      <c r="J26" s="10">
        <f>IF(J25=MAX($D25:$Q25),J$5/((2*SUM(Z$5:Z25))+1),J25)</f>
        <v>21696</v>
      </c>
      <c r="K26" s="10">
        <f>IF(K25=MAX($D25:$Q25),K$5/((2*SUM(AA$5:AA25))+1),K25)</f>
        <v>5585</v>
      </c>
      <c r="L26" s="10">
        <f>IF(L25=MAX($D25:$Q25),L$5/((2*SUM(AB$5:AB25))+1),L25)</f>
        <v>3112</v>
      </c>
      <c r="M26" s="10">
        <f>IF(M25=MAX($D25:$Q25),M$5/((2*SUM(AC$5:AC25))+1),M25)</f>
        <v>1683</v>
      </c>
      <c r="N26" s="10">
        <f>IF(N25=MAX($D25:$Q25),N$5/((2*SUM(AD$5:AD25))+1),N25)</f>
        <v>1419</v>
      </c>
      <c r="O26" s="10">
        <f>IF(O25=MAX($D25:$Q25),O$5/((2*SUM(AE$5:AE25))+1),O25)</f>
        <v>666</v>
      </c>
      <c r="P26" s="10">
        <f>IF(P25=MAX($D25:$Q25),P$5/((2*SUM(AF$5:AF25))+1),P25)</f>
        <v>475</v>
      </c>
      <c r="Q26" s="10">
        <f>IF(Q25=MAX($D25:$Q25),Q$5/((2*SUM(AG$5:AG25))+1),Q25)</f>
        <v>187</v>
      </c>
      <c r="S26" s="8">
        <v>22</v>
      </c>
      <c r="T26" s="8">
        <f t="shared" si="1"/>
        <v>0</v>
      </c>
      <c r="U26" s="8">
        <f t="shared" si="2"/>
        <v>0</v>
      </c>
      <c r="V26" s="8">
        <f t="shared" si="3"/>
        <v>0</v>
      </c>
      <c r="W26" s="8">
        <f t="shared" si="4"/>
        <v>0</v>
      </c>
      <c r="X26" s="8">
        <f t="shared" si="5"/>
        <v>0</v>
      </c>
      <c r="Y26" s="8">
        <f t="shared" si="6"/>
        <v>1</v>
      </c>
      <c r="Z26" s="8">
        <f t="shared" si="7"/>
        <v>0</v>
      </c>
      <c r="AA26" s="8">
        <f t="shared" si="8"/>
        <v>0</v>
      </c>
      <c r="AB26" s="8">
        <f t="shared" si="9"/>
        <v>0</v>
      </c>
      <c r="AC26" s="8">
        <f t="shared" si="10"/>
        <v>0</v>
      </c>
      <c r="AD26" s="8">
        <f t="shared" si="11"/>
        <v>0</v>
      </c>
      <c r="AE26" s="8">
        <f t="shared" si="12"/>
        <v>0</v>
      </c>
      <c r="AF26" s="8">
        <f t="shared" si="13"/>
        <v>0</v>
      </c>
      <c r="AG26" s="8">
        <f t="shared" si="14"/>
        <v>0</v>
      </c>
    </row>
    <row r="27" spans="2:33" x14ac:dyDescent="0.3">
      <c r="B27" s="8" t="s">
        <v>62</v>
      </c>
      <c r="C27" s="8">
        <v>23</v>
      </c>
      <c r="D27" s="10">
        <f>IF(D26=MAX($D26:$Q26),D$5/((2*SUM(T$5:T26))+1),D26)</f>
        <v>21909.176470588234</v>
      </c>
      <c r="E27" s="10">
        <f>IF(E26=MAX($D26:$Q26),E$5/((2*SUM(U$5:U26))+1),E26)</f>
        <v>22907.266666666666</v>
      </c>
      <c r="F27" s="10">
        <f>IF(F26=MAX($D26:$Q26),F$5/((2*SUM(V$5:V26))+1),F26)</f>
        <v>21536</v>
      </c>
      <c r="G27" s="10">
        <f>IF(G26=MAX($D26:$Q26),G$5/((2*SUM(W$5:W26))+1),G26)</f>
        <v>19628.8</v>
      </c>
      <c r="H27" s="10">
        <f>IF(H26=MAX($D26:$Q26),H$5/((2*SUM(X$5:X26))+1),H26)</f>
        <v>11800.666666666666</v>
      </c>
      <c r="I27" s="10">
        <f>IF(I26=MAX($D26:$Q26),I$5/((2*SUM(Y$5:Y26))+1),I26)</f>
        <v>7962.666666666667</v>
      </c>
      <c r="J27" s="10">
        <f>IF(J26=MAX($D26:$Q26),J$5/((2*SUM(Z$5:Z26))+1),J26)</f>
        <v>21696</v>
      </c>
      <c r="K27" s="10">
        <f>IF(K26=MAX($D26:$Q26),K$5/((2*SUM(AA$5:AA26))+1),K26)</f>
        <v>5585</v>
      </c>
      <c r="L27" s="10">
        <f>IF(L26=MAX($D26:$Q26),L$5/((2*SUM(AB$5:AB26))+1),L26)</f>
        <v>3112</v>
      </c>
      <c r="M27" s="10">
        <f>IF(M26=MAX($D26:$Q26),M$5/((2*SUM(AC$5:AC26))+1),M26)</f>
        <v>1683</v>
      </c>
      <c r="N27" s="10">
        <f>IF(N26=MAX($D26:$Q26),N$5/((2*SUM(AD$5:AD26))+1),N26)</f>
        <v>1419</v>
      </c>
      <c r="O27" s="10">
        <f>IF(O26=MAX($D26:$Q26),O$5/((2*SUM(AE$5:AE26))+1),O26)</f>
        <v>666</v>
      </c>
      <c r="P27" s="10">
        <f>IF(P26=MAX($D26:$Q26),P$5/((2*SUM(AF$5:AF26))+1),P26)</f>
        <v>475</v>
      </c>
      <c r="Q27" s="10">
        <f>IF(Q26=MAX($D26:$Q26),Q$5/((2*SUM(AG$5:AG26))+1),Q26)</f>
        <v>187</v>
      </c>
      <c r="S27" s="8">
        <v>23</v>
      </c>
      <c r="T27" s="8">
        <f t="shared" si="1"/>
        <v>0</v>
      </c>
      <c r="U27" s="8">
        <f t="shared" si="2"/>
        <v>1</v>
      </c>
      <c r="V27" s="8">
        <f t="shared" si="3"/>
        <v>0</v>
      </c>
      <c r="W27" s="8">
        <f t="shared" si="4"/>
        <v>0</v>
      </c>
      <c r="X27" s="8">
        <f t="shared" si="5"/>
        <v>0</v>
      </c>
      <c r="Y27" s="8">
        <f t="shared" si="6"/>
        <v>0</v>
      </c>
      <c r="Z27" s="8">
        <f t="shared" si="7"/>
        <v>0</v>
      </c>
      <c r="AA27" s="8">
        <f t="shared" si="8"/>
        <v>0</v>
      </c>
      <c r="AB27" s="8">
        <f t="shared" si="9"/>
        <v>0</v>
      </c>
      <c r="AC27" s="8">
        <f t="shared" si="10"/>
        <v>0</v>
      </c>
      <c r="AD27" s="8">
        <f t="shared" si="11"/>
        <v>0</v>
      </c>
      <c r="AE27" s="8">
        <f t="shared" si="12"/>
        <v>0</v>
      </c>
      <c r="AF27" s="8">
        <f t="shared" si="13"/>
        <v>0</v>
      </c>
      <c r="AG27" s="8">
        <f t="shared" si="14"/>
        <v>0</v>
      </c>
    </row>
    <row r="28" spans="2:33" x14ac:dyDescent="0.3">
      <c r="B28" s="8" t="s">
        <v>62</v>
      </c>
      <c r="C28" s="8">
        <v>24</v>
      </c>
      <c r="D28" s="10">
        <f>IF(D27=MAX($D27:$Q27),D$5/((2*SUM(T$5:T27))+1),D27)</f>
        <v>21909.176470588234</v>
      </c>
      <c r="E28" s="10">
        <f>IF(E27=MAX($D27:$Q27),E$5/((2*SUM(U$5:U27))+1),E27)</f>
        <v>20212.294117647059</v>
      </c>
      <c r="F28" s="10">
        <f>IF(F27=MAX($D27:$Q27),F$5/((2*SUM(V$5:V27))+1),F27)</f>
        <v>21536</v>
      </c>
      <c r="G28" s="10">
        <f>IF(G27=MAX($D27:$Q27),G$5/((2*SUM(W$5:W27))+1),G27)</f>
        <v>19628.8</v>
      </c>
      <c r="H28" s="10">
        <f>IF(H27=MAX($D27:$Q27),H$5/((2*SUM(X$5:X27))+1),H27)</f>
        <v>11800.666666666666</v>
      </c>
      <c r="I28" s="10">
        <f>IF(I27=MAX($D27:$Q27),I$5/((2*SUM(Y$5:Y27))+1),I27)</f>
        <v>7962.666666666667</v>
      </c>
      <c r="J28" s="10">
        <f>IF(J27=MAX($D27:$Q27),J$5/((2*SUM(Z$5:Z27))+1),J27)</f>
        <v>21696</v>
      </c>
      <c r="K28" s="10">
        <f>IF(K27=MAX($D27:$Q27),K$5/((2*SUM(AA$5:AA27))+1),K27)</f>
        <v>5585</v>
      </c>
      <c r="L28" s="10">
        <f>IF(L27=MAX($D27:$Q27),L$5/((2*SUM(AB$5:AB27))+1),L27)</f>
        <v>3112</v>
      </c>
      <c r="M28" s="10">
        <f>IF(M27=MAX($D27:$Q27),M$5/((2*SUM(AC$5:AC27))+1),M27)</f>
        <v>1683</v>
      </c>
      <c r="N28" s="10">
        <f>IF(N27=MAX($D27:$Q27),N$5/((2*SUM(AD$5:AD27))+1),N27)</f>
        <v>1419</v>
      </c>
      <c r="O28" s="10">
        <f>IF(O27=MAX($D27:$Q27),O$5/((2*SUM(AE$5:AE27))+1),O27)</f>
        <v>666</v>
      </c>
      <c r="P28" s="10">
        <f>IF(P27=MAX($D27:$Q27),P$5/((2*SUM(AF$5:AF27))+1),P27)</f>
        <v>475</v>
      </c>
      <c r="Q28" s="10">
        <f>IF(Q27=MAX($D27:$Q27),Q$5/((2*SUM(AG$5:AG27))+1),Q27)</f>
        <v>187</v>
      </c>
      <c r="S28" s="8">
        <v>24</v>
      </c>
      <c r="T28" s="8">
        <f t="shared" si="1"/>
        <v>1</v>
      </c>
      <c r="U28" s="8">
        <f t="shared" si="2"/>
        <v>0</v>
      </c>
      <c r="V28" s="8">
        <f t="shared" si="3"/>
        <v>0</v>
      </c>
      <c r="W28" s="8">
        <f t="shared" si="4"/>
        <v>0</v>
      </c>
      <c r="X28" s="8">
        <f t="shared" si="5"/>
        <v>0</v>
      </c>
      <c r="Y28" s="8">
        <f t="shared" si="6"/>
        <v>0</v>
      </c>
      <c r="Z28" s="8">
        <f t="shared" si="7"/>
        <v>0</v>
      </c>
      <c r="AA28" s="8">
        <f t="shared" si="8"/>
        <v>0</v>
      </c>
      <c r="AB28" s="8">
        <f t="shared" si="9"/>
        <v>0</v>
      </c>
      <c r="AC28" s="8">
        <f t="shared" si="10"/>
        <v>0</v>
      </c>
      <c r="AD28" s="8">
        <f t="shared" si="11"/>
        <v>0</v>
      </c>
      <c r="AE28" s="8">
        <f t="shared" si="12"/>
        <v>0</v>
      </c>
      <c r="AF28" s="8">
        <f t="shared" si="13"/>
        <v>0</v>
      </c>
      <c r="AG28" s="8">
        <f t="shared" si="14"/>
        <v>0</v>
      </c>
    </row>
    <row r="29" spans="2:33" x14ac:dyDescent="0.3">
      <c r="B29" s="8" t="s">
        <v>62</v>
      </c>
      <c r="C29" s="8">
        <v>25</v>
      </c>
      <c r="D29" s="10">
        <f>IF(D28=MAX($D28:$Q28),D$5/((2*SUM(T$5:T28))+1),D28)</f>
        <v>19602.947368421053</v>
      </c>
      <c r="E29" s="10">
        <f>IF(E28=MAX($D28:$Q28),E$5/((2*SUM(U$5:U28))+1),E28)</f>
        <v>20212.294117647059</v>
      </c>
      <c r="F29" s="10">
        <f>IF(F28=MAX($D28:$Q28),F$5/((2*SUM(V$5:V28))+1),F28)</f>
        <v>21536</v>
      </c>
      <c r="G29" s="10">
        <f>IF(G28=MAX($D28:$Q28),G$5/((2*SUM(W$5:W28))+1),G28)</f>
        <v>19628.8</v>
      </c>
      <c r="H29" s="10">
        <f>IF(H28=MAX($D28:$Q28),H$5/((2*SUM(X$5:X28))+1),H28)</f>
        <v>11800.666666666666</v>
      </c>
      <c r="I29" s="10">
        <f>IF(I28=MAX($D28:$Q28),I$5/((2*SUM(Y$5:Y28))+1),I28)</f>
        <v>7962.666666666667</v>
      </c>
      <c r="J29" s="10">
        <f>IF(J28=MAX($D28:$Q28),J$5/((2*SUM(Z$5:Z28))+1),J28)</f>
        <v>21696</v>
      </c>
      <c r="K29" s="10">
        <f>IF(K28=MAX($D28:$Q28),K$5/((2*SUM(AA$5:AA28))+1),K28)</f>
        <v>5585</v>
      </c>
      <c r="L29" s="10">
        <f>IF(L28=MAX($D28:$Q28),L$5/((2*SUM(AB$5:AB28))+1),L28)</f>
        <v>3112</v>
      </c>
      <c r="M29" s="10">
        <f>IF(M28=MAX($D28:$Q28),M$5/((2*SUM(AC$5:AC28))+1),M28)</f>
        <v>1683</v>
      </c>
      <c r="N29" s="10">
        <f>IF(N28=MAX($D28:$Q28),N$5/((2*SUM(AD$5:AD28))+1),N28)</f>
        <v>1419</v>
      </c>
      <c r="O29" s="10">
        <f>IF(O28=MAX($D28:$Q28),O$5/((2*SUM(AE$5:AE28))+1),O28)</f>
        <v>666</v>
      </c>
      <c r="P29" s="10">
        <f>IF(P28=MAX($D28:$Q28),P$5/((2*SUM(AF$5:AF28))+1),P28)</f>
        <v>475</v>
      </c>
      <c r="Q29" s="10">
        <f>IF(Q28=MAX($D28:$Q28),Q$5/((2*SUM(AG$5:AG28))+1),Q28)</f>
        <v>187</v>
      </c>
      <c r="S29" s="8">
        <v>25</v>
      </c>
      <c r="T29" s="8">
        <f t="shared" si="1"/>
        <v>0</v>
      </c>
      <c r="U29" s="8">
        <f t="shared" si="2"/>
        <v>0</v>
      </c>
      <c r="V29" s="8">
        <f t="shared" si="3"/>
        <v>0</v>
      </c>
      <c r="W29" s="8">
        <f t="shared" si="4"/>
        <v>0</v>
      </c>
      <c r="X29" s="8">
        <f t="shared" si="5"/>
        <v>0</v>
      </c>
      <c r="Y29" s="8">
        <f t="shared" si="6"/>
        <v>0</v>
      </c>
      <c r="Z29" s="8">
        <f t="shared" si="7"/>
        <v>1</v>
      </c>
      <c r="AA29" s="8">
        <f t="shared" si="8"/>
        <v>0</v>
      </c>
      <c r="AB29" s="8">
        <f t="shared" si="9"/>
        <v>0</v>
      </c>
      <c r="AC29" s="8">
        <f t="shared" si="10"/>
        <v>0</v>
      </c>
      <c r="AD29" s="8">
        <f t="shared" si="11"/>
        <v>0</v>
      </c>
      <c r="AE29" s="8">
        <f t="shared" si="12"/>
        <v>0</v>
      </c>
      <c r="AF29" s="8">
        <f t="shared" si="13"/>
        <v>0</v>
      </c>
      <c r="AG29" s="8">
        <f t="shared" si="14"/>
        <v>0</v>
      </c>
    </row>
    <row r="30" spans="2:33" x14ac:dyDescent="0.3">
      <c r="B30" s="8" t="s">
        <v>62</v>
      </c>
      <c r="C30" s="8">
        <v>26</v>
      </c>
      <c r="D30" s="10">
        <f>IF(D29=MAX($D29:$Q29),D$5/((2*SUM(T$5:T29))+1),D29)</f>
        <v>19602.947368421053</v>
      </c>
      <c r="E30" s="10">
        <f>IF(E29=MAX($D29:$Q29),E$5/((2*SUM(U$5:U29))+1),E29)</f>
        <v>20212.294117647059</v>
      </c>
      <c r="F30" s="10">
        <f>IF(F29=MAX($D29:$Q29),F$5/((2*SUM(V$5:V29))+1),F29)</f>
        <v>21536</v>
      </c>
      <c r="G30" s="10">
        <f>IF(G29=MAX($D29:$Q29),G$5/((2*SUM(W$5:W29))+1),G29)</f>
        <v>19628.8</v>
      </c>
      <c r="H30" s="10">
        <f>IF(H29=MAX($D29:$Q29),H$5/((2*SUM(X$5:X29))+1),H29)</f>
        <v>11800.666666666666</v>
      </c>
      <c r="I30" s="10">
        <f>IF(I29=MAX($D29:$Q29),I$5/((2*SUM(Y$5:Y29))+1),I29)</f>
        <v>7962.666666666667</v>
      </c>
      <c r="J30" s="10">
        <f>IF(J29=MAX($D29:$Q29),J$5/((2*SUM(Z$5:Z29))+1),J29)</f>
        <v>7232</v>
      </c>
      <c r="K30" s="10">
        <f>IF(K29=MAX($D29:$Q29),K$5/((2*SUM(AA$5:AA29))+1),K29)</f>
        <v>5585</v>
      </c>
      <c r="L30" s="10">
        <f>IF(L29=MAX($D29:$Q29),L$5/((2*SUM(AB$5:AB29))+1),L29)</f>
        <v>3112</v>
      </c>
      <c r="M30" s="10">
        <f>IF(M29=MAX($D29:$Q29),M$5/((2*SUM(AC$5:AC29))+1),M29)</f>
        <v>1683</v>
      </c>
      <c r="N30" s="10">
        <f>IF(N29=MAX($D29:$Q29),N$5/((2*SUM(AD$5:AD29))+1),N29)</f>
        <v>1419</v>
      </c>
      <c r="O30" s="10">
        <f>IF(O29=MAX($D29:$Q29),O$5/((2*SUM(AE$5:AE29))+1),O29)</f>
        <v>666</v>
      </c>
      <c r="P30" s="10">
        <f>IF(P29=MAX($D29:$Q29),P$5/((2*SUM(AF$5:AF29))+1),P29)</f>
        <v>475</v>
      </c>
      <c r="Q30" s="10">
        <f>IF(Q29=MAX($D29:$Q29),Q$5/((2*SUM(AG$5:AG29))+1),Q29)</f>
        <v>187</v>
      </c>
      <c r="S30" s="8">
        <v>26</v>
      </c>
      <c r="T30" s="8">
        <f t="shared" si="1"/>
        <v>0</v>
      </c>
      <c r="U30" s="8">
        <f t="shared" si="2"/>
        <v>0</v>
      </c>
      <c r="V30" s="8">
        <f t="shared" si="3"/>
        <v>1</v>
      </c>
      <c r="W30" s="8">
        <f t="shared" si="4"/>
        <v>0</v>
      </c>
      <c r="X30" s="8">
        <f t="shared" si="5"/>
        <v>0</v>
      </c>
      <c r="Y30" s="8">
        <f t="shared" si="6"/>
        <v>0</v>
      </c>
      <c r="Z30" s="8">
        <f t="shared" si="7"/>
        <v>0</v>
      </c>
      <c r="AA30" s="8">
        <f t="shared" si="8"/>
        <v>0</v>
      </c>
      <c r="AB30" s="8">
        <f t="shared" si="9"/>
        <v>0</v>
      </c>
      <c r="AC30" s="8">
        <f t="shared" si="10"/>
        <v>0</v>
      </c>
      <c r="AD30" s="8">
        <f t="shared" si="11"/>
        <v>0</v>
      </c>
      <c r="AE30" s="8">
        <f t="shared" si="12"/>
        <v>0</v>
      </c>
      <c r="AF30" s="8">
        <f t="shared" si="13"/>
        <v>0</v>
      </c>
      <c r="AG30" s="8">
        <f t="shared" si="14"/>
        <v>0</v>
      </c>
    </row>
    <row r="31" spans="2:33" x14ac:dyDescent="0.3">
      <c r="B31" s="8" t="s">
        <v>62</v>
      </c>
      <c r="C31" s="8">
        <v>27</v>
      </c>
      <c r="D31" s="10">
        <f>IF(D30=MAX($D30:$Q30),D$5/((2*SUM(T$5:T30))+1),D30)</f>
        <v>19602.947368421053</v>
      </c>
      <c r="E31" s="10">
        <f>IF(E30=MAX($D30:$Q30),E$5/((2*SUM(U$5:U30))+1),E30)</f>
        <v>20212.294117647059</v>
      </c>
      <c r="F31" s="10">
        <f>IF(F30=MAX($D30:$Q30),F$5/((2*SUM(V$5:V30))+1),F30)</f>
        <v>16750.222222222223</v>
      </c>
      <c r="G31" s="10">
        <f>IF(G30=MAX($D30:$Q30),G$5/((2*SUM(W$5:W30))+1),G30)</f>
        <v>19628.8</v>
      </c>
      <c r="H31" s="10">
        <f>IF(H30=MAX($D30:$Q30),H$5/((2*SUM(X$5:X30))+1),H30)</f>
        <v>11800.666666666666</v>
      </c>
      <c r="I31" s="10">
        <f>IF(I30=MAX($D30:$Q30),I$5/((2*SUM(Y$5:Y30))+1),I30)</f>
        <v>7962.666666666667</v>
      </c>
      <c r="J31" s="10">
        <f>IF(J30=MAX($D30:$Q30),J$5/((2*SUM(Z$5:Z30))+1),J30)</f>
        <v>7232</v>
      </c>
      <c r="K31" s="10">
        <f>IF(K30=MAX($D30:$Q30),K$5/((2*SUM(AA$5:AA30))+1),K30)</f>
        <v>5585</v>
      </c>
      <c r="L31" s="10">
        <f>IF(L30=MAX($D30:$Q30),L$5/((2*SUM(AB$5:AB30))+1),L30)</f>
        <v>3112</v>
      </c>
      <c r="M31" s="10">
        <f>IF(M30=MAX($D30:$Q30),M$5/((2*SUM(AC$5:AC30))+1),M30)</f>
        <v>1683</v>
      </c>
      <c r="N31" s="10">
        <f>IF(N30=MAX($D30:$Q30),N$5/((2*SUM(AD$5:AD30))+1),N30)</f>
        <v>1419</v>
      </c>
      <c r="O31" s="10">
        <f>IF(O30=MAX($D30:$Q30),O$5/((2*SUM(AE$5:AE30))+1),O30)</f>
        <v>666</v>
      </c>
      <c r="P31" s="10">
        <f>IF(P30=MAX($D30:$Q30),P$5/((2*SUM(AF$5:AF30))+1),P30)</f>
        <v>475</v>
      </c>
      <c r="Q31" s="10">
        <f>IF(Q30=MAX($D30:$Q30),Q$5/((2*SUM(AG$5:AG30))+1),Q30)</f>
        <v>187</v>
      </c>
      <c r="S31" s="8">
        <v>27</v>
      </c>
      <c r="T31" s="8">
        <f t="shared" si="1"/>
        <v>0</v>
      </c>
      <c r="U31" s="8">
        <f t="shared" si="2"/>
        <v>1</v>
      </c>
      <c r="V31" s="8">
        <f t="shared" si="3"/>
        <v>0</v>
      </c>
      <c r="W31" s="8">
        <f t="shared" si="4"/>
        <v>0</v>
      </c>
      <c r="X31" s="8">
        <f t="shared" si="5"/>
        <v>0</v>
      </c>
      <c r="Y31" s="8">
        <f t="shared" si="6"/>
        <v>0</v>
      </c>
      <c r="Z31" s="8">
        <f t="shared" si="7"/>
        <v>0</v>
      </c>
      <c r="AA31" s="8">
        <f t="shared" si="8"/>
        <v>0</v>
      </c>
      <c r="AB31" s="8">
        <f t="shared" si="9"/>
        <v>0</v>
      </c>
      <c r="AC31" s="8">
        <f t="shared" si="10"/>
        <v>0</v>
      </c>
      <c r="AD31" s="8">
        <f t="shared" si="11"/>
        <v>0</v>
      </c>
      <c r="AE31" s="8">
        <f t="shared" si="12"/>
        <v>0</v>
      </c>
      <c r="AF31" s="8">
        <f t="shared" si="13"/>
        <v>0</v>
      </c>
      <c r="AG31" s="8">
        <f t="shared" si="14"/>
        <v>0</v>
      </c>
    </row>
    <row r="32" spans="2:33" x14ac:dyDescent="0.3">
      <c r="B32" s="8" t="s">
        <v>62</v>
      </c>
      <c r="C32" s="8">
        <v>28</v>
      </c>
      <c r="D32" s="10">
        <f>IF(D31=MAX($D31:$Q31),D$5/((2*SUM(T$5:T31))+1),D31)</f>
        <v>19602.947368421053</v>
      </c>
      <c r="E32" s="10">
        <f>IF(E31=MAX($D31:$Q31),E$5/((2*SUM(U$5:U31))+1),E31)</f>
        <v>18084.684210526317</v>
      </c>
      <c r="F32" s="10">
        <f>IF(F31=MAX($D31:$Q31),F$5/((2*SUM(V$5:V31))+1),F31)</f>
        <v>16750.222222222223</v>
      </c>
      <c r="G32" s="10">
        <f>IF(G31=MAX($D31:$Q31),G$5/((2*SUM(W$5:W31))+1),G31)</f>
        <v>19628.8</v>
      </c>
      <c r="H32" s="10">
        <f>IF(H31=MAX($D31:$Q31),H$5/((2*SUM(X$5:X31))+1),H31)</f>
        <v>11800.666666666666</v>
      </c>
      <c r="I32" s="10">
        <f>IF(I31=MAX($D31:$Q31),I$5/((2*SUM(Y$5:Y31))+1),I31)</f>
        <v>7962.666666666667</v>
      </c>
      <c r="J32" s="10">
        <f>IF(J31=MAX($D31:$Q31),J$5/((2*SUM(Z$5:Z31))+1),J31)</f>
        <v>7232</v>
      </c>
      <c r="K32" s="10">
        <f>IF(K31=MAX($D31:$Q31),K$5/((2*SUM(AA$5:AA31))+1),K31)</f>
        <v>5585</v>
      </c>
      <c r="L32" s="10">
        <f>IF(L31=MAX($D31:$Q31),L$5/((2*SUM(AB$5:AB31))+1),L31)</f>
        <v>3112</v>
      </c>
      <c r="M32" s="10">
        <f>IF(M31=MAX($D31:$Q31),M$5/((2*SUM(AC$5:AC31))+1),M31)</f>
        <v>1683</v>
      </c>
      <c r="N32" s="10">
        <f>IF(N31=MAX($D31:$Q31),N$5/((2*SUM(AD$5:AD31))+1),N31)</f>
        <v>1419</v>
      </c>
      <c r="O32" s="10">
        <f>IF(O31=MAX($D31:$Q31),O$5/((2*SUM(AE$5:AE31))+1),O31)</f>
        <v>666</v>
      </c>
      <c r="P32" s="10">
        <f>IF(P31=MAX($D31:$Q31),P$5/((2*SUM(AF$5:AF31))+1),P31)</f>
        <v>475</v>
      </c>
      <c r="Q32" s="10">
        <f>IF(Q31=MAX($D31:$Q31),Q$5/((2*SUM(AG$5:AG31))+1),Q31)</f>
        <v>187</v>
      </c>
      <c r="S32" s="8">
        <v>28</v>
      </c>
      <c r="T32" s="8">
        <f t="shared" si="1"/>
        <v>0</v>
      </c>
      <c r="U32" s="8">
        <f t="shared" si="2"/>
        <v>0</v>
      </c>
      <c r="V32" s="8">
        <f t="shared" si="3"/>
        <v>0</v>
      </c>
      <c r="W32" s="8">
        <f t="shared" si="4"/>
        <v>1</v>
      </c>
      <c r="X32" s="8">
        <f t="shared" si="5"/>
        <v>0</v>
      </c>
      <c r="Y32" s="8">
        <f t="shared" si="6"/>
        <v>0</v>
      </c>
      <c r="Z32" s="8">
        <f t="shared" si="7"/>
        <v>0</v>
      </c>
      <c r="AA32" s="8">
        <f t="shared" si="8"/>
        <v>0</v>
      </c>
      <c r="AB32" s="8">
        <f t="shared" si="9"/>
        <v>0</v>
      </c>
      <c r="AC32" s="8">
        <f t="shared" si="10"/>
        <v>0</v>
      </c>
      <c r="AD32" s="8">
        <f t="shared" si="11"/>
        <v>0</v>
      </c>
      <c r="AE32" s="8">
        <f t="shared" si="12"/>
        <v>0</v>
      </c>
      <c r="AF32" s="8">
        <f t="shared" si="13"/>
        <v>0</v>
      </c>
      <c r="AG32" s="8">
        <f t="shared" si="14"/>
        <v>0</v>
      </c>
    </row>
    <row r="33" spans="2:33" x14ac:dyDescent="0.3">
      <c r="B33" s="8" t="s">
        <v>62</v>
      </c>
      <c r="C33" s="8">
        <v>29</v>
      </c>
      <c r="D33" s="10">
        <f>IF(D32=MAX($D32:$Q32),D$5/((2*SUM(T$5:T32))+1),D32)</f>
        <v>19602.947368421053</v>
      </c>
      <c r="E33" s="10">
        <f>IF(E32=MAX($D32:$Q32),E$5/((2*SUM(U$5:U32))+1),E32)</f>
        <v>18084.684210526317</v>
      </c>
      <c r="F33" s="10">
        <f>IF(F32=MAX($D32:$Q32),F$5/((2*SUM(V$5:V32))+1),F32)</f>
        <v>16750.222222222223</v>
      </c>
      <c r="G33" s="10">
        <f>IF(G32=MAX($D32:$Q32),G$5/((2*SUM(W$5:W32))+1),G32)</f>
        <v>14020.571428571429</v>
      </c>
      <c r="H33" s="10">
        <f>IF(H32=MAX($D32:$Q32),H$5/((2*SUM(X$5:X32))+1),H32)</f>
        <v>11800.666666666666</v>
      </c>
      <c r="I33" s="10">
        <f>IF(I32=MAX($D32:$Q32),I$5/((2*SUM(Y$5:Y32))+1),I32)</f>
        <v>7962.666666666667</v>
      </c>
      <c r="J33" s="10">
        <f>IF(J32=MAX($D32:$Q32),J$5/((2*SUM(Z$5:Z32))+1),J32)</f>
        <v>7232</v>
      </c>
      <c r="K33" s="10">
        <f>IF(K32=MAX($D32:$Q32),K$5/((2*SUM(AA$5:AA32))+1),K32)</f>
        <v>5585</v>
      </c>
      <c r="L33" s="10">
        <f>IF(L32=MAX($D32:$Q32),L$5/((2*SUM(AB$5:AB32))+1),L32)</f>
        <v>3112</v>
      </c>
      <c r="M33" s="10">
        <f>IF(M32=MAX($D32:$Q32),M$5/((2*SUM(AC$5:AC32))+1),M32)</f>
        <v>1683</v>
      </c>
      <c r="N33" s="10">
        <f>IF(N32=MAX($D32:$Q32),N$5/((2*SUM(AD$5:AD32))+1),N32)</f>
        <v>1419</v>
      </c>
      <c r="O33" s="10">
        <f>IF(O32=MAX($D32:$Q32),O$5/((2*SUM(AE$5:AE32))+1),O32)</f>
        <v>666</v>
      </c>
      <c r="P33" s="10">
        <f>IF(P32=MAX($D32:$Q32),P$5/((2*SUM(AF$5:AF32))+1),P32)</f>
        <v>475</v>
      </c>
      <c r="Q33" s="10">
        <f>IF(Q32=MAX($D32:$Q32),Q$5/((2*SUM(AG$5:AG32))+1),Q32)</f>
        <v>187</v>
      </c>
      <c r="S33" s="8">
        <v>29</v>
      </c>
      <c r="T33" s="8">
        <f t="shared" si="1"/>
        <v>1</v>
      </c>
      <c r="U33" s="8">
        <f t="shared" si="2"/>
        <v>0</v>
      </c>
      <c r="V33" s="8">
        <f t="shared" si="3"/>
        <v>0</v>
      </c>
      <c r="W33" s="8">
        <f t="shared" si="4"/>
        <v>0</v>
      </c>
      <c r="X33" s="8">
        <f t="shared" si="5"/>
        <v>0</v>
      </c>
      <c r="Y33" s="8">
        <f t="shared" si="6"/>
        <v>0</v>
      </c>
      <c r="Z33" s="8">
        <f t="shared" si="7"/>
        <v>0</v>
      </c>
      <c r="AA33" s="8">
        <f t="shared" si="8"/>
        <v>0</v>
      </c>
      <c r="AB33" s="8">
        <f t="shared" si="9"/>
        <v>0</v>
      </c>
      <c r="AC33" s="8">
        <f t="shared" si="10"/>
        <v>0</v>
      </c>
      <c r="AD33" s="8">
        <f t="shared" si="11"/>
        <v>0</v>
      </c>
      <c r="AE33" s="8">
        <f t="shared" si="12"/>
        <v>0</v>
      </c>
      <c r="AF33" s="8">
        <f t="shared" si="13"/>
        <v>0</v>
      </c>
      <c r="AG33" s="8">
        <f t="shared" si="14"/>
        <v>0</v>
      </c>
    </row>
    <row r="34" spans="2:33" x14ac:dyDescent="0.3">
      <c r="B34" s="8" t="s">
        <v>62</v>
      </c>
      <c r="C34" s="8">
        <v>30</v>
      </c>
      <c r="D34" s="10">
        <f>IF(D33=MAX($D33:$Q33),D$5/((2*SUM(T$5:T33))+1),D33)</f>
        <v>17736</v>
      </c>
      <c r="E34" s="10">
        <f>IF(E33=MAX($D33:$Q33),E$5/((2*SUM(U$5:U33))+1),E33)</f>
        <v>18084.684210526317</v>
      </c>
      <c r="F34" s="10">
        <f>IF(F33=MAX($D33:$Q33),F$5/((2*SUM(V$5:V33))+1),F33)</f>
        <v>16750.222222222223</v>
      </c>
      <c r="G34" s="10">
        <f>IF(G33=MAX($D33:$Q33),G$5/((2*SUM(W$5:W33))+1),G33)</f>
        <v>14020.571428571429</v>
      </c>
      <c r="H34" s="10">
        <f>IF(H33=MAX($D33:$Q33),H$5/((2*SUM(X$5:X33))+1),H33)</f>
        <v>11800.666666666666</v>
      </c>
      <c r="I34" s="10">
        <f>IF(I33=MAX($D33:$Q33),I$5/((2*SUM(Y$5:Y33))+1),I33)</f>
        <v>7962.666666666667</v>
      </c>
      <c r="J34" s="10">
        <f>IF(J33=MAX($D33:$Q33),J$5/((2*SUM(Z$5:Z33))+1),J33)</f>
        <v>7232</v>
      </c>
      <c r="K34" s="10">
        <f>IF(K33=MAX($D33:$Q33),K$5/((2*SUM(AA$5:AA33))+1),K33)</f>
        <v>5585</v>
      </c>
      <c r="L34" s="10">
        <f>IF(L33=MAX($D33:$Q33),L$5/((2*SUM(AB$5:AB33))+1),L33)</f>
        <v>3112</v>
      </c>
      <c r="M34" s="10">
        <f>IF(M33=MAX($D33:$Q33),M$5/((2*SUM(AC$5:AC33))+1),M33)</f>
        <v>1683</v>
      </c>
      <c r="N34" s="10">
        <f>IF(N33=MAX($D33:$Q33),N$5/((2*SUM(AD$5:AD33))+1),N33)</f>
        <v>1419</v>
      </c>
      <c r="O34" s="10">
        <f>IF(O33=MAX($D33:$Q33),O$5/((2*SUM(AE$5:AE33))+1),O33)</f>
        <v>666</v>
      </c>
      <c r="P34" s="10">
        <f>IF(P33=MAX($D33:$Q33),P$5/((2*SUM(AF$5:AF33))+1),P33)</f>
        <v>475</v>
      </c>
      <c r="Q34" s="10">
        <f>IF(Q33=MAX($D33:$Q33),Q$5/((2*SUM(AG$5:AG33))+1),Q33)</f>
        <v>187</v>
      </c>
      <c r="S34" s="8">
        <v>30</v>
      </c>
      <c r="T34" s="8">
        <f t="shared" si="1"/>
        <v>0</v>
      </c>
      <c r="U34" s="8">
        <f t="shared" si="2"/>
        <v>1</v>
      </c>
      <c r="V34" s="8">
        <f t="shared" si="3"/>
        <v>0</v>
      </c>
      <c r="W34" s="8">
        <f t="shared" si="4"/>
        <v>0</v>
      </c>
      <c r="X34" s="8">
        <f t="shared" si="5"/>
        <v>0</v>
      </c>
      <c r="Y34" s="8">
        <f t="shared" si="6"/>
        <v>0</v>
      </c>
      <c r="Z34" s="8">
        <f t="shared" si="7"/>
        <v>0</v>
      </c>
      <c r="AA34" s="8">
        <f t="shared" si="8"/>
        <v>0</v>
      </c>
      <c r="AB34" s="8">
        <f t="shared" si="9"/>
        <v>0</v>
      </c>
      <c r="AC34" s="8">
        <f t="shared" si="10"/>
        <v>0</v>
      </c>
      <c r="AD34" s="8">
        <f t="shared" si="11"/>
        <v>0</v>
      </c>
      <c r="AE34" s="8">
        <f t="shared" si="12"/>
        <v>0</v>
      </c>
      <c r="AF34" s="8">
        <f t="shared" si="13"/>
        <v>0</v>
      </c>
      <c r="AG34" s="8">
        <f t="shared" si="14"/>
        <v>0</v>
      </c>
    </row>
    <row r="35" spans="2:33" x14ac:dyDescent="0.3">
      <c r="B35" s="8" t="s">
        <v>62</v>
      </c>
      <c r="C35" s="8">
        <v>31</v>
      </c>
      <c r="D35" s="10">
        <f>IF(D34=MAX($D34:$Q34),D$5/((2*SUM(T$5:T34))+1),D34)</f>
        <v>17736</v>
      </c>
      <c r="E35" s="10">
        <f>IF(E34=MAX($D34:$Q34),E$5/((2*SUM(U$5:U34))+1),E34)</f>
        <v>16362.333333333334</v>
      </c>
      <c r="F35" s="10">
        <f>IF(F34=MAX($D34:$Q34),F$5/((2*SUM(V$5:V34))+1),F34)</f>
        <v>16750.222222222223</v>
      </c>
      <c r="G35" s="10">
        <f>IF(G34=MAX($D34:$Q34),G$5/((2*SUM(W$5:W34))+1),G34)</f>
        <v>14020.571428571429</v>
      </c>
      <c r="H35" s="10">
        <f>IF(H34=MAX($D34:$Q34),H$5/((2*SUM(X$5:X34))+1),H34)</f>
        <v>11800.666666666666</v>
      </c>
      <c r="I35" s="10">
        <f>IF(I34=MAX($D34:$Q34),I$5/((2*SUM(Y$5:Y34))+1),I34)</f>
        <v>7962.666666666667</v>
      </c>
      <c r="J35" s="10">
        <f>IF(J34=MAX($D34:$Q34),J$5/((2*SUM(Z$5:Z34))+1),J34)</f>
        <v>7232</v>
      </c>
      <c r="K35" s="10">
        <f>IF(K34=MAX($D34:$Q34),K$5/((2*SUM(AA$5:AA34))+1),K34)</f>
        <v>5585</v>
      </c>
      <c r="L35" s="10">
        <f>IF(L34=MAX($D34:$Q34),L$5/((2*SUM(AB$5:AB34))+1),L34)</f>
        <v>3112</v>
      </c>
      <c r="M35" s="10">
        <f>IF(M34=MAX($D34:$Q34),M$5/((2*SUM(AC$5:AC34))+1),M34)</f>
        <v>1683</v>
      </c>
      <c r="N35" s="10">
        <f>IF(N34=MAX($D34:$Q34),N$5/((2*SUM(AD$5:AD34))+1),N34)</f>
        <v>1419</v>
      </c>
      <c r="O35" s="10">
        <f>IF(O34=MAX($D34:$Q34),O$5/((2*SUM(AE$5:AE34))+1),O34)</f>
        <v>666</v>
      </c>
      <c r="P35" s="10">
        <f>IF(P34=MAX($D34:$Q34),P$5/((2*SUM(AF$5:AF34))+1),P34)</f>
        <v>475</v>
      </c>
      <c r="Q35" s="10">
        <f>IF(Q34=MAX($D34:$Q34),Q$5/((2*SUM(AG$5:AG34))+1),Q34)</f>
        <v>187</v>
      </c>
      <c r="S35" s="8">
        <v>31</v>
      </c>
      <c r="T35" s="8">
        <f t="shared" si="1"/>
        <v>1</v>
      </c>
      <c r="U35" s="8">
        <f t="shared" si="2"/>
        <v>0</v>
      </c>
      <c r="V35" s="8">
        <f t="shared" si="3"/>
        <v>0</v>
      </c>
      <c r="W35" s="8">
        <f t="shared" si="4"/>
        <v>0</v>
      </c>
      <c r="X35" s="8">
        <f t="shared" si="5"/>
        <v>0</v>
      </c>
      <c r="Y35" s="8">
        <f t="shared" si="6"/>
        <v>0</v>
      </c>
      <c r="Z35" s="8">
        <f t="shared" si="7"/>
        <v>0</v>
      </c>
      <c r="AA35" s="8">
        <f t="shared" si="8"/>
        <v>0</v>
      </c>
      <c r="AB35" s="8">
        <f t="shared" si="9"/>
        <v>0</v>
      </c>
      <c r="AC35" s="8">
        <f t="shared" si="10"/>
        <v>0</v>
      </c>
      <c r="AD35" s="8">
        <f t="shared" si="11"/>
        <v>0</v>
      </c>
      <c r="AE35" s="8">
        <f t="shared" si="12"/>
        <v>0</v>
      </c>
      <c r="AF35" s="8">
        <f t="shared" si="13"/>
        <v>0</v>
      </c>
      <c r="AG35" s="8">
        <f t="shared" si="14"/>
        <v>0</v>
      </c>
    </row>
    <row r="36" spans="2:33" x14ac:dyDescent="0.3">
      <c r="B36" s="8" t="s">
        <v>62</v>
      </c>
      <c r="C36" s="8">
        <v>32</v>
      </c>
      <c r="D36" s="10">
        <f>IF(D35=MAX($D35:$Q35),D$5/((2*SUM(T$5:T35))+1),D35)</f>
        <v>16193.739130434782</v>
      </c>
      <c r="E36" s="10">
        <f>IF(E35=MAX($D35:$Q35),E$5/((2*SUM(U$5:U35))+1),E35)</f>
        <v>16362.333333333334</v>
      </c>
      <c r="F36" s="10">
        <f>IF(F35=MAX($D35:$Q35),F$5/((2*SUM(V$5:V35))+1),F35)</f>
        <v>16750.222222222223</v>
      </c>
      <c r="G36" s="10">
        <f>IF(G35=MAX($D35:$Q35),G$5/((2*SUM(W$5:W35))+1),G35)</f>
        <v>14020.571428571429</v>
      </c>
      <c r="H36" s="10">
        <f>IF(H35=MAX($D35:$Q35),H$5/((2*SUM(X$5:X35))+1),H35)</f>
        <v>11800.666666666666</v>
      </c>
      <c r="I36" s="10">
        <f>IF(I35=MAX($D35:$Q35),I$5/((2*SUM(Y$5:Y35))+1),I35)</f>
        <v>7962.666666666667</v>
      </c>
      <c r="J36" s="10">
        <f>IF(J35=MAX($D35:$Q35),J$5/((2*SUM(Z$5:Z35))+1),J35)</f>
        <v>7232</v>
      </c>
      <c r="K36" s="10">
        <f>IF(K35=MAX($D35:$Q35),K$5/((2*SUM(AA$5:AA35))+1),K35)</f>
        <v>5585</v>
      </c>
      <c r="L36" s="10">
        <f>IF(L35=MAX($D35:$Q35),L$5/((2*SUM(AB$5:AB35))+1),L35)</f>
        <v>3112</v>
      </c>
      <c r="M36" s="10">
        <f>IF(M35=MAX($D35:$Q35),M$5/((2*SUM(AC$5:AC35))+1),M35)</f>
        <v>1683</v>
      </c>
      <c r="N36" s="10">
        <f>IF(N35=MAX($D35:$Q35),N$5/((2*SUM(AD$5:AD35))+1),N35)</f>
        <v>1419</v>
      </c>
      <c r="O36" s="10">
        <f>IF(O35=MAX($D35:$Q35),O$5/((2*SUM(AE$5:AE35))+1),O35)</f>
        <v>666</v>
      </c>
      <c r="P36" s="10">
        <f>IF(P35=MAX($D35:$Q35),P$5/((2*SUM(AF$5:AF35))+1),P35)</f>
        <v>475</v>
      </c>
      <c r="Q36" s="10">
        <f>IF(Q35=MAX($D35:$Q35),Q$5/((2*SUM(AG$5:AG35))+1),Q35)</f>
        <v>187</v>
      </c>
      <c r="S36" s="8">
        <v>32</v>
      </c>
      <c r="T36" s="8">
        <f t="shared" si="1"/>
        <v>0</v>
      </c>
      <c r="U36" s="8">
        <f t="shared" si="2"/>
        <v>0</v>
      </c>
      <c r="V36" s="8">
        <f t="shared" si="3"/>
        <v>1</v>
      </c>
      <c r="W36" s="8">
        <f t="shared" si="4"/>
        <v>0</v>
      </c>
      <c r="X36" s="8">
        <f t="shared" si="5"/>
        <v>0</v>
      </c>
      <c r="Y36" s="8">
        <f t="shared" si="6"/>
        <v>0</v>
      </c>
      <c r="Z36" s="8">
        <f t="shared" si="7"/>
        <v>0</v>
      </c>
      <c r="AA36" s="8">
        <f t="shared" si="8"/>
        <v>0</v>
      </c>
      <c r="AB36" s="8">
        <f t="shared" si="9"/>
        <v>0</v>
      </c>
      <c r="AC36" s="8">
        <f t="shared" si="10"/>
        <v>0</v>
      </c>
      <c r="AD36" s="8">
        <f t="shared" si="11"/>
        <v>0</v>
      </c>
      <c r="AE36" s="8">
        <f t="shared" si="12"/>
        <v>0</v>
      </c>
      <c r="AF36" s="8">
        <f t="shared" si="13"/>
        <v>0</v>
      </c>
      <c r="AG36" s="8">
        <f t="shared" si="14"/>
        <v>0</v>
      </c>
    </row>
    <row r="37" spans="2:33" x14ac:dyDescent="0.3">
      <c r="B37" s="8" t="s">
        <v>62</v>
      </c>
      <c r="C37" s="8">
        <v>33</v>
      </c>
      <c r="D37" s="10">
        <f>IF(D36=MAX($D36:$Q36),D$5/((2*SUM(T$5:T36))+1),D36)</f>
        <v>16193.739130434782</v>
      </c>
      <c r="E37" s="10">
        <f>IF(E36=MAX($D36:$Q36),E$5/((2*SUM(U$5:U36))+1),E36)</f>
        <v>16362.333333333334</v>
      </c>
      <c r="F37" s="10">
        <f>IF(F36=MAX($D36:$Q36),F$5/((2*SUM(V$5:V36))+1),F36)</f>
        <v>13704.727272727272</v>
      </c>
      <c r="G37" s="10">
        <f>IF(G36=MAX($D36:$Q36),G$5/((2*SUM(W$5:W36))+1),G36)</f>
        <v>14020.571428571429</v>
      </c>
      <c r="H37" s="10">
        <f>IF(H36=MAX($D36:$Q36),H$5/((2*SUM(X$5:X36))+1),H36)</f>
        <v>11800.666666666666</v>
      </c>
      <c r="I37" s="10">
        <f>IF(I36=MAX($D36:$Q36),I$5/((2*SUM(Y$5:Y36))+1),I36)</f>
        <v>7962.666666666667</v>
      </c>
      <c r="J37" s="10">
        <f>IF(J36=MAX($D36:$Q36),J$5/((2*SUM(Z$5:Z36))+1),J36)</f>
        <v>7232</v>
      </c>
      <c r="K37" s="10">
        <f>IF(K36=MAX($D36:$Q36),K$5/((2*SUM(AA$5:AA36))+1),K36)</f>
        <v>5585</v>
      </c>
      <c r="L37" s="10">
        <f>IF(L36=MAX($D36:$Q36),L$5/((2*SUM(AB$5:AB36))+1),L36)</f>
        <v>3112</v>
      </c>
      <c r="M37" s="10">
        <f>IF(M36=MAX($D36:$Q36),M$5/((2*SUM(AC$5:AC36))+1),M36)</f>
        <v>1683</v>
      </c>
      <c r="N37" s="10">
        <f>IF(N36=MAX($D36:$Q36),N$5/((2*SUM(AD$5:AD36))+1),N36)</f>
        <v>1419</v>
      </c>
      <c r="O37" s="10">
        <f>IF(O36=MAX($D36:$Q36),O$5/((2*SUM(AE$5:AE36))+1),O36)</f>
        <v>666</v>
      </c>
      <c r="P37" s="10">
        <f>IF(P36=MAX($D36:$Q36),P$5/((2*SUM(AF$5:AF36))+1),P36)</f>
        <v>475</v>
      </c>
      <c r="Q37" s="10">
        <f>IF(Q36=MAX($D36:$Q36),Q$5/((2*SUM(AG$5:AG36))+1),Q36)</f>
        <v>187</v>
      </c>
      <c r="S37" s="8">
        <v>33</v>
      </c>
      <c r="T37" s="8">
        <f t="shared" ref="T37:T68" si="15">IF(D37=MAX($D37:$Q37),1,0)</f>
        <v>0</v>
      </c>
      <c r="U37" s="8">
        <f t="shared" ref="U37:U68" si="16">IF(E37=MAX($D37:$Q37),1,0)</f>
        <v>1</v>
      </c>
      <c r="V37" s="8">
        <f t="shared" ref="V37:V68" si="17">IF(F37=MAX($D37:$Q37),1,0)</f>
        <v>0</v>
      </c>
      <c r="W37" s="8">
        <f t="shared" ref="W37:W68" si="18">IF(G37=MAX($D37:$Q37),1,0)</f>
        <v>0</v>
      </c>
      <c r="X37" s="8">
        <f t="shared" ref="X37:X68" si="19">IF(H37=MAX($D37:$Q37),1,0)</f>
        <v>0</v>
      </c>
      <c r="Y37" s="8">
        <f t="shared" ref="Y37:Y68" si="20">IF(I37=MAX($D37:$Q37),1,0)</f>
        <v>0</v>
      </c>
      <c r="Z37" s="8">
        <f t="shared" ref="Z37:Z68" si="21">IF(J37=MAX($D37:$Q37),1,0)</f>
        <v>0</v>
      </c>
      <c r="AA37" s="8">
        <f t="shared" ref="AA37:AA68" si="22">IF(K37=MAX($D37:$Q37),1,0)</f>
        <v>0</v>
      </c>
      <c r="AB37" s="8">
        <f t="shared" ref="AB37:AB68" si="23">IF(L37=MAX($D37:$Q37),1,0)</f>
        <v>0</v>
      </c>
      <c r="AC37" s="8">
        <f t="shared" ref="AC37:AC68" si="24">IF(M37=MAX($D37:$Q37),1,0)</f>
        <v>0</v>
      </c>
      <c r="AD37" s="8">
        <f t="shared" ref="AD37:AD68" si="25">IF(N37=MAX($D37:$Q37),1,0)</f>
        <v>0</v>
      </c>
      <c r="AE37" s="8">
        <f t="shared" ref="AE37:AE68" si="26">IF(O37=MAX($D37:$Q37),1,0)</f>
        <v>0</v>
      </c>
      <c r="AF37" s="8">
        <f t="shared" ref="AF37:AF68" si="27">IF(P37=MAX($D37:$Q37),1,0)</f>
        <v>0</v>
      </c>
      <c r="AG37" s="8">
        <f t="shared" ref="AG37:AG68" si="28">IF(Q37=MAX($D37:$Q37),1,0)</f>
        <v>0</v>
      </c>
    </row>
    <row r="38" spans="2:33" x14ac:dyDescent="0.3">
      <c r="B38" s="8" t="s">
        <v>62</v>
      </c>
      <c r="C38" s="8">
        <v>34</v>
      </c>
      <c r="D38" s="10">
        <f>IF(D37=MAX($D37:$Q37),D$5/((2*SUM(T$5:T37))+1),D37)</f>
        <v>16193.739130434782</v>
      </c>
      <c r="E38" s="10">
        <f>IF(E37=MAX($D37:$Q37),E$5/((2*SUM(U$5:U37))+1),E37)</f>
        <v>14939.521739130434</v>
      </c>
      <c r="F38" s="10">
        <f>IF(F37=MAX($D37:$Q37),F$5/((2*SUM(V$5:V37))+1),F37)</f>
        <v>13704.727272727272</v>
      </c>
      <c r="G38" s="10">
        <f>IF(G37=MAX($D37:$Q37),G$5/((2*SUM(W$5:W37))+1),G37)</f>
        <v>14020.571428571429</v>
      </c>
      <c r="H38" s="10">
        <f>IF(H37=MAX($D37:$Q37),H$5/((2*SUM(X$5:X37))+1),H37)</f>
        <v>11800.666666666666</v>
      </c>
      <c r="I38" s="10">
        <f>IF(I37=MAX($D37:$Q37),I$5/((2*SUM(Y$5:Y37))+1),I37)</f>
        <v>7962.666666666667</v>
      </c>
      <c r="J38" s="10">
        <f>IF(J37=MAX($D37:$Q37),J$5/((2*SUM(Z$5:Z37))+1),J37)</f>
        <v>7232</v>
      </c>
      <c r="K38" s="10">
        <f>IF(K37=MAX($D37:$Q37),K$5/((2*SUM(AA$5:AA37))+1),K37)</f>
        <v>5585</v>
      </c>
      <c r="L38" s="10">
        <f>IF(L37=MAX($D37:$Q37),L$5/((2*SUM(AB$5:AB37))+1),L37)</f>
        <v>3112</v>
      </c>
      <c r="M38" s="10">
        <f>IF(M37=MAX($D37:$Q37),M$5/((2*SUM(AC$5:AC37))+1),M37)</f>
        <v>1683</v>
      </c>
      <c r="N38" s="10">
        <f>IF(N37=MAX($D37:$Q37),N$5/((2*SUM(AD$5:AD37))+1),N37)</f>
        <v>1419</v>
      </c>
      <c r="O38" s="10">
        <f>IF(O37=MAX($D37:$Q37),O$5/((2*SUM(AE$5:AE37))+1),O37)</f>
        <v>666</v>
      </c>
      <c r="P38" s="10">
        <f>IF(P37=MAX($D37:$Q37),P$5/((2*SUM(AF$5:AF37))+1),P37)</f>
        <v>475</v>
      </c>
      <c r="Q38" s="10">
        <f>IF(Q37=MAX($D37:$Q37),Q$5/((2*SUM(AG$5:AG37))+1),Q37)</f>
        <v>187</v>
      </c>
      <c r="S38" s="8">
        <v>34</v>
      </c>
      <c r="T38" s="8">
        <f t="shared" si="15"/>
        <v>1</v>
      </c>
      <c r="U38" s="8">
        <f t="shared" si="16"/>
        <v>0</v>
      </c>
      <c r="V38" s="8">
        <f t="shared" si="17"/>
        <v>0</v>
      </c>
      <c r="W38" s="8">
        <f t="shared" si="18"/>
        <v>0</v>
      </c>
      <c r="X38" s="8">
        <f t="shared" si="19"/>
        <v>0</v>
      </c>
      <c r="Y38" s="8">
        <f t="shared" si="20"/>
        <v>0</v>
      </c>
      <c r="Z38" s="8">
        <f t="shared" si="21"/>
        <v>0</v>
      </c>
      <c r="AA38" s="8">
        <f t="shared" si="22"/>
        <v>0</v>
      </c>
      <c r="AB38" s="8">
        <f t="shared" si="23"/>
        <v>0</v>
      </c>
      <c r="AC38" s="8">
        <f t="shared" si="24"/>
        <v>0</v>
      </c>
      <c r="AD38" s="8">
        <f t="shared" si="25"/>
        <v>0</v>
      </c>
      <c r="AE38" s="8">
        <f t="shared" si="26"/>
        <v>0</v>
      </c>
      <c r="AF38" s="8">
        <f t="shared" si="27"/>
        <v>0</v>
      </c>
      <c r="AG38" s="8">
        <f t="shared" si="28"/>
        <v>0</v>
      </c>
    </row>
    <row r="39" spans="2:33" x14ac:dyDescent="0.3">
      <c r="B39" s="8" t="s">
        <v>62</v>
      </c>
      <c r="C39" s="8">
        <v>35</v>
      </c>
      <c r="D39" s="10">
        <f>IF(D38=MAX($D38:$Q38),D$5/((2*SUM(T$5:T38))+1),D38)</f>
        <v>14898.24</v>
      </c>
      <c r="E39" s="10">
        <f>IF(E38=MAX($D38:$Q38),E$5/((2*SUM(U$5:U38))+1),E38)</f>
        <v>14939.521739130434</v>
      </c>
      <c r="F39" s="10">
        <f>IF(F38=MAX($D38:$Q38),F$5/((2*SUM(V$5:V38))+1),F38)</f>
        <v>13704.727272727272</v>
      </c>
      <c r="G39" s="10">
        <f>IF(G38=MAX($D38:$Q38),G$5/((2*SUM(W$5:W38))+1),G38)</f>
        <v>14020.571428571429</v>
      </c>
      <c r="H39" s="10">
        <f>IF(H38=MAX($D38:$Q38),H$5/((2*SUM(X$5:X38))+1),H38)</f>
        <v>11800.666666666666</v>
      </c>
      <c r="I39" s="10">
        <f>IF(I38=MAX($D38:$Q38),I$5/((2*SUM(Y$5:Y38))+1),I38)</f>
        <v>7962.666666666667</v>
      </c>
      <c r="J39" s="10">
        <f>IF(J38=MAX($D38:$Q38),J$5/((2*SUM(Z$5:Z38))+1),J38)</f>
        <v>7232</v>
      </c>
      <c r="K39" s="10">
        <f>IF(K38=MAX($D38:$Q38),K$5/((2*SUM(AA$5:AA38))+1),K38)</f>
        <v>5585</v>
      </c>
      <c r="L39" s="10">
        <f>IF(L38=MAX($D38:$Q38),L$5/((2*SUM(AB$5:AB38))+1),L38)</f>
        <v>3112</v>
      </c>
      <c r="M39" s="10">
        <f>IF(M38=MAX($D38:$Q38),M$5/((2*SUM(AC$5:AC38))+1),M38)</f>
        <v>1683</v>
      </c>
      <c r="N39" s="10">
        <f>IF(N38=MAX($D38:$Q38),N$5/((2*SUM(AD$5:AD38))+1),N38)</f>
        <v>1419</v>
      </c>
      <c r="O39" s="10">
        <f>IF(O38=MAX($D38:$Q38),O$5/((2*SUM(AE$5:AE38))+1),O38)</f>
        <v>666</v>
      </c>
      <c r="P39" s="10">
        <f>IF(P38=MAX($D38:$Q38),P$5/((2*SUM(AF$5:AF38))+1),P38)</f>
        <v>475</v>
      </c>
      <c r="Q39" s="10">
        <f>IF(Q38=MAX($D38:$Q38),Q$5/((2*SUM(AG$5:AG38))+1),Q38)</f>
        <v>187</v>
      </c>
      <c r="S39" s="8">
        <v>35</v>
      </c>
      <c r="T39" s="8">
        <f t="shared" si="15"/>
        <v>0</v>
      </c>
      <c r="U39" s="8">
        <f t="shared" si="16"/>
        <v>1</v>
      </c>
      <c r="V39" s="8">
        <f t="shared" si="17"/>
        <v>0</v>
      </c>
      <c r="W39" s="8">
        <f t="shared" si="18"/>
        <v>0</v>
      </c>
      <c r="X39" s="8">
        <f t="shared" si="19"/>
        <v>0</v>
      </c>
      <c r="Y39" s="8">
        <f t="shared" si="20"/>
        <v>0</v>
      </c>
      <c r="Z39" s="8">
        <f t="shared" si="21"/>
        <v>0</v>
      </c>
      <c r="AA39" s="8">
        <f t="shared" si="22"/>
        <v>0</v>
      </c>
      <c r="AB39" s="8">
        <f t="shared" si="23"/>
        <v>0</v>
      </c>
      <c r="AC39" s="8">
        <f t="shared" si="24"/>
        <v>0</v>
      </c>
      <c r="AD39" s="8">
        <f t="shared" si="25"/>
        <v>0</v>
      </c>
      <c r="AE39" s="8">
        <f t="shared" si="26"/>
        <v>0</v>
      </c>
      <c r="AF39" s="8">
        <f t="shared" si="27"/>
        <v>0</v>
      </c>
      <c r="AG39" s="8">
        <f t="shared" si="28"/>
        <v>0</v>
      </c>
    </row>
    <row r="40" spans="2:33" x14ac:dyDescent="0.3">
      <c r="B40" s="8" t="s">
        <v>62</v>
      </c>
      <c r="C40" s="8">
        <v>36</v>
      </c>
      <c r="D40" s="10">
        <f>IF(D39=MAX($D39:$Q39),D$5/((2*SUM(T$5:T39))+1),D39)</f>
        <v>14898.24</v>
      </c>
      <c r="E40" s="10">
        <f>IF(E39=MAX($D39:$Q39),E$5/((2*SUM(U$5:U39))+1),E39)</f>
        <v>13744.36</v>
      </c>
      <c r="F40" s="10">
        <f>IF(F39=MAX($D39:$Q39),F$5/((2*SUM(V$5:V39))+1),F39)</f>
        <v>13704.727272727272</v>
      </c>
      <c r="G40" s="10">
        <f>IF(G39=MAX($D39:$Q39),G$5/((2*SUM(W$5:W39))+1),G39)</f>
        <v>14020.571428571429</v>
      </c>
      <c r="H40" s="10">
        <f>IF(H39=MAX($D39:$Q39),H$5/((2*SUM(X$5:X39))+1),H39)</f>
        <v>11800.666666666666</v>
      </c>
      <c r="I40" s="10">
        <f>IF(I39=MAX($D39:$Q39),I$5/((2*SUM(Y$5:Y39))+1),I39)</f>
        <v>7962.666666666667</v>
      </c>
      <c r="J40" s="10">
        <f>IF(J39=MAX($D39:$Q39),J$5/((2*SUM(Z$5:Z39))+1),J39)</f>
        <v>7232</v>
      </c>
      <c r="K40" s="10">
        <f>IF(K39=MAX($D39:$Q39),K$5/((2*SUM(AA$5:AA39))+1),K39)</f>
        <v>5585</v>
      </c>
      <c r="L40" s="10">
        <f>IF(L39=MAX($D39:$Q39),L$5/((2*SUM(AB$5:AB39))+1),L39)</f>
        <v>3112</v>
      </c>
      <c r="M40" s="10">
        <f>IF(M39=MAX($D39:$Q39),M$5/((2*SUM(AC$5:AC39))+1),M39)</f>
        <v>1683</v>
      </c>
      <c r="N40" s="10">
        <f>IF(N39=MAX($D39:$Q39),N$5/((2*SUM(AD$5:AD39))+1),N39)</f>
        <v>1419</v>
      </c>
      <c r="O40" s="10">
        <f>IF(O39=MAX($D39:$Q39),O$5/((2*SUM(AE$5:AE39))+1),O39)</f>
        <v>666</v>
      </c>
      <c r="P40" s="10">
        <f>IF(P39=MAX($D39:$Q39),P$5/((2*SUM(AF$5:AF39))+1),P39)</f>
        <v>475</v>
      </c>
      <c r="Q40" s="10">
        <f>IF(Q39=MAX($D39:$Q39),Q$5/((2*SUM(AG$5:AG39))+1),Q39)</f>
        <v>187</v>
      </c>
      <c r="S40" s="8">
        <v>36</v>
      </c>
      <c r="T40" s="8">
        <f t="shared" si="15"/>
        <v>1</v>
      </c>
      <c r="U40" s="8">
        <f t="shared" si="16"/>
        <v>0</v>
      </c>
      <c r="V40" s="8">
        <f t="shared" si="17"/>
        <v>0</v>
      </c>
      <c r="W40" s="8">
        <f t="shared" si="18"/>
        <v>0</v>
      </c>
      <c r="X40" s="8">
        <f t="shared" si="19"/>
        <v>0</v>
      </c>
      <c r="Y40" s="8">
        <f t="shared" si="20"/>
        <v>0</v>
      </c>
      <c r="Z40" s="8">
        <f t="shared" si="21"/>
        <v>0</v>
      </c>
      <c r="AA40" s="8">
        <f t="shared" si="22"/>
        <v>0</v>
      </c>
      <c r="AB40" s="8">
        <f t="shared" si="23"/>
        <v>0</v>
      </c>
      <c r="AC40" s="8">
        <f t="shared" si="24"/>
        <v>0</v>
      </c>
      <c r="AD40" s="8">
        <f t="shared" si="25"/>
        <v>0</v>
      </c>
      <c r="AE40" s="8">
        <f t="shared" si="26"/>
        <v>0</v>
      </c>
      <c r="AF40" s="8">
        <f t="shared" si="27"/>
        <v>0</v>
      </c>
      <c r="AG40" s="8">
        <f t="shared" si="28"/>
        <v>0</v>
      </c>
    </row>
    <row r="41" spans="2:33" x14ac:dyDescent="0.3">
      <c r="B41" s="8" t="s">
        <v>62</v>
      </c>
      <c r="C41" s="8">
        <v>37</v>
      </c>
      <c r="D41" s="10">
        <f>IF(D40=MAX($D40:$Q40),D$5/((2*SUM(T$5:T40))+1),D40)</f>
        <v>13794.666666666666</v>
      </c>
      <c r="E41" s="10">
        <f>IF(E40=MAX($D40:$Q40),E$5/((2*SUM(U$5:U40))+1),E40)</f>
        <v>13744.36</v>
      </c>
      <c r="F41" s="10">
        <f>IF(F40=MAX($D40:$Q40),F$5/((2*SUM(V$5:V40))+1),F40)</f>
        <v>13704.727272727272</v>
      </c>
      <c r="G41" s="10">
        <f>IF(G40=MAX($D40:$Q40),G$5/((2*SUM(W$5:W40))+1),G40)</f>
        <v>14020.571428571429</v>
      </c>
      <c r="H41" s="10">
        <f>IF(H40=MAX($D40:$Q40),H$5/((2*SUM(X$5:X40))+1),H40)</f>
        <v>11800.666666666666</v>
      </c>
      <c r="I41" s="10">
        <f>IF(I40=MAX($D40:$Q40),I$5/((2*SUM(Y$5:Y40))+1),I40)</f>
        <v>7962.666666666667</v>
      </c>
      <c r="J41" s="10">
        <f>IF(J40=MAX($D40:$Q40),J$5/((2*SUM(Z$5:Z40))+1),J40)</f>
        <v>7232</v>
      </c>
      <c r="K41" s="10">
        <f>IF(K40=MAX($D40:$Q40),K$5/((2*SUM(AA$5:AA40))+1),K40)</f>
        <v>5585</v>
      </c>
      <c r="L41" s="10">
        <f>IF(L40=MAX($D40:$Q40),L$5/((2*SUM(AB$5:AB40))+1),L40)</f>
        <v>3112</v>
      </c>
      <c r="M41" s="10">
        <f>IF(M40=MAX($D40:$Q40),M$5/((2*SUM(AC$5:AC40))+1),M40)</f>
        <v>1683</v>
      </c>
      <c r="N41" s="10">
        <f>IF(N40=MAX($D40:$Q40),N$5/((2*SUM(AD$5:AD40))+1),N40)</f>
        <v>1419</v>
      </c>
      <c r="O41" s="10">
        <f>IF(O40=MAX($D40:$Q40),O$5/((2*SUM(AE$5:AE40))+1),O40)</f>
        <v>666</v>
      </c>
      <c r="P41" s="10">
        <f>IF(P40=MAX($D40:$Q40),P$5/((2*SUM(AF$5:AF40))+1),P40)</f>
        <v>475</v>
      </c>
      <c r="Q41" s="10">
        <f>IF(Q40=MAX($D40:$Q40),Q$5/((2*SUM(AG$5:AG40))+1),Q40)</f>
        <v>187</v>
      </c>
      <c r="S41" s="8">
        <v>37</v>
      </c>
      <c r="T41" s="8">
        <f t="shared" si="15"/>
        <v>0</v>
      </c>
      <c r="U41" s="8">
        <f t="shared" si="16"/>
        <v>0</v>
      </c>
      <c r="V41" s="8">
        <f t="shared" si="17"/>
        <v>0</v>
      </c>
      <c r="W41" s="8">
        <f t="shared" si="18"/>
        <v>1</v>
      </c>
      <c r="X41" s="8">
        <f t="shared" si="19"/>
        <v>0</v>
      </c>
      <c r="Y41" s="8">
        <f t="shared" si="20"/>
        <v>0</v>
      </c>
      <c r="Z41" s="8">
        <f t="shared" si="21"/>
        <v>0</v>
      </c>
      <c r="AA41" s="8">
        <f t="shared" si="22"/>
        <v>0</v>
      </c>
      <c r="AB41" s="8">
        <f t="shared" si="23"/>
        <v>0</v>
      </c>
      <c r="AC41" s="8">
        <f t="shared" si="24"/>
        <v>0</v>
      </c>
      <c r="AD41" s="8">
        <f t="shared" si="25"/>
        <v>0</v>
      </c>
      <c r="AE41" s="8">
        <f t="shared" si="26"/>
        <v>0</v>
      </c>
      <c r="AF41" s="8">
        <f t="shared" si="27"/>
        <v>0</v>
      </c>
      <c r="AG41" s="8">
        <f t="shared" si="28"/>
        <v>0</v>
      </c>
    </row>
    <row r="42" spans="2:33" x14ac:dyDescent="0.3">
      <c r="B42" s="8" t="s">
        <v>62</v>
      </c>
      <c r="C42" s="8">
        <v>38</v>
      </c>
      <c r="D42" s="10">
        <f>IF(D41=MAX($D41:$Q41),D$5/((2*SUM(T$5:T41))+1),D41)</f>
        <v>13794.666666666666</v>
      </c>
      <c r="E42" s="10">
        <f>IF(E41=MAX($D41:$Q41),E$5/((2*SUM(U$5:U41))+1),E41)</f>
        <v>13744.36</v>
      </c>
      <c r="F42" s="10">
        <f>IF(F41=MAX($D41:$Q41),F$5/((2*SUM(V$5:V41))+1),F41)</f>
        <v>13704.727272727272</v>
      </c>
      <c r="G42" s="10">
        <f>IF(G41=MAX($D41:$Q41),G$5/((2*SUM(W$5:W41))+1),G41)</f>
        <v>10904.888888888889</v>
      </c>
      <c r="H42" s="10">
        <f>IF(H41=MAX($D41:$Q41),H$5/((2*SUM(X$5:X41))+1),H41)</f>
        <v>11800.666666666666</v>
      </c>
      <c r="I42" s="10">
        <f>IF(I41=MAX($D41:$Q41),I$5/((2*SUM(Y$5:Y41))+1),I41)</f>
        <v>7962.666666666667</v>
      </c>
      <c r="J42" s="10">
        <f>IF(J41=MAX($D41:$Q41),J$5/((2*SUM(Z$5:Z41))+1),J41)</f>
        <v>7232</v>
      </c>
      <c r="K42" s="10">
        <f>IF(K41=MAX($D41:$Q41),K$5/((2*SUM(AA$5:AA41))+1),K41)</f>
        <v>5585</v>
      </c>
      <c r="L42" s="10">
        <f>IF(L41=MAX($D41:$Q41),L$5/((2*SUM(AB$5:AB41))+1),L41)</f>
        <v>3112</v>
      </c>
      <c r="M42" s="10">
        <f>IF(M41=MAX($D41:$Q41),M$5/((2*SUM(AC$5:AC41))+1),M41)</f>
        <v>1683</v>
      </c>
      <c r="N42" s="10">
        <f>IF(N41=MAX($D41:$Q41),N$5/((2*SUM(AD$5:AD41))+1),N41)</f>
        <v>1419</v>
      </c>
      <c r="O42" s="10">
        <f>IF(O41=MAX($D41:$Q41),O$5/((2*SUM(AE$5:AE41))+1),O41)</f>
        <v>666</v>
      </c>
      <c r="P42" s="10">
        <f>IF(P41=MAX($D41:$Q41),P$5/((2*SUM(AF$5:AF41))+1),P41)</f>
        <v>475</v>
      </c>
      <c r="Q42" s="10">
        <f>IF(Q41=MAX($D41:$Q41),Q$5/((2*SUM(AG$5:AG41))+1),Q41)</f>
        <v>187</v>
      </c>
      <c r="S42" s="8">
        <v>38</v>
      </c>
      <c r="T42" s="8">
        <f t="shared" si="15"/>
        <v>1</v>
      </c>
      <c r="U42" s="8">
        <f t="shared" si="16"/>
        <v>0</v>
      </c>
      <c r="V42" s="8">
        <f t="shared" si="17"/>
        <v>0</v>
      </c>
      <c r="W42" s="8">
        <f t="shared" si="18"/>
        <v>0</v>
      </c>
      <c r="X42" s="8">
        <f t="shared" si="19"/>
        <v>0</v>
      </c>
      <c r="Y42" s="8">
        <f t="shared" si="20"/>
        <v>0</v>
      </c>
      <c r="Z42" s="8">
        <f t="shared" si="21"/>
        <v>0</v>
      </c>
      <c r="AA42" s="8">
        <f t="shared" si="22"/>
        <v>0</v>
      </c>
      <c r="AB42" s="8">
        <f t="shared" si="23"/>
        <v>0</v>
      </c>
      <c r="AC42" s="8">
        <f t="shared" si="24"/>
        <v>0</v>
      </c>
      <c r="AD42" s="8">
        <f t="shared" si="25"/>
        <v>0</v>
      </c>
      <c r="AE42" s="8">
        <f t="shared" si="26"/>
        <v>0</v>
      </c>
      <c r="AF42" s="8">
        <f t="shared" si="27"/>
        <v>0</v>
      </c>
      <c r="AG42" s="8">
        <f t="shared" si="28"/>
        <v>0</v>
      </c>
    </row>
    <row r="43" spans="2:33" x14ac:dyDescent="0.3">
      <c r="B43" s="8" t="s">
        <v>62</v>
      </c>
      <c r="C43" s="8">
        <v>39</v>
      </c>
      <c r="D43" s="10">
        <f>IF(D42=MAX($D42:$Q42),D$5/((2*SUM(T$5:T42))+1),D42)</f>
        <v>12843.310344827587</v>
      </c>
      <c r="E43" s="10">
        <f>IF(E42=MAX($D42:$Q42),E$5/((2*SUM(U$5:U42))+1),E42)</f>
        <v>13744.36</v>
      </c>
      <c r="F43" s="10">
        <f>IF(F42=MAX($D42:$Q42),F$5/((2*SUM(V$5:V42))+1),F42)</f>
        <v>13704.727272727272</v>
      </c>
      <c r="G43" s="10">
        <f>IF(G42=MAX($D42:$Q42),G$5/((2*SUM(W$5:W42))+1),G42)</f>
        <v>10904.888888888889</v>
      </c>
      <c r="H43" s="10">
        <f>IF(H42=MAX($D42:$Q42),H$5/((2*SUM(X$5:X42))+1),H42)</f>
        <v>11800.666666666666</v>
      </c>
      <c r="I43" s="10">
        <f>IF(I42=MAX($D42:$Q42),I$5/((2*SUM(Y$5:Y42))+1),I42)</f>
        <v>7962.666666666667</v>
      </c>
      <c r="J43" s="10">
        <f>IF(J42=MAX($D42:$Q42),J$5/((2*SUM(Z$5:Z42))+1),J42)</f>
        <v>7232</v>
      </c>
      <c r="K43" s="10">
        <f>IF(K42=MAX($D42:$Q42),K$5/((2*SUM(AA$5:AA42))+1),K42)</f>
        <v>5585</v>
      </c>
      <c r="L43" s="10">
        <f>IF(L42=MAX($D42:$Q42),L$5/((2*SUM(AB$5:AB42))+1),L42)</f>
        <v>3112</v>
      </c>
      <c r="M43" s="10">
        <f>IF(M42=MAX($D42:$Q42),M$5/((2*SUM(AC$5:AC42))+1),M42)</f>
        <v>1683</v>
      </c>
      <c r="N43" s="10">
        <f>IF(N42=MAX($D42:$Q42),N$5/((2*SUM(AD$5:AD42))+1),N42)</f>
        <v>1419</v>
      </c>
      <c r="O43" s="10">
        <f>IF(O42=MAX($D42:$Q42),O$5/((2*SUM(AE$5:AE42))+1),O42)</f>
        <v>666</v>
      </c>
      <c r="P43" s="10">
        <f>IF(P42=MAX($D42:$Q42),P$5/((2*SUM(AF$5:AF42))+1),P42)</f>
        <v>475</v>
      </c>
      <c r="Q43" s="10">
        <f>IF(Q42=MAX($D42:$Q42),Q$5/((2*SUM(AG$5:AG42))+1),Q42)</f>
        <v>187</v>
      </c>
      <c r="S43" s="8">
        <v>39</v>
      </c>
      <c r="T43" s="8">
        <f t="shared" si="15"/>
        <v>0</v>
      </c>
      <c r="U43" s="8">
        <f t="shared" si="16"/>
        <v>1</v>
      </c>
      <c r="V43" s="8">
        <f t="shared" si="17"/>
        <v>0</v>
      </c>
      <c r="W43" s="8">
        <f t="shared" si="18"/>
        <v>0</v>
      </c>
      <c r="X43" s="8">
        <f t="shared" si="19"/>
        <v>0</v>
      </c>
      <c r="Y43" s="8">
        <f t="shared" si="20"/>
        <v>0</v>
      </c>
      <c r="Z43" s="8">
        <f t="shared" si="21"/>
        <v>0</v>
      </c>
      <c r="AA43" s="8">
        <f t="shared" si="22"/>
        <v>0</v>
      </c>
      <c r="AB43" s="8">
        <f t="shared" si="23"/>
        <v>0</v>
      </c>
      <c r="AC43" s="8">
        <f t="shared" si="24"/>
        <v>0</v>
      </c>
      <c r="AD43" s="8">
        <f t="shared" si="25"/>
        <v>0</v>
      </c>
      <c r="AE43" s="8">
        <f t="shared" si="26"/>
        <v>0</v>
      </c>
      <c r="AF43" s="8">
        <f t="shared" si="27"/>
        <v>0</v>
      </c>
      <c r="AG43" s="8">
        <f t="shared" si="28"/>
        <v>0</v>
      </c>
    </row>
    <row r="44" spans="2:33" x14ac:dyDescent="0.3">
      <c r="B44" s="8" t="s">
        <v>62</v>
      </c>
      <c r="C44" s="8">
        <v>40</v>
      </c>
      <c r="D44" s="10">
        <f>IF(D43=MAX($D43:$Q43),D$5/((2*SUM(T$5:T43))+1),D43)</f>
        <v>12843.310344827587</v>
      </c>
      <c r="E44" s="10">
        <f>IF(E43=MAX($D43:$Q43),E$5/((2*SUM(U$5:U43))+1),E43)</f>
        <v>12726.259259259259</v>
      </c>
      <c r="F44" s="10">
        <f>IF(F43=MAX($D43:$Q43),F$5/((2*SUM(V$5:V43))+1),F43)</f>
        <v>13704.727272727272</v>
      </c>
      <c r="G44" s="10">
        <f>IF(G43=MAX($D43:$Q43),G$5/((2*SUM(W$5:W43))+1),G43)</f>
        <v>10904.888888888889</v>
      </c>
      <c r="H44" s="10">
        <f>IF(H43=MAX($D43:$Q43),H$5/((2*SUM(X$5:X43))+1),H43)</f>
        <v>11800.666666666666</v>
      </c>
      <c r="I44" s="10">
        <f>IF(I43=MAX($D43:$Q43),I$5/((2*SUM(Y$5:Y43))+1),I43)</f>
        <v>7962.666666666667</v>
      </c>
      <c r="J44" s="10">
        <f>IF(J43=MAX($D43:$Q43),J$5/((2*SUM(Z$5:Z43))+1),J43)</f>
        <v>7232</v>
      </c>
      <c r="K44" s="10">
        <f>IF(K43=MAX($D43:$Q43),K$5/((2*SUM(AA$5:AA43))+1),K43)</f>
        <v>5585</v>
      </c>
      <c r="L44" s="10">
        <f>IF(L43=MAX($D43:$Q43),L$5/((2*SUM(AB$5:AB43))+1),L43)</f>
        <v>3112</v>
      </c>
      <c r="M44" s="10">
        <f>IF(M43=MAX($D43:$Q43),M$5/((2*SUM(AC$5:AC43))+1),M43)</f>
        <v>1683</v>
      </c>
      <c r="N44" s="10">
        <f>IF(N43=MAX($D43:$Q43),N$5/((2*SUM(AD$5:AD43))+1),N43)</f>
        <v>1419</v>
      </c>
      <c r="O44" s="10">
        <f>IF(O43=MAX($D43:$Q43),O$5/((2*SUM(AE$5:AE43))+1),O43)</f>
        <v>666</v>
      </c>
      <c r="P44" s="10">
        <f>IF(P43=MAX($D43:$Q43),P$5/((2*SUM(AF$5:AF43))+1),P43)</f>
        <v>475</v>
      </c>
      <c r="Q44" s="10">
        <f>IF(Q43=MAX($D43:$Q43),Q$5/((2*SUM(AG$5:AG43))+1),Q43)</f>
        <v>187</v>
      </c>
      <c r="S44" s="8">
        <v>40</v>
      </c>
      <c r="T44" s="8">
        <f t="shared" si="15"/>
        <v>0</v>
      </c>
      <c r="U44" s="8">
        <f t="shared" si="16"/>
        <v>0</v>
      </c>
      <c r="V44" s="8">
        <f t="shared" si="17"/>
        <v>1</v>
      </c>
      <c r="W44" s="8">
        <f t="shared" si="18"/>
        <v>0</v>
      </c>
      <c r="X44" s="8">
        <f t="shared" si="19"/>
        <v>0</v>
      </c>
      <c r="Y44" s="8">
        <f t="shared" si="20"/>
        <v>0</v>
      </c>
      <c r="Z44" s="8">
        <f t="shared" si="21"/>
        <v>0</v>
      </c>
      <c r="AA44" s="8">
        <f t="shared" si="22"/>
        <v>0</v>
      </c>
      <c r="AB44" s="8">
        <f t="shared" si="23"/>
        <v>0</v>
      </c>
      <c r="AC44" s="8">
        <f t="shared" si="24"/>
        <v>0</v>
      </c>
      <c r="AD44" s="8">
        <f t="shared" si="25"/>
        <v>0</v>
      </c>
      <c r="AE44" s="8">
        <f t="shared" si="26"/>
        <v>0</v>
      </c>
      <c r="AF44" s="8">
        <f t="shared" si="27"/>
        <v>0</v>
      </c>
      <c r="AG44" s="8">
        <f t="shared" si="28"/>
        <v>0</v>
      </c>
    </row>
    <row r="45" spans="2:33" x14ac:dyDescent="0.3">
      <c r="B45" s="8" t="s">
        <v>62</v>
      </c>
      <c r="C45" s="8">
        <v>41</v>
      </c>
      <c r="D45" s="10">
        <f>IF(D44=MAX($D44:$Q44),D$5/((2*SUM(T$5:T44))+1),D44)</f>
        <v>12843.310344827587</v>
      </c>
      <c r="E45" s="10">
        <f>IF(E44=MAX($D44:$Q44),E$5/((2*SUM(U$5:U44))+1),E44)</f>
        <v>12726.259259259259</v>
      </c>
      <c r="F45" s="10">
        <f>IF(F44=MAX($D44:$Q44),F$5/((2*SUM(V$5:V44))+1),F44)</f>
        <v>11596.307692307691</v>
      </c>
      <c r="G45" s="10">
        <f>IF(G44=MAX($D44:$Q44),G$5/((2*SUM(W$5:W44))+1),G44)</f>
        <v>10904.888888888889</v>
      </c>
      <c r="H45" s="10">
        <f>IF(H44=MAX($D44:$Q44),H$5/((2*SUM(X$5:X44))+1),H44)</f>
        <v>11800.666666666666</v>
      </c>
      <c r="I45" s="10">
        <f>IF(I44=MAX($D44:$Q44),I$5/((2*SUM(Y$5:Y44))+1),I44)</f>
        <v>7962.666666666667</v>
      </c>
      <c r="J45" s="10">
        <f>IF(J44=MAX($D44:$Q44),J$5/((2*SUM(Z$5:Z44))+1),J44)</f>
        <v>7232</v>
      </c>
      <c r="K45" s="10">
        <f>IF(K44=MAX($D44:$Q44),K$5/((2*SUM(AA$5:AA44))+1),K44)</f>
        <v>5585</v>
      </c>
      <c r="L45" s="10">
        <f>IF(L44=MAX($D44:$Q44),L$5/((2*SUM(AB$5:AB44))+1),L44)</f>
        <v>3112</v>
      </c>
      <c r="M45" s="10">
        <f>IF(M44=MAX($D44:$Q44),M$5/((2*SUM(AC$5:AC44))+1),M44)</f>
        <v>1683</v>
      </c>
      <c r="N45" s="10">
        <f>IF(N44=MAX($D44:$Q44),N$5/((2*SUM(AD$5:AD44))+1),N44)</f>
        <v>1419</v>
      </c>
      <c r="O45" s="10">
        <f>IF(O44=MAX($D44:$Q44),O$5/((2*SUM(AE$5:AE44))+1),O44)</f>
        <v>666</v>
      </c>
      <c r="P45" s="10">
        <f>IF(P44=MAX($D44:$Q44),P$5/((2*SUM(AF$5:AF44))+1),P44)</f>
        <v>475</v>
      </c>
      <c r="Q45" s="10">
        <f>IF(Q44=MAX($D44:$Q44),Q$5/((2*SUM(AG$5:AG44))+1),Q44)</f>
        <v>187</v>
      </c>
      <c r="S45" s="8">
        <v>41</v>
      </c>
      <c r="T45" s="8">
        <f t="shared" si="15"/>
        <v>1</v>
      </c>
      <c r="U45" s="8">
        <f t="shared" si="16"/>
        <v>0</v>
      </c>
      <c r="V45" s="8">
        <f t="shared" si="17"/>
        <v>0</v>
      </c>
      <c r="W45" s="8">
        <f t="shared" si="18"/>
        <v>0</v>
      </c>
      <c r="X45" s="8">
        <f t="shared" si="19"/>
        <v>0</v>
      </c>
      <c r="Y45" s="8">
        <f t="shared" si="20"/>
        <v>0</v>
      </c>
      <c r="Z45" s="8">
        <f t="shared" si="21"/>
        <v>0</v>
      </c>
      <c r="AA45" s="8">
        <f t="shared" si="22"/>
        <v>0</v>
      </c>
      <c r="AB45" s="8">
        <f t="shared" si="23"/>
        <v>0</v>
      </c>
      <c r="AC45" s="8">
        <f t="shared" si="24"/>
        <v>0</v>
      </c>
      <c r="AD45" s="8">
        <f t="shared" si="25"/>
        <v>0</v>
      </c>
      <c r="AE45" s="8">
        <f t="shared" si="26"/>
        <v>0</v>
      </c>
      <c r="AF45" s="8">
        <f t="shared" si="27"/>
        <v>0</v>
      </c>
      <c r="AG45" s="8">
        <f t="shared" si="28"/>
        <v>0</v>
      </c>
    </row>
    <row r="46" spans="2:33" x14ac:dyDescent="0.3">
      <c r="B46" s="8" t="s">
        <v>62</v>
      </c>
      <c r="C46" s="8">
        <v>42</v>
      </c>
      <c r="D46" s="10">
        <f>IF(D45=MAX($D45:$Q45),D$5/((2*SUM(T$5:T45))+1),D45)</f>
        <v>12014.709677419354</v>
      </c>
      <c r="E46" s="10">
        <f>IF(E45=MAX($D45:$Q45),E$5/((2*SUM(U$5:U45))+1),E45)</f>
        <v>12726.259259259259</v>
      </c>
      <c r="F46" s="10">
        <f>IF(F45=MAX($D45:$Q45),F$5/((2*SUM(V$5:V45))+1),F45)</f>
        <v>11596.307692307691</v>
      </c>
      <c r="G46" s="10">
        <f>IF(G45=MAX($D45:$Q45),G$5/((2*SUM(W$5:W45))+1),G45)</f>
        <v>10904.888888888889</v>
      </c>
      <c r="H46" s="10">
        <f>IF(H45=MAX($D45:$Q45),H$5/((2*SUM(X$5:X45))+1),H45)</f>
        <v>11800.666666666666</v>
      </c>
      <c r="I46" s="10">
        <f>IF(I45=MAX($D45:$Q45),I$5/((2*SUM(Y$5:Y45))+1),I45)</f>
        <v>7962.666666666667</v>
      </c>
      <c r="J46" s="10">
        <f>IF(J45=MAX($D45:$Q45),J$5/((2*SUM(Z$5:Z45))+1),J45)</f>
        <v>7232</v>
      </c>
      <c r="K46" s="10">
        <f>IF(K45=MAX($D45:$Q45),K$5/((2*SUM(AA$5:AA45))+1),K45)</f>
        <v>5585</v>
      </c>
      <c r="L46" s="10">
        <f>IF(L45=MAX($D45:$Q45),L$5/((2*SUM(AB$5:AB45))+1),L45)</f>
        <v>3112</v>
      </c>
      <c r="M46" s="10">
        <f>IF(M45=MAX($D45:$Q45),M$5/((2*SUM(AC$5:AC45))+1),M45)</f>
        <v>1683</v>
      </c>
      <c r="N46" s="10">
        <f>IF(N45=MAX($D45:$Q45),N$5/((2*SUM(AD$5:AD45))+1),N45)</f>
        <v>1419</v>
      </c>
      <c r="O46" s="10">
        <f>IF(O45=MAX($D45:$Q45),O$5/((2*SUM(AE$5:AE45))+1),O45)</f>
        <v>666</v>
      </c>
      <c r="P46" s="10">
        <f>IF(P45=MAX($D45:$Q45),P$5/((2*SUM(AF$5:AF45))+1),P45)</f>
        <v>475</v>
      </c>
      <c r="Q46" s="10">
        <f>IF(Q45=MAX($D45:$Q45),Q$5/((2*SUM(AG$5:AG45))+1),Q45)</f>
        <v>187</v>
      </c>
      <c r="S46" s="8">
        <v>42</v>
      </c>
      <c r="T46" s="8">
        <f t="shared" si="15"/>
        <v>0</v>
      </c>
      <c r="U46" s="8">
        <f t="shared" si="16"/>
        <v>1</v>
      </c>
      <c r="V46" s="8">
        <f t="shared" si="17"/>
        <v>0</v>
      </c>
      <c r="W46" s="8">
        <f t="shared" si="18"/>
        <v>0</v>
      </c>
      <c r="X46" s="8">
        <f t="shared" si="19"/>
        <v>0</v>
      </c>
      <c r="Y46" s="8">
        <f t="shared" si="20"/>
        <v>0</v>
      </c>
      <c r="Z46" s="8">
        <f t="shared" si="21"/>
        <v>0</v>
      </c>
      <c r="AA46" s="8">
        <f t="shared" si="22"/>
        <v>0</v>
      </c>
      <c r="AB46" s="8">
        <f t="shared" si="23"/>
        <v>0</v>
      </c>
      <c r="AC46" s="8">
        <f t="shared" si="24"/>
        <v>0</v>
      </c>
      <c r="AD46" s="8">
        <f t="shared" si="25"/>
        <v>0</v>
      </c>
      <c r="AE46" s="8">
        <f t="shared" si="26"/>
        <v>0</v>
      </c>
      <c r="AF46" s="8">
        <f t="shared" si="27"/>
        <v>0</v>
      </c>
      <c r="AG46" s="8">
        <f t="shared" si="28"/>
        <v>0</v>
      </c>
    </row>
    <row r="47" spans="2:33" x14ac:dyDescent="0.3">
      <c r="B47" s="8" t="s">
        <v>62</v>
      </c>
      <c r="C47" s="8">
        <v>43</v>
      </c>
      <c r="D47" s="10">
        <f>IF(D46=MAX($D46:$Q46),D$5/((2*SUM(T$5:T46))+1),D46)</f>
        <v>12014.709677419354</v>
      </c>
      <c r="E47" s="10">
        <f>IF(E46=MAX($D46:$Q46),E$5/((2*SUM(U$5:U46))+1),E46)</f>
        <v>11848.586206896553</v>
      </c>
      <c r="F47" s="10">
        <f>IF(F46=MAX($D46:$Q46),F$5/((2*SUM(V$5:V46))+1),F46)</f>
        <v>11596.307692307691</v>
      </c>
      <c r="G47" s="10">
        <f>IF(G46=MAX($D46:$Q46),G$5/((2*SUM(W$5:W46))+1),G46)</f>
        <v>10904.888888888889</v>
      </c>
      <c r="H47" s="10">
        <f>IF(H46=MAX($D46:$Q46),H$5/((2*SUM(X$5:X46))+1),H46)</f>
        <v>11800.666666666666</v>
      </c>
      <c r="I47" s="10">
        <f>IF(I46=MAX($D46:$Q46),I$5/((2*SUM(Y$5:Y46))+1),I46)</f>
        <v>7962.666666666667</v>
      </c>
      <c r="J47" s="10">
        <f>IF(J46=MAX($D46:$Q46),J$5/((2*SUM(Z$5:Z46))+1),J46)</f>
        <v>7232</v>
      </c>
      <c r="K47" s="10">
        <f>IF(K46=MAX($D46:$Q46),K$5/((2*SUM(AA$5:AA46))+1),K46)</f>
        <v>5585</v>
      </c>
      <c r="L47" s="10">
        <f>IF(L46=MAX($D46:$Q46),L$5/((2*SUM(AB$5:AB46))+1),L46)</f>
        <v>3112</v>
      </c>
      <c r="M47" s="10">
        <f>IF(M46=MAX($D46:$Q46),M$5/((2*SUM(AC$5:AC46))+1),M46)</f>
        <v>1683</v>
      </c>
      <c r="N47" s="10">
        <f>IF(N46=MAX($D46:$Q46),N$5/((2*SUM(AD$5:AD46))+1),N46)</f>
        <v>1419</v>
      </c>
      <c r="O47" s="10">
        <f>IF(O46=MAX($D46:$Q46),O$5/((2*SUM(AE$5:AE46))+1),O46)</f>
        <v>666</v>
      </c>
      <c r="P47" s="10">
        <f>IF(P46=MAX($D46:$Q46),P$5/((2*SUM(AF$5:AF46))+1),P46)</f>
        <v>475</v>
      </c>
      <c r="Q47" s="10">
        <f>IF(Q46=MAX($D46:$Q46),Q$5/((2*SUM(AG$5:AG46))+1),Q46)</f>
        <v>187</v>
      </c>
      <c r="S47" s="8">
        <v>43</v>
      </c>
      <c r="T47" s="8">
        <f t="shared" si="15"/>
        <v>1</v>
      </c>
      <c r="U47" s="8">
        <f t="shared" si="16"/>
        <v>0</v>
      </c>
      <c r="V47" s="8">
        <f t="shared" si="17"/>
        <v>0</v>
      </c>
      <c r="W47" s="8">
        <f t="shared" si="18"/>
        <v>0</v>
      </c>
      <c r="X47" s="8">
        <f t="shared" si="19"/>
        <v>0</v>
      </c>
      <c r="Y47" s="8">
        <f t="shared" si="20"/>
        <v>0</v>
      </c>
      <c r="Z47" s="8">
        <f t="shared" si="21"/>
        <v>0</v>
      </c>
      <c r="AA47" s="8">
        <f t="shared" si="22"/>
        <v>0</v>
      </c>
      <c r="AB47" s="8">
        <f t="shared" si="23"/>
        <v>0</v>
      </c>
      <c r="AC47" s="8">
        <f t="shared" si="24"/>
        <v>0</v>
      </c>
      <c r="AD47" s="8">
        <f t="shared" si="25"/>
        <v>0</v>
      </c>
      <c r="AE47" s="8">
        <f t="shared" si="26"/>
        <v>0</v>
      </c>
      <c r="AF47" s="8">
        <f t="shared" si="27"/>
        <v>0</v>
      </c>
      <c r="AG47" s="8">
        <f t="shared" si="28"/>
        <v>0</v>
      </c>
    </row>
    <row r="48" spans="2:33" x14ac:dyDescent="0.3">
      <c r="B48" s="8" t="s">
        <v>62</v>
      </c>
      <c r="C48" s="8">
        <v>44</v>
      </c>
      <c r="D48" s="10">
        <f>IF(D47=MAX($D47:$Q47),D$5/((2*SUM(T$5:T47))+1),D47)</f>
        <v>11286.545454545454</v>
      </c>
      <c r="E48" s="10">
        <f>IF(E47=MAX($D47:$Q47),E$5/((2*SUM(U$5:U47))+1),E47)</f>
        <v>11848.586206896553</v>
      </c>
      <c r="F48" s="10">
        <f>IF(F47=MAX($D47:$Q47),F$5/((2*SUM(V$5:V47))+1),F47)</f>
        <v>11596.307692307691</v>
      </c>
      <c r="G48" s="10">
        <f>IF(G47=MAX($D47:$Q47),G$5/((2*SUM(W$5:W47))+1),G47)</f>
        <v>10904.888888888889</v>
      </c>
      <c r="H48" s="10">
        <f>IF(H47=MAX($D47:$Q47),H$5/((2*SUM(X$5:X47))+1),H47)</f>
        <v>11800.666666666666</v>
      </c>
      <c r="I48" s="10">
        <f>IF(I47=MAX($D47:$Q47),I$5/((2*SUM(Y$5:Y47))+1),I47)</f>
        <v>7962.666666666667</v>
      </c>
      <c r="J48" s="10">
        <f>IF(J47=MAX($D47:$Q47),J$5/((2*SUM(Z$5:Z47))+1),J47)</f>
        <v>7232</v>
      </c>
      <c r="K48" s="10">
        <f>IF(K47=MAX($D47:$Q47),K$5/((2*SUM(AA$5:AA47))+1),K47)</f>
        <v>5585</v>
      </c>
      <c r="L48" s="10">
        <f>IF(L47=MAX($D47:$Q47),L$5/((2*SUM(AB$5:AB47))+1),L47)</f>
        <v>3112</v>
      </c>
      <c r="M48" s="10">
        <f>IF(M47=MAX($D47:$Q47),M$5/((2*SUM(AC$5:AC47))+1),M47)</f>
        <v>1683</v>
      </c>
      <c r="N48" s="10">
        <f>IF(N47=MAX($D47:$Q47),N$5/((2*SUM(AD$5:AD47))+1),N47)</f>
        <v>1419</v>
      </c>
      <c r="O48" s="10">
        <f>IF(O47=MAX($D47:$Q47),O$5/((2*SUM(AE$5:AE47))+1),O47)</f>
        <v>666</v>
      </c>
      <c r="P48" s="10">
        <f>IF(P47=MAX($D47:$Q47),P$5/((2*SUM(AF$5:AF47))+1),P47)</f>
        <v>475</v>
      </c>
      <c r="Q48" s="10">
        <f>IF(Q47=MAX($D47:$Q47),Q$5/((2*SUM(AG$5:AG47))+1),Q47)</f>
        <v>187</v>
      </c>
      <c r="S48" s="8">
        <v>44</v>
      </c>
      <c r="T48" s="8">
        <f t="shared" si="15"/>
        <v>0</v>
      </c>
      <c r="U48" s="8">
        <f t="shared" si="16"/>
        <v>1</v>
      </c>
      <c r="V48" s="8">
        <f t="shared" si="17"/>
        <v>0</v>
      </c>
      <c r="W48" s="8">
        <f t="shared" si="18"/>
        <v>0</v>
      </c>
      <c r="X48" s="8">
        <f t="shared" si="19"/>
        <v>0</v>
      </c>
      <c r="Y48" s="8">
        <f t="shared" si="20"/>
        <v>0</v>
      </c>
      <c r="Z48" s="8">
        <f t="shared" si="21"/>
        <v>0</v>
      </c>
      <c r="AA48" s="8">
        <f t="shared" si="22"/>
        <v>0</v>
      </c>
      <c r="AB48" s="8">
        <f t="shared" si="23"/>
        <v>0</v>
      </c>
      <c r="AC48" s="8">
        <f t="shared" si="24"/>
        <v>0</v>
      </c>
      <c r="AD48" s="8">
        <f t="shared" si="25"/>
        <v>0</v>
      </c>
      <c r="AE48" s="8">
        <f t="shared" si="26"/>
        <v>0</v>
      </c>
      <c r="AF48" s="8">
        <f t="shared" si="27"/>
        <v>0</v>
      </c>
      <c r="AG48" s="8">
        <f t="shared" si="28"/>
        <v>0</v>
      </c>
    </row>
    <row r="49" spans="2:33" x14ac:dyDescent="0.3">
      <c r="B49" s="8" t="s">
        <v>62</v>
      </c>
      <c r="C49" s="8">
        <v>45</v>
      </c>
      <c r="D49" s="10">
        <f>IF(D48=MAX($D48:$Q48),D$5/((2*SUM(T$5:T48))+1),D48)</f>
        <v>11286.545454545454</v>
      </c>
      <c r="E49" s="10">
        <f>IF(E48=MAX($D48:$Q48),E$5/((2*SUM(U$5:U48))+1),E48)</f>
        <v>11084.161290322581</v>
      </c>
      <c r="F49" s="10">
        <f>IF(F48=MAX($D48:$Q48),F$5/((2*SUM(V$5:V48))+1),F48)</f>
        <v>11596.307692307691</v>
      </c>
      <c r="G49" s="10">
        <f>IF(G48=MAX($D48:$Q48),G$5/((2*SUM(W$5:W48))+1),G48)</f>
        <v>10904.888888888889</v>
      </c>
      <c r="H49" s="10">
        <f>IF(H48=MAX($D48:$Q48),H$5/((2*SUM(X$5:X48))+1),H48)</f>
        <v>11800.666666666666</v>
      </c>
      <c r="I49" s="10">
        <f>IF(I48=MAX($D48:$Q48),I$5/((2*SUM(Y$5:Y48))+1),I48)</f>
        <v>7962.666666666667</v>
      </c>
      <c r="J49" s="10">
        <f>IF(J48=MAX($D48:$Q48),J$5/((2*SUM(Z$5:Z48))+1),J48)</f>
        <v>7232</v>
      </c>
      <c r="K49" s="10">
        <f>IF(K48=MAX($D48:$Q48),K$5/((2*SUM(AA$5:AA48))+1),K48)</f>
        <v>5585</v>
      </c>
      <c r="L49" s="10">
        <f>IF(L48=MAX($D48:$Q48),L$5/((2*SUM(AB$5:AB48))+1),L48)</f>
        <v>3112</v>
      </c>
      <c r="M49" s="10">
        <f>IF(M48=MAX($D48:$Q48),M$5/((2*SUM(AC$5:AC48))+1),M48)</f>
        <v>1683</v>
      </c>
      <c r="N49" s="10">
        <f>IF(N48=MAX($D48:$Q48),N$5/((2*SUM(AD$5:AD48))+1),N48)</f>
        <v>1419</v>
      </c>
      <c r="O49" s="10">
        <f>IF(O48=MAX($D48:$Q48),O$5/((2*SUM(AE$5:AE48))+1),O48)</f>
        <v>666</v>
      </c>
      <c r="P49" s="10">
        <f>IF(P48=MAX($D48:$Q48),P$5/((2*SUM(AF$5:AF48))+1),P48)</f>
        <v>475</v>
      </c>
      <c r="Q49" s="10">
        <f>IF(Q48=MAX($D48:$Q48),Q$5/((2*SUM(AG$5:AG48))+1),Q48)</f>
        <v>187</v>
      </c>
      <c r="S49" s="8">
        <v>45</v>
      </c>
      <c r="T49" s="8">
        <f t="shared" si="15"/>
        <v>0</v>
      </c>
      <c r="U49" s="8">
        <f t="shared" si="16"/>
        <v>0</v>
      </c>
      <c r="V49" s="8">
        <f t="shared" si="17"/>
        <v>0</v>
      </c>
      <c r="W49" s="8">
        <f t="shared" si="18"/>
        <v>0</v>
      </c>
      <c r="X49" s="8">
        <f t="shared" si="19"/>
        <v>1</v>
      </c>
      <c r="Y49" s="8">
        <f t="shared" si="20"/>
        <v>0</v>
      </c>
      <c r="Z49" s="8">
        <f t="shared" si="21"/>
        <v>0</v>
      </c>
      <c r="AA49" s="8">
        <f t="shared" si="22"/>
        <v>0</v>
      </c>
      <c r="AB49" s="8">
        <f t="shared" si="23"/>
        <v>0</v>
      </c>
      <c r="AC49" s="8">
        <f t="shared" si="24"/>
        <v>0</v>
      </c>
      <c r="AD49" s="8">
        <f t="shared" si="25"/>
        <v>0</v>
      </c>
      <c r="AE49" s="8">
        <f t="shared" si="26"/>
        <v>0</v>
      </c>
      <c r="AF49" s="8">
        <f t="shared" si="27"/>
        <v>0</v>
      </c>
      <c r="AG49" s="8">
        <f t="shared" si="28"/>
        <v>0</v>
      </c>
    </row>
    <row r="50" spans="2:33" x14ac:dyDescent="0.3">
      <c r="B50" s="8" t="s">
        <v>62</v>
      </c>
      <c r="C50" s="8">
        <v>46</v>
      </c>
      <c r="D50" s="10">
        <f>IF(D49=MAX($D49:$Q49),D$5/((2*SUM(T$5:T49))+1),D49)</f>
        <v>11286.545454545454</v>
      </c>
      <c r="E50" s="10">
        <f>IF(E49=MAX($D49:$Q49),E$5/((2*SUM(U$5:U49))+1),E49)</f>
        <v>11084.161290322581</v>
      </c>
      <c r="F50" s="10">
        <f>IF(F49=MAX($D49:$Q49),F$5/((2*SUM(V$5:V49))+1),F49)</f>
        <v>11596.307692307691</v>
      </c>
      <c r="G50" s="10">
        <f>IF(G49=MAX($D49:$Q49),G$5/((2*SUM(W$5:W49))+1),G49)</f>
        <v>10904.888888888889</v>
      </c>
      <c r="H50" s="10">
        <f>IF(H49=MAX($D49:$Q49),H$5/((2*SUM(X$5:X49))+1),H49)</f>
        <v>7080.4</v>
      </c>
      <c r="I50" s="10">
        <f>IF(I49=MAX($D49:$Q49),I$5/((2*SUM(Y$5:Y49))+1),I49)</f>
        <v>7962.666666666667</v>
      </c>
      <c r="J50" s="10">
        <f>IF(J49=MAX($D49:$Q49),J$5/((2*SUM(Z$5:Z49))+1),J49)</f>
        <v>7232</v>
      </c>
      <c r="K50" s="10">
        <f>IF(K49=MAX($D49:$Q49),K$5/((2*SUM(AA$5:AA49))+1),K49)</f>
        <v>5585</v>
      </c>
      <c r="L50" s="10">
        <f>IF(L49=MAX($D49:$Q49),L$5/((2*SUM(AB$5:AB49))+1),L49)</f>
        <v>3112</v>
      </c>
      <c r="M50" s="10">
        <f>IF(M49=MAX($D49:$Q49),M$5/((2*SUM(AC$5:AC49))+1),M49)</f>
        <v>1683</v>
      </c>
      <c r="N50" s="10">
        <f>IF(N49=MAX($D49:$Q49),N$5/((2*SUM(AD$5:AD49))+1),N49)</f>
        <v>1419</v>
      </c>
      <c r="O50" s="10">
        <f>IF(O49=MAX($D49:$Q49),O$5/((2*SUM(AE$5:AE49))+1),O49)</f>
        <v>666</v>
      </c>
      <c r="P50" s="10">
        <f>IF(P49=MAX($D49:$Q49),P$5/((2*SUM(AF$5:AF49))+1),P49)</f>
        <v>475</v>
      </c>
      <c r="Q50" s="10">
        <f>IF(Q49=MAX($D49:$Q49),Q$5/((2*SUM(AG$5:AG49))+1),Q49)</f>
        <v>187</v>
      </c>
      <c r="S50" s="8">
        <v>46</v>
      </c>
      <c r="T50" s="8">
        <f t="shared" si="15"/>
        <v>0</v>
      </c>
      <c r="U50" s="8">
        <f t="shared" si="16"/>
        <v>0</v>
      </c>
      <c r="V50" s="8">
        <f t="shared" si="17"/>
        <v>1</v>
      </c>
      <c r="W50" s="8">
        <f t="shared" si="18"/>
        <v>0</v>
      </c>
      <c r="X50" s="8">
        <f t="shared" si="19"/>
        <v>0</v>
      </c>
      <c r="Y50" s="8">
        <f t="shared" si="20"/>
        <v>0</v>
      </c>
      <c r="Z50" s="8">
        <f t="shared" si="21"/>
        <v>0</v>
      </c>
      <c r="AA50" s="8">
        <f t="shared" si="22"/>
        <v>0</v>
      </c>
      <c r="AB50" s="8">
        <f t="shared" si="23"/>
        <v>0</v>
      </c>
      <c r="AC50" s="8">
        <f t="shared" si="24"/>
        <v>0</v>
      </c>
      <c r="AD50" s="8">
        <f t="shared" si="25"/>
        <v>0</v>
      </c>
      <c r="AE50" s="8">
        <f t="shared" si="26"/>
        <v>0</v>
      </c>
      <c r="AF50" s="8">
        <f t="shared" si="27"/>
        <v>0</v>
      </c>
      <c r="AG50" s="8">
        <f t="shared" si="28"/>
        <v>0</v>
      </c>
    </row>
    <row r="51" spans="2:33" x14ac:dyDescent="0.3">
      <c r="B51" s="8" t="s">
        <v>62</v>
      </c>
      <c r="C51" s="8">
        <v>47</v>
      </c>
      <c r="D51" s="10">
        <f>IF(D50=MAX($D50:$Q50),D$5/((2*SUM(T$5:T50))+1),D50)</f>
        <v>11286.545454545454</v>
      </c>
      <c r="E51" s="10">
        <f>IF(E50=MAX($D50:$Q50),E$5/((2*SUM(U$5:U50))+1),E50)</f>
        <v>11084.161290322581</v>
      </c>
      <c r="F51" s="10">
        <f>IF(F50=MAX($D50:$Q50),F$5/((2*SUM(V$5:V50))+1),F50)</f>
        <v>10050.133333333333</v>
      </c>
      <c r="G51" s="10">
        <f>IF(G50=MAX($D50:$Q50),G$5/((2*SUM(W$5:W50))+1),G50)</f>
        <v>10904.888888888889</v>
      </c>
      <c r="H51" s="10">
        <f>IF(H50=MAX($D50:$Q50),H$5/((2*SUM(X$5:X50))+1),H50)</f>
        <v>7080.4</v>
      </c>
      <c r="I51" s="10">
        <f>IF(I50=MAX($D50:$Q50),I$5/((2*SUM(Y$5:Y50))+1),I50)</f>
        <v>7962.666666666667</v>
      </c>
      <c r="J51" s="10">
        <f>IF(J50=MAX($D50:$Q50),J$5/((2*SUM(Z$5:Z50))+1),J50)</f>
        <v>7232</v>
      </c>
      <c r="K51" s="10">
        <f>IF(K50=MAX($D50:$Q50),K$5/((2*SUM(AA$5:AA50))+1),K50)</f>
        <v>5585</v>
      </c>
      <c r="L51" s="10">
        <f>IF(L50=MAX($D50:$Q50),L$5/((2*SUM(AB$5:AB50))+1),L50)</f>
        <v>3112</v>
      </c>
      <c r="M51" s="10">
        <f>IF(M50=MAX($D50:$Q50),M$5/((2*SUM(AC$5:AC50))+1),M50)</f>
        <v>1683</v>
      </c>
      <c r="N51" s="10">
        <f>IF(N50=MAX($D50:$Q50),N$5/((2*SUM(AD$5:AD50))+1),N50)</f>
        <v>1419</v>
      </c>
      <c r="O51" s="10">
        <f>IF(O50=MAX($D50:$Q50),O$5/((2*SUM(AE$5:AE50))+1),O50)</f>
        <v>666</v>
      </c>
      <c r="P51" s="10">
        <f>IF(P50=MAX($D50:$Q50),P$5/((2*SUM(AF$5:AF50))+1),P50)</f>
        <v>475</v>
      </c>
      <c r="Q51" s="10">
        <f>IF(Q50=MAX($D50:$Q50),Q$5/((2*SUM(AG$5:AG50))+1),Q50)</f>
        <v>187</v>
      </c>
      <c r="S51" s="8">
        <v>47</v>
      </c>
      <c r="T51" s="8">
        <f t="shared" si="15"/>
        <v>1</v>
      </c>
      <c r="U51" s="8">
        <f t="shared" si="16"/>
        <v>0</v>
      </c>
      <c r="V51" s="8">
        <f t="shared" si="17"/>
        <v>0</v>
      </c>
      <c r="W51" s="8">
        <f t="shared" si="18"/>
        <v>0</v>
      </c>
      <c r="X51" s="8">
        <f t="shared" si="19"/>
        <v>0</v>
      </c>
      <c r="Y51" s="8">
        <f t="shared" si="20"/>
        <v>0</v>
      </c>
      <c r="Z51" s="8">
        <f t="shared" si="21"/>
        <v>0</v>
      </c>
      <c r="AA51" s="8">
        <f t="shared" si="22"/>
        <v>0</v>
      </c>
      <c r="AB51" s="8">
        <f t="shared" si="23"/>
        <v>0</v>
      </c>
      <c r="AC51" s="8">
        <f t="shared" si="24"/>
        <v>0</v>
      </c>
      <c r="AD51" s="8">
        <f t="shared" si="25"/>
        <v>0</v>
      </c>
      <c r="AE51" s="8">
        <f t="shared" si="26"/>
        <v>0</v>
      </c>
      <c r="AF51" s="8">
        <f t="shared" si="27"/>
        <v>0</v>
      </c>
      <c r="AG51" s="8">
        <f t="shared" si="28"/>
        <v>0</v>
      </c>
    </row>
    <row r="52" spans="2:33" x14ac:dyDescent="0.3">
      <c r="B52" s="8" t="s">
        <v>62</v>
      </c>
      <c r="C52" s="8">
        <v>48</v>
      </c>
      <c r="D52" s="10">
        <f>IF(D51=MAX($D51:$Q51),D$5/((2*SUM(T$5:T51))+1),D51)</f>
        <v>10641.6</v>
      </c>
      <c r="E52" s="10">
        <f>IF(E51=MAX($D51:$Q51),E$5/((2*SUM(U$5:U51))+1),E51)</f>
        <v>11084.161290322581</v>
      </c>
      <c r="F52" s="10">
        <f>IF(F51=MAX($D51:$Q51),F$5/((2*SUM(V$5:V51))+1),F51)</f>
        <v>10050.133333333333</v>
      </c>
      <c r="G52" s="10">
        <f>IF(G51=MAX($D51:$Q51),G$5/((2*SUM(W$5:W51))+1),G51)</f>
        <v>10904.888888888889</v>
      </c>
      <c r="H52" s="10">
        <f>IF(H51=MAX($D51:$Q51),H$5/((2*SUM(X$5:X51))+1),H51)</f>
        <v>7080.4</v>
      </c>
      <c r="I52" s="10">
        <f>IF(I51=MAX($D51:$Q51),I$5/((2*SUM(Y$5:Y51))+1),I51)</f>
        <v>7962.666666666667</v>
      </c>
      <c r="J52" s="10">
        <f>IF(J51=MAX($D51:$Q51),J$5/((2*SUM(Z$5:Z51))+1),J51)</f>
        <v>7232</v>
      </c>
      <c r="K52" s="10">
        <f>IF(K51=MAX($D51:$Q51),K$5/((2*SUM(AA$5:AA51))+1),K51)</f>
        <v>5585</v>
      </c>
      <c r="L52" s="10">
        <f>IF(L51=MAX($D51:$Q51),L$5/((2*SUM(AB$5:AB51))+1),L51)</f>
        <v>3112</v>
      </c>
      <c r="M52" s="10">
        <f>IF(M51=MAX($D51:$Q51),M$5/((2*SUM(AC$5:AC51))+1),M51)</f>
        <v>1683</v>
      </c>
      <c r="N52" s="10">
        <f>IF(N51=MAX($D51:$Q51),N$5/((2*SUM(AD$5:AD51))+1),N51)</f>
        <v>1419</v>
      </c>
      <c r="O52" s="10">
        <f>IF(O51=MAX($D51:$Q51),O$5/((2*SUM(AE$5:AE51))+1),O51)</f>
        <v>666</v>
      </c>
      <c r="P52" s="10">
        <f>IF(P51=MAX($D51:$Q51),P$5/((2*SUM(AF$5:AF51))+1),P51)</f>
        <v>475</v>
      </c>
      <c r="Q52" s="10">
        <f>IF(Q51=MAX($D51:$Q51),Q$5/((2*SUM(AG$5:AG51))+1),Q51)</f>
        <v>187</v>
      </c>
      <c r="S52" s="8">
        <v>48</v>
      </c>
      <c r="T52" s="8">
        <f t="shared" si="15"/>
        <v>0</v>
      </c>
      <c r="U52" s="8">
        <f t="shared" si="16"/>
        <v>1</v>
      </c>
      <c r="V52" s="8">
        <f t="shared" si="17"/>
        <v>0</v>
      </c>
      <c r="W52" s="8">
        <f t="shared" si="18"/>
        <v>0</v>
      </c>
      <c r="X52" s="8">
        <f t="shared" si="19"/>
        <v>0</v>
      </c>
      <c r="Y52" s="8">
        <f t="shared" si="20"/>
        <v>0</v>
      </c>
      <c r="Z52" s="8">
        <f t="shared" si="21"/>
        <v>0</v>
      </c>
      <c r="AA52" s="8">
        <f t="shared" si="22"/>
        <v>0</v>
      </c>
      <c r="AB52" s="8">
        <f t="shared" si="23"/>
        <v>0</v>
      </c>
      <c r="AC52" s="8">
        <f t="shared" si="24"/>
        <v>0</v>
      </c>
      <c r="AD52" s="8">
        <f t="shared" si="25"/>
        <v>0</v>
      </c>
      <c r="AE52" s="8">
        <f t="shared" si="26"/>
        <v>0</v>
      </c>
      <c r="AF52" s="8">
        <f t="shared" si="27"/>
        <v>0</v>
      </c>
      <c r="AG52" s="8">
        <f t="shared" si="28"/>
        <v>0</v>
      </c>
    </row>
    <row r="53" spans="2:33" x14ac:dyDescent="0.3">
      <c r="B53" s="8" t="s">
        <v>62</v>
      </c>
      <c r="C53" s="8">
        <v>49</v>
      </c>
      <c r="D53" s="10">
        <f>IF(D52=MAX($D52:$Q52),D$5/((2*SUM(T$5:T52))+1),D52)</f>
        <v>10641.6</v>
      </c>
      <c r="E53" s="10">
        <f>IF(E52=MAX($D52:$Q52),E$5/((2*SUM(U$5:U52))+1),E52)</f>
        <v>10412.39393939394</v>
      </c>
      <c r="F53" s="10">
        <f>IF(F52=MAX($D52:$Q52),F$5/((2*SUM(V$5:V52))+1),F52)</f>
        <v>10050.133333333333</v>
      </c>
      <c r="G53" s="10">
        <f>IF(G52=MAX($D52:$Q52),G$5/((2*SUM(W$5:W52))+1),G52)</f>
        <v>10904.888888888889</v>
      </c>
      <c r="H53" s="10">
        <f>IF(H52=MAX($D52:$Q52),H$5/((2*SUM(X$5:X52))+1),H52)</f>
        <v>7080.4</v>
      </c>
      <c r="I53" s="10">
        <f>IF(I52=MAX($D52:$Q52),I$5/((2*SUM(Y$5:Y52))+1),I52)</f>
        <v>7962.666666666667</v>
      </c>
      <c r="J53" s="10">
        <f>IF(J52=MAX($D52:$Q52),J$5/((2*SUM(Z$5:Z52))+1),J52)</f>
        <v>7232</v>
      </c>
      <c r="K53" s="10">
        <f>IF(K52=MAX($D52:$Q52),K$5/((2*SUM(AA$5:AA52))+1),K52)</f>
        <v>5585</v>
      </c>
      <c r="L53" s="10">
        <f>IF(L52=MAX($D52:$Q52),L$5/((2*SUM(AB$5:AB52))+1),L52)</f>
        <v>3112</v>
      </c>
      <c r="M53" s="10">
        <f>IF(M52=MAX($D52:$Q52),M$5/((2*SUM(AC$5:AC52))+1),M52)</f>
        <v>1683</v>
      </c>
      <c r="N53" s="10">
        <f>IF(N52=MAX($D52:$Q52),N$5/((2*SUM(AD$5:AD52))+1),N52)</f>
        <v>1419</v>
      </c>
      <c r="O53" s="10">
        <f>IF(O52=MAX($D52:$Q52),O$5/((2*SUM(AE$5:AE52))+1),O52)</f>
        <v>666</v>
      </c>
      <c r="P53" s="10">
        <f>IF(P52=MAX($D52:$Q52),P$5/((2*SUM(AF$5:AF52))+1),P52)</f>
        <v>475</v>
      </c>
      <c r="Q53" s="10">
        <f>IF(Q52=MAX($D52:$Q52),Q$5/((2*SUM(AG$5:AG52))+1),Q52)</f>
        <v>187</v>
      </c>
      <c r="S53" s="8">
        <v>49</v>
      </c>
      <c r="T53" s="8">
        <f t="shared" si="15"/>
        <v>0</v>
      </c>
      <c r="U53" s="8">
        <f t="shared" si="16"/>
        <v>0</v>
      </c>
      <c r="V53" s="8">
        <f t="shared" si="17"/>
        <v>0</v>
      </c>
      <c r="W53" s="8">
        <f t="shared" si="18"/>
        <v>1</v>
      </c>
      <c r="X53" s="8">
        <f t="shared" si="19"/>
        <v>0</v>
      </c>
      <c r="Y53" s="8">
        <f t="shared" si="20"/>
        <v>0</v>
      </c>
      <c r="Z53" s="8">
        <f t="shared" si="21"/>
        <v>0</v>
      </c>
      <c r="AA53" s="8">
        <f t="shared" si="22"/>
        <v>0</v>
      </c>
      <c r="AB53" s="8">
        <f t="shared" si="23"/>
        <v>0</v>
      </c>
      <c r="AC53" s="8">
        <f t="shared" si="24"/>
        <v>0</v>
      </c>
      <c r="AD53" s="8">
        <f t="shared" si="25"/>
        <v>0</v>
      </c>
      <c r="AE53" s="8">
        <f t="shared" si="26"/>
        <v>0</v>
      </c>
      <c r="AF53" s="8">
        <f t="shared" si="27"/>
        <v>0</v>
      </c>
      <c r="AG53" s="8">
        <f t="shared" si="28"/>
        <v>0</v>
      </c>
    </row>
    <row r="54" spans="2:33" x14ac:dyDescent="0.3">
      <c r="B54" s="8" t="s">
        <v>62</v>
      </c>
      <c r="C54" s="8">
        <v>50</v>
      </c>
      <c r="D54" s="10">
        <f>IF(D53=MAX($D53:$Q53),D$5/((2*SUM(T$5:T53))+1),D53)</f>
        <v>10641.6</v>
      </c>
      <c r="E54" s="10">
        <f>IF(E53=MAX($D53:$Q53),E$5/((2*SUM(U$5:U53))+1),E53)</f>
        <v>10412.39393939394</v>
      </c>
      <c r="F54" s="10">
        <f>IF(F53=MAX($D53:$Q53),F$5/((2*SUM(V$5:V53))+1),F53)</f>
        <v>10050.133333333333</v>
      </c>
      <c r="G54" s="10">
        <f>IF(G53=MAX($D53:$Q53),G$5/((2*SUM(W$5:W53))+1),G53)</f>
        <v>8922.181818181818</v>
      </c>
      <c r="H54" s="10">
        <f>IF(H53=MAX($D53:$Q53),H$5/((2*SUM(X$5:X53))+1),H53)</f>
        <v>7080.4</v>
      </c>
      <c r="I54" s="10">
        <f>IF(I53=MAX($D53:$Q53),I$5/((2*SUM(Y$5:Y53))+1),I53)</f>
        <v>7962.666666666667</v>
      </c>
      <c r="J54" s="10">
        <f>IF(J53=MAX($D53:$Q53),J$5/((2*SUM(Z$5:Z53))+1),J53)</f>
        <v>7232</v>
      </c>
      <c r="K54" s="10">
        <f>IF(K53=MAX($D53:$Q53),K$5/((2*SUM(AA$5:AA53))+1),K53)</f>
        <v>5585</v>
      </c>
      <c r="L54" s="10">
        <f>IF(L53=MAX($D53:$Q53),L$5/((2*SUM(AB$5:AB53))+1),L53)</f>
        <v>3112</v>
      </c>
      <c r="M54" s="10">
        <f>IF(M53=MAX($D53:$Q53),M$5/((2*SUM(AC$5:AC53))+1),M53)</f>
        <v>1683</v>
      </c>
      <c r="N54" s="10">
        <f>IF(N53=MAX($D53:$Q53),N$5/((2*SUM(AD$5:AD53))+1),N53)</f>
        <v>1419</v>
      </c>
      <c r="O54" s="10">
        <f>IF(O53=MAX($D53:$Q53),O$5/((2*SUM(AE$5:AE53))+1),O53)</f>
        <v>666</v>
      </c>
      <c r="P54" s="10">
        <f>IF(P53=MAX($D53:$Q53),P$5/((2*SUM(AF$5:AF53))+1),P53)</f>
        <v>475</v>
      </c>
      <c r="Q54" s="10">
        <f>IF(Q53=MAX($D53:$Q53),Q$5/((2*SUM(AG$5:AG53))+1),Q53)</f>
        <v>187</v>
      </c>
      <c r="S54" s="8">
        <v>50</v>
      </c>
      <c r="T54" s="8">
        <f t="shared" si="15"/>
        <v>1</v>
      </c>
      <c r="U54" s="8">
        <f t="shared" si="16"/>
        <v>0</v>
      </c>
      <c r="V54" s="8">
        <f t="shared" si="17"/>
        <v>0</v>
      </c>
      <c r="W54" s="8">
        <f t="shared" si="18"/>
        <v>0</v>
      </c>
      <c r="X54" s="8">
        <f t="shared" si="19"/>
        <v>0</v>
      </c>
      <c r="Y54" s="8">
        <f t="shared" si="20"/>
        <v>0</v>
      </c>
      <c r="Z54" s="8">
        <f t="shared" si="21"/>
        <v>0</v>
      </c>
      <c r="AA54" s="8">
        <f t="shared" si="22"/>
        <v>0</v>
      </c>
      <c r="AB54" s="8">
        <f t="shared" si="23"/>
        <v>0</v>
      </c>
      <c r="AC54" s="8">
        <f t="shared" si="24"/>
        <v>0</v>
      </c>
      <c r="AD54" s="8">
        <f t="shared" si="25"/>
        <v>0</v>
      </c>
      <c r="AE54" s="8">
        <f t="shared" si="26"/>
        <v>0</v>
      </c>
      <c r="AF54" s="8">
        <f t="shared" si="27"/>
        <v>0</v>
      </c>
      <c r="AG54" s="8">
        <f t="shared" si="28"/>
        <v>0</v>
      </c>
    </row>
    <row r="55" spans="2:33" x14ac:dyDescent="0.3">
      <c r="B55" s="8" t="s">
        <v>62</v>
      </c>
      <c r="C55" s="8">
        <v>51</v>
      </c>
      <c r="D55" s="10">
        <f>IF(D54=MAX($D54:$Q54),D$5/((2*SUM(T$5:T54))+1),D54)</f>
        <v>10066.378378378378</v>
      </c>
      <c r="E55" s="10">
        <f>IF(E54=MAX($D54:$Q54),E$5/((2*SUM(U$5:U54))+1),E54)</f>
        <v>10412.39393939394</v>
      </c>
      <c r="F55" s="10">
        <f>IF(F54=MAX($D54:$Q54),F$5/((2*SUM(V$5:V54))+1),F54)</f>
        <v>10050.133333333333</v>
      </c>
      <c r="G55" s="10">
        <f>IF(G54=MAX($D54:$Q54),G$5/((2*SUM(W$5:W54))+1),G54)</f>
        <v>8922.181818181818</v>
      </c>
      <c r="H55" s="10">
        <f>IF(H54=MAX($D54:$Q54),H$5/((2*SUM(X$5:X54))+1),H54)</f>
        <v>7080.4</v>
      </c>
      <c r="I55" s="10">
        <f>IF(I54=MAX($D54:$Q54),I$5/((2*SUM(Y$5:Y54))+1),I54)</f>
        <v>7962.666666666667</v>
      </c>
      <c r="J55" s="10">
        <f>IF(J54=MAX($D54:$Q54),J$5/((2*SUM(Z$5:Z54))+1),J54)</f>
        <v>7232</v>
      </c>
      <c r="K55" s="10">
        <f>IF(K54=MAX($D54:$Q54),K$5/((2*SUM(AA$5:AA54))+1),K54)</f>
        <v>5585</v>
      </c>
      <c r="L55" s="10">
        <f>IF(L54=MAX($D54:$Q54),L$5/((2*SUM(AB$5:AB54))+1),L54)</f>
        <v>3112</v>
      </c>
      <c r="M55" s="10">
        <f>IF(M54=MAX($D54:$Q54),M$5/((2*SUM(AC$5:AC54))+1),M54)</f>
        <v>1683</v>
      </c>
      <c r="N55" s="10">
        <f>IF(N54=MAX($D54:$Q54),N$5/((2*SUM(AD$5:AD54))+1),N54)</f>
        <v>1419</v>
      </c>
      <c r="O55" s="10">
        <f>IF(O54=MAX($D54:$Q54),O$5/((2*SUM(AE$5:AE54))+1),O54)</f>
        <v>666</v>
      </c>
      <c r="P55" s="10">
        <f>IF(P54=MAX($D54:$Q54),P$5/((2*SUM(AF$5:AF54))+1),P54)</f>
        <v>475</v>
      </c>
      <c r="Q55" s="10">
        <f>IF(Q54=MAX($D54:$Q54),Q$5/((2*SUM(AG$5:AG54))+1),Q54)</f>
        <v>187</v>
      </c>
      <c r="S55" s="8">
        <v>51</v>
      </c>
      <c r="T55" s="8">
        <f t="shared" si="15"/>
        <v>0</v>
      </c>
      <c r="U55" s="8">
        <f t="shared" si="16"/>
        <v>1</v>
      </c>
      <c r="V55" s="8">
        <f t="shared" si="17"/>
        <v>0</v>
      </c>
      <c r="W55" s="8">
        <f t="shared" si="18"/>
        <v>0</v>
      </c>
      <c r="X55" s="8">
        <f t="shared" si="19"/>
        <v>0</v>
      </c>
      <c r="Y55" s="8">
        <f t="shared" si="20"/>
        <v>0</v>
      </c>
      <c r="Z55" s="8">
        <f t="shared" si="21"/>
        <v>0</v>
      </c>
      <c r="AA55" s="8">
        <f t="shared" si="22"/>
        <v>0</v>
      </c>
      <c r="AB55" s="8">
        <f t="shared" si="23"/>
        <v>0</v>
      </c>
      <c r="AC55" s="8">
        <f t="shared" si="24"/>
        <v>0</v>
      </c>
      <c r="AD55" s="8">
        <f t="shared" si="25"/>
        <v>0</v>
      </c>
      <c r="AE55" s="8">
        <f t="shared" si="26"/>
        <v>0</v>
      </c>
      <c r="AF55" s="8">
        <f t="shared" si="27"/>
        <v>0</v>
      </c>
      <c r="AG55" s="8">
        <f t="shared" si="28"/>
        <v>0</v>
      </c>
    </row>
    <row r="56" spans="2:33" x14ac:dyDescent="0.3">
      <c r="B56" s="8" t="s">
        <v>62</v>
      </c>
      <c r="C56" s="8">
        <v>52</v>
      </c>
      <c r="D56" s="10">
        <f>IF(D55=MAX($D55:$Q55),D$5/((2*SUM(T$5:T55))+1),D55)</f>
        <v>10066.378378378378</v>
      </c>
      <c r="E56" s="10">
        <f>IF(E55=MAX($D55:$Q55),E$5/((2*SUM(U$5:U55))+1),E55)</f>
        <v>9817.4</v>
      </c>
      <c r="F56" s="10">
        <f>IF(F55=MAX($D55:$Q55),F$5/((2*SUM(V$5:V55))+1),F55)</f>
        <v>10050.133333333333</v>
      </c>
      <c r="G56" s="10">
        <f>IF(G55=MAX($D55:$Q55),G$5/((2*SUM(W$5:W55))+1),G55)</f>
        <v>8922.181818181818</v>
      </c>
      <c r="H56" s="10">
        <f>IF(H55=MAX($D55:$Q55),H$5/((2*SUM(X$5:X55))+1),H55)</f>
        <v>7080.4</v>
      </c>
      <c r="I56" s="10">
        <f>IF(I55=MAX($D55:$Q55),I$5/((2*SUM(Y$5:Y55))+1),I55)</f>
        <v>7962.666666666667</v>
      </c>
      <c r="J56" s="10">
        <f>IF(J55=MAX($D55:$Q55),J$5/((2*SUM(Z$5:Z55))+1),J55)</f>
        <v>7232</v>
      </c>
      <c r="K56" s="10">
        <f>IF(K55=MAX($D55:$Q55),K$5/((2*SUM(AA$5:AA55))+1),K55)</f>
        <v>5585</v>
      </c>
      <c r="L56" s="10">
        <f>IF(L55=MAX($D55:$Q55),L$5/((2*SUM(AB$5:AB55))+1),L55)</f>
        <v>3112</v>
      </c>
      <c r="M56" s="10">
        <f>IF(M55=MAX($D55:$Q55),M$5/((2*SUM(AC$5:AC55))+1),M55)</f>
        <v>1683</v>
      </c>
      <c r="N56" s="10">
        <f>IF(N55=MAX($D55:$Q55),N$5/((2*SUM(AD$5:AD55))+1),N55)</f>
        <v>1419</v>
      </c>
      <c r="O56" s="10">
        <f>IF(O55=MAX($D55:$Q55),O$5/((2*SUM(AE$5:AE55))+1),O55)</f>
        <v>666</v>
      </c>
      <c r="P56" s="10">
        <f>IF(P55=MAX($D55:$Q55),P$5/((2*SUM(AF$5:AF55))+1),P55)</f>
        <v>475</v>
      </c>
      <c r="Q56" s="10">
        <f>IF(Q55=MAX($D55:$Q55),Q$5/((2*SUM(AG$5:AG55))+1),Q55)</f>
        <v>187</v>
      </c>
      <c r="S56" s="8">
        <v>52</v>
      </c>
      <c r="T56" s="8">
        <f t="shared" si="15"/>
        <v>1</v>
      </c>
      <c r="U56" s="8">
        <f t="shared" si="16"/>
        <v>0</v>
      </c>
      <c r="V56" s="8">
        <f t="shared" si="17"/>
        <v>0</v>
      </c>
      <c r="W56" s="8">
        <f t="shared" si="18"/>
        <v>0</v>
      </c>
      <c r="X56" s="8">
        <f t="shared" si="19"/>
        <v>0</v>
      </c>
      <c r="Y56" s="8">
        <f t="shared" si="20"/>
        <v>0</v>
      </c>
      <c r="Z56" s="8">
        <f t="shared" si="21"/>
        <v>0</v>
      </c>
      <c r="AA56" s="8">
        <f t="shared" si="22"/>
        <v>0</v>
      </c>
      <c r="AB56" s="8">
        <f t="shared" si="23"/>
        <v>0</v>
      </c>
      <c r="AC56" s="8">
        <f t="shared" si="24"/>
        <v>0</v>
      </c>
      <c r="AD56" s="8">
        <f t="shared" si="25"/>
        <v>0</v>
      </c>
      <c r="AE56" s="8">
        <f t="shared" si="26"/>
        <v>0</v>
      </c>
      <c r="AF56" s="8">
        <f t="shared" si="27"/>
        <v>0</v>
      </c>
      <c r="AG56" s="8">
        <f t="shared" si="28"/>
        <v>0</v>
      </c>
    </row>
    <row r="57" spans="2:33" x14ac:dyDescent="0.3">
      <c r="B57" s="8" t="s">
        <v>62</v>
      </c>
      <c r="C57" s="8">
        <v>53</v>
      </c>
      <c r="D57" s="10">
        <f>IF(D56=MAX($D56:$Q56),D$5/((2*SUM(T$5:T56))+1),D56)</f>
        <v>9550.1538461538457</v>
      </c>
      <c r="E57" s="10">
        <f>IF(E56=MAX($D56:$Q56),E$5/((2*SUM(U$5:U56))+1),E56)</f>
        <v>9817.4</v>
      </c>
      <c r="F57" s="10">
        <f>IF(F56=MAX($D56:$Q56),F$5/((2*SUM(V$5:V56))+1),F56)</f>
        <v>10050.133333333333</v>
      </c>
      <c r="G57" s="10">
        <f>IF(G56=MAX($D56:$Q56),G$5/((2*SUM(W$5:W56))+1),G56)</f>
        <v>8922.181818181818</v>
      </c>
      <c r="H57" s="10">
        <f>IF(H56=MAX($D56:$Q56),H$5/((2*SUM(X$5:X56))+1),H56)</f>
        <v>7080.4</v>
      </c>
      <c r="I57" s="10">
        <f>IF(I56=MAX($D56:$Q56),I$5/((2*SUM(Y$5:Y56))+1),I56)</f>
        <v>7962.666666666667</v>
      </c>
      <c r="J57" s="10">
        <f>IF(J56=MAX($D56:$Q56),J$5/((2*SUM(Z$5:Z56))+1),J56)</f>
        <v>7232</v>
      </c>
      <c r="K57" s="10">
        <f>IF(K56=MAX($D56:$Q56),K$5/((2*SUM(AA$5:AA56))+1),K56)</f>
        <v>5585</v>
      </c>
      <c r="L57" s="10">
        <f>IF(L56=MAX($D56:$Q56),L$5/((2*SUM(AB$5:AB56))+1),L56)</f>
        <v>3112</v>
      </c>
      <c r="M57" s="10">
        <f>IF(M56=MAX($D56:$Q56),M$5/((2*SUM(AC$5:AC56))+1),M56)</f>
        <v>1683</v>
      </c>
      <c r="N57" s="10">
        <f>IF(N56=MAX($D56:$Q56),N$5/((2*SUM(AD$5:AD56))+1),N56)</f>
        <v>1419</v>
      </c>
      <c r="O57" s="10">
        <f>IF(O56=MAX($D56:$Q56),O$5/((2*SUM(AE$5:AE56))+1),O56)</f>
        <v>666</v>
      </c>
      <c r="P57" s="10">
        <f>IF(P56=MAX($D56:$Q56),P$5/((2*SUM(AF$5:AF56))+1),P56)</f>
        <v>475</v>
      </c>
      <c r="Q57" s="10">
        <f>IF(Q56=MAX($D56:$Q56),Q$5/((2*SUM(AG$5:AG56))+1),Q56)</f>
        <v>187</v>
      </c>
      <c r="S57" s="8">
        <v>53</v>
      </c>
      <c r="T57" s="8">
        <f t="shared" si="15"/>
        <v>0</v>
      </c>
      <c r="U57" s="8">
        <f t="shared" si="16"/>
        <v>0</v>
      </c>
      <c r="V57" s="8">
        <f t="shared" si="17"/>
        <v>1</v>
      </c>
      <c r="W57" s="8">
        <f t="shared" si="18"/>
        <v>0</v>
      </c>
      <c r="X57" s="8">
        <f t="shared" si="19"/>
        <v>0</v>
      </c>
      <c r="Y57" s="8">
        <f t="shared" si="20"/>
        <v>0</v>
      </c>
      <c r="Z57" s="8">
        <f t="shared" si="21"/>
        <v>0</v>
      </c>
      <c r="AA57" s="8">
        <f t="shared" si="22"/>
        <v>0</v>
      </c>
      <c r="AB57" s="8">
        <f t="shared" si="23"/>
        <v>0</v>
      </c>
      <c r="AC57" s="8">
        <f t="shared" si="24"/>
        <v>0</v>
      </c>
      <c r="AD57" s="8">
        <f t="shared" si="25"/>
        <v>0</v>
      </c>
      <c r="AE57" s="8">
        <f t="shared" si="26"/>
        <v>0</v>
      </c>
      <c r="AF57" s="8">
        <f t="shared" si="27"/>
        <v>0</v>
      </c>
      <c r="AG57" s="8">
        <f t="shared" si="28"/>
        <v>0</v>
      </c>
    </row>
    <row r="58" spans="2:33" x14ac:dyDescent="0.3">
      <c r="B58" s="8" t="s">
        <v>62</v>
      </c>
      <c r="C58" s="8">
        <v>54</v>
      </c>
      <c r="D58" s="10">
        <f>IF(D57=MAX($D57:$Q57),D$5/((2*SUM(T$5:T57))+1),D57)</f>
        <v>9550.1538461538457</v>
      </c>
      <c r="E58" s="10">
        <f>IF(E57=MAX($D57:$Q57),E$5/((2*SUM(U$5:U57))+1),E57)</f>
        <v>9817.4</v>
      </c>
      <c r="F58" s="10">
        <f>IF(F57=MAX($D57:$Q57),F$5/((2*SUM(V$5:V57))+1),F57)</f>
        <v>8867.7647058823532</v>
      </c>
      <c r="G58" s="10">
        <f>IF(G57=MAX($D57:$Q57),G$5/((2*SUM(W$5:W57))+1),G57)</f>
        <v>8922.181818181818</v>
      </c>
      <c r="H58" s="10">
        <f>IF(H57=MAX($D57:$Q57),H$5/((2*SUM(X$5:X57))+1),H57)</f>
        <v>7080.4</v>
      </c>
      <c r="I58" s="10">
        <f>IF(I57=MAX($D57:$Q57),I$5/((2*SUM(Y$5:Y57))+1),I57)</f>
        <v>7962.666666666667</v>
      </c>
      <c r="J58" s="10">
        <f>IF(J57=MAX($D57:$Q57),J$5/((2*SUM(Z$5:Z57))+1),J57)</f>
        <v>7232</v>
      </c>
      <c r="K58" s="10">
        <f>IF(K57=MAX($D57:$Q57),K$5/((2*SUM(AA$5:AA57))+1),K57)</f>
        <v>5585</v>
      </c>
      <c r="L58" s="10">
        <f>IF(L57=MAX($D57:$Q57),L$5/((2*SUM(AB$5:AB57))+1),L57)</f>
        <v>3112</v>
      </c>
      <c r="M58" s="10">
        <f>IF(M57=MAX($D57:$Q57),M$5/((2*SUM(AC$5:AC57))+1),M57)</f>
        <v>1683</v>
      </c>
      <c r="N58" s="10">
        <f>IF(N57=MAX($D57:$Q57),N$5/((2*SUM(AD$5:AD57))+1),N57)</f>
        <v>1419</v>
      </c>
      <c r="O58" s="10">
        <f>IF(O57=MAX($D57:$Q57),O$5/((2*SUM(AE$5:AE57))+1),O57)</f>
        <v>666</v>
      </c>
      <c r="P58" s="10">
        <f>IF(P57=MAX($D57:$Q57),P$5/((2*SUM(AF$5:AF57))+1),P57)</f>
        <v>475</v>
      </c>
      <c r="Q58" s="10">
        <f>IF(Q57=MAX($D57:$Q57),Q$5/((2*SUM(AG$5:AG57))+1),Q57)</f>
        <v>187</v>
      </c>
      <c r="S58" s="8">
        <v>54</v>
      </c>
      <c r="T58" s="8">
        <f t="shared" si="15"/>
        <v>0</v>
      </c>
      <c r="U58" s="8">
        <f t="shared" si="16"/>
        <v>1</v>
      </c>
      <c r="V58" s="8">
        <f t="shared" si="17"/>
        <v>0</v>
      </c>
      <c r="W58" s="8">
        <f t="shared" si="18"/>
        <v>0</v>
      </c>
      <c r="X58" s="8">
        <f t="shared" si="19"/>
        <v>0</v>
      </c>
      <c r="Y58" s="8">
        <f t="shared" si="20"/>
        <v>0</v>
      </c>
      <c r="Z58" s="8">
        <f t="shared" si="21"/>
        <v>0</v>
      </c>
      <c r="AA58" s="8">
        <f t="shared" si="22"/>
        <v>0</v>
      </c>
      <c r="AB58" s="8">
        <f t="shared" si="23"/>
        <v>0</v>
      </c>
      <c r="AC58" s="8">
        <f t="shared" si="24"/>
        <v>0</v>
      </c>
      <c r="AD58" s="8">
        <f t="shared" si="25"/>
        <v>0</v>
      </c>
      <c r="AE58" s="8">
        <f t="shared" si="26"/>
        <v>0</v>
      </c>
      <c r="AF58" s="8">
        <f t="shared" si="27"/>
        <v>0</v>
      </c>
      <c r="AG58" s="8">
        <f t="shared" si="28"/>
        <v>0</v>
      </c>
    </row>
    <row r="59" spans="2:33" x14ac:dyDescent="0.3">
      <c r="B59" s="8" t="s">
        <v>62</v>
      </c>
      <c r="C59" s="8">
        <v>55</v>
      </c>
      <c r="D59" s="10">
        <f>IF(D58=MAX($D58:$Q58),D$5/((2*SUM(T$5:T58))+1),D58)</f>
        <v>9550.1538461538457</v>
      </c>
      <c r="E59" s="10">
        <f>IF(E58=MAX($D58:$Q58),E$5/((2*SUM(U$5:U58))+1),E58)</f>
        <v>9286.72972972973</v>
      </c>
      <c r="F59" s="10">
        <f>IF(F58=MAX($D58:$Q58),F$5/((2*SUM(V$5:V58))+1),F58)</f>
        <v>8867.7647058823532</v>
      </c>
      <c r="G59" s="10">
        <f>IF(G58=MAX($D58:$Q58),G$5/((2*SUM(W$5:W58))+1),G58)</f>
        <v>8922.181818181818</v>
      </c>
      <c r="H59" s="10">
        <f>IF(H58=MAX($D58:$Q58),H$5/((2*SUM(X$5:X58))+1),H58)</f>
        <v>7080.4</v>
      </c>
      <c r="I59" s="10">
        <f>IF(I58=MAX($D58:$Q58),I$5/((2*SUM(Y$5:Y58))+1),I58)</f>
        <v>7962.666666666667</v>
      </c>
      <c r="J59" s="10">
        <f>IF(J58=MAX($D58:$Q58),J$5/((2*SUM(Z$5:Z58))+1),J58)</f>
        <v>7232</v>
      </c>
      <c r="K59" s="10">
        <f>IF(K58=MAX($D58:$Q58),K$5/((2*SUM(AA$5:AA58))+1),K58)</f>
        <v>5585</v>
      </c>
      <c r="L59" s="10">
        <f>IF(L58=MAX($D58:$Q58),L$5/((2*SUM(AB$5:AB58))+1),L58)</f>
        <v>3112</v>
      </c>
      <c r="M59" s="10">
        <f>IF(M58=MAX($D58:$Q58),M$5/((2*SUM(AC$5:AC58))+1),M58)</f>
        <v>1683</v>
      </c>
      <c r="N59" s="10">
        <f>IF(N58=MAX($D58:$Q58),N$5/((2*SUM(AD$5:AD58))+1),N58)</f>
        <v>1419</v>
      </c>
      <c r="O59" s="10">
        <f>IF(O58=MAX($D58:$Q58),O$5/((2*SUM(AE$5:AE58))+1),O58)</f>
        <v>666</v>
      </c>
      <c r="P59" s="10">
        <f>IF(P58=MAX($D58:$Q58),P$5/((2*SUM(AF$5:AF58))+1),P58)</f>
        <v>475</v>
      </c>
      <c r="Q59" s="10">
        <f>IF(Q58=MAX($D58:$Q58),Q$5/((2*SUM(AG$5:AG58))+1),Q58)</f>
        <v>187</v>
      </c>
      <c r="S59" s="8">
        <v>55</v>
      </c>
      <c r="T59" s="8">
        <f t="shared" si="15"/>
        <v>1</v>
      </c>
      <c r="U59" s="8">
        <f t="shared" si="16"/>
        <v>0</v>
      </c>
      <c r="V59" s="8">
        <f t="shared" si="17"/>
        <v>0</v>
      </c>
      <c r="W59" s="8">
        <f t="shared" si="18"/>
        <v>0</v>
      </c>
      <c r="X59" s="8">
        <f t="shared" si="19"/>
        <v>0</v>
      </c>
      <c r="Y59" s="8">
        <f t="shared" si="20"/>
        <v>0</v>
      </c>
      <c r="Z59" s="8">
        <f t="shared" si="21"/>
        <v>0</v>
      </c>
      <c r="AA59" s="8">
        <f t="shared" si="22"/>
        <v>0</v>
      </c>
      <c r="AB59" s="8">
        <f t="shared" si="23"/>
        <v>0</v>
      </c>
      <c r="AC59" s="8">
        <f t="shared" si="24"/>
        <v>0</v>
      </c>
      <c r="AD59" s="8">
        <f t="shared" si="25"/>
        <v>0</v>
      </c>
      <c r="AE59" s="8">
        <f t="shared" si="26"/>
        <v>0</v>
      </c>
      <c r="AF59" s="8">
        <f t="shared" si="27"/>
        <v>0</v>
      </c>
      <c r="AG59" s="8">
        <f t="shared" si="28"/>
        <v>0</v>
      </c>
    </row>
    <row r="60" spans="2:33" x14ac:dyDescent="0.3">
      <c r="B60" s="8" t="s">
        <v>62</v>
      </c>
      <c r="C60" s="8">
        <v>56</v>
      </c>
      <c r="D60" s="10">
        <f>IF(D59=MAX($D59:$Q59),D$5/((2*SUM(T$5:T59))+1),D59)</f>
        <v>9084.292682926829</v>
      </c>
      <c r="E60" s="10">
        <f>IF(E59=MAX($D59:$Q59),E$5/((2*SUM(U$5:U59))+1),E59)</f>
        <v>9286.72972972973</v>
      </c>
      <c r="F60" s="10">
        <f>IF(F59=MAX($D59:$Q59),F$5/((2*SUM(V$5:V59))+1),F59)</f>
        <v>8867.7647058823532</v>
      </c>
      <c r="G60" s="10">
        <f>IF(G59=MAX($D59:$Q59),G$5/((2*SUM(W$5:W59))+1),G59)</f>
        <v>8922.181818181818</v>
      </c>
      <c r="H60" s="10">
        <f>IF(H59=MAX($D59:$Q59),H$5/((2*SUM(X$5:X59))+1),H59)</f>
        <v>7080.4</v>
      </c>
      <c r="I60" s="10">
        <f>IF(I59=MAX($D59:$Q59),I$5/((2*SUM(Y$5:Y59))+1),I59)</f>
        <v>7962.666666666667</v>
      </c>
      <c r="J60" s="10">
        <f>IF(J59=MAX($D59:$Q59),J$5/((2*SUM(Z$5:Z59))+1),J59)</f>
        <v>7232</v>
      </c>
      <c r="K60" s="10">
        <f>IF(K59=MAX($D59:$Q59),K$5/((2*SUM(AA$5:AA59))+1),K59)</f>
        <v>5585</v>
      </c>
      <c r="L60" s="10">
        <f>IF(L59=MAX($D59:$Q59),L$5/((2*SUM(AB$5:AB59))+1),L59)</f>
        <v>3112</v>
      </c>
      <c r="M60" s="10">
        <f>IF(M59=MAX($D59:$Q59),M$5/((2*SUM(AC$5:AC59))+1),M59)</f>
        <v>1683</v>
      </c>
      <c r="N60" s="10">
        <f>IF(N59=MAX($D59:$Q59),N$5/((2*SUM(AD$5:AD59))+1),N59)</f>
        <v>1419</v>
      </c>
      <c r="O60" s="10">
        <f>IF(O59=MAX($D59:$Q59),O$5/((2*SUM(AE$5:AE59))+1),O59)</f>
        <v>666</v>
      </c>
      <c r="P60" s="10">
        <f>IF(P59=MAX($D59:$Q59),P$5/((2*SUM(AF$5:AF59))+1),P59)</f>
        <v>475</v>
      </c>
      <c r="Q60" s="10">
        <f>IF(Q59=MAX($D59:$Q59),Q$5/((2*SUM(AG$5:AG59))+1),Q59)</f>
        <v>187</v>
      </c>
      <c r="S60" s="8">
        <v>56</v>
      </c>
      <c r="T60" s="8">
        <f t="shared" si="15"/>
        <v>0</v>
      </c>
      <c r="U60" s="8">
        <f t="shared" si="16"/>
        <v>1</v>
      </c>
      <c r="V60" s="8">
        <f t="shared" si="17"/>
        <v>0</v>
      </c>
      <c r="W60" s="8">
        <f t="shared" si="18"/>
        <v>0</v>
      </c>
      <c r="X60" s="8">
        <f t="shared" si="19"/>
        <v>0</v>
      </c>
      <c r="Y60" s="8">
        <f t="shared" si="20"/>
        <v>0</v>
      </c>
      <c r="Z60" s="8">
        <f t="shared" si="21"/>
        <v>0</v>
      </c>
      <c r="AA60" s="8">
        <f t="shared" si="22"/>
        <v>0</v>
      </c>
      <c r="AB60" s="8">
        <f t="shared" si="23"/>
        <v>0</v>
      </c>
      <c r="AC60" s="8">
        <f t="shared" si="24"/>
        <v>0</v>
      </c>
      <c r="AD60" s="8">
        <f t="shared" si="25"/>
        <v>0</v>
      </c>
      <c r="AE60" s="8">
        <f t="shared" si="26"/>
        <v>0</v>
      </c>
      <c r="AF60" s="8">
        <f t="shared" si="27"/>
        <v>0</v>
      </c>
      <c r="AG60" s="8">
        <f t="shared" si="28"/>
        <v>0</v>
      </c>
    </row>
    <row r="61" spans="2:33" x14ac:dyDescent="0.3">
      <c r="B61" s="8" t="s">
        <v>62</v>
      </c>
      <c r="C61" s="8">
        <v>57</v>
      </c>
      <c r="D61" s="10">
        <f>IF(D60=MAX($D60:$Q60),D$5/((2*SUM(T$5:T60))+1),D60)</f>
        <v>9084.292682926829</v>
      </c>
      <c r="E61" s="10">
        <f>IF(E60=MAX($D60:$Q60),E$5/((2*SUM(U$5:U60))+1),E60)</f>
        <v>8810.4871794871797</v>
      </c>
      <c r="F61" s="10">
        <f>IF(F60=MAX($D60:$Q60),F$5/((2*SUM(V$5:V60))+1),F60)</f>
        <v>8867.7647058823532</v>
      </c>
      <c r="G61" s="10">
        <f>IF(G60=MAX($D60:$Q60),G$5/((2*SUM(W$5:W60))+1),G60)</f>
        <v>8922.181818181818</v>
      </c>
      <c r="H61" s="10">
        <f>IF(H60=MAX($D60:$Q60),H$5/((2*SUM(X$5:X60))+1),H60)</f>
        <v>7080.4</v>
      </c>
      <c r="I61" s="10">
        <f>IF(I60=MAX($D60:$Q60),I$5/((2*SUM(Y$5:Y60))+1),I60)</f>
        <v>7962.666666666667</v>
      </c>
      <c r="J61" s="10">
        <f>IF(J60=MAX($D60:$Q60),J$5/((2*SUM(Z$5:Z60))+1),J60)</f>
        <v>7232</v>
      </c>
      <c r="K61" s="10">
        <f>IF(K60=MAX($D60:$Q60),K$5/((2*SUM(AA$5:AA60))+1),K60)</f>
        <v>5585</v>
      </c>
      <c r="L61" s="10">
        <f>IF(L60=MAX($D60:$Q60),L$5/((2*SUM(AB$5:AB60))+1),L60)</f>
        <v>3112</v>
      </c>
      <c r="M61" s="10">
        <f>IF(M60=MAX($D60:$Q60),M$5/((2*SUM(AC$5:AC60))+1),M60)</f>
        <v>1683</v>
      </c>
      <c r="N61" s="10">
        <f>IF(N60=MAX($D60:$Q60),N$5/((2*SUM(AD$5:AD60))+1),N60)</f>
        <v>1419</v>
      </c>
      <c r="O61" s="10">
        <f>IF(O60=MAX($D60:$Q60),O$5/((2*SUM(AE$5:AE60))+1),O60)</f>
        <v>666</v>
      </c>
      <c r="P61" s="10">
        <f>IF(P60=MAX($D60:$Q60),P$5/((2*SUM(AF$5:AF60))+1),P60)</f>
        <v>475</v>
      </c>
      <c r="Q61" s="10">
        <f>IF(Q60=MAX($D60:$Q60),Q$5/((2*SUM(AG$5:AG60))+1),Q60)</f>
        <v>187</v>
      </c>
      <c r="S61" s="8">
        <v>57</v>
      </c>
      <c r="T61" s="8">
        <f t="shared" si="15"/>
        <v>1</v>
      </c>
      <c r="U61" s="8">
        <f t="shared" si="16"/>
        <v>0</v>
      </c>
      <c r="V61" s="8">
        <f t="shared" si="17"/>
        <v>0</v>
      </c>
      <c r="W61" s="8">
        <f t="shared" si="18"/>
        <v>0</v>
      </c>
      <c r="X61" s="8">
        <f t="shared" si="19"/>
        <v>0</v>
      </c>
      <c r="Y61" s="8">
        <f t="shared" si="20"/>
        <v>0</v>
      </c>
      <c r="Z61" s="8">
        <f t="shared" si="21"/>
        <v>0</v>
      </c>
      <c r="AA61" s="8">
        <f t="shared" si="22"/>
        <v>0</v>
      </c>
      <c r="AB61" s="8">
        <f t="shared" si="23"/>
        <v>0</v>
      </c>
      <c r="AC61" s="8">
        <f t="shared" si="24"/>
        <v>0</v>
      </c>
      <c r="AD61" s="8">
        <f t="shared" si="25"/>
        <v>0</v>
      </c>
      <c r="AE61" s="8">
        <f t="shared" si="26"/>
        <v>0</v>
      </c>
      <c r="AF61" s="8">
        <f t="shared" si="27"/>
        <v>0</v>
      </c>
      <c r="AG61" s="8">
        <f t="shared" si="28"/>
        <v>0</v>
      </c>
    </row>
    <row r="62" spans="2:33" x14ac:dyDescent="0.3">
      <c r="B62" s="8" t="s">
        <v>62</v>
      </c>
      <c r="C62" s="8">
        <v>58</v>
      </c>
      <c r="D62" s="10">
        <f>IF(D61=MAX($D61:$Q61),D$5/((2*SUM(T$5:T61))+1),D61)</f>
        <v>8661.7674418604656</v>
      </c>
      <c r="E62" s="10">
        <f>IF(E61=MAX($D61:$Q61),E$5/((2*SUM(U$5:U61))+1),E61)</f>
        <v>8810.4871794871797</v>
      </c>
      <c r="F62" s="10">
        <f>IF(F61=MAX($D61:$Q61),F$5/((2*SUM(V$5:V61))+1),F61)</f>
        <v>8867.7647058823532</v>
      </c>
      <c r="G62" s="10">
        <f>IF(G61=MAX($D61:$Q61),G$5/((2*SUM(W$5:W61))+1),G61)</f>
        <v>8922.181818181818</v>
      </c>
      <c r="H62" s="10">
        <f>IF(H61=MAX($D61:$Q61),H$5/((2*SUM(X$5:X61))+1),H61)</f>
        <v>7080.4</v>
      </c>
      <c r="I62" s="10">
        <f>IF(I61=MAX($D61:$Q61),I$5/((2*SUM(Y$5:Y61))+1),I61)</f>
        <v>7962.666666666667</v>
      </c>
      <c r="J62" s="10">
        <f>IF(J61=MAX($D61:$Q61),J$5/((2*SUM(Z$5:Z61))+1),J61)</f>
        <v>7232</v>
      </c>
      <c r="K62" s="10">
        <f>IF(K61=MAX($D61:$Q61),K$5/((2*SUM(AA$5:AA61))+1),K61)</f>
        <v>5585</v>
      </c>
      <c r="L62" s="10">
        <f>IF(L61=MAX($D61:$Q61),L$5/((2*SUM(AB$5:AB61))+1),L61)</f>
        <v>3112</v>
      </c>
      <c r="M62" s="10">
        <f>IF(M61=MAX($D61:$Q61),M$5/((2*SUM(AC$5:AC61))+1),M61)</f>
        <v>1683</v>
      </c>
      <c r="N62" s="10">
        <f>IF(N61=MAX($D61:$Q61),N$5/((2*SUM(AD$5:AD61))+1),N61)</f>
        <v>1419</v>
      </c>
      <c r="O62" s="10">
        <f>IF(O61=MAX($D61:$Q61),O$5/((2*SUM(AE$5:AE61))+1),O61)</f>
        <v>666</v>
      </c>
      <c r="P62" s="10">
        <f>IF(P61=MAX($D61:$Q61),P$5/((2*SUM(AF$5:AF61))+1),P61)</f>
        <v>475</v>
      </c>
      <c r="Q62" s="10">
        <f>IF(Q61=MAX($D61:$Q61),Q$5/((2*SUM(AG$5:AG61))+1),Q61)</f>
        <v>187</v>
      </c>
      <c r="S62" s="8">
        <v>58</v>
      </c>
      <c r="T62" s="8">
        <f t="shared" si="15"/>
        <v>0</v>
      </c>
      <c r="U62" s="8">
        <f t="shared" si="16"/>
        <v>0</v>
      </c>
      <c r="V62" s="8">
        <f t="shared" si="17"/>
        <v>0</v>
      </c>
      <c r="W62" s="8">
        <f t="shared" si="18"/>
        <v>1</v>
      </c>
      <c r="X62" s="8">
        <f t="shared" si="19"/>
        <v>0</v>
      </c>
      <c r="Y62" s="8">
        <f t="shared" si="20"/>
        <v>0</v>
      </c>
      <c r="Z62" s="8">
        <f t="shared" si="21"/>
        <v>0</v>
      </c>
      <c r="AA62" s="8">
        <f t="shared" si="22"/>
        <v>0</v>
      </c>
      <c r="AB62" s="8">
        <f t="shared" si="23"/>
        <v>0</v>
      </c>
      <c r="AC62" s="8">
        <f t="shared" si="24"/>
        <v>0</v>
      </c>
      <c r="AD62" s="8">
        <f t="shared" si="25"/>
        <v>0</v>
      </c>
      <c r="AE62" s="8">
        <f t="shared" si="26"/>
        <v>0</v>
      </c>
      <c r="AF62" s="8">
        <f t="shared" si="27"/>
        <v>0</v>
      </c>
      <c r="AG62" s="8">
        <f t="shared" si="28"/>
        <v>0</v>
      </c>
    </row>
    <row r="63" spans="2:33" x14ac:dyDescent="0.3">
      <c r="B63" s="8" t="s">
        <v>62</v>
      </c>
      <c r="C63" s="8">
        <v>59</v>
      </c>
      <c r="D63" s="10">
        <f>IF(D62=MAX($D62:$Q62),D$5/((2*SUM(T$5:T62))+1),D62)</f>
        <v>8661.7674418604656</v>
      </c>
      <c r="E63" s="10">
        <f>IF(E62=MAX($D62:$Q62),E$5/((2*SUM(U$5:U62))+1),E62)</f>
        <v>8810.4871794871797</v>
      </c>
      <c r="F63" s="10">
        <f>IF(F62=MAX($D62:$Q62),F$5/((2*SUM(V$5:V62))+1),F62)</f>
        <v>8867.7647058823532</v>
      </c>
      <c r="G63" s="10">
        <f>IF(G62=MAX($D62:$Q62),G$5/((2*SUM(W$5:W62))+1),G62)</f>
        <v>7549.5384615384619</v>
      </c>
      <c r="H63" s="10">
        <f>IF(H62=MAX($D62:$Q62),H$5/((2*SUM(X$5:X62))+1),H62)</f>
        <v>7080.4</v>
      </c>
      <c r="I63" s="10">
        <f>IF(I62=MAX($D62:$Q62),I$5/((2*SUM(Y$5:Y62))+1),I62)</f>
        <v>7962.666666666667</v>
      </c>
      <c r="J63" s="10">
        <f>IF(J62=MAX($D62:$Q62),J$5/((2*SUM(Z$5:Z62))+1),J62)</f>
        <v>7232</v>
      </c>
      <c r="K63" s="10">
        <f>IF(K62=MAX($D62:$Q62),K$5/((2*SUM(AA$5:AA62))+1),K62)</f>
        <v>5585</v>
      </c>
      <c r="L63" s="10">
        <f>IF(L62=MAX($D62:$Q62),L$5/((2*SUM(AB$5:AB62))+1),L62)</f>
        <v>3112</v>
      </c>
      <c r="M63" s="10">
        <f>IF(M62=MAX($D62:$Q62),M$5/((2*SUM(AC$5:AC62))+1),M62)</f>
        <v>1683</v>
      </c>
      <c r="N63" s="10">
        <f>IF(N62=MAX($D62:$Q62),N$5/((2*SUM(AD$5:AD62))+1),N62)</f>
        <v>1419</v>
      </c>
      <c r="O63" s="10">
        <f>IF(O62=MAX($D62:$Q62),O$5/((2*SUM(AE$5:AE62))+1),O62)</f>
        <v>666</v>
      </c>
      <c r="P63" s="10">
        <f>IF(P62=MAX($D62:$Q62),P$5/((2*SUM(AF$5:AF62))+1),P62)</f>
        <v>475</v>
      </c>
      <c r="Q63" s="10">
        <f>IF(Q62=MAX($D62:$Q62),Q$5/((2*SUM(AG$5:AG62))+1),Q62)</f>
        <v>187</v>
      </c>
      <c r="S63" s="8">
        <v>59</v>
      </c>
      <c r="T63" s="8">
        <f t="shared" si="15"/>
        <v>0</v>
      </c>
      <c r="U63" s="8">
        <f t="shared" si="16"/>
        <v>0</v>
      </c>
      <c r="V63" s="8">
        <f t="shared" si="17"/>
        <v>1</v>
      </c>
      <c r="W63" s="8">
        <f t="shared" si="18"/>
        <v>0</v>
      </c>
      <c r="X63" s="8">
        <f t="shared" si="19"/>
        <v>0</v>
      </c>
      <c r="Y63" s="8">
        <f t="shared" si="20"/>
        <v>0</v>
      </c>
      <c r="Z63" s="8">
        <f t="shared" si="21"/>
        <v>0</v>
      </c>
      <c r="AA63" s="8">
        <f t="shared" si="22"/>
        <v>0</v>
      </c>
      <c r="AB63" s="8">
        <f t="shared" si="23"/>
        <v>0</v>
      </c>
      <c r="AC63" s="8">
        <f t="shared" si="24"/>
        <v>0</v>
      </c>
      <c r="AD63" s="8">
        <f t="shared" si="25"/>
        <v>0</v>
      </c>
      <c r="AE63" s="8">
        <f t="shared" si="26"/>
        <v>0</v>
      </c>
      <c r="AF63" s="8">
        <f t="shared" si="27"/>
        <v>0</v>
      </c>
      <c r="AG63" s="8">
        <f t="shared" si="28"/>
        <v>0</v>
      </c>
    </row>
    <row r="64" spans="2:33" x14ac:dyDescent="0.3">
      <c r="B64" s="8" t="s">
        <v>62</v>
      </c>
      <c r="C64" s="8">
        <v>60</v>
      </c>
      <c r="D64" s="10">
        <f>IF(D63=MAX($D63:$Q63),D$5/((2*SUM(T$5:T63))+1),D63)</f>
        <v>8661.7674418604656</v>
      </c>
      <c r="E64" s="10">
        <f>IF(E63=MAX($D63:$Q63),E$5/((2*SUM(U$5:U63))+1),E63)</f>
        <v>8810.4871794871797</v>
      </c>
      <c r="F64" s="10">
        <f>IF(F63=MAX($D63:$Q63),F$5/((2*SUM(V$5:V63))+1),F63)</f>
        <v>7934.3157894736842</v>
      </c>
      <c r="G64" s="10">
        <f>IF(G63=MAX($D63:$Q63),G$5/((2*SUM(W$5:W63))+1),G63)</f>
        <v>7549.5384615384619</v>
      </c>
      <c r="H64" s="10">
        <f>IF(H63=MAX($D63:$Q63),H$5/((2*SUM(X$5:X63))+1),H63)</f>
        <v>7080.4</v>
      </c>
      <c r="I64" s="10">
        <f>IF(I63=MAX($D63:$Q63),I$5/((2*SUM(Y$5:Y63))+1),I63)</f>
        <v>7962.666666666667</v>
      </c>
      <c r="J64" s="10">
        <f>IF(J63=MAX($D63:$Q63),J$5/((2*SUM(Z$5:Z63))+1),J63)</f>
        <v>7232</v>
      </c>
      <c r="K64" s="10">
        <f>IF(K63=MAX($D63:$Q63),K$5/((2*SUM(AA$5:AA63))+1),K63)</f>
        <v>5585</v>
      </c>
      <c r="L64" s="10">
        <f>IF(L63=MAX($D63:$Q63),L$5/((2*SUM(AB$5:AB63))+1),L63)</f>
        <v>3112</v>
      </c>
      <c r="M64" s="10">
        <f>IF(M63=MAX($D63:$Q63),M$5/((2*SUM(AC$5:AC63))+1),M63)</f>
        <v>1683</v>
      </c>
      <c r="N64" s="10">
        <f>IF(N63=MAX($D63:$Q63),N$5/((2*SUM(AD$5:AD63))+1),N63)</f>
        <v>1419</v>
      </c>
      <c r="O64" s="10">
        <f>IF(O63=MAX($D63:$Q63),O$5/((2*SUM(AE$5:AE63))+1),O63)</f>
        <v>666</v>
      </c>
      <c r="P64" s="10">
        <f>IF(P63=MAX($D63:$Q63),P$5/((2*SUM(AF$5:AF63))+1),P63)</f>
        <v>475</v>
      </c>
      <c r="Q64" s="10">
        <f>IF(Q63=MAX($D63:$Q63),Q$5/((2*SUM(AG$5:AG63))+1),Q63)</f>
        <v>187</v>
      </c>
      <c r="S64" s="8">
        <v>60</v>
      </c>
      <c r="T64" s="8">
        <f t="shared" si="15"/>
        <v>0</v>
      </c>
      <c r="U64" s="8">
        <f t="shared" si="16"/>
        <v>1</v>
      </c>
      <c r="V64" s="8">
        <f t="shared" si="17"/>
        <v>0</v>
      </c>
      <c r="W64" s="8">
        <f t="shared" si="18"/>
        <v>0</v>
      </c>
      <c r="X64" s="8">
        <f t="shared" si="19"/>
        <v>0</v>
      </c>
      <c r="Y64" s="8">
        <f t="shared" si="20"/>
        <v>0</v>
      </c>
      <c r="Z64" s="8">
        <f t="shared" si="21"/>
        <v>0</v>
      </c>
      <c r="AA64" s="8">
        <f t="shared" si="22"/>
        <v>0</v>
      </c>
      <c r="AB64" s="8">
        <f t="shared" si="23"/>
        <v>0</v>
      </c>
      <c r="AC64" s="8">
        <f t="shared" si="24"/>
        <v>0</v>
      </c>
      <c r="AD64" s="8">
        <f t="shared" si="25"/>
        <v>0</v>
      </c>
      <c r="AE64" s="8">
        <f t="shared" si="26"/>
        <v>0</v>
      </c>
      <c r="AF64" s="8">
        <f t="shared" si="27"/>
        <v>0</v>
      </c>
      <c r="AG64" s="8">
        <f t="shared" si="28"/>
        <v>0</v>
      </c>
    </row>
    <row r="65" spans="2:33" x14ac:dyDescent="0.3">
      <c r="B65" s="8" t="s">
        <v>62</v>
      </c>
      <c r="C65" s="8">
        <v>61</v>
      </c>
      <c r="D65" s="10">
        <f>IF(D64=MAX($D64:$Q64),D$5/((2*SUM(T$5:T64))+1),D64)</f>
        <v>8661.7674418604656</v>
      </c>
      <c r="E65" s="10">
        <f>IF(E64=MAX($D64:$Q64),E$5/((2*SUM(U$5:U64))+1),E64)</f>
        <v>8380.707317073171</v>
      </c>
      <c r="F65" s="10">
        <f>IF(F64=MAX($D64:$Q64),F$5/((2*SUM(V$5:V64))+1),F64)</f>
        <v>7934.3157894736842</v>
      </c>
      <c r="G65" s="10">
        <f>IF(G64=MAX($D64:$Q64),G$5/((2*SUM(W$5:W64))+1),G64)</f>
        <v>7549.5384615384619</v>
      </c>
      <c r="H65" s="10">
        <f>IF(H64=MAX($D64:$Q64),H$5/((2*SUM(X$5:X64))+1),H64)</f>
        <v>7080.4</v>
      </c>
      <c r="I65" s="10">
        <f>IF(I64=MAX($D64:$Q64),I$5/((2*SUM(Y$5:Y64))+1),I64)</f>
        <v>7962.666666666667</v>
      </c>
      <c r="J65" s="10">
        <f>IF(J64=MAX($D64:$Q64),J$5/((2*SUM(Z$5:Z64))+1),J64)</f>
        <v>7232</v>
      </c>
      <c r="K65" s="10">
        <f>IF(K64=MAX($D64:$Q64),K$5/((2*SUM(AA$5:AA64))+1),K64)</f>
        <v>5585</v>
      </c>
      <c r="L65" s="10">
        <f>IF(L64=MAX($D64:$Q64),L$5/((2*SUM(AB$5:AB64))+1),L64)</f>
        <v>3112</v>
      </c>
      <c r="M65" s="10">
        <f>IF(M64=MAX($D64:$Q64),M$5/((2*SUM(AC$5:AC64))+1),M64)</f>
        <v>1683</v>
      </c>
      <c r="N65" s="10">
        <f>IF(N64=MAX($D64:$Q64),N$5/((2*SUM(AD$5:AD64))+1),N64)</f>
        <v>1419</v>
      </c>
      <c r="O65" s="10">
        <f>IF(O64=MAX($D64:$Q64),O$5/((2*SUM(AE$5:AE64))+1),O64)</f>
        <v>666</v>
      </c>
      <c r="P65" s="10">
        <f>IF(P64=MAX($D64:$Q64),P$5/((2*SUM(AF$5:AF64))+1),P64)</f>
        <v>475</v>
      </c>
      <c r="Q65" s="10">
        <f>IF(Q64=MAX($D64:$Q64),Q$5/((2*SUM(AG$5:AG64))+1),Q64)</f>
        <v>187</v>
      </c>
      <c r="S65" s="8">
        <v>61</v>
      </c>
      <c r="T65" s="8">
        <f t="shared" si="15"/>
        <v>1</v>
      </c>
      <c r="U65" s="8">
        <f t="shared" si="16"/>
        <v>0</v>
      </c>
      <c r="V65" s="8">
        <f t="shared" si="17"/>
        <v>0</v>
      </c>
      <c r="W65" s="8">
        <f t="shared" si="18"/>
        <v>0</v>
      </c>
      <c r="X65" s="8">
        <f t="shared" si="19"/>
        <v>0</v>
      </c>
      <c r="Y65" s="8">
        <f t="shared" si="20"/>
        <v>0</v>
      </c>
      <c r="Z65" s="8">
        <f t="shared" si="21"/>
        <v>0</v>
      </c>
      <c r="AA65" s="8">
        <f t="shared" si="22"/>
        <v>0</v>
      </c>
      <c r="AB65" s="8">
        <f t="shared" si="23"/>
        <v>0</v>
      </c>
      <c r="AC65" s="8">
        <f t="shared" si="24"/>
        <v>0</v>
      </c>
      <c r="AD65" s="8">
        <f t="shared" si="25"/>
        <v>0</v>
      </c>
      <c r="AE65" s="8">
        <f t="shared" si="26"/>
        <v>0</v>
      </c>
      <c r="AF65" s="8">
        <f t="shared" si="27"/>
        <v>0</v>
      </c>
      <c r="AG65" s="8">
        <f t="shared" si="28"/>
        <v>0</v>
      </c>
    </row>
    <row r="66" spans="2:33" x14ac:dyDescent="0.3">
      <c r="B66" s="8" t="s">
        <v>62</v>
      </c>
      <c r="C66" s="8">
        <v>62</v>
      </c>
      <c r="D66" s="10">
        <f>IF(D65=MAX($D65:$Q65),D$5/((2*SUM(T$5:T65))+1),D65)</f>
        <v>8276.7999999999993</v>
      </c>
      <c r="E66" s="10">
        <f>IF(E65=MAX($D65:$Q65),E$5/((2*SUM(U$5:U65))+1),E65)</f>
        <v>8380.707317073171</v>
      </c>
      <c r="F66" s="10">
        <f>IF(F65=MAX($D65:$Q65),F$5/((2*SUM(V$5:V65))+1),F65)</f>
        <v>7934.3157894736842</v>
      </c>
      <c r="G66" s="10">
        <f>IF(G65=MAX($D65:$Q65),G$5/((2*SUM(W$5:W65))+1),G65)</f>
        <v>7549.5384615384619</v>
      </c>
      <c r="H66" s="10">
        <f>IF(H65=MAX($D65:$Q65),H$5/((2*SUM(X$5:X65))+1),H65)</f>
        <v>7080.4</v>
      </c>
      <c r="I66" s="10">
        <f>IF(I65=MAX($D65:$Q65),I$5/((2*SUM(Y$5:Y65))+1),I65)</f>
        <v>7962.666666666667</v>
      </c>
      <c r="J66" s="10">
        <f>IF(J65=MAX($D65:$Q65),J$5/((2*SUM(Z$5:Z65))+1),J65)</f>
        <v>7232</v>
      </c>
      <c r="K66" s="10">
        <f>IF(K65=MAX($D65:$Q65),K$5/((2*SUM(AA$5:AA65))+1),K65)</f>
        <v>5585</v>
      </c>
      <c r="L66" s="10">
        <f>IF(L65=MAX($D65:$Q65),L$5/((2*SUM(AB$5:AB65))+1),L65)</f>
        <v>3112</v>
      </c>
      <c r="M66" s="10">
        <f>IF(M65=MAX($D65:$Q65),M$5/((2*SUM(AC$5:AC65))+1),M65)</f>
        <v>1683</v>
      </c>
      <c r="N66" s="10">
        <f>IF(N65=MAX($D65:$Q65),N$5/((2*SUM(AD$5:AD65))+1),N65)</f>
        <v>1419</v>
      </c>
      <c r="O66" s="10">
        <f>IF(O65=MAX($D65:$Q65),O$5/((2*SUM(AE$5:AE65))+1),O65)</f>
        <v>666</v>
      </c>
      <c r="P66" s="10">
        <f>IF(P65=MAX($D65:$Q65),P$5/((2*SUM(AF$5:AF65))+1),P65)</f>
        <v>475</v>
      </c>
      <c r="Q66" s="10">
        <f>IF(Q65=MAX($D65:$Q65),Q$5/((2*SUM(AG$5:AG65))+1),Q65)</f>
        <v>187</v>
      </c>
      <c r="S66" s="8">
        <v>62</v>
      </c>
      <c r="T66" s="8">
        <f t="shared" si="15"/>
        <v>0</v>
      </c>
      <c r="U66" s="8">
        <f t="shared" si="16"/>
        <v>1</v>
      </c>
      <c r="V66" s="8">
        <f t="shared" si="17"/>
        <v>0</v>
      </c>
      <c r="W66" s="8">
        <f t="shared" si="18"/>
        <v>0</v>
      </c>
      <c r="X66" s="8">
        <f t="shared" si="19"/>
        <v>0</v>
      </c>
      <c r="Y66" s="8">
        <f t="shared" si="20"/>
        <v>0</v>
      </c>
      <c r="Z66" s="8">
        <f t="shared" si="21"/>
        <v>0</v>
      </c>
      <c r="AA66" s="8">
        <f t="shared" si="22"/>
        <v>0</v>
      </c>
      <c r="AB66" s="8">
        <f t="shared" si="23"/>
        <v>0</v>
      </c>
      <c r="AC66" s="8">
        <f t="shared" si="24"/>
        <v>0</v>
      </c>
      <c r="AD66" s="8">
        <f t="shared" si="25"/>
        <v>0</v>
      </c>
      <c r="AE66" s="8">
        <f t="shared" si="26"/>
        <v>0</v>
      </c>
      <c r="AF66" s="8">
        <f t="shared" si="27"/>
        <v>0</v>
      </c>
      <c r="AG66" s="8">
        <f t="shared" si="28"/>
        <v>0</v>
      </c>
    </row>
    <row r="67" spans="2:33" x14ac:dyDescent="0.3">
      <c r="B67" s="8" t="s">
        <v>62</v>
      </c>
      <c r="C67" s="8">
        <v>63</v>
      </c>
      <c r="D67" s="10">
        <f>IF(D66=MAX($D66:$Q66),D$5/((2*SUM(T$5:T66))+1),D66)</f>
        <v>8276.7999999999993</v>
      </c>
      <c r="E67" s="10">
        <f>IF(E66=MAX($D66:$Q66),E$5/((2*SUM(U$5:U66))+1),E66)</f>
        <v>7990.9069767441861</v>
      </c>
      <c r="F67" s="10">
        <f>IF(F66=MAX($D66:$Q66),F$5/((2*SUM(V$5:V66))+1),F66)</f>
        <v>7934.3157894736842</v>
      </c>
      <c r="G67" s="10">
        <f>IF(G66=MAX($D66:$Q66),G$5/((2*SUM(W$5:W66))+1),G66)</f>
        <v>7549.5384615384619</v>
      </c>
      <c r="H67" s="10">
        <f>IF(H66=MAX($D66:$Q66),H$5/((2*SUM(X$5:X66))+1),H66)</f>
        <v>7080.4</v>
      </c>
      <c r="I67" s="10">
        <f>IF(I66=MAX($D66:$Q66),I$5/((2*SUM(Y$5:Y66))+1),I66)</f>
        <v>7962.666666666667</v>
      </c>
      <c r="J67" s="10">
        <f>IF(J66=MAX($D66:$Q66),J$5/((2*SUM(Z$5:Z66))+1),J66)</f>
        <v>7232</v>
      </c>
      <c r="K67" s="10">
        <f>IF(K66=MAX($D66:$Q66),K$5/((2*SUM(AA$5:AA66))+1),K66)</f>
        <v>5585</v>
      </c>
      <c r="L67" s="10">
        <f>IF(L66=MAX($D66:$Q66),L$5/((2*SUM(AB$5:AB66))+1),L66)</f>
        <v>3112</v>
      </c>
      <c r="M67" s="10">
        <f>IF(M66=MAX($D66:$Q66),M$5/((2*SUM(AC$5:AC66))+1),M66)</f>
        <v>1683</v>
      </c>
      <c r="N67" s="10">
        <f>IF(N66=MAX($D66:$Q66),N$5/((2*SUM(AD$5:AD66))+1),N66)</f>
        <v>1419</v>
      </c>
      <c r="O67" s="10">
        <f>IF(O66=MAX($D66:$Q66),O$5/((2*SUM(AE$5:AE66))+1),O66)</f>
        <v>666</v>
      </c>
      <c r="P67" s="10">
        <f>IF(P66=MAX($D66:$Q66),P$5/((2*SUM(AF$5:AF66))+1),P66)</f>
        <v>475</v>
      </c>
      <c r="Q67" s="10">
        <f>IF(Q66=MAX($D66:$Q66),Q$5/((2*SUM(AG$5:AG66))+1),Q66)</f>
        <v>187</v>
      </c>
      <c r="S67" s="8">
        <v>63</v>
      </c>
      <c r="T67" s="8">
        <f t="shared" si="15"/>
        <v>1</v>
      </c>
      <c r="U67" s="8">
        <f t="shared" si="16"/>
        <v>0</v>
      </c>
      <c r="V67" s="8">
        <f t="shared" si="17"/>
        <v>0</v>
      </c>
      <c r="W67" s="8">
        <f t="shared" si="18"/>
        <v>0</v>
      </c>
      <c r="X67" s="8">
        <f t="shared" si="19"/>
        <v>0</v>
      </c>
      <c r="Y67" s="8">
        <f t="shared" si="20"/>
        <v>0</v>
      </c>
      <c r="Z67" s="8">
        <f t="shared" si="21"/>
        <v>0</v>
      </c>
      <c r="AA67" s="8">
        <f t="shared" si="22"/>
        <v>0</v>
      </c>
      <c r="AB67" s="8">
        <f t="shared" si="23"/>
        <v>0</v>
      </c>
      <c r="AC67" s="8">
        <f t="shared" si="24"/>
        <v>0</v>
      </c>
      <c r="AD67" s="8">
        <f t="shared" si="25"/>
        <v>0</v>
      </c>
      <c r="AE67" s="8">
        <f t="shared" si="26"/>
        <v>0</v>
      </c>
      <c r="AF67" s="8">
        <f t="shared" si="27"/>
        <v>0</v>
      </c>
      <c r="AG67" s="8">
        <f t="shared" si="28"/>
        <v>0</v>
      </c>
    </row>
    <row r="68" spans="2:33" x14ac:dyDescent="0.3">
      <c r="B68" s="8" t="s">
        <v>62</v>
      </c>
      <c r="C68" s="8">
        <v>64</v>
      </c>
      <c r="D68" s="10">
        <f>IF(D67=MAX($D67:$Q67),D$5/((2*SUM(T$5:T67))+1),D67)</f>
        <v>7924.5957446808507</v>
      </c>
      <c r="E68" s="10">
        <f>IF(E67=MAX($D67:$Q67),E$5/((2*SUM(U$5:U67))+1),E67)</f>
        <v>7990.9069767441861</v>
      </c>
      <c r="F68" s="10">
        <f>IF(F67=MAX($D67:$Q67),F$5/((2*SUM(V$5:V67))+1),F67)</f>
        <v>7934.3157894736842</v>
      </c>
      <c r="G68" s="10">
        <f>IF(G67=MAX($D67:$Q67),G$5/((2*SUM(W$5:W67))+1),G67)</f>
        <v>7549.5384615384619</v>
      </c>
      <c r="H68" s="10">
        <f>IF(H67=MAX($D67:$Q67),H$5/((2*SUM(X$5:X67))+1),H67)</f>
        <v>7080.4</v>
      </c>
      <c r="I68" s="10">
        <f>IF(I67=MAX($D67:$Q67),I$5/((2*SUM(Y$5:Y67))+1),I67)</f>
        <v>7962.666666666667</v>
      </c>
      <c r="J68" s="10">
        <f>IF(J67=MAX($D67:$Q67),J$5/((2*SUM(Z$5:Z67))+1),J67)</f>
        <v>7232</v>
      </c>
      <c r="K68" s="10">
        <f>IF(K67=MAX($D67:$Q67),K$5/((2*SUM(AA$5:AA67))+1),K67)</f>
        <v>5585</v>
      </c>
      <c r="L68" s="10">
        <f>IF(L67=MAX($D67:$Q67),L$5/((2*SUM(AB$5:AB67))+1),L67)</f>
        <v>3112</v>
      </c>
      <c r="M68" s="10">
        <f>IF(M67=MAX($D67:$Q67),M$5/((2*SUM(AC$5:AC67))+1),M67)</f>
        <v>1683</v>
      </c>
      <c r="N68" s="10">
        <f>IF(N67=MAX($D67:$Q67),N$5/((2*SUM(AD$5:AD67))+1),N67)</f>
        <v>1419</v>
      </c>
      <c r="O68" s="10">
        <f>IF(O67=MAX($D67:$Q67),O$5/((2*SUM(AE$5:AE67))+1),O67)</f>
        <v>666</v>
      </c>
      <c r="P68" s="10">
        <f>IF(P67=MAX($D67:$Q67),P$5/((2*SUM(AF$5:AF67))+1),P67)</f>
        <v>475</v>
      </c>
      <c r="Q68" s="10">
        <f>IF(Q67=MAX($D67:$Q67),Q$5/((2*SUM(AG$5:AG67))+1),Q67)</f>
        <v>187</v>
      </c>
      <c r="S68" s="8">
        <v>64</v>
      </c>
      <c r="T68" s="8">
        <f t="shared" si="15"/>
        <v>0</v>
      </c>
      <c r="U68" s="8">
        <f t="shared" si="16"/>
        <v>1</v>
      </c>
      <c r="V68" s="8">
        <f t="shared" si="17"/>
        <v>0</v>
      </c>
      <c r="W68" s="8">
        <f t="shared" si="18"/>
        <v>0</v>
      </c>
      <c r="X68" s="8">
        <f t="shared" si="19"/>
        <v>0</v>
      </c>
      <c r="Y68" s="8">
        <f t="shared" si="20"/>
        <v>0</v>
      </c>
      <c r="Z68" s="8">
        <f t="shared" si="21"/>
        <v>0</v>
      </c>
      <c r="AA68" s="8">
        <f t="shared" si="22"/>
        <v>0</v>
      </c>
      <c r="AB68" s="8">
        <f t="shared" si="23"/>
        <v>0</v>
      </c>
      <c r="AC68" s="8">
        <f t="shared" si="24"/>
        <v>0</v>
      </c>
      <c r="AD68" s="8">
        <f t="shared" si="25"/>
        <v>0</v>
      </c>
      <c r="AE68" s="8">
        <f t="shared" si="26"/>
        <v>0</v>
      </c>
      <c r="AF68" s="8">
        <f t="shared" si="27"/>
        <v>0</v>
      </c>
      <c r="AG68" s="8">
        <f t="shared" si="28"/>
        <v>0</v>
      </c>
    </row>
    <row r="69" spans="2:33" x14ac:dyDescent="0.3">
      <c r="B69" s="8" t="s">
        <v>62</v>
      </c>
      <c r="C69" s="8">
        <v>65</v>
      </c>
      <c r="D69" s="10">
        <f>IF(D68=MAX($D68:$Q68),D$5/((2*SUM(T$5:T68))+1),D68)</f>
        <v>7924.5957446808507</v>
      </c>
      <c r="E69" s="10">
        <f>IF(E68=MAX($D68:$Q68),E$5/((2*SUM(U$5:U68))+1),E68)</f>
        <v>7635.7555555555555</v>
      </c>
      <c r="F69" s="10">
        <f>IF(F68=MAX($D68:$Q68),F$5/((2*SUM(V$5:V68))+1),F68)</f>
        <v>7934.3157894736842</v>
      </c>
      <c r="G69" s="10">
        <f>IF(G68=MAX($D68:$Q68),G$5/((2*SUM(W$5:W68))+1),G68)</f>
        <v>7549.5384615384619</v>
      </c>
      <c r="H69" s="10">
        <f>IF(H68=MAX($D68:$Q68),H$5/((2*SUM(X$5:X68))+1),H68)</f>
        <v>7080.4</v>
      </c>
      <c r="I69" s="10">
        <f>IF(I68=MAX($D68:$Q68),I$5/((2*SUM(Y$5:Y68))+1),I68)</f>
        <v>7962.666666666667</v>
      </c>
      <c r="J69" s="10">
        <f>IF(J68=MAX($D68:$Q68),J$5/((2*SUM(Z$5:Z68))+1),J68)</f>
        <v>7232</v>
      </c>
      <c r="K69" s="10">
        <f>IF(K68=MAX($D68:$Q68),K$5/((2*SUM(AA$5:AA68))+1),K68)</f>
        <v>5585</v>
      </c>
      <c r="L69" s="10">
        <f>IF(L68=MAX($D68:$Q68),L$5/((2*SUM(AB$5:AB68))+1),L68)</f>
        <v>3112</v>
      </c>
      <c r="M69" s="10">
        <f>IF(M68=MAX($D68:$Q68),M$5/((2*SUM(AC$5:AC68))+1),M68)</f>
        <v>1683</v>
      </c>
      <c r="N69" s="10">
        <f>IF(N68=MAX($D68:$Q68),N$5/((2*SUM(AD$5:AD68))+1),N68)</f>
        <v>1419</v>
      </c>
      <c r="O69" s="10">
        <f>IF(O68=MAX($D68:$Q68),O$5/((2*SUM(AE$5:AE68))+1),O68)</f>
        <v>666</v>
      </c>
      <c r="P69" s="10">
        <f>IF(P68=MAX($D68:$Q68),P$5/((2*SUM(AF$5:AF68))+1),P68)</f>
        <v>475</v>
      </c>
      <c r="Q69" s="10">
        <f>IF(Q68=MAX($D68:$Q68),Q$5/((2*SUM(AG$5:AG68))+1),Q68)</f>
        <v>187</v>
      </c>
      <c r="S69" s="8">
        <v>65</v>
      </c>
      <c r="T69" s="8">
        <f t="shared" ref="T69:T79" si="29">IF(D69=MAX($D69:$Q69),1,0)</f>
        <v>0</v>
      </c>
      <c r="U69" s="8">
        <f t="shared" ref="U69:U79" si="30">IF(E69=MAX($D69:$Q69),1,0)</f>
        <v>0</v>
      </c>
      <c r="V69" s="8">
        <f t="shared" ref="V69:V79" si="31">IF(F69=MAX($D69:$Q69),1,0)</f>
        <v>0</v>
      </c>
      <c r="W69" s="8">
        <f t="shared" ref="W69:W79" si="32">IF(G69=MAX($D69:$Q69),1,0)</f>
        <v>0</v>
      </c>
      <c r="X69" s="8">
        <f t="shared" ref="X69:X79" si="33">IF(H69=MAX($D69:$Q69),1,0)</f>
        <v>0</v>
      </c>
      <c r="Y69" s="8">
        <f t="shared" ref="Y69:Y79" si="34">IF(I69=MAX($D69:$Q69),1,0)</f>
        <v>1</v>
      </c>
      <c r="Z69" s="8">
        <f t="shared" ref="Z69:Z79" si="35">IF(J69=MAX($D69:$Q69),1,0)</f>
        <v>0</v>
      </c>
      <c r="AA69" s="8">
        <f t="shared" ref="AA69:AA79" si="36">IF(K69=MAX($D69:$Q69),1,0)</f>
        <v>0</v>
      </c>
      <c r="AB69" s="8">
        <f t="shared" ref="AB69:AB79" si="37">IF(L69=MAX($D69:$Q69),1,0)</f>
        <v>0</v>
      </c>
      <c r="AC69" s="8">
        <f t="shared" ref="AC69:AC79" si="38">IF(M69=MAX($D69:$Q69),1,0)</f>
        <v>0</v>
      </c>
      <c r="AD69" s="8">
        <f t="shared" ref="AD69:AD79" si="39">IF(N69=MAX($D69:$Q69),1,0)</f>
        <v>0</v>
      </c>
      <c r="AE69" s="8">
        <f t="shared" ref="AE69:AE79" si="40">IF(O69=MAX($D69:$Q69),1,0)</f>
        <v>0</v>
      </c>
      <c r="AF69" s="8">
        <f t="shared" ref="AF69:AF79" si="41">IF(P69=MAX($D69:$Q69),1,0)</f>
        <v>0</v>
      </c>
      <c r="AG69" s="8">
        <f t="shared" ref="AG69:AG79" si="42">IF(Q69=MAX($D69:$Q69),1,0)</f>
        <v>0</v>
      </c>
    </row>
    <row r="70" spans="2:33" x14ac:dyDescent="0.3">
      <c r="B70" s="8" t="s">
        <v>62</v>
      </c>
      <c r="C70" s="8">
        <v>66</v>
      </c>
      <c r="D70" s="10">
        <f>IF(D69=MAX($D69:$Q69),D$5/((2*SUM(T$5:T69))+1),D69)</f>
        <v>7924.5957446808507</v>
      </c>
      <c r="E70" s="10">
        <f>IF(E69=MAX($D69:$Q69),E$5/((2*SUM(U$5:U69))+1),E69)</f>
        <v>7635.7555555555555</v>
      </c>
      <c r="F70" s="10">
        <f>IF(F69=MAX($D69:$Q69),F$5/((2*SUM(V$5:V69))+1),F69)</f>
        <v>7934.3157894736842</v>
      </c>
      <c r="G70" s="10">
        <f>IF(G69=MAX($D69:$Q69),G$5/((2*SUM(W$5:W69))+1),G69)</f>
        <v>7549.5384615384619</v>
      </c>
      <c r="H70" s="10">
        <f>IF(H69=MAX($D69:$Q69),H$5/((2*SUM(X$5:X69))+1),H69)</f>
        <v>7080.4</v>
      </c>
      <c r="I70" s="10">
        <f>IF(I69=MAX($D69:$Q69),I$5/((2*SUM(Y$5:Y69))+1),I69)</f>
        <v>4777.6000000000004</v>
      </c>
      <c r="J70" s="10">
        <f>IF(J69=MAX($D69:$Q69),J$5/((2*SUM(Z$5:Z69))+1),J69)</f>
        <v>7232</v>
      </c>
      <c r="K70" s="10">
        <f>IF(K69=MAX($D69:$Q69),K$5/((2*SUM(AA$5:AA69))+1),K69)</f>
        <v>5585</v>
      </c>
      <c r="L70" s="10">
        <f>IF(L69=MAX($D69:$Q69),L$5/((2*SUM(AB$5:AB69))+1),L69)</f>
        <v>3112</v>
      </c>
      <c r="M70" s="10">
        <f>IF(M69=MAX($D69:$Q69),M$5/((2*SUM(AC$5:AC69))+1),M69)</f>
        <v>1683</v>
      </c>
      <c r="N70" s="10">
        <f>IF(N69=MAX($D69:$Q69),N$5/((2*SUM(AD$5:AD69))+1),N69)</f>
        <v>1419</v>
      </c>
      <c r="O70" s="10">
        <f>IF(O69=MAX($D69:$Q69),O$5/((2*SUM(AE$5:AE69))+1),O69)</f>
        <v>666</v>
      </c>
      <c r="P70" s="10">
        <f>IF(P69=MAX($D69:$Q69),P$5/((2*SUM(AF$5:AF69))+1),P69)</f>
        <v>475</v>
      </c>
      <c r="Q70" s="10">
        <f>IF(Q69=MAX($D69:$Q69),Q$5/((2*SUM(AG$5:AG69))+1),Q69)</f>
        <v>187</v>
      </c>
      <c r="S70" s="8">
        <v>66</v>
      </c>
      <c r="T70" s="8">
        <f t="shared" si="29"/>
        <v>0</v>
      </c>
      <c r="U70" s="8">
        <f t="shared" si="30"/>
        <v>0</v>
      </c>
      <c r="V70" s="8">
        <f t="shared" si="31"/>
        <v>1</v>
      </c>
      <c r="W70" s="8">
        <f t="shared" si="32"/>
        <v>0</v>
      </c>
      <c r="X70" s="8">
        <f t="shared" si="33"/>
        <v>0</v>
      </c>
      <c r="Y70" s="8">
        <f t="shared" si="34"/>
        <v>0</v>
      </c>
      <c r="Z70" s="8">
        <f t="shared" si="35"/>
        <v>0</v>
      </c>
      <c r="AA70" s="8">
        <f t="shared" si="36"/>
        <v>0</v>
      </c>
      <c r="AB70" s="8">
        <f t="shared" si="37"/>
        <v>0</v>
      </c>
      <c r="AC70" s="8">
        <f t="shared" si="38"/>
        <v>0</v>
      </c>
      <c r="AD70" s="8">
        <f t="shared" si="39"/>
        <v>0</v>
      </c>
      <c r="AE70" s="8">
        <f t="shared" si="40"/>
        <v>0</v>
      </c>
      <c r="AF70" s="8">
        <f t="shared" si="41"/>
        <v>0</v>
      </c>
      <c r="AG70" s="8">
        <f t="shared" si="42"/>
        <v>0</v>
      </c>
    </row>
    <row r="71" spans="2:33" x14ac:dyDescent="0.3">
      <c r="B71" s="8" t="s">
        <v>62</v>
      </c>
      <c r="C71" s="8">
        <v>67</v>
      </c>
      <c r="D71" s="10">
        <f>IF(D70=MAX($D70:$Q70),D$5/((2*SUM(T$5:T70))+1),D70)</f>
        <v>7924.5957446808507</v>
      </c>
      <c r="E71" s="10">
        <f>IF(E70=MAX($D70:$Q70),E$5/((2*SUM(U$5:U70))+1),E70)</f>
        <v>7635.7555555555555</v>
      </c>
      <c r="F71" s="10">
        <f>IF(F70=MAX($D70:$Q70),F$5/((2*SUM(V$5:V70))+1),F70)</f>
        <v>7178.666666666667</v>
      </c>
      <c r="G71" s="10">
        <f>IF(G70=MAX($D70:$Q70),G$5/((2*SUM(W$5:W70))+1),G70)</f>
        <v>7549.5384615384619</v>
      </c>
      <c r="H71" s="10">
        <f>IF(H70=MAX($D70:$Q70),H$5/((2*SUM(X$5:X70))+1),H70)</f>
        <v>7080.4</v>
      </c>
      <c r="I71" s="10">
        <f>IF(I70=MAX($D70:$Q70),I$5/((2*SUM(Y$5:Y70))+1),I70)</f>
        <v>4777.6000000000004</v>
      </c>
      <c r="J71" s="10">
        <f>IF(J70=MAX($D70:$Q70),J$5/((2*SUM(Z$5:Z70))+1),J70)</f>
        <v>7232</v>
      </c>
      <c r="K71" s="10">
        <f>IF(K70=MAX($D70:$Q70),K$5/((2*SUM(AA$5:AA70))+1),K70)</f>
        <v>5585</v>
      </c>
      <c r="L71" s="10">
        <f>IF(L70=MAX($D70:$Q70),L$5/((2*SUM(AB$5:AB70))+1),L70)</f>
        <v>3112</v>
      </c>
      <c r="M71" s="10">
        <f>IF(M70=MAX($D70:$Q70),M$5/((2*SUM(AC$5:AC70))+1),M70)</f>
        <v>1683</v>
      </c>
      <c r="N71" s="10">
        <f>IF(N70=MAX($D70:$Q70),N$5/((2*SUM(AD$5:AD70))+1),N70)</f>
        <v>1419</v>
      </c>
      <c r="O71" s="10">
        <f>IF(O70=MAX($D70:$Q70),O$5/((2*SUM(AE$5:AE70))+1),O70)</f>
        <v>666</v>
      </c>
      <c r="P71" s="10">
        <f>IF(P70=MAX($D70:$Q70),P$5/((2*SUM(AF$5:AF70))+1),P70)</f>
        <v>475</v>
      </c>
      <c r="Q71" s="10">
        <f>IF(Q70=MAX($D70:$Q70),Q$5/((2*SUM(AG$5:AG70))+1),Q70)</f>
        <v>187</v>
      </c>
      <c r="S71" s="8">
        <v>67</v>
      </c>
      <c r="T71" s="8">
        <f t="shared" si="29"/>
        <v>1</v>
      </c>
      <c r="U71" s="8">
        <f t="shared" si="30"/>
        <v>0</v>
      </c>
      <c r="V71" s="8">
        <f t="shared" si="31"/>
        <v>0</v>
      </c>
      <c r="W71" s="8">
        <f t="shared" si="32"/>
        <v>0</v>
      </c>
      <c r="X71" s="8">
        <f t="shared" si="33"/>
        <v>0</v>
      </c>
      <c r="Y71" s="8">
        <f t="shared" si="34"/>
        <v>0</v>
      </c>
      <c r="Z71" s="8">
        <f t="shared" si="35"/>
        <v>0</v>
      </c>
      <c r="AA71" s="8">
        <f t="shared" si="36"/>
        <v>0</v>
      </c>
      <c r="AB71" s="8">
        <f t="shared" si="37"/>
        <v>0</v>
      </c>
      <c r="AC71" s="8">
        <f t="shared" si="38"/>
        <v>0</v>
      </c>
      <c r="AD71" s="8">
        <f t="shared" si="39"/>
        <v>0</v>
      </c>
      <c r="AE71" s="8">
        <f t="shared" si="40"/>
        <v>0</v>
      </c>
      <c r="AF71" s="8">
        <f t="shared" si="41"/>
        <v>0</v>
      </c>
      <c r="AG71" s="8">
        <f t="shared" si="42"/>
        <v>0</v>
      </c>
    </row>
    <row r="72" spans="2:33" x14ac:dyDescent="0.3">
      <c r="B72" s="8" t="s">
        <v>62</v>
      </c>
      <c r="C72" s="8">
        <v>68</v>
      </c>
      <c r="D72" s="10">
        <f>IF(D71=MAX($D71:$Q71),D$5/((2*SUM(T$5:T71))+1),D71)</f>
        <v>7601.1428571428569</v>
      </c>
      <c r="E72" s="10">
        <f>IF(E71=MAX($D71:$Q71),E$5/((2*SUM(U$5:U71))+1),E71)</f>
        <v>7635.7555555555555</v>
      </c>
      <c r="F72" s="10">
        <f>IF(F71=MAX($D71:$Q71),F$5/((2*SUM(V$5:V71))+1),F71)</f>
        <v>7178.666666666667</v>
      </c>
      <c r="G72" s="10">
        <f>IF(G71=MAX($D71:$Q71),G$5/((2*SUM(W$5:W71))+1),G71)</f>
        <v>7549.5384615384619</v>
      </c>
      <c r="H72" s="10">
        <f>IF(H71=MAX($D71:$Q71),H$5/((2*SUM(X$5:X71))+1),H71)</f>
        <v>7080.4</v>
      </c>
      <c r="I72" s="10">
        <f>IF(I71=MAX($D71:$Q71),I$5/((2*SUM(Y$5:Y71))+1),I71)</f>
        <v>4777.6000000000004</v>
      </c>
      <c r="J72" s="10">
        <f>IF(J71=MAX($D71:$Q71),J$5/((2*SUM(Z$5:Z71))+1),J71)</f>
        <v>7232</v>
      </c>
      <c r="K72" s="10">
        <f>IF(K71=MAX($D71:$Q71),K$5/((2*SUM(AA$5:AA71))+1),K71)</f>
        <v>5585</v>
      </c>
      <c r="L72" s="10">
        <f>IF(L71=MAX($D71:$Q71),L$5/((2*SUM(AB$5:AB71))+1),L71)</f>
        <v>3112</v>
      </c>
      <c r="M72" s="10">
        <f>IF(M71=MAX($D71:$Q71),M$5/((2*SUM(AC$5:AC71))+1),M71)</f>
        <v>1683</v>
      </c>
      <c r="N72" s="10">
        <f>IF(N71=MAX($D71:$Q71),N$5/((2*SUM(AD$5:AD71))+1),N71)</f>
        <v>1419</v>
      </c>
      <c r="O72" s="10">
        <f>IF(O71=MAX($D71:$Q71),O$5/((2*SUM(AE$5:AE71))+1),O71)</f>
        <v>666</v>
      </c>
      <c r="P72" s="10">
        <f>IF(P71=MAX($D71:$Q71),P$5/((2*SUM(AF$5:AF71))+1),P71)</f>
        <v>475</v>
      </c>
      <c r="Q72" s="10">
        <f>IF(Q71=MAX($D71:$Q71),Q$5/((2*SUM(AG$5:AG71))+1),Q71)</f>
        <v>187</v>
      </c>
      <c r="S72" s="8">
        <v>68</v>
      </c>
      <c r="T72" s="8">
        <f t="shared" si="29"/>
        <v>0</v>
      </c>
      <c r="U72" s="8">
        <f t="shared" si="30"/>
        <v>1</v>
      </c>
      <c r="V72" s="8">
        <f t="shared" si="31"/>
        <v>0</v>
      </c>
      <c r="W72" s="8">
        <f t="shared" si="32"/>
        <v>0</v>
      </c>
      <c r="X72" s="8">
        <f t="shared" si="33"/>
        <v>0</v>
      </c>
      <c r="Y72" s="8">
        <f t="shared" si="34"/>
        <v>0</v>
      </c>
      <c r="Z72" s="8">
        <f t="shared" si="35"/>
        <v>0</v>
      </c>
      <c r="AA72" s="8">
        <f t="shared" si="36"/>
        <v>0</v>
      </c>
      <c r="AB72" s="8">
        <f t="shared" si="37"/>
        <v>0</v>
      </c>
      <c r="AC72" s="8">
        <f t="shared" si="38"/>
        <v>0</v>
      </c>
      <c r="AD72" s="8">
        <f t="shared" si="39"/>
        <v>0</v>
      </c>
      <c r="AE72" s="8">
        <f t="shared" si="40"/>
        <v>0</v>
      </c>
      <c r="AF72" s="8">
        <f t="shared" si="41"/>
        <v>0</v>
      </c>
      <c r="AG72" s="8">
        <f t="shared" si="42"/>
        <v>0</v>
      </c>
    </row>
    <row r="73" spans="2:33" x14ac:dyDescent="0.3">
      <c r="B73" s="8" t="s">
        <v>62</v>
      </c>
      <c r="C73" s="8">
        <v>69</v>
      </c>
      <c r="D73" s="10">
        <f>IF(D72=MAX($D72:$Q72),D$5/((2*SUM(T$5:T72))+1),D72)</f>
        <v>7601.1428571428569</v>
      </c>
      <c r="E73" s="10">
        <f>IF(E72=MAX($D72:$Q72),E$5/((2*SUM(U$5:U72))+1),E72)</f>
        <v>7310.8297872340427</v>
      </c>
      <c r="F73" s="10">
        <f>IF(F72=MAX($D72:$Q72),F$5/((2*SUM(V$5:V72))+1),F72)</f>
        <v>7178.666666666667</v>
      </c>
      <c r="G73" s="10">
        <f>IF(G72=MAX($D72:$Q72),G$5/((2*SUM(W$5:W72))+1),G72)</f>
        <v>7549.5384615384619</v>
      </c>
      <c r="H73" s="10">
        <f>IF(H72=MAX($D72:$Q72),H$5/((2*SUM(X$5:X72))+1),H72)</f>
        <v>7080.4</v>
      </c>
      <c r="I73" s="10">
        <f>IF(I72=MAX($D72:$Q72),I$5/((2*SUM(Y$5:Y72))+1),I72)</f>
        <v>4777.6000000000004</v>
      </c>
      <c r="J73" s="10">
        <f>IF(J72=MAX($D72:$Q72),J$5/((2*SUM(Z$5:Z72))+1),J72)</f>
        <v>7232</v>
      </c>
      <c r="K73" s="10">
        <f>IF(K72=MAX($D72:$Q72),K$5/((2*SUM(AA$5:AA72))+1),K72)</f>
        <v>5585</v>
      </c>
      <c r="L73" s="10">
        <f>IF(L72=MAX($D72:$Q72),L$5/((2*SUM(AB$5:AB72))+1),L72)</f>
        <v>3112</v>
      </c>
      <c r="M73" s="10">
        <f>IF(M72=MAX($D72:$Q72),M$5/((2*SUM(AC$5:AC72))+1),M72)</f>
        <v>1683</v>
      </c>
      <c r="N73" s="10">
        <f>IF(N72=MAX($D72:$Q72),N$5/((2*SUM(AD$5:AD72))+1),N72)</f>
        <v>1419</v>
      </c>
      <c r="O73" s="10">
        <f>IF(O72=MAX($D72:$Q72),O$5/((2*SUM(AE$5:AE72))+1),O72)</f>
        <v>666</v>
      </c>
      <c r="P73" s="10">
        <f>IF(P72=MAX($D72:$Q72),P$5/((2*SUM(AF$5:AF72))+1),P72)</f>
        <v>475</v>
      </c>
      <c r="Q73" s="10">
        <f>IF(Q72=MAX($D72:$Q72),Q$5/((2*SUM(AG$5:AG72))+1),Q72)</f>
        <v>187</v>
      </c>
      <c r="S73" s="8">
        <v>69</v>
      </c>
      <c r="T73" s="8">
        <f t="shared" si="29"/>
        <v>1</v>
      </c>
      <c r="U73" s="8">
        <f t="shared" si="30"/>
        <v>0</v>
      </c>
      <c r="V73" s="8">
        <f t="shared" si="31"/>
        <v>0</v>
      </c>
      <c r="W73" s="8">
        <f t="shared" si="32"/>
        <v>0</v>
      </c>
      <c r="X73" s="8">
        <f t="shared" si="33"/>
        <v>0</v>
      </c>
      <c r="Y73" s="8">
        <f t="shared" si="34"/>
        <v>0</v>
      </c>
      <c r="Z73" s="8">
        <f t="shared" si="35"/>
        <v>0</v>
      </c>
      <c r="AA73" s="8">
        <f t="shared" si="36"/>
        <v>0</v>
      </c>
      <c r="AB73" s="8">
        <f t="shared" si="37"/>
        <v>0</v>
      </c>
      <c r="AC73" s="8">
        <f t="shared" si="38"/>
        <v>0</v>
      </c>
      <c r="AD73" s="8">
        <f t="shared" si="39"/>
        <v>0</v>
      </c>
      <c r="AE73" s="8">
        <f t="shared" si="40"/>
        <v>0</v>
      </c>
      <c r="AF73" s="8">
        <f t="shared" si="41"/>
        <v>0</v>
      </c>
      <c r="AG73" s="8">
        <f t="shared" si="42"/>
        <v>0</v>
      </c>
    </row>
    <row r="74" spans="2:33" x14ac:dyDescent="0.3">
      <c r="B74" s="8" t="s">
        <v>62</v>
      </c>
      <c r="C74" s="8">
        <v>70</v>
      </c>
      <c r="D74" s="10">
        <f>IF(D73=MAX($D73:$Q73),D$5/((2*SUM(T$5:T73))+1),D73)</f>
        <v>7303.0588235294117</v>
      </c>
      <c r="E74" s="10">
        <f>IF(E73=MAX($D73:$Q73),E$5/((2*SUM(U$5:U73))+1),E73)</f>
        <v>7310.8297872340427</v>
      </c>
      <c r="F74" s="10">
        <f>IF(F73=MAX($D73:$Q73),F$5/((2*SUM(V$5:V73))+1),F73)</f>
        <v>7178.666666666667</v>
      </c>
      <c r="G74" s="10">
        <f>IF(G73=MAX($D73:$Q73),G$5/((2*SUM(W$5:W73))+1),G73)</f>
        <v>7549.5384615384619</v>
      </c>
      <c r="H74" s="10">
        <f>IF(H73=MAX($D73:$Q73),H$5/((2*SUM(X$5:X73))+1),H73)</f>
        <v>7080.4</v>
      </c>
      <c r="I74" s="10">
        <f>IF(I73=MAX($D73:$Q73),I$5/((2*SUM(Y$5:Y73))+1),I73)</f>
        <v>4777.6000000000004</v>
      </c>
      <c r="J74" s="10">
        <f>IF(J73=MAX($D73:$Q73),J$5/((2*SUM(Z$5:Z73))+1),J73)</f>
        <v>7232</v>
      </c>
      <c r="K74" s="10">
        <f>IF(K73=MAX($D73:$Q73),K$5/((2*SUM(AA$5:AA73))+1),K73)</f>
        <v>5585</v>
      </c>
      <c r="L74" s="10">
        <f>IF(L73=MAX($D73:$Q73),L$5/((2*SUM(AB$5:AB73))+1),L73)</f>
        <v>3112</v>
      </c>
      <c r="M74" s="10">
        <f>IF(M73=MAX($D73:$Q73),M$5/((2*SUM(AC$5:AC73))+1),M73)</f>
        <v>1683</v>
      </c>
      <c r="N74" s="10">
        <f>IF(N73=MAX($D73:$Q73),N$5/((2*SUM(AD$5:AD73))+1),N73)</f>
        <v>1419</v>
      </c>
      <c r="O74" s="10">
        <f>IF(O73=MAX($D73:$Q73),O$5/((2*SUM(AE$5:AE73))+1),O73)</f>
        <v>666</v>
      </c>
      <c r="P74" s="10">
        <f>IF(P73=MAX($D73:$Q73),P$5/((2*SUM(AF$5:AF73))+1),P73)</f>
        <v>475</v>
      </c>
      <c r="Q74" s="10">
        <f>IF(Q73=MAX($D73:$Q73),Q$5/((2*SUM(AG$5:AG73))+1),Q73)</f>
        <v>187</v>
      </c>
      <c r="S74" s="8">
        <v>70</v>
      </c>
      <c r="T74" s="8">
        <f t="shared" si="29"/>
        <v>0</v>
      </c>
      <c r="U74" s="8">
        <f t="shared" si="30"/>
        <v>0</v>
      </c>
      <c r="V74" s="8">
        <f t="shared" si="31"/>
        <v>0</v>
      </c>
      <c r="W74" s="8">
        <f t="shared" si="32"/>
        <v>1</v>
      </c>
      <c r="X74" s="8">
        <f t="shared" si="33"/>
        <v>0</v>
      </c>
      <c r="Y74" s="8">
        <f t="shared" si="34"/>
        <v>0</v>
      </c>
      <c r="Z74" s="8">
        <f t="shared" si="35"/>
        <v>0</v>
      </c>
      <c r="AA74" s="8">
        <f t="shared" si="36"/>
        <v>0</v>
      </c>
      <c r="AB74" s="8">
        <f t="shared" si="37"/>
        <v>0</v>
      </c>
      <c r="AC74" s="8">
        <f t="shared" si="38"/>
        <v>0</v>
      </c>
      <c r="AD74" s="8">
        <f t="shared" si="39"/>
        <v>0</v>
      </c>
      <c r="AE74" s="8">
        <f t="shared" si="40"/>
        <v>0</v>
      </c>
      <c r="AF74" s="8">
        <f t="shared" si="41"/>
        <v>0</v>
      </c>
      <c r="AG74" s="8">
        <f t="shared" si="42"/>
        <v>0</v>
      </c>
    </row>
    <row r="75" spans="2:33" x14ac:dyDescent="0.3">
      <c r="B75" s="8" t="s">
        <v>62</v>
      </c>
      <c r="C75" s="8">
        <v>71</v>
      </c>
      <c r="D75" s="10">
        <f>IF(D74=MAX($D74:$Q74),D$5/((2*SUM(T$5:T74))+1),D74)</f>
        <v>7303.0588235294117</v>
      </c>
      <c r="E75" s="10">
        <f>IF(E74=MAX($D74:$Q74),E$5/((2*SUM(U$5:U74))+1),E74)</f>
        <v>7310.8297872340427</v>
      </c>
      <c r="F75" s="10">
        <f>IF(F74=MAX($D74:$Q74),F$5/((2*SUM(V$5:V74))+1),F74)</f>
        <v>7178.666666666667</v>
      </c>
      <c r="G75" s="10">
        <f>IF(G74=MAX($D74:$Q74),G$5/((2*SUM(W$5:W74))+1),G74)</f>
        <v>6542.9333333333334</v>
      </c>
      <c r="H75" s="10">
        <f>IF(H74=MAX($D74:$Q74),H$5/((2*SUM(X$5:X74))+1),H74)</f>
        <v>7080.4</v>
      </c>
      <c r="I75" s="10">
        <f>IF(I74=MAX($D74:$Q74),I$5/((2*SUM(Y$5:Y74))+1),I74)</f>
        <v>4777.6000000000004</v>
      </c>
      <c r="J75" s="10">
        <f>IF(J74=MAX($D74:$Q74),J$5/((2*SUM(Z$5:Z74))+1),J74)</f>
        <v>7232</v>
      </c>
      <c r="K75" s="10">
        <f>IF(K74=MAX($D74:$Q74),K$5/((2*SUM(AA$5:AA74))+1),K74)</f>
        <v>5585</v>
      </c>
      <c r="L75" s="10">
        <f>IF(L74=MAX($D74:$Q74),L$5/((2*SUM(AB$5:AB74))+1),L74)</f>
        <v>3112</v>
      </c>
      <c r="M75" s="10">
        <f>IF(M74=MAX($D74:$Q74),M$5/((2*SUM(AC$5:AC74))+1),M74)</f>
        <v>1683</v>
      </c>
      <c r="N75" s="10">
        <f>IF(N74=MAX($D74:$Q74),N$5/((2*SUM(AD$5:AD74))+1),N74)</f>
        <v>1419</v>
      </c>
      <c r="O75" s="10">
        <f>IF(O74=MAX($D74:$Q74),O$5/((2*SUM(AE$5:AE74))+1),O74)</f>
        <v>666</v>
      </c>
      <c r="P75" s="10">
        <f>IF(P74=MAX($D74:$Q74),P$5/((2*SUM(AF$5:AF74))+1),P74)</f>
        <v>475</v>
      </c>
      <c r="Q75" s="10">
        <f>IF(Q74=MAX($D74:$Q74),Q$5/((2*SUM(AG$5:AG74))+1),Q74)</f>
        <v>187</v>
      </c>
      <c r="S75" s="8">
        <v>71</v>
      </c>
      <c r="T75" s="8">
        <f t="shared" si="29"/>
        <v>0</v>
      </c>
      <c r="U75" s="8">
        <f t="shared" si="30"/>
        <v>1</v>
      </c>
      <c r="V75" s="8">
        <f t="shared" si="31"/>
        <v>0</v>
      </c>
      <c r="W75" s="8">
        <f t="shared" si="32"/>
        <v>0</v>
      </c>
      <c r="X75" s="8">
        <f t="shared" si="33"/>
        <v>0</v>
      </c>
      <c r="Y75" s="8">
        <f t="shared" si="34"/>
        <v>0</v>
      </c>
      <c r="Z75" s="8">
        <f t="shared" si="35"/>
        <v>0</v>
      </c>
      <c r="AA75" s="8">
        <f t="shared" si="36"/>
        <v>0</v>
      </c>
      <c r="AB75" s="8">
        <f t="shared" si="37"/>
        <v>0</v>
      </c>
      <c r="AC75" s="8">
        <f t="shared" si="38"/>
        <v>0</v>
      </c>
      <c r="AD75" s="8">
        <f t="shared" si="39"/>
        <v>0</v>
      </c>
      <c r="AE75" s="8">
        <f t="shared" si="40"/>
        <v>0</v>
      </c>
      <c r="AF75" s="8">
        <f t="shared" si="41"/>
        <v>0</v>
      </c>
      <c r="AG75" s="8">
        <f t="shared" si="42"/>
        <v>0</v>
      </c>
    </row>
    <row r="76" spans="2:33" x14ac:dyDescent="0.3">
      <c r="B76" s="8" t="s">
        <v>62</v>
      </c>
      <c r="C76" s="8">
        <v>72</v>
      </c>
      <c r="D76" s="10">
        <f>IF(D75=MAX($D75:$Q75),D$5/((2*SUM(T$5:T75))+1),D75)</f>
        <v>7303.0588235294117</v>
      </c>
      <c r="E76" s="10">
        <f>IF(E75=MAX($D75:$Q75),E$5/((2*SUM(U$5:U75))+1),E75)</f>
        <v>7012.4285714285716</v>
      </c>
      <c r="F76" s="10">
        <f>IF(F75=MAX($D75:$Q75),F$5/((2*SUM(V$5:V75))+1),F75)</f>
        <v>7178.666666666667</v>
      </c>
      <c r="G76" s="10">
        <f>IF(G75=MAX($D75:$Q75),G$5/((2*SUM(W$5:W75))+1),G75)</f>
        <v>6542.9333333333334</v>
      </c>
      <c r="H76" s="10">
        <f>IF(H75=MAX($D75:$Q75),H$5/((2*SUM(X$5:X75))+1),H75)</f>
        <v>7080.4</v>
      </c>
      <c r="I76" s="10">
        <f>IF(I75=MAX($D75:$Q75),I$5/((2*SUM(Y$5:Y75))+1),I75)</f>
        <v>4777.6000000000004</v>
      </c>
      <c r="J76" s="10">
        <f>IF(J75=MAX($D75:$Q75),J$5/((2*SUM(Z$5:Z75))+1),J75)</f>
        <v>7232</v>
      </c>
      <c r="K76" s="10">
        <f>IF(K75=MAX($D75:$Q75),K$5/((2*SUM(AA$5:AA75))+1),K75)</f>
        <v>5585</v>
      </c>
      <c r="L76" s="10">
        <f>IF(L75=MAX($D75:$Q75),L$5/((2*SUM(AB$5:AB75))+1),L75)</f>
        <v>3112</v>
      </c>
      <c r="M76" s="10">
        <f>IF(M75=MAX($D75:$Q75),M$5/((2*SUM(AC$5:AC75))+1),M75)</f>
        <v>1683</v>
      </c>
      <c r="N76" s="10">
        <f>IF(N75=MAX($D75:$Q75),N$5/((2*SUM(AD$5:AD75))+1),N75)</f>
        <v>1419</v>
      </c>
      <c r="O76" s="10">
        <f>IF(O75=MAX($D75:$Q75),O$5/((2*SUM(AE$5:AE75))+1),O75)</f>
        <v>666</v>
      </c>
      <c r="P76" s="10">
        <f>IF(P75=MAX($D75:$Q75),P$5/((2*SUM(AF$5:AF75))+1),P75)</f>
        <v>475</v>
      </c>
      <c r="Q76" s="10">
        <f>IF(Q75=MAX($D75:$Q75),Q$5/((2*SUM(AG$5:AG75))+1),Q75)</f>
        <v>187</v>
      </c>
      <c r="S76" s="8">
        <v>72</v>
      </c>
      <c r="T76" s="8">
        <f t="shared" si="29"/>
        <v>1</v>
      </c>
      <c r="U76" s="8">
        <f t="shared" si="30"/>
        <v>0</v>
      </c>
      <c r="V76" s="8">
        <f t="shared" si="31"/>
        <v>0</v>
      </c>
      <c r="W76" s="8">
        <f t="shared" si="32"/>
        <v>0</v>
      </c>
      <c r="X76" s="8">
        <f t="shared" si="33"/>
        <v>0</v>
      </c>
      <c r="Y76" s="8">
        <f t="shared" si="34"/>
        <v>0</v>
      </c>
      <c r="Z76" s="8">
        <f t="shared" si="35"/>
        <v>0</v>
      </c>
      <c r="AA76" s="8">
        <f t="shared" si="36"/>
        <v>0</v>
      </c>
      <c r="AB76" s="8">
        <f t="shared" si="37"/>
        <v>0</v>
      </c>
      <c r="AC76" s="8">
        <f t="shared" si="38"/>
        <v>0</v>
      </c>
      <c r="AD76" s="8">
        <f t="shared" si="39"/>
        <v>0</v>
      </c>
      <c r="AE76" s="8">
        <f t="shared" si="40"/>
        <v>0</v>
      </c>
      <c r="AF76" s="8">
        <f t="shared" si="41"/>
        <v>0</v>
      </c>
      <c r="AG76" s="8">
        <f t="shared" si="42"/>
        <v>0</v>
      </c>
    </row>
    <row r="77" spans="2:33" x14ac:dyDescent="0.3">
      <c r="B77" s="8" t="s">
        <v>62</v>
      </c>
      <c r="C77" s="8">
        <v>73</v>
      </c>
      <c r="D77" s="10">
        <f>IF(D76=MAX($D76:$Q76),D$5/((2*SUM(T$5:T76))+1),D76)</f>
        <v>7027.4716981132078</v>
      </c>
      <c r="E77" s="10">
        <f>IF(E76=MAX($D76:$Q76),E$5/((2*SUM(U$5:U76))+1),E76)</f>
        <v>7012.4285714285716</v>
      </c>
      <c r="F77" s="10">
        <f>IF(F76=MAX($D76:$Q76),F$5/((2*SUM(V$5:V76))+1),F76)</f>
        <v>7178.666666666667</v>
      </c>
      <c r="G77" s="10">
        <f>IF(G76=MAX($D76:$Q76),G$5/((2*SUM(W$5:W76))+1),G76)</f>
        <v>6542.9333333333334</v>
      </c>
      <c r="H77" s="10">
        <f>IF(H76=MAX($D76:$Q76),H$5/((2*SUM(X$5:X76))+1),H76)</f>
        <v>7080.4</v>
      </c>
      <c r="I77" s="10">
        <f>IF(I76=MAX($D76:$Q76),I$5/((2*SUM(Y$5:Y76))+1),I76)</f>
        <v>4777.6000000000004</v>
      </c>
      <c r="J77" s="10">
        <f>IF(J76=MAX($D76:$Q76),J$5/((2*SUM(Z$5:Z76))+1),J76)</f>
        <v>7232</v>
      </c>
      <c r="K77" s="10">
        <f>IF(K76=MAX($D76:$Q76),K$5/((2*SUM(AA$5:AA76))+1),K76)</f>
        <v>5585</v>
      </c>
      <c r="L77" s="10">
        <f>IF(L76=MAX($D76:$Q76),L$5/((2*SUM(AB$5:AB76))+1),L76)</f>
        <v>3112</v>
      </c>
      <c r="M77" s="10">
        <f>IF(M76=MAX($D76:$Q76),M$5/((2*SUM(AC$5:AC76))+1),M76)</f>
        <v>1683</v>
      </c>
      <c r="N77" s="10">
        <f>IF(N76=MAX($D76:$Q76),N$5/((2*SUM(AD$5:AD76))+1),N76)</f>
        <v>1419</v>
      </c>
      <c r="O77" s="10">
        <f>IF(O76=MAX($D76:$Q76),O$5/((2*SUM(AE$5:AE76))+1),O76)</f>
        <v>666</v>
      </c>
      <c r="P77" s="10">
        <f>IF(P76=MAX($D76:$Q76),P$5/((2*SUM(AF$5:AF76))+1),P76)</f>
        <v>475</v>
      </c>
      <c r="Q77" s="10">
        <f>IF(Q76=MAX($D76:$Q76),Q$5/((2*SUM(AG$5:AG76))+1),Q76)</f>
        <v>187</v>
      </c>
      <c r="S77" s="8">
        <v>73</v>
      </c>
      <c r="T77" s="8">
        <f t="shared" si="29"/>
        <v>0</v>
      </c>
      <c r="U77" s="8">
        <f t="shared" si="30"/>
        <v>0</v>
      </c>
      <c r="V77" s="8">
        <f t="shared" si="31"/>
        <v>0</v>
      </c>
      <c r="W77" s="8">
        <f t="shared" si="32"/>
        <v>0</v>
      </c>
      <c r="X77" s="8">
        <f t="shared" si="33"/>
        <v>0</v>
      </c>
      <c r="Y77" s="8">
        <f t="shared" si="34"/>
        <v>0</v>
      </c>
      <c r="Z77" s="8">
        <f t="shared" si="35"/>
        <v>1</v>
      </c>
      <c r="AA77" s="8">
        <f t="shared" si="36"/>
        <v>0</v>
      </c>
      <c r="AB77" s="8">
        <f t="shared" si="37"/>
        <v>0</v>
      </c>
      <c r="AC77" s="8">
        <f t="shared" si="38"/>
        <v>0</v>
      </c>
      <c r="AD77" s="8">
        <f t="shared" si="39"/>
        <v>0</v>
      </c>
      <c r="AE77" s="8">
        <f t="shared" si="40"/>
        <v>0</v>
      </c>
      <c r="AF77" s="8">
        <f t="shared" si="41"/>
        <v>0</v>
      </c>
      <c r="AG77" s="8">
        <f t="shared" si="42"/>
        <v>0</v>
      </c>
    </row>
    <row r="78" spans="2:33" x14ac:dyDescent="0.3">
      <c r="B78" s="8" t="s">
        <v>62</v>
      </c>
      <c r="C78" s="8">
        <v>74</v>
      </c>
      <c r="D78" s="10">
        <f>IF(D77=MAX($D77:$Q77),D$5/((2*SUM(T$5:T77))+1),D77)</f>
        <v>7027.4716981132078</v>
      </c>
      <c r="E78" s="10">
        <f>IF(E77=MAX($D77:$Q77),E$5/((2*SUM(U$5:U77))+1),E77)</f>
        <v>7012.4285714285716</v>
      </c>
      <c r="F78" s="10">
        <f>IF(F77=MAX($D77:$Q77),F$5/((2*SUM(V$5:V77))+1),F77)</f>
        <v>7178.666666666667</v>
      </c>
      <c r="G78" s="10">
        <f>IF(G77=MAX($D77:$Q77),G$5/((2*SUM(W$5:W77))+1),G77)</f>
        <v>6542.9333333333334</v>
      </c>
      <c r="H78" s="10">
        <f>IF(H77=MAX($D77:$Q77),H$5/((2*SUM(X$5:X77))+1),H77)</f>
        <v>7080.4</v>
      </c>
      <c r="I78" s="10">
        <f>IF(I77=MAX($D77:$Q77),I$5/((2*SUM(Y$5:Y77))+1),I77)</f>
        <v>4777.6000000000004</v>
      </c>
      <c r="J78" s="10">
        <f>IF(J77=MAX($D77:$Q77),J$5/((2*SUM(Z$5:Z77))+1),J77)</f>
        <v>4339.2</v>
      </c>
      <c r="K78" s="10">
        <f>IF(K77=MAX($D77:$Q77),K$5/((2*SUM(AA$5:AA77))+1),K77)</f>
        <v>5585</v>
      </c>
      <c r="L78" s="10">
        <f>IF(L77=MAX($D77:$Q77),L$5/((2*SUM(AB$5:AB77))+1),L77)</f>
        <v>3112</v>
      </c>
      <c r="M78" s="10">
        <f>IF(M77=MAX($D77:$Q77),M$5/((2*SUM(AC$5:AC77))+1),M77)</f>
        <v>1683</v>
      </c>
      <c r="N78" s="10">
        <f>IF(N77=MAX($D77:$Q77),N$5/((2*SUM(AD$5:AD77))+1),N77)</f>
        <v>1419</v>
      </c>
      <c r="O78" s="10">
        <f>IF(O77=MAX($D77:$Q77),O$5/((2*SUM(AE$5:AE77))+1),O77)</f>
        <v>666</v>
      </c>
      <c r="P78" s="10">
        <f>IF(P77=MAX($D77:$Q77),P$5/((2*SUM(AF$5:AF77))+1),P77)</f>
        <v>475</v>
      </c>
      <c r="Q78" s="10">
        <f>IF(Q77=MAX($D77:$Q77),Q$5/((2*SUM(AG$5:AG77))+1),Q77)</f>
        <v>187</v>
      </c>
      <c r="S78" s="8">
        <v>74</v>
      </c>
      <c r="T78" s="8">
        <f t="shared" si="29"/>
        <v>0</v>
      </c>
      <c r="U78" s="8">
        <f t="shared" si="30"/>
        <v>0</v>
      </c>
      <c r="V78" s="8">
        <f t="shared" si="31"/>
        <v>1</v>
      </c>
      <c r="W78" s="8">
        <f t="shared" si="32"/>
        <v>0</v>
      </c>
      <c r="X78" s="8">
        <f t="shared" si="33"/>
        <v>0</v>
      </c>
      <c r="Y78" s="8">
        <f t="shared" si="34"/>
        <v>0</v>
      </c>
      <c r="Z78" s="8">
        <f t="shared" si="35"/>
        <v>0</v>
      </c>
      <c r="AA78" s="8">
        <f t="shared" si="36"/>
        <v>0</v>
      </c>
      <c r="AB78" s="8">
        <f t="shared" si="37"/>
        <v>0</v>
      </c>
      <c r="AC78" s="8">
        <f t="shared" si="38"/>
        <v>0</v>
      </c>
      <c r="AD78" s="8">
        <f t="shared" si="39"/>
        <v>0</v>
      </c>
      <c r="AE78" s="8">
        <f t="shared" si="40"/>
        <v>0</v>
      </c>
      <c r="AF78" s="8">
        <f t="shared" si="41"/>
        <v>0</v>
      </c>
      <c r="AG78" s="8">
        <f t="shared" si="42"/>
        <v>0</v>
      </c>
    </row>
    <row r="79" spans="2:33" x14ac:dyDescent="0.3">
      <c r="B79" s="8" t="s">
        <v>62</v>
      </c>
      <c r="C79" s="8">
        <v>75</v>
      </c>
      <c r="D79" s="10">
        <f>IF(D78=MAX($D78:$Q78),D$5/((2*SUM(T$5:T78))+1),D78)</f>
        <v>7027.4716981132078</v>
      </c>
      <c r="E79" s="10">
        <f>IF(E78=MAX($D78:$Q78),E$5/((2*SUM(U$5:U78))+1),E78)</f>
        <v>7012.4285714285716</v>
      </c>
      <c r="F79" s="10">
        <f>IF(F78=MAX($D78:$Q78),F$5/((2*SUM(V$5:V78))+1),F78)</f>
        <v>6554.434782608696</v>
      </c>
      <c r="G79" s="10">
        <f>IF(G78=MAX($D78:$Q78),G$5/((2*SUM(W$5:W78))+1),G78)</f>
        <v>6542.9333333333334</v>
      </c>
      <c r="H79" s="10">
        <f>IF(H78=MAX($D78:$Q78),H$5/((2*SUM(X$5:X78))+1),H78)</f>
        <v>7080.4</v>
      </c>
      <c r="I79" s="10">
        <f>IF(I78=MAX($D78:$Q78),I$5/((2*SUM(Y$5:Y78))+1),I78)</f>
        <v>4777.6000000000004</v>
      </c>
      <c r="J79" s="10">
        <f>IF(J78=MAX($D78:$Q78),J$5/((2*SUM(Z$5:Z78))+1),J78)</f>
        <v>4339.2</v>
      </c>
      <c r="K79" s="10">
        <f>IF(K78=MAX($D78:$Q78),K$5/((2*SUM(AA$5:AA78))+1),K78)</f>
        <v>5585</v>
      </c>
      <c r="L79" s="10">
        <f>IF(L78=MAX($D78:$Q78),L$5/((2*SUM(AB$5:AB78))+1),L78)</f>
        <v>3112</v>
      </c>
      <c r="M79" s="10">
        <f>IF(M78=MAX($D78:$Q78),M$5/((2*SUM(AC$5:AC78))+1),M78)</f>
        <v>1683</v>
      </c>
      <c r="N79" s="10">
        <f>IF(N78=MAX($D78:$Q78),N$5/((2*SUM(AD$5:AD78))+1),N78)</f>
        <v>1419</v>
      </c>
      <c r="O79" s="10">
        <f>IF(O78=MAX($D78:$Q78),O$5/((2*SUM(AE$5:AE78))+1),O78)</f>
        <v>666</v>
      </c>
      <c r="P79" s="10">
        <f>IF(P78=MAX($D78:$Q78),P$5/((2*SUM(AF$5:AF78))+1),P78)</f>
        <v>475</v>
      </c>
      <c r="Q79" s="10">
        <f>IF(Q78=MAX($D78:$Q78),Q$5/((2*SUM(AG$5:AG78))+1),Q78)</f>
        <v>187</v>
      </c>
      <c r="S79" s="8">
        <v>75</v>
      </c>
      <c r="T79" s="8">
        <f t="shared" si="29"/>
        <v>0</v>
      </c>
      <c r="U79" s="8">
        <f t="shared" si="30"/>
        <v>0</v>
      </c>
      <c r="V79" s="8">
        <f t="shared" si="31"/>
        <v>0</v>
      </c>
      <c r="W79" s="8">
        <f t="shared" si="32"/>
        <v>0</v>
      </c>
      <c r="X79" s="8">
        <f t="shared" si="33"/>
        <v>1</v>
      </c>
      <c r="Y79" s="8">
        <f t="shared" si="34"/>
        <v>0</v>
      </c>
      <c r="Z79" s="8">
        <f t="shared" si="35"/>
        <v>0</v>
      </c>
      <c r="AA79" s="8">
        <f t="shared" si="36"/>
        <v>0</v>
      </c>
      <c r="AB79" s="8">
        <f t="shared" si="37"/>
        <v>0</v>
      </c>
      <c r="AC79" s="8">
        <f t="shared" si="38"/>
        <v>0</v>
      </c>
      <c r="AD79" s="8">
        <f t="shared" si="39"/>
        <v>0</v>
      </c>
      <c r="AE79" s="8">
        <f t="shared" si="40"/>
        <v>0</v>
      </c>
      <c r="AF79" s="8">
        <f t="shared" si="41"/>
        <v>0</v>
      </c>
      <c r="AG79" s="8">
        <f t="shared" si="42"/>
        <v>0</v>
      </c>
    </row>
    <row r="80" spans="2:33" x14ac:dyDescent="0.3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10"/>
      <c r="N80" s="8"/>
      <c r="O80" s="8"/>
      <c r="S80" s="8" t="s">
        <v>33</v>
      </c>
      <c r="T80" s="8">
        <f t="shared" ref="T80:AG80" si="43">SUM(T5:T79)</f>
        <v>26</v>
      </c>
      <c r="U80" s="8">
        <f t="shared" si="43"/>
        <v>24</v>
      </c>
      <c r="V80" s="8">
        <f t="shared" si="43"/>
        <v>11</v>
      </c>
      <c r="W80" s="8">
        <f t="shared" si="43"/>
        <v>7</v>
      </c>
      <c r="X80" s="8">
        <f t="shared" si="43"/>
        <v>3</v>
      </c>
      <c r="Y80" s="8">
        <f t="shared" si="43"/>
        <v>2</v>
      </c>
      <c r="Z80" s="8">
        <f t="shared" si="43"/>
        <v>2</v>
      </c>
      <c r="AA80" s="8">
        <f t="shared" si="43"/>
        <v>0</v>
      </c>
      <c r="AB80" s="8">
        <f t="shared" si="43"/>
        <v>0</v>
      </c>
      <c r="AC80" s="8">
        <f t="shared" si="43"/>
        <v>0</v>
      </c>
      <c r="AD80" s="8">
        <f t="shared" si="43"/>
        <v>0</v>
      </c>
      <c r="AE80" s="8">
        <f t="shared" si="43"/>
        <v>0</v>
      </c>
      <c r="AF80" s="8">
        <f t="shared" si="43"/>
        <v>0</v>
      </c>
      <c r="AG80" s="8">
        <f t="shared" si="43"/>
        <v>0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D0391-49EE-46DE-A9FF-B5CE2CC06175}">
  <dimension ref="B4:AG98"/>
  <sheetViews>
    <sheetView topLeftCell="A33" workbookViewId="0">
      <selection activeCell="D44" sqref="D44"/>
    </sheetView>
  </sheetViews>
  <sheetFormatPr baseColWidth="10" defaultRowHeight="14.4" x14ac:dyDescent="0.3"/>
  <sheetData>
    <row r="4" spans="2:33" x14ac:dyDescent="0.3">
      <c r="B4" s="13" t="s">
        <v>38</v>
      </c>
    </row>
    <row r="5" spans="2:33" x14ac:dyDescent="0.3">
      <c r="B5" s="13" t="s">
        <v>35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2:33" x14ac:dyDescent="0.3">
      <c r="B6" s="8"/>
      <c r="C6" s="8"/>
      <c r="D6" s="8" t="s">
        <v>11</v>
      </c>
      <c r="E6" s="8" t="s">
        <v>12</v>
      </c>
      <c r="F6" s="8" t="s">
        <v>13</v>
      </c>
      <c r="G6" s="8" t="s">
        <v>14</v>
      </c>
      <c r="H6" s="8" t="s">
        <v>15</v>
      </c>
      <c r="I6" s="8" t="s">
        <v>16</v>
      </c>
      <c r="J6" s="8" t="s">
        <v>17</v>
      </c>
      <c r="K6" s="8" t="s">
        <v>18</v>
      </c>
      <c r="L6" s="8" t="s">
        <v>19</v>
      </c>
      <c r="M6" s="8" t="s">
        <v>20</v>
      </c>
      <c r="N6" s="8" t="s">
        <v>21</v>
      </c>
      <c r="O6" s="8" t="s">
        <v>22</v>
      </c>
      <c r="P6" s="8" t="s">
        <v>23</v>
      </c>
      <c r="Q6" s="8" t="s">
        <v>24</v>
      </c>
      <c r="S6" s="8" t="s">
        <v>34</v>
      </c>
      <c r="T6" s="8" t="s">
        <v>11</v>
      </c>
      <c r="U6" s="8" t="s">
        <v>12</v>
      </c>
      <c r="V6" s="8" t="s">
        <v>13</v>
      </c>
      <c r="W6" s="8" t="s">
        <v>14</v>
      </c>
      <c r="X6" s="8" t="s">
        <v>15</v>
      </c>
      <c r="Y6" s="8" t="s">
        <v>16</v>
      </c>
      <c r="Z6" s="8" t="s">
        <v>17</v>
      </c>
      <c r="AA6" s="8" t="s">
        <v>18</v>
      </c>
      <c r="AB6" s="8" t="s">
        <v>19</v>
      </c>
      <c r="AC6" s="8" t="s">
        <v>20</v>
      </c>
      <c r="AD6" s="8" t="s">
        <v>21</v>
      </c>
      <c r="AE6" s="8" t="s">
        <v>22</v>
      </c>
      <c r="AF6" s="8" t="s">
        <v>23</v>
      </c>
      <c r="AG6" s="8" t="s">
        <v>24</v>
      </c>
    </row>
    <row r="7" spans="2:33" s="8" customFormat="1" x14ac:dyDescent="0.3">
      <c r="C7" s="8" t="s">
        <v>5</v>
      </c>
      <c r="D7" s="10">
        <f t="array" ref="D7:Q7">TRANSPOSE(Datos!D3:D16)</f>
        <v>41111</v>
      </c>
      <c r="E7" s="10">
        <v>44815</v>
      </c>
      <c r="F7" s="10">
        <v>24911</v>
      </c>
      <c r="G7" s="10">
        <v>24429</v>
      </c>
      <c r="H7" s="10">
        <v>5630</v>
      </c>
      <c r="I7" s="10">
        <v>3681</v>
      </c>
      <c r="J7" s="10">
        <v>5656</v>
      </c>
      <c r="K7" s="10">
        <v>974</v>
      </c>
      <c r="L7" s="10">
        <v>691</v>
      </c>
      <c r="M7" s="10">
        <v>301</v>
      </c>
      <c r="N7" s="10">
        <v>0</v>
      </c>
      <c r="O7" s="8">
        <v>0</v>
      </c>
      <c r="P7" s="8">
        <v>0</v>
      </c>
      <c r="Q7" s="8">
        <v>187</v>
      </c>
    </row>
    <row r="8" spans="2:33" x14ac:dyDescent="0.3">
      <c r="B8" s="8" t="s">
        <v>62</v>
      </c>
      <c r="C8" s="8">
        <v>1</v>
      </c>
      <c r="D8" s="10">
        <f t="shared" ref="D8:Q8" si="0">D7/((2*0)+1)</f>
        <v>41111</v>
      </c>
      <c r="E8" s="10">
        <f t="shared" si="0"/>
        <v>44815</v>
      </c>
      <c r="F8" s="10">
        <f t="shared" si="0"/>
        <v>24911</v>
      </c>
      <c r="G8" s="10">
        <f t="shared" si="0"/>
        <v>24429</v>
      </c>
      <c r="H8" s="10">
        <f t="shared" si="0"/>
        <v>5630</v>
      </c>
      <c r="I8" s="10">
        <f t="shared" si="0"/>
        <v>3681</v>
      </c>
      <c r="J8" s="10">
        <f t="shared" si="0"/>
        <v>5656</v>
      </c>
      <c r="K8" s="10">
        <f t="shared" si="0"/>
        <v>974</v>
      </c>
      <c r="L8" s="10">
        <f t="shared" si="0"/>
        <v>691</v>
      </c>
      <c r="M8" s="10">
        <f t="shared" si="0"/>
        <v>301</v>
      </c>
      <c r="N8" s="10">
        <f t="shared" si="0"/>
        <v>0</v>
      </c>
      <c r="O8" s="10">
        <f t="shared" si="0"/>
        <v>0</v>
      </c>
      <c r="P8" s="10">
        <f t="shared" si="0"/>
        <v>0</v>
      </c>
      <c r="Q8" s="10">
        <f t="shared" si="0"/>
        <v>187</v>
      </c>
      <c r="S8" s="8">
        <v>1</v>
      </c>
      <c r="T8" s="8">
        <f>IF(D8=MAX($D8:$Q8),1,0)</f>
        <v>0</v>
      </c>
      <c r="U8" s="8">
        <f t="shared" ref="U8:AG23" si="1">IF(E8=MAX($D8:$Q8),1,0)</f>
        <v>1</v>
      </c>
      <c r="V8" s="8">
        <f t="shared" si="1"/>
        <v>0</v>
      </c>
      <c r="W8" s="8">
        <f t="shared" si="1"/>
        <v>0</v>
      </c>
      <c r="X8" s="8">
        <f t="shared" si="1"/>
        <v>0</v>
      </c>
      <c r="Y8" s="8">
        <f t="shared" si="1"/>
        <v>0</v>
      </c>
      <c r="Z8" s="8">
        <f t="shared" si="1"/>
        <v>0</v>
      </c>
      <c r="AA8" s="8">
        <f t="shared" si="1"/>
        <v>0</v>
      </c>
      <c r="AB8" s="8">
        <f t="shared" si="1"/>
        <v>0</v>
      </c>
      <c r="AC8" s="8">
        <f t="shared" si="1"/>
        <v>0</v>
      </c>
      <c r="AD8" s="8">
        <f t="shared" si="1"/>
        <v>0</v>
      </c>
      <c r="AE8" s="8">
        <f t="shared" si="1"/>
        <v>0</v>
      </c>
      <c r="AF8" s="8">
        <f t="shared" si="1"/>
        <v>0</v>
      </c>
      <c r="AG8" s="8">
        <f t="shared" si="1"/>
        <v>0</v>
      </c>
    </row>
    <row r="9" spans="2:33" x14ac:dyDescent="0.3">
      <c r="B9" s="8" t="s">
        <v>62</v>
      </c>
      <c r="C9" s="8">
        <v>2</v>
      </c>
      <c r="D9" s="10">
        <f>IF(D8=MAX($D8:$Q8),D$7/((2*SUM(T$8:T8))+1),D7)</f>
        <v>41111</v>
      </c>
      <c r="E9" s="10">
        <f>IF(E8=MAX($D8:$Q8),E$7/((2*SUM(U$8:U8))+1),E7)</f>
        <v>14938.333333333334</v>
      </c>
      <c r="F9" s="10">
        <f>IF(F8=MAX($D8:$Q8),F$7/((2*SUM(V$8:V8))+1),F7)</f>
        <v>24911</v>
      </c>
      <c r="G9" s="10">
        <f>IF(G8=MAX($D8:$Q8),G$7/((2*SUM(W$8:W8))+1),G7)</f>
        <v>24429</v>
      </c>
      <c r="H9" s="10">
        <f>IF(H8=MAX($D8:$Q8),H$7/((2*SUM(X$8:X8))+1),H7)</f>
        <v>5630</v>
      </c>
      <c r="I9" s="10">
        <f>IF(I8=MAX($D8:$Q8),I$7/((2*SUM(Y$8:Y8))+1),I7)</f>
        <v>3681</v>
      </c>
      <c r="J9" s="10">
        <f>IF(J8=MAX($D8:$Q8),J$7/((2*SUM(Z$8:Z8))+1),J7)</f>
        <v>5656</v>
      </c>
      <c r="K9" s="10">
        <f>IF(K8=MAX($D8:$Q8),K$7/((2*SUM(AA$8:AA8))+1),K7)</f>
        <v>974</v>
      </c>
      <c r="L9" s="10">
        <f>IF(L8=MAX($D8:$Q8),L$7/((2*SUM(AB$8:AB8))+1),L7)</f>
        <v>691</v>
      </c>
      <c r="M9" s="10">
        <f>IF(M8=MAX($D8:$Q8),M$7/((2*SUM(AC$8:AC8))+1),M7)</f>
        <v>301</v>
      </c>
      <c r="N9" s="10">
        <f>IF(N8=MAX($D8:$Q8),N$7/((2*SUM(AD$8:AD8))+1),N7)</f>
        <v>0</v>
      </c>
      <c r="O9" s="10">
        <f>IF(O8=MAX($D8:$Q8),O$7/((2*SUM(AE$8:AE8))+1),O7)</f>
        <v>0</v>
      </c>
      <c r="P9" s="10">
        <f>IF(P8=MAX($D8:$Q8),P$7/((2*SUM(AF$8:AF8))+1),P7)</f>
        <v>0</v>
      </c>
      <c r="Q9" s="10">
        <f>IF(Q8=MAX($D8:$Q8),Q$7/((2*SUM(AG$8:AG8))+1),Q7)</f>
        <v>187</v>
      </c>
      <c r="S9" s="8">
        <v>2</v>
      </c>
      <c r="T9" s="8">
        <f t="shared" ref="T9:T32" si="2">IF(D9=MAX($D9:$Q9),1,0)</f>
        <v>1</v>
      </c>
      <c r="U9" s="8">
        <f t="shared" si="1"/>
        <v>0</v>
      </c>
      <c r="V9" s="8">
        <f t="shared" si="1"/>
        <v>0</v>
      </c>
      <c r="W9" s="8">
        <f t="shared" si="1"/>
        <v>0</v>
      </c>
      <c r="X9" s="8">
        <f t="shared" si="1"/>
        <v>0</v>
      </c>
      <c r="Y9" s="8">
        <f t="shared" si="1"/>
        <v>0</v>
      </c>
      <c r="Z9" s="8">
        <f t="shared" si="1"/>
        <v>0</v>
      </c>
      <c r="AA9" s="8">
        <f t="shared" si="1"/>
        <v>0</v>
      </c>
      <c r="AB9" s="8">
        <f t="shared" si="1"/>
        <v>0</v>
      </c>
      <c r="AC9" s="8">
        <f t="shared" si="1"/>
        <v>0</v>
      </c>
      <c r="AD9" s="8">
        <f t="shared" si="1"/>
        <v>0</v>
      </c>
      <c r="AE9" s="8">
        <f t="shared" si="1"/>
        <v>0</v>
      </c>
      <c r="AF9" s="8">
        <f t="shared" si="1"/>
        <v>0</v>
      </c>
      <c r="AG9" s="8">
        <f t="shared" si="1"/>
        <v>0</v>
      </c>
    </row>
    <row r="10" spans="2:33" x14ac:dyDescent="0.3">
      <c r="B10" s="8" t="s">
        <v>62</v>
      </c>
      <c r="C10" s="8">
        <v>3</v>
      </c>
      <c r="D10" s="10">
        <f>IF(D9=MAX($D9:$Q9),D$7/((2*SUM(T$8:T9))+1),D9)</f>
        <v>13703.666666666666</v>
      </c>
      <c r="E10" s="10">
        <f>IF(E9=MAX($D9:$Q9),E$7/((2*SUM(U$8:U9))+1),E9)</f>
        <v>14938.333333333334</v>
      </c>
      <c r="F10" s="10">
        <f>IF(F9=MAX($D9:$Q9),F$7/((2*SUM(V$8:V9))+1),F9)</f>
        <v>24911</v>
      </c>
      <c r="G10" s="10">
        <f>IF(G9=MAX($D9:$Q9),G$7/((2*SUM(W$8:W9))+1),G9)</f>
        <v>24429</v>
      </c>
      <c r="H10" s="10">
        <f>IF(H9=MAX($D9:$Q9),H$7/((2*SUM(X$8:X9))+1),H9)</f>
        <v>5630</v>
      </c>
      <c r="I10" s="10">
        <f>IF(I9=MAX($D9:$Q9),I$7/((2*SUM(Y$8:Y9))+1),I9)</f>
        <v>3681</v>
      </c>
      <c r="J10" s="10">
        <f>IF(J9=MAX($D9:$Q9),J$7/((2*SUM(Z$8:Z9))+1),J9)</f>
        <v>5656</v>
      </c>
      <c r="K10" s="10">
        <f>IF(K9=MAX($D9:$Q9),K$7/((2*SUM(AA$8:AA9))+1),K9)</f>
        <v>974</v>
      </c>
      <c r="L10" s="10">
        <f>IF(L9=MAX($D9:$Q9),L$7/((2*SUM(AB$8:AB9))+1),L9)</f>
        <v>691</v>
      </c>
      <c r="M10" s="10">
        <f>IF(M9=MAX($D9:$Q9),M$7/((2*SUM(AC$8:AC9))+1),M9)</f>
        <v>301</v>
      </c>
      <c r="N10" s="10">
        <f>IF(N9=MAX($D9:$Q9),N$7/((2*SUM(AD$8:AD9))+1),N9)</f>
        <v>0</v>
      </c>
      <c r="O10" s="10">
        <f>IF(O9=MAX($D9:$Q9),O$7/((2*SUM(AE$8:AE9))+1),O9)</f>
        <v>0</v>
      </c>
      <c r="P10" s="10">
        <f>IF(P9=MAX($D9:$Q9),P$7/((2*SUM(AF$8:AF9))+1),P9)</f>
        <v>0</v>
      </c>
      <c r="Q10" s="10">
        <f>IF(Q9=MAX($D9:$Q9),Q$7/((2*SUM(AG$8:AG9))+1),Q9)</f>
        <v>187</v>
      </c>
      <c r="S10" s="8">
        <v>3</v>
      </c>
      <c r="T10" s="8">
        <f t="shared" si="2"/>
        <v>0</v>
      </c>
      <c r="U10" s="8">
        <f t="shared" si="1"/>
        <v>0</v>
      </c>
      <c r="V10" s="8">
        <f t="shared" si="1"/>
        <v>1</v>
      </c>
      <c r="W10" s="8">
        <f t="shared" si="1"/>
        <v>0</v>
      </c>
      <c r="X10" s="8">
        <f t="shared" si="1"/>
        <v>0</v>
      </c>
      <c r="Y10" s="8">
        <f t="shared" si="1"/>
        <v>0</v>
      </c>
      <c r="Z10" s="8">
        <f t="shared" si="1"/>
        <v>0</v>
      </c>
      <c r="AA10" s="8">
        <f t="shared" si="1"/>
        <v>0</v>
      </c>
      <c r="AB10" s="8">
        <f t="shared" si="1"/>
        <v>0</v>
      </c>
      <c r="AC10" s="8">
        <f t="shared" si="1"/>
        <v>0</v>
      </c>
      <c r="AD10" s="8">
        <f t="shared" si="1"/>
        <v>0</v>
      </c>
      <c r="AE10" s="8">
        <f t="shared" si="1"/>
        <v>0</v>
      </c>
      <c r="AF10" s="8">
        <f t="shared" si="1"/>
        <v>0</v>
      </c>
      <c r="AG10" s="8">
        <f t="shared" si="1"/>
        <v>0</v>
      </c>
    </row>
    <row r="11" spans="2:33" x14ac:dyDescent="0.3">
      <c r="B11" s="8" t="s">
        <v>62</v>
      </c>
      <c r="C11" s="8">
        <v>4</v>
      </c>
      <c r="D11" s="10">
        <f>IF(D10=MAX($D10:$Q10),D$7/((2*SUM(T$8:T10))+1),D10)</f>
        <v>13703.666666666666</v>
      </c>
      <c r="E11" s="10">
        <f>IF(E10=MAX($D10:$Q10),E$7/((2*SUM(U$8:U10))+1),E10)</f>
        <v>14938.333333333334</v>
      </c>
      <c r="F11" s="10">
        <f>IF(F10=MAX($D10:$Q10),F$7/((2*SUM(V$8:V10))+1),F10)</f>
        <v>8303.6666666666661</v>
      </c>
      <c r="G11" s="10">
        <f>IF(G10=MAX($D10:$Q10),G$7/((2*SUM(W$8:W10))+1),G10)</f>
        <v>24429</v>
      </c>
      <c r="H11" s="10">
        <f>IF(H10=MAX($D10:$Q10),H$7/((2*SUM(X$8:X10))+1),H10)</f>
        <v>5630</v>
      </c>
      <c r="I11" s="10">
        <f>IF(I10=MAX($D10:$Q10),I$7/((2*SUM(Y$8:Y10))+1),I10)</f>
        <v>3681</v>
      </c>
      <c r="J11" s="10">
        <f>IF(J10=MAX($D10:$Q10),J$7/((2*SUM(Z$8:Z10))+1),J10)</f>
        <v>5656</v>
      </c>
      <c r="K11" s="10">
        <f>IF(K10=MAX($D10:$Q10),K$7/((2*SUM(AA$8:AA10))+1),K10)</f>
        <v>974</v>
      </c>
      <c r="L11" s="10">
        <f>IF(L10=MAX($D10:$Q10),L$7/((2*SUM(AB$8:AB10))+1),L10)</f>
        <v>691</v>
      </c>
      <c r="M11" s="10">
        <f>IF(M10=MAX($D10:$Q10),M$7/((2*SUM(AC$8:AC10))+1),M10)</f>
        <v>301</v>
      </c>
      <c r="N11" s="10">
        <f>IF(N10=MAX($D10:$Q10),N$7/((2*SUM(AD$8:AD10))+1),N10)</f>
        <v>0</v>
      </c>
      <c r="O11" s="10">
        <f>IF(O10=MAX($D10:$Q10),O$7/((2*SUM(AE$8:AE10))+1),O10)</f>
        <v>0</v>
      </c>
      <c r="P11" s="10">
        <f>IF(P10=MAX($D10:$Q10),P$7/((2*SUM(AF$8:AF10))+1),P10)</f>
        <v>0</v>
      </c>
      <c r="Q11" s="10">
        <f>IF(Q10=MAX($D10:$Q10),Q$7/((2*SUM(AG$8:AG10))+1),Q10)</f>
        <v>187</v>
      </c>
      <c r="S11" s="8">
        <v>4</v>
      </c>
      <c r="T11" s="8">
        <f t="shared" si="2"/>
        <v>0</v>
      </c>
      <c r="U11" s="8">
        <f t="shared" si="1"/>
        <v>0</v>
      </c>
      <c r="V11" s="8">
        <f t="shared" si="1"/>
        <v>0</v>
      </c>
      <c r="W11" s="8">
        <f t="shared" si="1"/>
        <v>1</v>
      </c>
      <c r="X11" s="8">
        <f t="shared" si="1"/>
        <v>0</v>
      </c>
      <c r="Y11" s="8">
        <f t="shared" si="1"/>
        <v>0</v>
      </c>
      <c r="Z11" s="8">
        <f t="shared" si="1"/>
        <v>0</v>
      </c>
      <c r="AA11" s="8">
        <f t="shared" si="1"/>
        <v>0</v>
      </c>
      <c r="AB11" s="8">
        <f t="shared" si="1"/>
        <v>0</v>
      </c>
      <c r="AC11" s="8">
        <f t="shared" si="1"/>
        <v>0</v>
      </c>
      <c r="AD11" s="8">
        <f t="shared" si="1"/>
        <v>0</v>
      </c>
      <c r="AE11" s="8">
        <f t="shared" si="1"/>
        <v>0</v>
      </c>
      <c r="AF11" s="8">
        <f t="shared" si="1"/>
        <v>0</v>
      </c>
      <c r="AG11" s="8">
        <f t="shared" si="1"/>
        <v>0</v>
      </c>
    </row>
    <row r="12" spans="2:33" x14ac:dyDescent="0.3">
      <c r="B12" s="8" t="s">
        <v>62</v>
      </c>
      <c r="C12" s="8">
        <v>5</v>
      </c>
      <c r="D12" s="10">
        <f>IF(D11=MAX($D11:$Q11),D$7/((2*SUM(T$8:T11))+1),D11)</f>
        <v>13703.666666666666</v>
      </c>
      <c r="E12" s="10">
        <f>IF(E11=MAX($D11:$Q11),E$7/((2*SUM(U$8:U11))+1),E11)</f>
        <v>14938.333333333334</v>
      </c>
      <c r="F12" s="10">
        <f>IF(F11=MAX($D11:$Q11),F$7/((2*SUM(V$8:V11))+1),F11)</f>
        <v>8303.6666666666661</v>
      </c>
      <c r="G12" s="10">
        <f>IF(G11=MAX($D11:$Q11),G$7/((2*SUM(W$8:W11))+1),G11)</f>
        <v>8143</v>
      </c>
      <c r="H12" s="10">
        <f>IF(H11=MAX($D11:$Q11),H$7/((2*SUM(X$8:X11))+1),H11)</f>
        <v>5630</v>
      </c>
      <c r="I12" s="10">
        <f>IF(I11=MAX($D11:$Q11),I$7/((2*SUM(Y$8:Y11))+1),I11)</f>
        <v>3681</v>
      </c>
      <c r="J12" s="10">
        <f>IF(J11=MAX($D11:$Q11),J$7/((2*SUM(Z$8:Z11))+1),J11)</f>
        <v>5656</v>
      </c>
      <c r="K12" s="10">
        <f>IF(K11=MAX($D11:$Q11),K$7/((2*SUM(AA$8:AA11))+1),K11)</f>
        <v>974</v>
      </c>
      <c r="L12" s="10">
        <f>IF(L11=MAX($D11:$Q11),L$7/((2*SUM(AB$8:AB11))+1),L11)</f>
        <v>691</v>
      </c>
      <c r="M12" s="10">
        <f>IF(M11=MAX($D11:$Q11),M$7/((2*SUM(AC$8:AC11))+1),M11)</f>
        <v>301</v>
      </c>
      <c r="N12" s="10">
        <f>IF(N11=MAX($D11:$Q11),N$7/((2*SUM(AD$8:AD11))+1),N11)</f>
        <v>0</v>
      </c>
      <c r="O12" s="10">
        <f>IF(O11=MAX($D11:$Q11),O$7/((2*SUM(AE$8:AE11))+1),O11)</f>
        <v>0</v>
      </c>
      <c r="P12" s="10">
        <f>IF(P11=MAX($D11:$Q11),P$7/((2*SUM(AF$8:AF11))+1),P11)</f>
        <v>0</v>
      </c>
      <c r="Q12" s="10">
        <f>IF(Q11=MAX($D11:$Q11),Q$7/((2*SUM(AG$8:AG11))+1),Q11)</f>
        <v>187</v>
      </c>
      <c r="S12" s="8">
        <v>5</v>
      </c>
      <c r="T12" s="8">
        <f t="shared" si="2"/>
        <v>0</v>
      </c>
      <c r="U12" s="8">
        <f t="shared" si="1"/>
        <v>1</v>
      </c>
      <c r="V12" s="8">
        <f t="shared" si="1"/>
        <v>0</v>
      </c>
      <c r="W12" s="8">
        <f t="shared" si="1"/>
        <v>0</v>
      </c>
      <c r="X12" s="8">
        <f t="shared" si="1"/>
        <v>0</v>
      </c>
      <c r="Y12" s="8">
        <f t="shared" si="1"/>
        <v>0</v>
      </c>
      <c r="Z12" s="8">
        <f t="shared" si="1"/>
        <v>0</v>
      </c>
      <c r="AA12" s="8">
        <f t="shared" si="1"/>
        <v>0</v>
      </c>
      <c r="AB12" s="8">
        <f t="shared" si="1"/>
        <v>0</v>
      </c>
      <c r="AC12" s="8">
        <f t="shared" si="1"/>
        <v>0</v>
      </c>
      <c r="AD12" s="8">
        <f t="shared" si="1"/>
        <v>0</v>
      </c>
      <c r="AE12" s="8">
        <f t="shared" si="1"/>
        <v>0</v>
      </c>
      <c r="AF12" s="8">
        <f t="shared" si="1"/>
        <v>0</v>
      </c>
      <c r="AG12" s="8">
        <f t="shared" si="1"/>
        <v>0</v>
      </c>
    </row>
    <row r="13" spans="2:33" x14ac:dyDescent="0.3">
      <c r="B13" s="8" t="s">
        <v>62</v>
      </c>
      <c r="C13" s="8">
        <v>6</v>
      </c>
      <c r="D13" s="10">
        <f>IF(D12=MAX($D12:$Q12),D$7/((2*SUM(T$8:T12))+1),D12)</f>
        <v>13703.666666666666</v>
      </c>
      <c r="E13" s="10">
        <f>IF(E12=MAX($D12:$Q12),E$7/((2*SUM(U$8:U12))+1),E12)</f>
        <v>8963</v>
      </c>
      <c r="F13" s="10">
        <f>IF(F12=MAX($D12:$Q12),F$7/((2*SUM(V$8:V12))+1),F12)</f>
        <v>8303.6666666666661</v>
      </c>
      <c r="G13" s="10">
        <f>IF(G12=MAX($D12:$Q12),G$7/((2*SUM(W$8:W12))+1),G12)</f>
        <v>8143</v>
      </c>
      <c r="H13" s="10">
        <f>IF(H12=MAX($D12:$Q12),H$7/((2*SUM(X$8:X12))+1),H12)</f>
        <v>5630</v>
      </c>
      <c r="I13" s="10">
        <f>IF(I12=MAX($D12:$Q12),I$7/((2*SUM(Y$8:Y12))+1),I12)</f>
        <v>3681</v>
      </c>
      <c r="J13" s="10">
        <f>IF(J12=MAX($D12:$Q12),J$7/((2*SUM(Z$8:Z12))+1),J12)</f>
        <v>5656</v>
      </c>
      <c r="K13" s="10">
        <f>IF(K12=MAX($D12:$Q12),K$7/((2*SUM(AA$8:AA12))+1),K12)</f>
        <v>974</v>
      </c>
      <c r="L13" s="10">
        <f>IF(L12=MAX($D12:$Q12),L$7/((2*SUM(AB$8:AB12))+1),L12)</f>
        <v>691</v>
      </c>
      <c r="M13" s="10">
        <f>IF(M12=MAX($D12:$Q12),M$7/((2*SUM(AC$8:AC12))+1),M12)</f>
        <v>301</v>
      </c>
      <c r="N13" s="10">
        <f>IF(N12=MAX($D12:$Q12),N$7/((2*SUM(AD$8:AD12))+1),N12)</f>
        <v>0</v>
      </c>
      <c r="O13" s="10">
        <f>IF(O12=MAX($D12:$Q12),O$7/((2*SUM(AE$8:AE12))+1),O12)</f>
        <v>0</v>
      </c>
      <c r="P13" s="10">
        <f>IF(P12=MAX($D12:$Q12),P$7/((2*SUM(AF$8:AF12))+1),P12)</f>
        <v>0</v>
      </c>
      <c r="Q13" s="10">
        <f>IF(Q12=MAX($D12:$Q12),Q$7/((2*SUM(AG$8:AG12))+1),Q12)</f>
        <v>187</v>
      </c>
      <c r="S13" s="8">
        <v>6</v>
      </c>
      <c r="T13" s="8">
        <f t="shared" si="2"/>
        <v>1</v>
      </c>
      <c r="U13" s="8">
        <f t="shared" si="1"/>
        <v>0</v>
      </c>
      <c r="V13" s="8">
        <f t="shared" si="1"/>
        <v>0</v>
      </c>
      <c r="W13" s="8">
        <f t="shared" si="1"/>
        <v>0</v>
      </c>
      <c r="X13" s="8">
        <f t="shared" si="1"/>
        <v>0</v>
      </c>
      <c r="Y13" s="8">
        <f t="shared" si="1"/>
        <v>0</v>
      </c>
      <c r="Z13" s="8">
        <f t="shared" si="1"/>
        <v>0</v>
      </c>
      <c r="AA13" s="8">
        <f t="shared" si="1"/>
        <v>0</v>
      </c>
      <c r="AB13" s="8">
        <f t="shared" si="1"/>
        <v>0</v>
      </c>
      <c r="AC13" s="8">
        <f t="shared" si="1"/>
        <v>0</v>
      </c>
      <c r="AD13" s="8">
        <f t="shared" si="1"/>
        <v>0</v>
      </c>
      <c r="AE13" s="8">
        <f t="shared" si="1"/>
        <v>0</v>
      </c>
      <c r="AF13" s="8">
        <f t="shared" si="1"/>
        <v>0</v>
      </c>
      <c r="AG13" s="8">
        <f t="shared" si="1"/>
        <v>0</v>
      </c>
    </row>
    <row r="14" spans="2:33" x14ac:dyDescent="0.3">
      <c r="B14" s="8" t="s">
        <v>62</v>
      </c>
      <c r="C14" s="8">
        <v>7</v>
      </c>
      <c r="D14" s="10">
        <f>IF(D13=MAX($D13:$Q13),D$7/((2*SUM(T$8:T13))+1),D13)</f>
        <v>8222.2000000000007</v>
      </c>
      <c r="E14" s="10">
        <f>IF(E13=MAX($D13:$Q13),E$7/((2*SUM(U$8:U13))+1),E13)</f>
        <v>8963</v>
      </c>
      <c r="F14" s="10">
        <f>IF(F13=MAX($D13:$Q13),F$7/((2*SUM(V$8:V13))+1),F13)</f>
        <v>8303.6666666666661</v>
      </c>
      <c r="G14" s="10">
        <f>IF(G13=MAX($D13:$Q13),G$7/((2*SUM(W$8:W13))+1),G13)</f>
        <v>8143</v>
      </c>
      <c r="H14" s="10">
        <f>IF(H13=MAX($D13:$Q13),H$7/((2*SUM(X$8:X13))+1),H13)</f>
        <v>5630</v>
      </c>
      <c r="I14" s="10">
        <f>IF(I13=MAX($D13:$Q13),I$7/((2*SUM(Y$8:Y13))+1),I13)</f>
        <v>3681</v>
      </c>
      <c r="J14" s="10">
        <f>IF(J13=MAX($D13:$Q13),J$7/((2*SUM(Z$8:Z13))+1),J13)</f>
        <v>5656</v>
      </c>
      <c r="K14" s="10">
        <f>IF(K13=MAX($D13:$Q13),K$7/((2*SUM(AA$8:AA13))+1),K13)</f>
        <v>974</v>
      </c>
      <c r="L14" s="10">
        <f>IF(L13=MAX($D13:$Q13),L$7/((2*SUM(AB$8:AB13))+1),L13)</f>
        <v>691</v>
      </c>
      <c r="M14" s="10">
        <f>IF(M13=MAX($D13:$Q13),M$7/((2*SUM(AC$8:AC13))+1),M13)</f>
        <v>301</v>
      </c>
      <c r="N14" s="10">
        <f>IF(N13=MAX($D13:$Q13),N$7/((2*SUM(AD$8:AD13))+1),N13)</f>
        <v>0</v>
      </c>
      <c r="O14" s="10">
        <f>IF(O13=MAX($D13:$Q13),O$7/((2*SUM(AE$8:AE13))+1),O13)</f>
        <v>0</v>
      </c>
      <c r="P14" s="10">
        <f>IF(P13=MAX($D13:$Q13),P$7/((2*SUM(AF$8:AF13))+1),P13)</f>
        <v>0</v>
      </c>
      <c r="Q14" s="10">
        <f>IF(Q13=MAX($D13:$Q13),Q$7/((2*SUM(AG$8:AG13))+1),Q13)</f>
        <v>187</v>
      </c>
      <c r="S14" s="8">
        <v>7</v>
      </c>
      <c r="T14" s="8">
        <f t="shared" si="2"/>
        <v>0</v>
      </c>
      <c r="U14" s="8">
        <f t="shared" si="1"/>
        <v>1</v>
      </c>
      <c r="V14" s="8">
        <f t="shared" si="1"/>
        <v>0</v>
      </c>
      <c r="W14" s="8">
        <f t="shared" si="1"/>
        <v>0</v>
      </c>
      <c r="X14" s="8">
        <f t="shared" si="1"/>
        <v>0</v>
      </c>
      <c r="Y14" s="8">
        <f t="shared" si="1"/>
        <v>0</v>
      </c>
      <c r="Z14" s="8">
        <f t="shared" si="1"/>
        <v>0</v>
      </c>
      <c r="AA14" s="8">
        <f t="shared" si="1"/>
        <v>0</v>
      </c>
      <c r="AB14" s="8">
        <f t="shared" si="1"/>
        <v>0</v>
      </c>
      <c r="AC14" s="8">
        <f t="shared" si="1"/>
        <v>0</v>
      </c>
      <c r="AD14" s="8">
        <f t="shared" si="1"/>
        <v>0</v>
      </c>
      <c r="AE14" s="8">
        <f t="shared" si="1"/>
        <v>0</v>
      </c>
      <c r="AF14" s="8">
        <f t="shared" si="1"/>
        <v>0</v>
      </c>
      <c r="AG14" s="8">
        <f t="shared" si="1"/>
        <v>0</v>
      </c>
    </row>
    <row r="15" spans="2:33" x14ac:dyDescent="0.3">
      <c r="B15" s="8" t="s">
        <v>62</v>
      </c>
      <c r="C15" s="8">
        <v>8</v>
      </c>
      <c r="D15" s="10">
        <f>IF(D14=MAX($D14:$Q14),D$7/((2*SUM(T$8:T14))+1),D14)</f>
        <v>8222.2000000000007</v>
      </c>
      <c r="E15" s="10">
        <f>IF(E14=MAX($D14:$Q14),E$7/((2*SUM(U$8:U14))+1),E14)</f>
        <v>6402.1428571428569</v>
      </c>
      <c r="F15" s="10">
        <f>IF(F14=MAX($D14:$Q14),F$7/((2*SUM(V$8:V14))+1),F14)</f>
        <v>8303.6666666666661</v>
      </c>
      <c r="G15" s="10">
        <f>IF(G14=MAX($D14:$Q14),G$7/((2*SUM(W$8:W14))+1),G14)</f>
        <v>8143</v>
      </c>
      <c r="H15" s="10">
        <f>IF(H14=MAX($D14:$Q14),H$7/((2*SUM(X$8:X14))+1),H14)</f>
        <v>5630</v>
      </c>
      <c r="I15" s="10">
        <f>IF(I14=MAX($D14:$Q14),I$7/((2*SUM(Y$8:Y14))+1),I14)</f>
        <v>3681</v>
      </c>
      <c r="J15" s="10">
        <f>IF(J14=MAX($D14:$Q14),J$7/((2*SUM(Z$8:Z14))+1),J14)</f>
        <v>5656</v>
      </c>
      <c r="K15" s="10">
        <f>IF(K14=MAX($D14:$Q14),K$7/((2*SUM(AA$8:AA14))+1),K14)</f>
        <v>974</v>
      </c>
      <c r="L15" s="10">
        <f>IF(L14=MAX($D14:$Q14),L$7/((2*SUM(AB$8:AB14))+1),L14)</f>
        <v>691</v>
      </c>
      <c r="M15" s="10">
        <f>IF(M14=MAX($D14:$Q14),M$7/((2*SUM(AC$8:AC14))+1),M14)</f>
        <v>301</v>
      </c>
      <c r="N15" s="10">
        <f>IF(N14=MAX($D14:$Q14),N$7/((2*SUM(AD$8:AD14))+1),N14)</f>
        <v>0</v>
      </c>
      <c r="O15" s="10">
        <f>IF(O14=MAX($D14:$Q14),O$7/((2*SUM(AE$8:AE14))+1),O14)</f>
        <v>0</v>
      </c>
      <c r="P15" s="10">
        <f>IF(P14=MAX($D14:$Q14),P$7/((2*SUM(AF$8:AF14))+1),P14)</f>
        <v>0</v>
      </c>
      <c r="Q15" s="10">
        <f>IF(Q14=MAX($D14:$Q14),Q$7/((2*SUM(AG$8:AG14))+1),Q14)</f>
        <v>187</v>
      </c>
      <c r="S15" s="8">
        <v>8</v>
      </c>
      <c r="T15" s="8">
        <f t="shared" si="2"/>
        <v>0</v>
      </c>
      <c r="U15" s="8">
        <f t="shared" si="1"/>
        <v>0</v>
      </c>
      <c r="V15" s="8">
        <f t="shared" si="1"/>
        <v>1</v>
      </c>
      <c r="W15" s="8">
        <f t="shared" si="1"/>
        <v>0</v>
      </c>
      <c r="X15" s="8">
        <f t="shared" si="1"/>
        <v>0</v>
      </c>
      <c r="Y15" s="8">
        <f t="shared" si="1"/>
        <v>0</v>
      </c>
      <c r="Z15" s="8">
        <f t="shared" si="1"/>
        <v>0</v>
      </c>
      <c r="AA15" s="8">
        <f t="shared" si="1"/>
        <v>0</v>
      </c>
      <c r="AB15" s="8">
        <f t="shared" si="1"/>
        <v>0</v>
      </c>
      <c r="AC15" s="8">
        <f t="shared" si="1"/>
        <v>0</v>
      </c>
      <c r="AD15" s="8">
        <f t="shared" si="1"/>
        <v>0</v>
      </c>
      <c r="AE15" s="8">
        <f t="shared" si="1"/>
        <v>0</v>
      </c>
      <c r="AF15" s="8">
        <f t="shared" si="1"/>
        <v>0</v>
      </c>
      <c r="AG15" s="8">
        <f t="shared" si="1"/>
        <v>0</v>
      </c>
    </row>
    <row r="16" spans="2:33" x14ac:dyDescent="0.3">
      <c r="B16" s="8" t="s">
        <v>62</v>
      </c>
      <c r="C16" s="8">
        <v>9</v>
      </c>
      <c r="D16" s="10">
        <f>IF(D15=MAX($D15:$Q15),D$7/((2*SUM(T$8:T15))+1),D15)</f>
        <v>8222.2000000000007</v>
      </c>
      <c r="E16" s="10">
        <f>IF(E15=MAX($D15:$Q15),E$7/((2*SUM(U$8:U15))+1),E15)</f>
        <v>6402.1428571428569</v>
      </c>
      <c r="F16" s="10">
        <f>IF(F15=MAX($D15:$Q15),F$7/((2*SUM(V$8:V15))+1),F15)</f>
        <v>4982.2</v>
      </c>
      <c r="G16" s="10">
        <f>IF(G15=MAX($D15:$Q15),G$7/((2*SUM(W$8:W15))+1),G15)</f>
        <v>8143</v>
      </c>
      <c r="H16" s="10">
        <f>IF(H15=MAX($D15:$Q15),H$7/((2*SUM(X$8:X15))+1),H15)</f>
        <v>5630</v>
      </c>
      <c r="I16" s="10">
        <f>IF(I15=MAX($D15:$Q15),I$7/((2*SUM(Y$8:Y15))+1),I15)</f>
        <v>3681</v>
      </c>
      <c r="J16" s="10">
        <f>IF(J15=MAX($D15:$Q15),J$7/((2*SUM(Z$8:Z15))+1),J15)</f>
        <v>5656</v>
      </c>
      <c r="K16" s="10">
        <f>IF(K15=MAX($D15:$Q15),K$7/((2*SUM(AA$8:AA15))+1),K15)</f>
        <v>974</v>
      </c>
      <c r="L16" s="10">
        <f>IF(L15=MAX($D15:$Q15),L$7/((2*SUM(AB$8:AB15))+1),L15)</f>
        <v>691</v>
      </c>
      <c r="M16" s="10">
        <f>IF(M15=MAX($D15:$Q15),M$7/((2*SUM(AC$8:AC15))+1),M15)</f>
        <v>301</v>
      </c>
      <c r="N16" s="10">
        <f>IF(N15=MAX($D15:$Q15),N$7/((2*SUM(AD$8:AD15))+1),N15)</f>
        <v>0</v>
      </c>
      <c r="O16" s="10">
        <f>IF(O15=MAX($D15:$Q15),O$7/((2*SUM(AE$8:AE15))+1),O15)</f>
        <v>0</v>
      </c>
      <c r="P16" s="10">
        <f>IF(P15=MAX($D15:$Q15),P$7/((2*SUM(AF$8:AF15))+1),P15)</f>
        <v>0</v>
      </c>
      <c r="Q16" s="10">
        <f>IF(Q15=MAX($D15:$Q15),Q$7/((2*SUM(AG$8:AG15))+1),Q15)</f>
        <v>187</v>
      </c>
      <c r="S16" s="8">
        <v>9</v>
      </c>
      <c r="T16" s="8">
        <f t="shared" si="2"/>
        <v>1</v>
      </c>
      <c r="U16" s="8">
        <f t="shared" si="1"/>
        <v>0</v>
      </c>
      <c r="V16" s="8">
        <f t="shared" si="1"/>
        <v>0</v>
      </c>
      <c r="W16" s="8">
        <f t="shared" si="1"/>
        <v>0</v>
      </c>
      <c r="X16" s="8">
        <f t="shared" si="1"/>
        <v>0</v>
      </c>
      <c r="Y16" s="8">
        <f t="shared" si="1"/>
        <v>0</v>
      </c>
      <c r="Z16" s="8">
        <f t="shared" si="1"/>
        <v>0</v>
      </c>
      <c r="AA16" s="8">
        <f t="shared" si="1"/>
        <v>0</v>
      </c>
      <c r="AB16" s="8">
        <f t="shared" si="1"/>
        <v>0</v>
      </c>
      <c r="AC16" s="8">
        <f t="shared" si="1"/>
        <v>0</v>
      </c>
      <c r="AD16" s="8">
        <f t="shared" si="1"/>
        <v>0</v>
      </c>
      <c r="AE16" s="8">
        <f t="shared" si="1"/>
        <v>0</v>
      </c>
      <c r="AF16" s="8">
        <f t="shared" si="1"/>
        <v>0</v>
      </c>
      <c r="AG16" s="8">
        <f t="shared" si="1"/>
        <v>0</v>
      </c>
    </row>
    <row r="17" spans="2:33" x14ac:dyDescent="0.3">
      <c r="B17" s="8" t="s">
        <v>62</v>
      </c>
      <c r="C17" s="8">
        <v>10</v>
      </c>
      <c r="D17" s="10">
        <f>IF(D16=MAX($D16:$Q16),D$7/((2*SUM(T$8:T16))+1),D16)</f>
        <v>5873</v>
      </c>
      <c r="E17" s="10">
        <f>IF(E16=MAX($D16:$Q16),E$7/((2*SUM(U$8:U16))+1),E16)</f>
        <v>6402.1428571428569</v>
      </c>
      <c r="F17" s="10">
        <f>IF(F16=MAX($D16:$Q16),F$7/((2*SUM(V$8:V16))+1),F16)</f>
        <v>4982.2</v>
      </c>
      <c r="G17" s="10">
        <f>IF(G16=MAX($D16:$Q16),G$7/((2*SUM(W$8:W16))+1),G16)</f>
        <v>8143</v>
      </c>
      <c r="H17" s="10">
        <f>IF(H16=MAX($D16:$Q16),H$7/((2*SUM(X$8:X16))+1),H16)</f>
        <v>5630</v>
      </c>
      <c r="I17" s="10">
        <f>IF(I16=MAX($D16:$Q16),I$7/((2*SUM(Y$8:Y16))+1),I16)</f>
        <v>3681</v>
      </c>
      <c r="J17" s="10">
        <f>IF(J16=MAX($D16:$Q16),J$7/((2*SUM(Z$8:Z16))+1),J16)</f>
        <v>5656</v>
      </c>
      <c r="K17" s="10">
        <f>IF(K16=MAX($D16:$Q16),K$7/((2*SUM(AA$8:AA16))+1),K16)</f>
        <v>974</v>
      </c>
      <c r="L17" s="10">
        <f>IF(L16=MAX($D16:$Q16),L$7/((2*SUM(AB$8:AB16))+1),L16)</f>
        <v>691</v>
      </c>
      <c r="M17" s="10">
        <f>IF(M16=MAX($D16:$Q16),M$7/((2*SUM(AC$8:AC16))+1),M16)</f>
        <v>301</v>
      </c>
      <c r="N17" s="10">
        <f>IF(N16=MAX($D16:$Q16),N$7/((2*SUM(AD$8:AD16))+1),N16)</f>
        <v>0</v>
      </c>
      <c r="O17" s="10">
        <f>IF(O16=MAX($D16:$Q16),O$7/((2*SUM(AE$8:AE16))+1),O16)</f>
        <v>0</v>
      </c>
      <c r="P17" s="10">
        <f>IF(P16=MAX($D16:$Q16),P$7/((2*SUM(AF$8:AF16))+1),P16)</f>
        <v>0</v>
      </c>
      <c r="Q17" s="10">
        <f>IF(Q16=MAX($D16:$Q16),Q$7/((2*SUM(AG$8:AG16))+1),Q16)</f>
        <v>187</v>
      </c>
      <c r="S17" s="8">
        <v>10</v>
      </c>
      <c r="T17" s="8">
        <f t="shared" si="2"/>
        <v>0</v>
      </c>
      <c r="U17" s="8">
        <f t="shared" si="1"/>
        <v>0</v>
      </c>
      <c r="V17" s="8">
        <f t="shared" si="1"/>
        <v>0</v>
      </c>
      <c r="W17" s="8">
        <f t="shared" si="1"/>
        <v>1</v>
      </c>
      <c r="X17" s="8">
        <f t="shared" si="1"/>
        <v>0</v>
      </c>
      <c r="Y17" s="8">
        <f t="shared" si="1"/>
        <v>0</v>
      </c>
      <c r="Z17" s="8">
        <f t="shared" si="1"/>
        <v>0</v>
      </c>
      <c r="AA17" s="8">
        <f t="shared" si="1"/>
        <v>0</v>
      </c>
      <c r="AB17" s="8">
        <f t="shared" si="1"/>
        <v>0</v>
      </c>
      <c r="AC17" s="8">
        <f t="shared" si="1"/>
        <v>0</v>
      </c>
      <c r="AD17" s="8">
        <f t="shared" si="1"/>
        <v>0</v>
      </c>
      <c r="AE17" s="8">
        <f t="shared" si="1"/>
        <v>0</v>
      </c>
      <c r="AF17" s="8">
        <f t="shared" si="1"/>
        <v>0</v>
      </c>
      <c r="AG17" s="8">
        <f t="shared" si="1"/>
        <v>0</v>
      </c>
    </row>
    <row r="18" spans="2:33" x14ac:dyDescent="0.3">
      <c r="B18" s="8" t="s">
        <v>62</v>
      </c>
      <c r="C18" s="8">
        <v>11</v>
      </c>
      <c r="D18" s="10">
        <f>IF(D17=MAX($D17:$Q17),D$7/((2*SUM(T$8:T17))+1),D17)</f>
        <v>5873</v>
      </c>
      <c r="E18" s="10">
        <f>IF(E17=MAX($D17:$Q17),E$7/((2*SUM(U$8:U17))+1),E17)</f>
        <v>6402.1428571428569</v>
      </c>
      <c r="F18" s="10">
        <f>IF(F17=MAX($D17:$Q17),F$7/((2*SUM(V$8:V17))+1),F17)</f>
        <v>4982.2</v>
      </c>
      <c r="G18" s="10">
        <f>IF(G17=MAX($D17:$Q17),G$7/((2*SUM(W$8:W17))+1),G17)</f>
        <v>4885.8</v>
      </c>
      <c r="H18" s="10">
        <f>IF(H17=MAX($D17:$Q17),H$7/((2*SUM(X$8:X17))+1),H17)</f>
        <v>5630</v>
      </c>
      <c r="I18" s="10">
        <f>IF(I17=MAX($D17:$Q17),I$7/((2*SUM(Y$8:Y17))+1),I17)</f>
        <v>3681</v>
      </c>
      <c r="J18" s="10">
        <f>IF(J17=MAX($D17:$Q17),J$7/((2*SUM(Z$8:Z17))+1),J17)</f>
        <v>5656</v>
      </c>
      <c r="K18" s="10">
        <f>IF(K17=MAX($D17:$Q17),K$7/((2*SUM(AA$8:AA17))+1),K17)</f>
        <v>974</v>
      </c>
      <c r="L18" s="10">
        <f>IF(L17=MAX($D17:$Q17),L$7/((2*SUM(AB$8:AB17))+1),L17)</f>
        <v>691</v>
      </c>
      <c r="M18" s="10">
        <f>IF(M17=MAX($D17:$Q17),M$7/((2*SUM(AC$8:AC17))+1),M17)</f>
        <v>301</v>
      </c>
      <c r="N18" s="10">
        <f>IF(N17=MAX($D17:$Q17),N$7/((2*SUM(AD$8:AD17))+1),N17)</f>
        <v>0</v>
      </c>
      <c r="O18" s="10">
        <f>IF(O17=MAX($D17:$Q17),O$7/((2*SUM(AE$8:AE17))+1),O17)</f>
        <v>0</v>
      </c>
      <c r="P18" s="10">
        <f>IF(P17=MAX($D17:$Q17),P$7/((2*SUM(AF$8:AF17))+1),P17)</f>
        <v>0</v>
      </c>
      <c r="Q18" s="10">
        <f>IF(Q17=MAX($D17:$Q17),Q$7/((2*SUM(AG$8:AG17))+1),Q17)</f>
        <v>187</v>
      </c>
      <c r="S18" s="8">
        <v>11</v>
      </c>
      <c r="T18" s="8">
        <f t="shared" si="2"/>
        <v>0</v>
      </c>
      <c r="U18" s="8">
        <f t="shared" si="1"/>
        <v>1</v>
      </c>
      <c r="V18" s="8">
        <f t="shared" si="1"/>
        <v>0</v>
      </c>
      <c r="W18" s="8">
        <f t="shared" si="1"/>
        <v>0</v>
      </c>
      <c r="X18" s="8">
        <f t="shared" si="1"/>
        <v>0</v>
      </c>
      <c r="Y18" s="8">
        <f t="shared" si="1"/>
        <v>0</v>
      </c>
      <c r="Z18" s="8">
        <f t="shared" si="1"/>
        <v>0</v>
      </c>
      <c r="AA18" s="8">
        <f t="shared" si="1"/>
        <v>0</v>
      </c>
      <c r="AB18" s="8">
        <f t="shared" si="1"/>
        <v>0</v>
      </c>
      <c r="AC18" s="8">
        <f t="shared" si="1"/>
        <v>0</v>
      </c>
      <c r="AD18" s="8">
        <f t="shared" si="1"/>
        <v>0</v>
      </c>
      <c r="AE18" s="8">
        <f t="shared" si="1"/>
        <v>0</v>
      </c>
      <c r="AF18" s="8">
        <f t="shared" si="1"/>
        <v>0</v>
      </c>
      <c r="AG18" s="8">
        <f t="shared" si="1"/>
        <v>0</v>
      </c>
    </row>
    <row r="19" spans="2:33" x14ac:dyDescent="0.3">
      <c r="B19" s="8" t="s">
        <v>62</v>
      </c>
      <c r="C19" s="8">
        <v>12</v>
      </c>
      <c r="D19" s="10">
        <f>IF(D18=MAX($D18:$Q18),D$7/((2*SUM(T$8:T18))+1),D18)</f>
        <v>5873</v>
      </c>
      <c r="E19" s="10">
        <f>IF(E18=MAX($D18:$Q18),E$7/((2*SUM(U$8:U18))+1),E18)</f>
        <v>4979.4444444444443</v>
      </c>
      <c r="F19" s="10">
        <f>IF(F18=MAX($D18:$Q18),F$7/((2*SUM(V$8:V18))+1),F18)</f>
        <v>4982.2</v>
      </c>
      <c r="G19" s="10">
        <f>IF(G18=MAX($D18:$Q18),G$7/((2*SUM(W$8:W18))+1),G18)</f>
        <v>4885.8</v>
      </c>
      <c r="H19" s="10">
        <f>IF(H18=MAX($D18:$Q18),H$7/((2*SUM(X$8:X18))+1),H18)</f>
        <v>5630</v>
      </c>
      <c r="I19" s="10">
        <f>IF(I18=MAX($D18:$Q18),I$7/((2*SUM(Y$8:Y18))+1),I18)</f>
        <v>3681</v>
      </c>
      <c r="J19" s="10">
        <f>IF(J18=MAX($D18:$Q18),J$7/((2*SUM(Z$8:Z18))+1),J18)</f>
        <v>5656</v>
      </c>
      <c r="K19" s="10">
        <f>IF(K18=MAX($D18:$Q18),K$7/((2*SUM(AA$8:AA18))+1),K18)</f>
        <v>974</v>
      </c>
      <c r="L19" s="10">
        <f>IF(L18=MAX($D18:$Q18),L$7/((2*SUM(AB$8:AB18))+1),L18)</f>
        <v>691</v>
      </c>
      <c r="M19" s="10">
        <f>IF(M18=MAX($D18:$Q18),M$7/((2*SUM(AC$8:AC18))+1),M18)</f>
        <v>301</v>
      </c>
      <c r="N19" s="10">
        <f>IF(N18=MAX($D18:$Q18),N$7/((2*SUM(AD$8:AD18))+1),N18)</f>
        <v>0</v>
      </c>
      <c r="O19" s="10">
        <f>IF(O18=MAX($D18:$Q18),O$7/((2*SUM(AE$8:AE18))+1),O18)</f>
        <v>0</v>
      </c>
      <c r="P19" s="10">
        <f>IF(P18=MAX($D18:$Q18),P$7/((2*SUM(AF$8:AF18))+1),P18)</f>
        <v>0</v>
      </c>
      <c r="Q19" s="10">
        <f>IF(Q18=MAX($D18:$Q18),Q$7/((2*SUM(AG$8:AG18))+1),Q18)</f>
        <v>187</v>
      </c>
      <c r="S19" s="8">
        <v>12</v>
      </c>
      <c r="T19" s="8">
        <f t="shared" si="2"/>
        <v>1</v>
      </c>
      <c r="U19" s="8">
        <f t="shared" si="1"/>
        <v>0</v>
      </c>
      <c r="V19" s="8">
        <f t="shared" si="1"/>
        <v>0</v>
      </c>
      <c r="W19" s="8">
        <f t="shared" si="1"/>
        <v>0</v>
      </c>
      <c r="X19" s="8">
        <f t="shared" si="1"/>
        <v>0</v>
      </c>
      <c r="Y19" s="8">
        <f t="shared" si="1"/>
        <v>0</v>
      </c>
      <c r="Z19" s="8">
        <f t="shared" si="1"/>
        <v>0</v>
      </c>
      <c r="AA19" s="8">
        <f t="shared" si="1"/>
        <v>0</v>
      </c>
      <c r="AB19" s="8">
        <f t="shared" si="1"/>
        <v>0</v>
      </c>
      <c r="AC19" s="8">
        <f t="shared" si="1"/>
        <v>0</v>
      </c>
      <c r="AD19" s="8">
        <f t="shared" si="1"/>
        <v>0</v>
      </c>
      <c r="AE19" s="8">
        <f t="shared" si="1"/>
        <v>0</v>
      </c>
      <c r="AF19" s="8">
        <f t="shared" si="1"/>
        <v>0</v>
      </c>
      <c r="AG19" s="8">
        <f t="shared" si="1"/>
        <v>0</v>
      </c>
    </row>
    <row r="20" spans="2:33" x14ac:dyDescent="0.3">
      <c r="B20" s="8" t="s">
        <v>62</v>
      </c>
      <c r="C20" s="8">
        <v>13</v>
      </c>
      <c r="D20" s="10">
        <f>IF(D19=MAX($D19:$Q19),D$7/((2*SUM(T$8:T19))+1),D19)</f>
        <v>4567.8888888888887</v>
      </c>
      <c r="E20" s="10">
        <f>IF(E19=MAX($D19:$Q19),E$7/((2*SUM(U$8:U19))+1),E19)</f>
        <v>4979.4444444444443</v>
      </c>
      <c r="F20" s="10">
        <f>IF(F19=MAX($D19:$Q19),F$7/((2*SUM(V$8:V19))+1),F19)</f>
        <v>4982.2</v>
      </c>
      <c r="G20" s="10">
        <f>IF(G19=MAX($D19:$Q19),G$7/((2*SUM(W$8:W19))+1),G19)</f>
        <v>4885.8</v>
      </c>
      <c r="H20" s="10">
        <f>IF(H19=MAX($D19:$Q19),H$7/((2*SUM(X$8:X19))+1),H19)</f>
        <v>5630</v>
      </c>
      <c r="I20" s="10">
        <f>IF(I19=MAX($D19:$Q19),I$7/((2*SUM(Y$8:Y19))+1),I19)</f>
        <v>3681</v>
      </c>
      <c r="J20" s="10">
        <f>IF(J19=MAX($D19:$Q19),J$7/((2*SUM(Z$8:Z19))+1),J19)</f>
        <v>5656</v>
      </c>
      <c r="K20" s="10">
        <f>IF(K19=MAX($D19:$Q19),K$7/((2*SUM(AA$8:AA19))+1),K19)</f>
        <v>974</v>
      </c>
      <c r="L20" s="10">
        <f>IF(L19=MAX($D19:$Q19),L$7/((2*SUM(AB$8:AB19))+1),L19)</f>
        <v>691</v>
      </c>
      <c r="M20" s="10">
        <f>IF(M19=MAX($D19:$Q19),M$7/((2*SUM(AC$8:AC19))+1),M19)</f>
        <v>301</v>
      </c>
      <c r="N20" s="10">
        <f>IF(N19=MAX($D19:$Q19),N$7/((2*SUM(AD$8:AD19))+1),N19)</f>
        <v>0</v>
      </c>
      <c r="O20" s="10">
        <f>IF(O19=MAX($D19:$Q19),O$7/((2*SUM(AE$8:AE19))+1),O19)</f>
        <v>0</v>
      </c>
      <c r="P20" s="10">
        <f>IF(P19=MAX($D19:$Q19),P$7/((2*SUM(AF$8:AF19))+1),P19)</f>
        <v>0</v>
      </c>
      <c r="Q20" s="10">
        <f>IF(Q19=MAX($D19:$Q19),Q$7/((2*SUM(AG$8:AG19))+1),Q19)</f>
        <v>187</v>
      </c>
      <c r="S20" s="8">
        <v>13</v>
      </c>
      <c r="T20" s="8">
        <f t="shared" si="2"/>
        <v>0</v>
      </c>
      <c r="U20" s="8">
        <f t="shared" si="1"/>
        <v>0</v>
      </c>
      <c r="V20" s="8">
        <f t="shared" si="1"/>
        <v>0</v>
      </c>
      <c r="W20" s="8">
        <f t="shared" si="1"/>
        <v>0</v>
      </c>
      <c r="X20" s="8">
        <f t="shared" si="1"/>
        <v>0</v>
      </c>
      <c r="Y20" s="8">
        <f t="shared" si="1"/>
        <v>0</v>
      </c>
      <c r="Z20" s="8">
        <f t="shared" si="1"/>
        <v>1</v>
      </c>
      <c r="AA20" s="8">
        <f t="shared" si="1"/>
        <v>0</v>
      </c>
      <c r="AB20" s="8">
        <f t="shared" si="1"/>
        <v>0</v>
      </c>
      <c r="AC20" s="8">
        <f t="shared" si="1"/>
        <v>0</v>
      </c>
      <c r="AD20" s="8">
        <f t="shared" si="1"/>
        <v>0</v>
      </c>
      <c r="AE20" s="8">
        <f t="shared" si="1"/>
        <v>0</v>
      </c>
      <c r="AF20" s="8">
        <f t="shared" si="1"/>
        <v>0</v>
      </c>
      <c r="AG20" s="8">
        <f t="shared" si="1"/>
        <v>0</v>
      </c>
    </row>
    <row r="21" spans="2:33" x14ac:dyDescent="0.3">
      <c r="B21" s="8" t="s">
        <v>62</v>
      </c>
      <c r="C21" s="8">
        <v>14</v>
      </c>
      <c r="D21" s="10">
        <f>IF(D20=MAX($D20:$Q20),D$7/((2*SUM(T$8:T20))+1),D20)</f>
        <v>4567.8888888888887</v>
      </c>
      <c r="E21" s="10">
        <f>IF(E20=MAX($D20:$Q20),E$7/((2*SUM(U$8:U20))+1),E20)</f>
        <v>4979.4444444444443</v>
      </c>
      <c r="F21" s="10">
        <f>IF(F20=MAX($D20:$Q20),F$7/((2*SUM(V$8:V20))+1),F20)</f>
        <v>4982.2</v>
      </c>
      <c r="G21" s="10">
        <f>IF(G20=MAX($D20:$Q20),G$7/((2*SUM(W$8:W20))+1),G20)</f>
        <v>4885.8</v>
      </c>
      <c r="H21" s="10">
        <f>IF(H20=MAX($D20:$Q20),H$7/((2*SUM(X$8:X20))+1),H20)</f>
        <v>5630</v>
      </c>
      <c r="I21" s="10">
        <f>IF(I20=MAX($D20:$Q20),I$7/((2*SUM(Y$8:Y20))+1),I20)</f>
        <v>3681</v>
      </c>
      <c r="J21" s="10">
        <f>IF(J20=MAX($D20:$Q20),J$7/((2*SUM(Z$8:Z20))+1),J20)</f>
        <v>1885.3333333333333</v>
      </c>
      <c r="K21" s="10">
        <f>IF(K20=MAX($D20:$Q20),K$7/((2*SUM(AA$8:AA20))+1),K20)</f>
        <v>974</v>
      </c>
      <c r="L21" s="10">
        <f>IF(L20=MAX($D20:$Q20),L$7/((2*SUM(AB$8:AB20))+1),L20)</f>
        <v>691</v>
      </c>
      <c r="M21" s="10">
        <f>IF(M20=MAX($D20:$Q20),M$7/((2*SUM(AC$8:AC20))+1),M20)</f>
        <v>301</v>
      </c>
      <c r="N21" s="10">
        <f>IF(N20=MAX($D20:$Q20),N$7/((2*SUM(AD$8:AD20))+1),N20)</f>
        <v>0</v>
      </c>
      <c r="O21" s="10">
        <f>IF(O20=MAX($D20:$Q20),O$7/((2*SUM(AE$8:AE20))+1),O20)</f>
        <v>0</v>
      </c>
      <c r="P21" s="10">
        <f>IF(P20=MAX($D20:$Q20),P$7/((2*SUM(AF$8:AF20))+1),P20)</f>
        <v>0</v>
      </c>
      <c r="Q21" s="10">
        <f>IF(Q20=MAX($D20:$Q20),Q$7/((2*SUM(AG$8:AG20))+1),Q20)</f>
        <v>187</v>
      </c>
      <c r="S21" s="8">
        <v>14</v>
      </c>
      <c r="T21" s="8">
        <f t="shared" si="2"/>
        <v>0</v>
      </c>
      <c r="U21" s="8">
        <f t="shared" si="1"/>
        <v>0</v>
      </c>
      <c r="V21" s="8">
        <f t="shared" si="1"/>
        <v>0</v>
      </c>
      <c r="W21" s="8">
        <f t="shared" si="1"/>
        <v>0</v>
      </c>
      <c r="X21" s="8">
        <f t="shared" si="1"/>
        <v>1</v>
      </c>
      <c r="Y21" s="8">
        <f t="shared" si="1"/>
        <v>0</v>
      </c>
      <c r="Z21" s="8">
        <f t="shared" si="1"/>
        <v>0</v>
      </c>
      <c r="AA21" s="8">
        <f t="shared" si="1"/>
        <v>0</v>
      </c>
      <c r="AB21" s="8">
        <f t="shared" si="1"/>
        <v>0</v>
      </c>
      <c r="AC21" s="8">
        <f t="shared" si="1"/>
        <v>0</v>
      </c>
      <c r="AD21" s="8">
        <f t="shared" si="1"/>
        <v>0</v>
      </c>
      <c r="AE21" s="8">
        <f t="shared" si="1"/>
        <v>0</v>
      </c>
      <c r="AF21" s="8">
        <f t="shared" si="1"/>
        <v>0</v>
      </c>
      <c r="AG21" s="8">
        <f t="shared" si="1"/>
        <v>0</v>
      </c>
    </row>
    <row r="22" spans="2:33" x14ac:dyDescent="0.3">
      <c r="B22" s="8" t="s">
        <v>62</v>
      </c>
      <c r="C22" s="8">
        <v>15</v>
      </c>
      <c r="D22" s="10">
        <f>IF(D21=MAX($D21:$Q21),D$7/((2*SUM(T$8:T21))+1),D21)</f>
        <v>4567.8888888888887</v>
      </c>
      <c r="E22" s="10">
        <f>IF(E21=MAX($D21:$Q21),E$7/((2*SUM(U$8:U21))+1),E21)</f>
        <v>4979.4444444444443</v>
      </c>
      <c r="F22" s="10">
        <f>IF(F21=MAX($D21:$Q21),F$7/((2*SUM(V$8:V21))+1),F21)</f>
        <v>4982.2</v>
      </c>
      <c r="G22" s="10">
        <f>IF(G21=MAX($D21:$Q21),G$7/((2*SUM(W$8:W21))+1),G21)</f>
        <v>4885.8</v>
      </c>
      <c r="H22" s="10">
        <f>IF(H21=MAX($D21:$Q21),H$7/((2*SUM(X$8:X21))+1),H21)</f>
        <v>1876.6666666666667</v>
      </c>
      <c r="I22" s="10">
        <f>IF(I21=MAX($D21:$Q21),I$7/((2*SUM(Y$8:Y21))+1),I21)</f>
        <v>3681</v>
      </c>
      <c r="J22" s="10">
        <f>IF(J21=MAX($D21:$Q21),J$7/((2*SUM(Z$8:Z21))+1),J21)</f>
        <v>1885.3333333333333</v>
      </c>
      <c r="K22" s="10">
        <f>IF(K21=MAX($D21:$Q21),K$7/((2*SUM(AA$8:AA21))+1),K21)</f>
        <v>974</v>
      </c>
      <c r="L22" s="10">
        <f>IF(L21=MAX($D21:$Q21),L$7/((2*SUM(AB$8:AB21))+1),L21)</f>
        <v>691</v>
      </c>
      <c r="M22" s="10">
        <f>IF(M21=MAX($D21:$Q21),M$7/((2*SUM(AC$8:AC21))+1),M21)</f>
        <v>301</v>
      </c>
      <c r="N22" s="10">
        <f>IF(N21=MAX($D21:$Q21),N$7/((2*SUM(AD$8:AD21))+1),N21)</f>
        <v>0</v>
      </c>
      <c r="O22" s="10">
        <f>IF(O21=MAX($D21:$Q21),O$7/((2*SUM(AE$8:AE21))+1),O21)</f>
        <v>0</v>
      </c>
      <c r="P22" s="10">
        <f>IF(P21=MAX($D21:$Q21),P$7/((2*SUM(AF$8:AF21))+1),P21)</f>
        <v>0</v>
      </c>
      <c r="Q22" s="10">
        <f>IF(Q21=MAX($D21:$Q21),Q$7/((2*SUM(AG$8:AG21))+1),Q21)</f>
        <v>187</v>
      </c>
      <c r="S22" s="8">
        <v>15</v>
      </c>
      <c r="T22" s="8">
        <f t="shared" si="2"/>
        <v>0</v>
      </c>
      <c r="U22" s="8">
        <f t="shared" si="1"/>
        <v>0</v>
      </c>
      <c r="V22" s="8">
        <f t="shared" si="1"/>
        <v>1</v>
      </c>
      <c r="W22" s="8">
        <f t="shared" si="1"/>
        <v>0</v>
      </c>
      <c r="X22" s="8">
        <f t="shared" si="1"/>
        <v>0</v>
      </c>
      <c r="Y22" s="8">
        <f t="shared" si="1"/>
        <v>0</v>
      </c>
      <c r="Z22" s="8">
        <f t="shared" si="1"/>
        <v>0</v>
      </c>
      <c r="AA22" s="8">
        <f t="shared" si="1"/>
        <v>0</v>
      </c>
      <c r="AB22" s="8">
        <f t="shared" si="1"/>
        <v>0</v>
      </c>
      <c r="AC22" s="8">
        <f t="shared" si="1"/>
        <v>0</v>
      </c>
      <c r="AD22" s="8">
        <f t="shared" si="1"/>
        <v>0</v>
      </c>
      <c r="AE22" s="8">
        <f t="shared" si="1"/>
        <v>0</v>
      </c>
      <c r="AF22" s="8">
        <f t="shared" si="1"/>
        <v>0</v>
      </c>
      <c r="AG22" s="8">
        <f t="shared" si="1"/>
        <v>0</v>
      </c>
    </row>
    <row r="23" spans="2:33" x14ac:dyDescent="0.3">
      <c r="B23" s="8" t="s">
        <v>62</v>
      </c>
      <c r="C23" s="8">
        <v>16</v>
      </c>
      <c r="D23" s="10">
        <f>IF(D22=MAX($D22:$Q22),D$7/((2*SUM(T$8:T22))+1),D22)</f>
        <v>4567.8888888888887</v>
      </c>
      <c r="E23" s="10">
        <f>IF(E22=MAX($D22:$Q22),E$7/((2*SUM(U$8:U22))+1),E22)</f>
        <v>4979.4444444444443</v>
      </c>
      <c r="F23" s="10">
        <f>IF(F22=MAX($D22:$Q22),F$7/((2*SUM(V$8:V22))+1),F22)</f>
        <v>3558.7142857142858</v>
      </c>
      <c r="G23" s="10">
        <f>IF(G22=MAX($D22:$Q22),G$7/((2*SUM(W$8:W22))+1),G22)</f>
        <v>4885.8</v>
      </c>
      <c r="H23" s="10">
        <f>IF(H22=MAX($D22:$Q22),H$7/((2*SUM(X$8:X22))+1),H22)</f>
        <v>1876.6666666666667</v>
      </c>
      <c r="I23" s="10">
        <f>IF(I22=MAX($D22:$Q22),I$7/((2*SUM(Y$8:Y22))+1),I22)</f>
        <v>3681</v>
      </c>
      <c r="J23" s="10">
        <f>IF(J22=MAX($D22:$Q22),J$7/((2*SUM(Z$8:Z22))+1),J22)</f>
        <v>1885.3333333333333</v>
      </c>
      <c r="K23" s="10">
        <f>IF(K22=MAX($D22:$Q22),K$7/((2*SUM(AA$8:AA22))+1),K22)</f>
        <v>974</v>
      </c>
      <c r="L23" s="10">
        <f>IF(L22=MAX($D22:$Q22),L$7/((2*SUM(AB$8:AB22))+1),L22)</f>
        <v>691</v>
      </c>
      <c r="M23" s="10">
        <f>IF(M22=MAX($D22:$Q22),M$7/((2*SUM(AC$8:AC22))+1),M22)</f>
        <v>301</v>
      </c>
      <c r="N23" s="10">
        <f>IF(N22=MAX($D22:$Q22),N$7/((2*SUM(AD$8:AD22))+1),N22)</f>
        <v>0</v>
      </c>
      <c r="O23" s="10">
        <f>IF(O22=MAX($D22:$Q22),O$7/((2*SUM(AE$8:AE22))+1),O22)</f>
        <v>0</v>
      </c>
      <c r="P23" s="10">
        <f>IF(P22=MAX($D22:$Q22),P$7/((2*SUM(AF$8:AF22))+1),P22)</f>
        <v>0</v>
      </c>
      <c r="Q23" s="10">
        <f>IF(Q22=MAX($D22:$Q22),Q$7/((2*SUM(AG$8:AG22))+1),Q22)</f>
        <v>187</v>
      </c>
      <c r="S23" s="8">
        <v>16</v>
      </c>
      <c r="T23" s="8">
        <f t="shared" si="2"/>
        <v>0</v>
      </c>
      <c r="U23" s="8">
        <f t="shared" si="1"/>
        <v>1</v>
      </c>
      <c r="V23" s="8">
        <f t="shared" si="1"/>
        <v>0</v>
      </c>
      <c r="W23" s="8">
        <f t="shared" si="1"/>
        <v>0</v>
      </c>
      <c r="X23" s="8">
        <f t="shared" si="1"/>
        <v>0</v>
      </c>
      <c r="Y23" s="8">
        <f t="shared" si="1"/>
        <v>0</v>
      </c>
      <c r="Z23" s="8">
        <f t="shared" si="1"/>
        <v>0</v>
      </c>
      <c r="AA23" s="8">
        <f t="shared" si="1"/>
        <v>0</v>
      </c>
      <c r="AB23" s="8">
        <f t="shared" si="1"/>
        <v>0</v>
      </c>
      <c r="AC23" s="8">
        <f t="shared" si="1"/>
        <v>0</v>
      </c>
      <c r="AD23" s="8">
        <f t="shared" si="1"/>
        <v>0</v>
      </c>
      <c r="AE23" s="8">
        <f t="shared" si="1"/>
        <v>0</v>
      </c>
      <c r="AF23" s="8">
        <f t="shared" si="1"/>
        <v>0</v>
      </c>
      <c r="AG23" s="8">
        <f t="shared" si="1"/>
        <v>0</v>
      </c>
    </row>
    <row r="24" spans="2:33" x14ac:dyDescent="0.3">
      <c r="B24" s="8" t="s">
        <v>62</v>
      </c>
      <c r="C24" s="8">
        <v>17</v>
      </c>
      <c r="D24" s="10">
        <f>IF(D23=MAX($D23:$Q23),D$7/((2*SUM(T$8:T23))+1),D23)</f>
        <v>4567.8888888888887</v>
      </c>
      <c r="E24" s="10">
        <f>IF(E23=MAX($D23:$Q23),E$7/((2*SUM(U$8:U23))+1),E23)</f>
        <v>4074.090909090909</v>
      </c>
      <c r="F24" s="10">
        <f>IF(F23=MAX($D23:$Q23),F$7/((2*SUM(V$8:V23))+1),F23)</f>
        <v>3558.7142857142858</v>
      </c>
      <c r="G24" s="10">
        <f>IF(G23=MAX($D23:$Q23),G$7/((2*SUM(W$8:W23))+1),G23)</f>
        <v>4885.8</v>
      </c>
      <c r="H24" s="10">
        <f>IF(H23=MAX($D23:$Q23),H$7/((2*SUM(X$8:X23))+1),H23)</f>
        <v>1876.6666666666667</v>
      </c>
      <c r="I24" s="10">
        <f>IF(I23=MAX($D23:$Q23),I$7/((2*SUM(Y$8:Y23))+1),I23)</f>
        <v>3681</v>
      </c>
      <c r="J24" s="10">
        <f>IF(J23=MAX($D23:$Q23),J$7/((2*SUM(Z$8:Z23))+1),J23)</f>
        <v>1885.3333333333333</v>
      </c>
      <c r="K24" s="10">
        <f>IF(K23=MAX($D23:$Q23),K$7/((2*SUM(AA$8:AA23))+1),K23)</f>
        <v>974</v>
      </c>
      <c r="L24" s="10">
        <f>IF(L23=MAX($D23:$Q23),L$7/((2*SUM(AB$8:AB23))+1),L23)</f>
        <v>691</v>
      </c>
      <c r="M24" s="10">
        <f>IF(M23=MAX($D23:$Q23),M$7/((2*SUM(AC$8:AC23))+1),M23)</f>
        <v>301</v>
      </c>
      <c r="N24" s="10">
        <f>IF(N23=MAX($D23:$Q23),N$7/((2*SUM(AD$8:AD23))+1),N23)</f>
        <v>0</v>
      </c>
      <c r="O24" s="10">
        <f>IF(O23=MAX($D23:$Q23),O$7/((2*SUM(AE$8:AE23))+1),O23)</f>
        <v>0</v>
      </c>
      <c r="P24" s="10">
        <f>IF(P23=MAX($D23:$Q23),P$7/((2*SUM(AF$8:AF23))+1),P23)</f>
        <v>0</v>
      </c>
      <c r="Q24" s="10">
        <f>IF(Q23=MAX($D23:$Q23),Q$7/((2*SUM(AG$8:AG23))+1),Q23)</f>
        <v>187</v>
      </c>
      <c r="S24" s="8">
        <v>17</v>
      </c>
      <c r="T24" s="8">
        <f t="shared" si="2"/>
        <v>0</v>
      </c>
      <c r="U24" s="8">
        <f t="shared" ref="U24:U32" si="3">IF(E24=MAX($D24:$Q24),1,0)</f>
        <v>0</v>
      </c>
      <c r="V24" s="8">
        <f t="shared" ref="V24:V32" si="4">IF(F24=MAX($D24:$Q24),1,0)</f>
        <v>0</v>
      </c>
      <c r="W24" s="8">
        <f t="shared" ref="W24:W32" si="5">IF(G24=MAX($D24:$Q24),1,0)</f>
        <v>1</v>
      </c>
      <c r="X24" s="8">
        <f t="shared" ref="X24:X32" si="6">IF(H24=MAX($D24:$Q24),1,0)</f>
        <v>0</v>
      </c>
      <c r="Y24" s="8">
        <f t="shared" ref="Y24:Y32" si="7">IF(I24=MAX($D24:$Q24),1,0)</f>
        <v>0</v>
      </c>
      <c r="Z24" s="8">
        <f t="shared" ref="Z24:Z32" si="8">IF(J24=MAX($D24:$Q24),1,0)</f>
        <v>0</v>
      </c>
      <c r="AA24" s="8">
        <f t="shared" ref="AA24:AA32" si="9">IF(K24=MAX($D24:$Q24),1,0)</f>
        <v>0</v>
      </c>
      <c r="AB24" s="8">
        <f t="shared" ref="AB24:AB32" si="10">IF(L24=MAX($D24:$Q24),1,0)</f>
        <v>0</v>
      </c>
      <c r="AC24" s="8">
        <f t="shared" ref="AC24:AC32" si="11">IF(M24=MAX($D24:$Q24),1,0)</f>
        <v>0</v>
      </c>
      <c r="AD24" s="8">
        <f t="shared" ref="AD24:AD32" si="12">IF(N24=MAX($D24:$Q24),1,0)</f>
        <v>0</v>
      </c>
      <c r="AE24" s="8">
        <f t="shared" ref="AE24:AE32" si="13">IF(O24=MAX($D24:$Q24),1,0)</f>
        <v>0</v>
      </c>
      <c r="AF24" s="8">
        <f t="shared" ref="AF24:AF32" si="14">IF(P24=MAX($D24:$Q24),1,0)</f>
        <v>0</v>
      </c>
      <c r="AG24" s="8">
        <f t="shared" ref="AG24:AG32" si="15">IF(Q24=MAX($D24:$Q24),1,0)</f>
        <v>0</v>
      </c>
    </row>
    <row r="25" spans="2:33" x14ac:dyDescent="0.3">
      <c r="B25" s="8" t="s">
        <v>62</v>
      </c>
      <c r="C25" s="8">
        <v>18</v>
      </c>
      <c r="D25" s="10">
        <f>IF(D24=MAX($D24:$Q24),D$7/((2*SUM(T$8:T24))+1),D24)</f>
        <v>4567.8888888888887</v>
      </c>
      <c r="E25" s="10">
        <f>IF(E24=MAX($D24:$Q24),E$7/((2*SUM(U$8:U24))+1),E24)</f>
        <v>4074.090909090909</v>
      </c>
      <c r="F25" s="10">
        <f>IF(F24=MAX($D24:$Q24),F$7/((2*SUM(V$8:V24))+1),F24)</f>
        <v>3558.7142857142858</v>
      </c>
      <c r="G25" s="10">
        <f>IF(G24=MAX($D24:$Q24),G$7/((2*SUM(W$8:W24))+1),G24)</f>
        <v>3489.8571428571427</v>
      </c>
      <c r="H25" s="10">
        <f>IF(H24=MAX($D24:$Q24),H$7/((2*SUM(X$8:X24))+1),H24)</f>
        <v>1876.6666666666667</v>
      </c>
      <c r="I25" s="10">
        <f>IF(I24=MAX($D24:$Q24),I$7/((2*SUM(Y$8:Y24))+1),I24)</f>
        <v>3681</v>
      </c>
      <c r="J25" s="10">
        <f>IF(J24=MAX($D24:$Q24),J$7/((2*SUM(Z$8:Z24))+1),J24)</f>
        <v>1885.3333333333333</v>
      </c>
      <c r="K25" s="10">
        <f>IF(K24=MAX($D24:$Q24),K$7/((2*SUM(AA$8:AA24))+1),K24)</f>
        <v>974</v>
      </c>
      <c r="L25" s="10">
        <f>IF(L24=MAX($D24:$Q24),L$7/((2*SUM(AB$8:AB24))+1),L24)</f>
        <v>691</v>
      </c>
      <c r="M25" s="10">
        <f>IF(M24=MAX($D24:$Q24),M$7/((2*SUM(AC$8:AC24))+1),M24)</f>
        <v>301</v>
      </c>
      <c r="N25" s="10">
        <f>IF(N24=MAX($D24:$Q24),N$7/((2*SUM(AD$8:AD24))+1),N24)</f>
        <v>0</v>
      </c>
      <c r="O25" s="10">
        <f>IF(O24=MAX($D24:$Q24),O$7/((2*SUM(AE$8:AE24))+1),O24)</f>
        <v>0</v>
      </c>
      <c r="P25" s="10">
        <f>IF(P24=MAX($D24:$Q24),P$7/((2*SUM(AF$8:AF24))+1),P24)</f>
        <v>0</v>
      </c>
      <c r="Q25" s="10">
        <f>IF(Q24=MAX($D24:$Q24),Q$7/((2*SUM(AG$8:AG24))+1),Q24)</f>
        <v>187</v>
      </c>
      <c r="S25" s="8">
        <v>18</v>
      </c>
      <c r="T25" s="8">
        <f t="shared" si="2"/>
        <v>1</v>
      </c>
      <c r="U25" s="8">
        <f t="shared" si="3"/>
        <v>0</v>
      </c>
      <c r="V25" s="8">
        <f t="shared" si="4"/>
        <v>0</v>
      </c>
      <c r="W25" s="8">
        <f t="shared" si="5"/>
        <v>0</v>
      </c>
      <c r="X25" s="8">
        <f t="shared" si="6"/>
        <v>0</v>
      </c>
      <c r="Y25" s="8">
        <f t="shared" si="7"/>
        <v>0</v>
      </c>
      <c r="Z25" s="8">
        <f t="shared" si="8"/>
        <v>0</v>
      </c>
      <c r="AA25" s="8">
        <f t="shared" si="9"/>
        <v>0</v>
      </c>
      <c r="AB25" s="8">
        <f t="shared" si="10"/>
        <v>0</v>
      </c>
      <c r="AC25" s="8">
        <f t="shared" si="11"/>
        <v>0</v>
      </c>
      <c r="AD25" s="8">
        <f t="shared" si="12"/>
        <v>0</v>
      </c>
      <c r="AE25" s="8">
        <f t="shared" si="13"/>
        <v>0</v>
      </c>
      <c r="AF25" s="8">
        <f t="shared" si="14"/>
        <v>0</v>
      </c>
      <c r="AG25" s="8">
        <f t="shared" si="15"/>
        <v>0</v>
      </c>
    </row>
    <row r="26" spans="2:33" x14ac:dyDescent="0.3">
      <c r="B26" s="8" t="s">
        <v>62</v>
      </c>
      <c r="C26" s="8">
        <v>19</v>
      </c>
      <c r="D26" s="10">
        <f>IF(D25=MAX($D25:$Q25),D$7/((2*SUM(T$8:T25))+1),D25)</f>
        <v>3737.3636363636365</v>
      </c>
      <c r="E26" s="10">
        <f>IF(E25=MAX($D25:$Q25),E$7/((2*SUM(U$8:U25))+1),E25)</f>
        <v>4074.090909090909</v>
      </c>
      <c r="F26" s="10">
        <f>IF(F25=MAX($D25:$Q25),F$7/((2*SUM(V$8:V25))+1),F25)</f>
        <v>3558.7142857142858</v>
      </c>
      <c r="G26" s="10">
        <f>IF(G25=MAX($D25:$Q25),G$7/((2*SUM(W$8:W25))+1),G25)</f>
        <v>3489.8571428571427</v>
      </c>
      <c r="H26" s="10">
        <f>IF(H25=MAX($D25:$Q25),H$7/((2*SUM(X$8:X25))+1),H25)</f>
        <v>1876.6666666666667</v>
      </c>
      <c r="I26" s="10">
        <f>IF(I25=MAX($D25:$Q25),I$7/((2*SUM(Y$8:Y25))+1),I25)</f>
        <v>3681</v>
      </c>
      <c r="J26" s="10">
        <f>IF(J25=MAX($D25:$Q25),J$7/((2*SUM(Z$8:Z25))+1),J25)</f>
        <v>1885.3333333333333</v>
      </c>
      <c r="K26" s="10">
        <f>IF(K25=MAX($D25:$Q25),K$7/((2*SUM(AA$8:AA25))+1),K25)</f>
        <v>974</v>
      </c>
      <c r="L26" s="10">
        <f>IF(L25=MAX($D25:$Q25),L$7/((2*SUM(AB$8:AB25))+1),L25)</f>
        <v>691</v>
      </c>
      <c r="M26" s="10">
        <f>IF(M25=MAX($D25:$Q25),M$7/((2*SUM(AC$8:AC25))+1),M25)</f>
        <v>301</v>
      </c>
      <c r="N26" s="10">
        <f>IF(N25=MAX($D25:$Q25),N$7/((2*SUM(AD$8:AD25))+1),N25)</f>
        <v>0</v>
      </c>
      <c r="O26" s="10">
        <f>IF(O25=MAX($D25:$Q25),O$7/((2*SUM(AE$8:AE25))+1),O25)</f>
        <v>0</v>
      </c>
      <c r="P26" s="10">
        <f>IF(P25=MAX($D25:$Q25),P$7/((2*SUM(AF$8:AF25))+1),P25)</f>
        <v>0</v>
      </c>
      <c r="Q26" s="10">
        <f>IF(Q25=MAX($D25:$Q25),Q$7/((2*SUM(AG$8:AG25))+1),Q25)</f>
        <v>187</v>
      </c>
      <c r="S26" s="8">
        <v>19</v>
      </c>
      <c r="T26" s="8">
        <f t="shared" si="2"/>
        <v>0</v>
      </c>
      <c r="U26" s="8">
        <f t="shared" si="3"/>
        <v>1</v>
      </c>
      <c r="V26" s="8">
        <f t="shared" si="4"/>
        <v>0</v>
      </c>
      <c r="W26" s="8">
        <f t="shared" si="5"/>
        <v>0</v>
      </c>
      <c r="X26" s="8">
        <f t="shared" si="6"/>
        <v>0</v>
      </c>
      <c r="Y26" s="8">
        <f t="shared" si="7"/>
        <v>0</v>
      </c>
      <c r="Z26" s="8">
        <f t="shared" si="8"/>
        <v>0</v>
      </c>
      <c r="AA26" s="8">
        <f t="shared" si="9"/>
        <v>0</v>
      </c>
      <c r="AB26" s="8">
        <f t="shared" si="10"/>
        <v>0</v>
      </c>
      <c r="AC26" s="8">
        <f t="shared" si="11"/>
        <v>0</v>
      </c>
      <c r="AD26" s="8">
        <f t="shared" si="12"/>
        <v>0</v>
      </c>
      <c r="AE26" s="8">
        <f t="shared" si="13"/>
        <v>0</v>
      </c>
      <c r="AF26" s="8">
        <f t="shared" si="14"/>
        <v>0</v>
      </c>
      <c r="AG26" s="8">
        <f t="shared" si="15"/>
        <v>0</v>
      </c>
    </row>
    <row r="27" spans="2:33" x14ac:dyDescent="0.3">
      <c r="B27" s="8" t="s">
        <v>62</v>
      </c>
      <c r="C27" s="8">
        <v>20</v>
      </c>
      <c r="D27" s="10">
        <f>IF(D26=MAX($D26:$Q26),D$7/((2*SUM(T$8:T26))+1),D26)</f>
        <v>3737.3636363636365</v>
      </c>
      <c r="E27" s="10">
        <f>IF(E26=MAX($D26:$Q26),E$7/((2*SUM(U$8:U26))+1),E26)</f>
        <v>3447.3076923076924</v>
      </c>
      <c r="F27" s="10">
        <f>IF(F26=MAX($D26:$Q26),F$7/((2*SUM(V$8:V26))+1),F26)</f>
        <v>3558.7142857142858</v>
      </c>
      <c r="G27" s="10">
        <f>IF(G26=MAX($D26:$Q26),G$7/((2*SUM(W$8:W26))+1),G26)</f>
        <v>3489.8571428571427</v>
      </c>
      <c r="H27" s="10">
        <f>IF(H26=MAX($D26:$Q26),H$7/((2*SUM(X$8:X26))+1),H26)</f>
        <v>1876.6666666666667</v>
      </c>
      <c r="I27" s="10">
        <f>IF(I26=MAX($D26:$Q26),I$7/((2*SUM(Y$8:Y26))+1),I26)</f>
        <v>3681</v>
      </c>
      <c r="J27" s="10">
        <f>IF(J26=MAX($D26:$Q26),J$7/((2*SUM(Z$8:Z26))+1),J26)</f>
        <v>1885.3333333333333</v>
      </c>
      <c r="K27" s="10">
        <f>IF(K26=MAX($D26:$Q26),K$7/((2*SUM(AA$8:AA26))+1),K26)</f>
        <v>974</v>
      </c>
      <c r="L27" s="10">
        <f>IF(L26=MAX($D26:$Q26),L$7/((2*SUM(AB$8:AB26))+1),L26)</f>
        <v>691</v>
      </c>
      <c r="M27" s="10">
        <f>IF(M26=MAX($D26:$Q26),M$7/((2*SUM(AC$8:AC26))+1),M26)</f>
        <v>301</v>
      </c>
      <c r="N27" s="10">
        <f>IF(N26=MAX($D26:$Q26),N$7/((2*SUM(AD$8:AD26))+1),N26)</f>
        <v>0</v>
      </c>
      <c r="O27" s="10">
        <f>IF(O26=MAX($D26:$Q26),O$7/((2*SUM(AE$8:AE26))+1),O26)</f>
        <v>0</v>
      </c>
      <c r="P27" s="10">
        <f>IF(P26=MAX($D26:$Q26),P$7/((2*SUM(AF$8:AF26))+1),P26)</f>
        <v>0</v>
      </c>
      <c r="Q27" s="10">
        <f>IF(Q26=MAX($D26:$Q26),Q$7/((2*SUM(AG$8:AG26))+1),Q26)</f>
        <v>187</v>
      </c>
      <c r="S27" s="8">
        <v>20</v>
      </c>
      <c r="T27" s="8">
        <f t="shared" si="2"/>
        <v>1</v>
      </c>
      <c r="U27" s="8">
        <f t="shared" si="3"/>
        <v>0</v>
      </c>
      <c r="V27" s="8">
        <f t="shared" si="4"/>
        <v>0</v>
      </c>
      <c r="W27" s="8">
        <f t="shared" si="5"/>
        <v>0</v>
      </c>
      <c r="X27" s="8">
        <f t="shared" si="6"/>
        <v>0</v>
      </c>
      <c r="Y27" s="8">
        <f t="shared" si="7"/>
        <v>0</v>
      </c>
      <c r="Z27" s="8">
        <f t="shared" si="8"/>
        <v>0</v>
      </c>
      <c r="AA27" s="8">
        <f t="shared" si="9"/>
        <v>0</v>
      </c>
      <c r="AB27" s="8">
        <f t="shared" si="10"/>
        <v>0</v>
      </c>
      <c r="AC27" s="8">
        <f t="shared" si="11"/>
        <v>0</v>
      </c>
      <c r="AD27" s="8">
        <f t="shared" si="12"/>
        <v>0</v>
      </c>
      <c r="AE27" s="8">
        <f t="shared" si="13"/>
        <v>0</v>
      </c>
      <c r="AF27" s="8">
        <f t="shared" si="14"/>
        <v>0</v>
      </c>
      <c r="AG27" s="8">
        <f t="shared" si="15"/>
        <v>0</v>
      </c>
    </row>
    <row r="28" spans="2:33" x14ac:dyDescent="0.3">
      <c r="B28" s="8" t="s">
        <v>62</v>
      </c>
      <c r="C28" s="8">
        <v>21</v>
      </c>
      <c r="D28" s="10">
        <f>IF(D27=MAX($D27:$Q27),D$7/((2*SUM(T$8:T27))+1),D27)</f>
        <v>3162.3846153846152</v>
      </c>
      <c r="E28" s="10">
        <f>IF(E27=MAX($D27:$Q27),E$7/((2*SUM(U$8:U27))+1),E27)</f>
        <v>3447.3076923076924</v>
      </c>
      <c r="F28" s="10">
        <f>IF(F27=MAX($D27:$Q27),F$7/((2*SUM(V$8:V27))+1),F27)</f>
        <v>3558.7142857142858</v>
      </c>
      <c r="G28" s="10">
        <f>IF(G27=MAX($D27:$Q27),G$7/((2*SUM(W$8:W27))+1),G27)</f>
        <v>3489.8571428571427</v>
      </c>
      <c r="H28" s="10">
        <f>IF(H27=MAX($D27:$Q27),H$7/((2*SUM(X$8:X27))+1),H27)</f>
        <v>1876.6666666666667</v>
      </c>
      <c r="I28" s="10">
        <f>IF(I27=MAX($D27:$Q27),I$7/((2*SUM(Y$8:Y27))+1),I27)</f>
        <v>3681</v>
      </c>
      <c r="J28" s="10">
        <f>IF(J27=MAX($D27:$Q27),J$7/((2*SUM(Z$8:Z27))+1),J27)</f>
        <v>1885.3333333333333</v>
      </c>
      <c r="K28" s="10">
        <f>IF(K27=MAX($D27:$Q27),K$7/((2*SUM(AA$8:AA27))+1),K27)</f>
        <v>974</v>
      </c>
      <c r="L28" s="10">
        <f>IF(L27=MAX($D27:$Q27),L$7/((2*SUM(AB$8:AB27))+1),L27)</f>
        <v>691</v>
      </c>
      <c r="M28" s="10">
        <f>IF(M27=MAX($D27:$Q27),M$7/((2*SUM(AC$8:AC27))+1),M27)</f>
        <v>301</v>
      </c>
      <c r="N28" s="10">
        <f>IF(N27=MAX($D27:$Q27),N$7/((2*SUM(AD$8:AD27))+1),N27)</f>
        <v>0</v>
      </c>
      <c r="O28" s="10">
        <f>IF(O27=MAX($D27:$Q27),O$7/((2*SUM(AE$8:AE27))+1),O27)</f>
        <v>0</v>
      </c>
      <c r="P28" s="10">
        <f>IF(P27=MAX($D27:$Q27),P$7/((2*SUM(AF$8:AF27))+1),P27)</f>
        <v>0</v>
      </c>
      <c r="Q28" s="10">
        <f>IF(Q27=MAX($D27:$Q27),Q$7/((2*SUM(AG$8:AG27))+1),Q27)</f>
        <v>187</v>
      </c>
      <c r="S28" s="8">
        <v>21</v>
      </c>
      <c r="T28" s="8">
        <f t="shared" si="2"/>
        <v>0</v>
      </c>
      <c r="U28" s="8">
        <f t="shared" si="3"/>
        <v>0</v>
      </c>
      <c r="V28" s="8">
        <f t="shared" si="4"/>
        <v>0</v>
      </c>
      <c r="W28" s="8">
        <f t="shared" si="5"/>
        <v>0</v>
      </c>
      <c r="X28" s="8">
        <f t="shared" si="6"/>
        <v>0</v>
      </c>
      <c r="Y28" s="8">
        <f t="shared" si="7"/>
        <v>1</v>
      </c>
      <c r="Z28" s="8">
        <f t="shared" si="8"/>
        <v>0</v>
      </c>
      <c r="AA28" s="8">
        <f t="shared" si="9"/>
        <v>0</v>
      </c>
      <c r="AB28" s="8">
        <f t="shared" si="10"/>
        <v>0</v>
      </c>
      <c r="AC28" s="8">
        <f t="shared" si="11"/>
        <v>0</v>
      </c>
      <c r="AD28" s="8">
        <f t="shared" si="12"/>
        <v>0</v>
      </c>
      <c r="AE28" s="8">
        <f t="shared" si="13"/>
        <v>0</v>
      </c>
      <c r="AF28" s="8">
        <f t="shared" si="14"/>
        <v>0</v>
      </c>
      <c r="AG28" s="8">
        <f t="shared" si="15"/>
        <v>0</v>
      </c>
    </row>
    <row r="29" spans="2:33" x14ac:dyDescent="0.3">
      <c r="B29" s="8" t="s">
        <v>62</v>
      </c>
      <c r="C29" s="8">
        <v>22</v>
      </c>
      <c r="D29" s="10">
        <f>IF(D28=MAX($D28:$Q28),D$7/((2*SUM(T$8:T28))+1),D28)</f>
        <v>3162.3846153846152</v>
      </c>
      <c r="E29" s="10">
        <f>IF(E28=MAX($D28:$Q28),E$7/((2*SUM(U$8:U28))+1),E28)</f>
        <v>3447.3076923076924</v>
      </c>
      <c r="F29" s="10">
        <f>IF(F28=MAX($D28:$Q28),F$7/((2*SUM(V$8:V28))+1),F28)</f>
        <v>3558.7142857142858</v>
      </c>
      <c r="G29" s="10">
        <f>IF(G28=MAX($D28:$Q28),G$7/((2*SUM(W$8:W28))+1),G28)</f>
        <v>3489.8571428571427</v>
      </c>
      <c r="H29" s="10">
        <f>IF(H28=MAX($D28:$Q28),H$7/((2*SUM(X$8:X28))+1),H28)</f>
        <v>1876.6666666666667</v>
      </c>
      <c r="I29" s="10">
        <f>IF(I28=MAX($D28:$Q28),I$7/((2*SUM(Y$8:Y28))+1),I28)</f>
        <v>1227</v>
      </c>
      <c r="J29" s="10">
        <f>IF(J28=MAX($D28:$Q28),J$7/((2*SUM(Z$8:Z28))+1),J28)</f>
        <v>1885.3333333333333</v>
      </c>
      <c r="K29" s="10">
        <f>IF(K28=MAX($D28:$Q28),K$7/((2*SUM(AA$8:AA28))+1),K28)</f>
        <v>974</v>
      </c>
      <c r="L29" s="10">
        <f>IF(L28=MAX($D28:$Q28),L$7/((2*SUM(AB$8:AB28))+1),L28)</f>
        <v>691</v>
      </c>
      <c r="M29" s="10">
        <f>IF(M28=MAX($D28:$Q28),M$7/((2*SUM(AC$8:AC28))+1),M28)</f>
        <v>301</v>
      </c>
      <c r="N29" s="10">
        <f>IF(N28=MAX($D28:$Q28),N$7/((2*SUM(AD$8:AD28))+1),N28)</f>
        <v>0</v>
      </c>
      <c r="O29" s="10">
        <f>IF(O28=MAX($D28:$Q28),O$7/((2*SUM(AE$8:AE28))+1),O28)</f>
        <v>0</v>
      </c>
      <c r="P29" s="10">
        <f>IF(P28=MAX($D28:$Q28),P$7/((2*SUM(AF$8:AF28))+1),P28)</f>
        <v>0</v>
      </c>
      <c r="Q29" s="10">
        <f>IF(Q28=MAX($D28:$Q28),Q$7/((2*SUM(AG$8:AG28))+1),Q28)</f>
        <v>187</v>
      </c>
      <c r="S29" s="8">
        <v>22</v>
      </c>
      <c r="T29" s="8">
        <f t="shared" si="2"/>
        <v>0</v>
      </c>
      <c r="U29" s="8">
        <f t="shared" si="3"/>
        <v>0</v>
      </c>
      <c r="V29" s="8">
        <f t="shared" si="4"/>
        <v>1</v>
      </c>
      <c r="W29" s="8">
        <f t="shared" si="5"/>
        <v>0</v>
      </c>
      <c r="X29" s="8">
        <f t="shared" si="6"/>
        <v>0</v>
      </c>
      <c r="Y29" s="8">
        <f t="shared" si="7"/>
        <v>0</v>
      </c>
      <c r="Z29" s="8">
        <f t="shared" si="8"/>
        <v>0</v>
      </c>
      <c r="AA29" s="8">
        <f t="shared" si="9"/>
        <v>0</v>
      </c>
      <c r="AB29" s="8">
        <f t="shared" si="10"/>
        <v>0</v>
      </c>
      <c r="AC29" s="8">
        <f t="shared" si="11"/>
        <v>0</v>
      </c>
      <c r="AD29" s="8">
        <f t="shared" si="12"/>
        <v>0</v>
      </c>
      <c r="AE29" s="8">
        <f t="shared" si="13"/>
        <v>0</v>
      </c>
      <c r="AF29" s="8">
        <f t="shared" si="14"/>
        <v>0</v>
      </c>
      <c r="AG29" s="8">
        <f t="shared" si="15"/>
        <v>0</v>
      </c>
    </row>
    <row r="30" spans="2:33" x14ac:dyDescent="0.3">
      <c r="B30" s="8" t="s">
        <v>62</v>
      </c>
      <c r="C30" s="8">
        <v>23</v>
      </c>
      <c r="D30" s="10">
        <f>IF(D29=MAX($D29:$Q29),D$7/((2*SUM(T$8:T29))+1),D29)</f>
        <v>3162.3846153846152</v>
      </c>
      <c r="E30" s="10">
        <f>IF(E29=MAX($D29:$Q29),E$7/((2*SUM(U$8:U29))+1),E29)</f>
        <v>3447.3076923076924</v>
      </c>
      <c r="F30" s="10">
        <f>IF(F29=MAX($D29:$Q29),F$7/((2*SUM(V$8:V29))+1),F29)</f>
        <v>2767.8888888888887</v>
      </c>
      <c r="G30" s="10">
        <f>IF(G29=MAX($D29:$Q29),G$7/((2*SUM(W$8:W29))+1),G29)</f>
        <v>3489.8571428571427</v>
      </c>
      <c r="H30" s="10">
        <f>IF(H29=MAX($D29:$Q29),H$7/((2*SUM(X$8:X29))+1),H29)</f>
        <v>1876.6666666666667</v>
      </c>
      <c r="I30" s="10">
        <f>IF(I29=MAX($D29:$Q29),I$7/((2*SUM(Y$8:Y29))+1),I29)</f>
        <v>1227</v>
      </c>
      <c r="J30" s="10">
        <f>IF(J29=MAX($D29:$Q29),J$7/((2*SUM(Z$8:Z29))+1),J29)</f>
        <v>1885.3333333333333</v>
      </c>
      <c r="K30" s="10">
        <f>IF(K29=MAX($D29:$Q29),K$7/((2*SUM(AA$8:AA29))+1),K29)</f>
        <v>974</v>
      </c>
      <c r="L30" s="10">
        <f>IF(L29=MAX($D29:$Q29),L$7/((2*SUM(AB$8:AB29))+1),L29)</f>
        <v>691</v>
      </c>
      <c r="M30" s="10">
        <f>IF(M29=MAX($D29:$Q29),M$7/((2*SUM(AC$8:AC29))+1),M29)</f>
        <v>301</v>
      </c>
      <c r="N30" s="10">
        <f>IF(N29=MAX($D29:$Q29),N$7/((2*SUM(AD$8:AD29))+1),N29)</f>
        <v>0</v>
      </c>
      <c r="O30" s="10">
        <f>IF(O29=MAX($D29:$Q29),O$7/((2*SUM(AE$8:AE29))+1),O29)</f>
        <v>0</v>
      </c>
      <c r="P30" s="10">
        <f>IF(P29=MAX($D29:$Q29),P$7/((2*SUM(AF$8:AF29))+1),P29)</f>
        <v>0</v>
      </c>
      <c r="Q30" s="10">
        <f>IF(Q29=MAX($D29:$Q29),Q$7/((2*SUM(AG$8:AG29))+1),Q29)</f>
        <v>187</v>
      </c>
      <c r="S30" s="8">
        <v>23</v>
      </c>
      <c r="T30" s="8">
        <f t="shared" si="2"/>
        <v>0</v>
      </c>
      <c r="U30" s="8">
        <f t="shared" si="3"/>
        <v>0</v>
      </c>
      <c r="V30" s="8">
        <f t="shared" si="4"/>
        <v>0</v>
      </c>
      <c r="W30" s="8">
        <f t="shared" si="5"/>
        <v>1</v>
      </c>
      <c r="X30" s="8">
        <f t="shared" si="6"/>
        <v>0</v>
      </c>
      <c r="Y30" s="8">
        <f t="shared" si="7"/>
        <v>0</v>
      </c>
      <c r="Z30" s="8">
        <f t="shared" si="8"/>
        <v>0</v>
      </c>
      <c r="AA30" s="8">
        <f t="shared" si="9"/>
        <v>0</v>
      </c>
      <c r="AB30" s="8">
        <f t="shared" si="10"/>
        <v>0</v>
      </c>
      <c r="AC30" s="8">
        <f t="shared" si="11"/>
        <v>0</v>
      </c>
      <c r="AD30" s="8">
        <f t="shared" si="12"/>
        <v>0</v>
      </c>
      <c r="AE30" s="8">
        <f t="shared" si="13"/>
        <v>0</v>
      </c>
      <c r="AF30" s="8">
        <f t="shared" si="14"/>
        <v>0</v>
      </c>
      <c r="AG30" s="8">
        <f t="shared" si="15"/>
        <v>0</v>
      </c>
    </row>
    <row r="31" spans="2:33" x14ac:dyDescent="0.3">
      <c r="B31" s="8" t="s">
        <v>62</v>
      </c>
      <c r="C31" s="8">
        <v>24</v>
      </c>
      <c r="D31" s="10">
        <f>IF(D30=MAX($D30:$Q30),D$7/((2*SUM(T$8:T30))+1),D30)</f>
        <v>3162.3846153846152</v>
      </c>
      <c r="E31" s="10">
        <f>IF(E30=MAX($D30:$Q30),E$7/((2*SUM(U$8:U30))+1),E30)</f>
        <v>3447.3076923076924</v>
      </c>
      <c r="F31" s="10">
        <f>IF(F30=MAX($D30:$Q30),F$7/((2*SUM(V$8:V30))+1),F30)</f>
        <v>2767.8888888888887</v>
      </c>
      <c r="G31" s="10">
        <f>IF(G30=MAX($D30:$Q30),G$7/((2*SUM(W$8:W30))+1),G30)</f>
        <v>2714.3333333333335</v>
      </c>
      <c r="H31" s="10">
        <f>IF(H30=MAX($D30:$Q30),H$7/((2*SUM(X$8:X30))+1),H30)</f>
        <v>1876.6666666666667</v>
      </c>
      <c r="I31" s="10">
        <f>IF(I30=MAX($D30:$Q30),I$7/((2*SUM(Y$8:Y30))+1),I30)</f>
        <v>1227</v>
      </c>
      <c r="J31" s="10">
        <f>IF(J30=MAX($D30:$Q30),J$7/((2*SUM(Z$8:Z30))+1),J30)</f>
        <v>1885.3333333333333</v>
      </c>
      <c r="K31" s="10">
        <f>IF(K30=MAX($D30:$Q30),K$7/((2*SUM(AA$8:AA30))+1),K30)</f>
        <v>974</v>
      </c>
      <c r="L31" s="10">
        <f>IF(L30=MAX($D30:$Q30),L$7/((2*SUM(AB$8:AB30))+1),L30)</f>
        <v>691</v>
      </c>
      <c r="M31" s="10">
        <f>IF(M30=MAX($D30:$Q30),M$7/((2*SUM(AC$8:AC30))+1),M30)</f>
        <v>301</v>
      </c>
      <c r="N31" s="10">
        <f>IF(N30=MAX($D30:$Q30),N$7/((2*SUM(AD$8:AD30))+1),N30)</f>
        <v>0</v>
      </c>
      <c r="O31" s="10">
        <f>IF(O30=MAX($D30:$Q30),O$7/((2*SUM(AE$8:AE30))+1),O30)</f>
        <v>0</v>
      </c>
      <c r="P31" s="10">
        <f>IF(P30=MAX($D30:$Q30),P$7/((2*SUM(AF$8:AF30))+1),P30)</f>
        <v>0</v>
      </c>
      <c r="Q31" s="10">
        <f>IF(Q30=MAX($D30:$Q30),Q$7/((2*SUM(AG$8:AG30))+1),Q30)</f>
        <v>187</v>
      </c>
      <c r="S31" s="8">
        <v>24</v>
      </c>
      <c r="T31" s="8">
        <f t="shared" si="2"/>
        <v>0</v>
      </c>
      <c r="U31" s="8">
        <f t="shared" si="3"/>
        <v>1</v>
      </c>
      <c r="V31" s="8">
        <f t="shared" si="4"/>
        <v>0</v>
      </c>
      <c r="W31" s="8">
        <f t="shared" si="5"/>
        <v>0</v>
      </c>
      <c r="X31" s="8">
        <f t="shared" si="6"/>
        <v>0</v>
      </c>
      <c r="Y31" s="8">
        <f t="shared" si="7"/>
        <v>0</v>
      </c>
      <c r="Z31" s="8">
        <f t="shared" si="8"/>
        <v>0</v>
      </c>
      <c r="AA31" s="8">
        <f t="shared" si="9"/>
        <v>0</v>
      </c>
      <c r="AB31" s="8">
        <f t="shared" si="10"/>
        <v>0</v>
      </c>
      <c r="AC31" s="8">
        <f t="shared" si="11"/>
        <v>0</v>
      </c>
      <c r="AD31" s="8">
        <f t="shared" si="12"/>
        <v>0</v>
      </c>
      <c r="AE31" s="8">
        <f t="shared" si="13"/>
        <v>0</v>
      </c>
      <c r="AF31" s="8">
        <f t="shared" si="14"/>
        <v>0</v>
      </c>
      <c r="AG31" s="8">
        <f t="shared" si="15"/>
        <v>0</v>
      </c>
    </row>
    <row r="32" spans="2:33" x14ac:dyDescent="0.3">
      <c r="B32" s="8" t="s">
        <v>62</v>
      </c>
      <c r="C32" s="8">
        <v>25</v>
      </c>
      <c r="D32" s="10">
        <f>IF(D31=MAX($D31:$Q31),D$7/((2*SUM(T$8:T31))+1),D31)</f>
        <v>3162.3846153846152</v>
      </c>
      <c r="E32" s="10">
        <f>IF(E31=MAX($D31:$Q31),E$7/((2*SUM(U$8:U31))+1),E31)</f>
        <v>2987.6666666666665</v>
      </c>
      <c r="F32" s="10">
        <f>IF(F31=MAX($D31:$Q31),F$7/((2*SUM(V$8:V31))+1),F31)</f>
        <v>2767.8888888888887</v>
      </c>
      <c r="G32" s="10">
        <f>IF(G31=MAX($D31:$Q31),G$7/((2*SUM(W$8:W31))+1),G31)</f>
        <v>2714.3333333333335</v>
      </c>
      <c r="H32" s="10">
        <f>IF(H31=MAX($D31:$Q31),H$7/((2*SUM(X$8:X31))+1),H31)</f>
        <v>1876.6666666666667</v>
      </c>
      <c r="I32" s="10">
        <f>IF(I31=MAX($D31:$Q31),I$7/((2*SUM(Y$8:Y31))+1),I31)</f>
        <v>1227</v>
      </c>
      <c r="J32" s="10">
        <f>IF(J31=MAX($D31:$Q31),J$7/((2*SUM(Z$8:Z31))+1),J31)</f>
        <v>1885.3333333333333</v>
      </c>
      <c r="K32" s="10">
        <f>IF(K31=MAX($D31:$Q31),K$7/((2*SUM(AA$8:AA31))+1),K31)</f>
        <v>974</v>
      </c>
      <c r="L32" s="10">
        <f>IF(L31=MAX($D31:$Q31),L$7/((2*SUM(AB$8:AB31))+1),L31)</f>
        <v>691</v>
      </c>
      <c r="M32" s="10">
        <f>IF(M31=MAX($D31:$Q31),M$7/((2*SUM(AC$8:AC31))+1),M31)</f>
        <v>301</v>
      </c>
      <c r="N32" s="10">
        <f>IF(N31=MAX($D31:$Q31),N$7/((2*SUM(AD$8:AD31))+1),N31)</f>
        <v>0</v>
      </c>
      <c r="O32" s="10">
        <f>IF(O31=MAX($D31:$Q31),O$7/((2*SUM(AE$8:AE31))+1),O31)</f>
        <v>0</v>
      </c>
      <c r="P32" s="10">
        <f>IF(P31=MAX($D31:$Q31),P$7/((2*SUM(AF$8:AF31))+1),P31)</f>
        <v>0</v>
      </c>
      <c r="Q32" s="10">
        <f>IF(Q31=MAX($D31:$Q31),Q$7/((2*SUM(AG$8:AG31))+1),Q31)</f>
        <v>187</v>
      </c>
      <c r="S32" s="8">
        <v>25</v>
      </c>
      <c r="T32" s="8">
        <f t="shared" si="2"/>
        <v>1</v>
      </c>
      <c r="U32" s="8">
        <f t="shared" si="3"/>
        <v>0</v>
      </c>
      <c r="V32" s="8">
        <f t="shared" si="4"/>
        <v>0</v>
      </c>
      <c r="W32" s="8">
        <f t="shared" si="5"/>
        <v>0</v>
      </c>
      <c r="X32" s="8">
        <f t="shared" si="6"/>
        <v>0</v>
      </c>
      <c r="Y32" s="8">
        <f t="shared" si="7"/>
        <v>0</v>
      </c>
      <c r="Z32" s="8">
        <f t="shared" si="8"/>
        <v>0</v>
      </c>
      <c r="AA32" s="8">
        <f t="shared" si="9"/>
        <v>0</v>
      </c>
      <c r="AB32" s="8">
        <f t="shared" si="10"/>
        <v>0</v>
      </c>
      <c r="AC32" s="8">
        <f t="shared" si="11"/>
        <v>0</v>
      </c>
      <c r="AD32" s="8">
        <f t="shared" si="12"/>
        <v>0</v>
      </c>
      <c r="AE32" s="8">
        <f t="shared" si="13"/>
        <v>0</v>
      </c>
      <c r="AF32" s="8">
        <f t="shared" si="14"/>
        <v>0</v>
      </c>
      <c r="AG32" s="8">
        <f t="shared" si="15"/>
        <v>0</v>
      </c>
    </row>
    <row r="33" spans="2:33" x14ac:dyDescent="0.3">
      <c r="B33" s="8"/>
      <c r="C33" s="8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S33" s="8" t="s">
        <v>33</v>
      </c>
      <c r="T33" s="8">
        <f t="shared" ref="T33:AG33" si="16">SUM(T8:T32)</f>
        <v>7</v>
      </c>
      <c r="U33" s="8">
        <f t="shared" si="16"/>
        <v>7</v>
      </c>
      <c r="V33" s="8">
        <f t="shared" si="16"/>
        <v>4</v>
      </c>
      <c r="W33" s="8">
        <f t="shared" si="16"/>
        <v>4</v>
      </c>
      <c r="X33" s="8">
        <f t="shared" si="16"/>
        <v>1</v>
      </c>
      <c r="Y33" s="8">
        <f t="shared" si="16"/>
        <v>1</v>
      </c>
      <c r="Z33" s="8">
        <f t="shared" si="16"/>
        <v>1</v>
      </c>
      <c r="AA33" s="8">
        <f t="shared" si="16"/>
        <v>0</v>
      </c>
      <c r="AB33" s="8">
        <f t="shared" si="16"/>
        <v>0</v>
      </c>
      <c r="AC33" s="8">
        <f t="shared" si="16"/>
        <v>0</v>
      </c>
      <c r="AD33" s="8">
        <f t="shared" si="16"/>
        <v>0</v>
      </c>
      <c r="AE33" s="8">
        <f t="shared" si="16"/>
        <v>0</v>
      </c>
      <c r="AF33" s="8">
        <f t="shared" si="16"/>
        <v>0</v>
      </c>
      <c r="AG33" s="8">
        <f t="shared" si="16"/>
        <v>0</v>
      </c>
    </row>
    <row r="36" spans="2:33" x14ac:dyDescent="0.3">
      <c r="B36" s="13" t="s">
        <v>36</v>
      </c>
    </row>
    <row r="37" spans="2:33" x14ac:dyDescent="0.3">
      <c r="B37" s="8"/>
      <c r="C37" s="8"/>
      <c r="D37" s="8" t="s">
        <v>11</v>
      </c>
      <c r="E37" s="8" t="s">
        <v>12</v>
      </c>
      <c r="F37" s="8" t="s">
        <v>13</v>
      </c>
      <c r="G37" s="8" t="s">
        <v>14</v>
      </c>
      <c r="H37" s="8" t="s">
        <v>15</v>
      </c>
      <c r="I37" s="8" t="s">
        <v>16</v>
      </c>
      <c r="J37" s="8" t="s">
        <v>17</v>
      </c>
      <c r="K37" s="8" t="s">
        <v>18</v>
      </c>
      <c r="L37" s="8" t="s">
        <v>19</v>
      </c>
      <c r="M37" s="8" t="s">
        <v>20</v>
      </c>
      <c r="N37" s="8" t="s">
        <v>21</v>
      </c>
      <c r="O37" s="8" t="s">
        <v>22</v>
      </c>
      <c r="P37" s="8" t="s">
        <v>23</v>
      </c>
      <c r="Q37" s="8" t="s">
        <v>24</v>
      </c>
      <c r="R37" s="8"/>
      <c r="S37" s="8" t="s">
        <v>34</v>
      </c>
      <c r="T37" s="8" t="s">
        <v>11</v>
      </c>
      <c r="U37" s="8" t="s">
        <v>12</v>
      </c>
      <c r="V37" s="8" t="s">
        <v>13</v>
      </c>
      <c r="W37" s="8" t="s">
        <v>14</v>
      </c>
      <c r="X37" s="8" t="s">
        <v>15</v>
      </c>
      <c r="Y37" s="8" t="s">
        <v>16</v>
      </c>
      <c r="Z37" s="8" t="s">
        <v>17</v>
      </c>
      <c r="AA37" s="8" t="s">
        <v>18</v>
      </c>
      <c r="AB37" s="8" t="s">
        <v>19</v>
      </c>
      <c r="AC37" s="8" t="s">
        <v>20</v>
      </c>
      <c r="AD37" s="8" t="s">
        <v>21</v>
      </c>
      <c r="AE37" s="8" t="s">
        <v>22</v>
      </c>
      <c r="AF37" s="8" t="s">
        <v>23</v>
      </c>
      <c r="AG37" s="8" t="s">
        <v>24</v>
      </c>
    </row>
    <row r="38" spans="2:33" s="8" customFormat="1" x14ac:dyDescent="0.3">
      <c r="C38" s="8" t="s">
        <v>5</v>
      </c>
      <c r="D38" s="10">
        <f t="array" ref="D38:Q38">TRANSPOSE(Datos!E3:E16)</f>
        <v>223118</v>
      </c>
      <c r="E38" s="10">
        <v>161486</v>
      </c>
      <c r="F38" s="10">
        <v>79575</v>
      </c>
      <c r="G38" s="10">
        <v>51644</v>
      </c>
      <c r="H38" s="10">
        <v>19155</v>
      </c>
      <c r="I38" s="10">
        <v>12738</v>
      </c>
      <c r="J38" s="10">
        <v>10822</v>
      </c>
      <c r="K38" s="10">
        <v>2827</v>
      </c>
      <c r="L38" s="10">
        <v>1260</v>
      </c>
      <c r="M38" s="10">
        <v>920</v>
      </c>
      <c r="N38" s="10">
        <v>780</v>
      </c>
      <c r="O38" s="8">
        <v>666</v>
      </c>
      <c r="P38" s="8">
        <v>475</v>
      </c>
      <c r="Q38" s="8">
        <v>0</v>
      </c>
    </row>
    <row r="39" spans="2:33" x14ac:dyDescent="0.3">
      <c r="B39" s="8" t="s">
        <v>62</v>
      </c>
      <c r="C39" s="8">
        <v>1</v>
      </c>
      <c r="D39" s="10">
        <f t="shared" ref="D39:Q39" si="17">D38/((2*0)+1)</f>
        <v>223118</v>
      </c>
      <c r="E39" s="10">
        <f t="shared" si="17"/>
        <v>161486</v>
      </c>
      <c r="F39" s="10">
        <f t="shared" si="17"/>
        <v>79575</v>
      </c>
      <c r="G39" s="10">
        <f t="shared" si="17"/>
        <v>51644</v>
      </c>
      <c r="H39" s="10">
        <f t="shared" si="17"/>
        <v>19155</v>
      </c>
      <c r="I39" s="10">
        <f t="shared" si="17"/>
        <v>12738</v>
      </c>
      <c r="J39" s="10">
        <f t="shared" si="17"/>
        <v>10822</v>
      </c>
      <c r="K39" s="10">
        <f t="shared" si="17"/>
        <v>2827</v>
      </c>
      <c r="L39" s="10">
        <f t="shared" si="17"/>
        <v>1260</v>
      </c>
      <c r="M39" s="10">
        <f t="shared" si="17"/>
        <v>920</v>
      </c>
      <c r="N39" s="10">
        <f t="shared" si="17"/>
        <v>780</v>
      </c>
      <c r="O39" s="10">
        <f t="shared" si="17"/>
        <v>666</v>
      </c>
      <c r="P39" s="10">
        <f t="shared" si="17"/>
        <v>475</v>
      </c>
      <c r="Q39" s="10">
        <f t="shared" si="17"/>
        <v>0</v>
      </c>
      <c r="R39" s="8"/>
      <c r="S39" s="8">
        <v>1</v>
      </c>
      <c r="T39" s="8">
        <f t="shared" ref="T39:AG40" si="18">IF(D38=MAX($D38:$Q38),1,0)</f>
        <v>1</v>
      </c>
      <c r="U39" s="8">
        <f t="shared" si="18"/>
        <v>0</v>
      </c>
      <c r="V39" s="8">
        <f t="shared" si="18"/>
        <v>0</v>
      </c>
      <c r="W39" s="8">
        <f t="shared" si="18"/>
        <v>0</v>
      </c>
      <c r="X39" s="8">
        <f t="shared" si="18"/>
        <v>0</v>
      </c>
      <c r="Y39" s="8">
        <f t="shared" si="18"/>
        <v>0</v>
      </c>
      <c r="Z39" s="8">
        <f t="shared" si="18"/>
        <v>0</v>
      </c>
      <c r="AA39" s="8">
        <f t="shared" si="18"/>
        <v>0</v>
      </c>
      <c r="AB39" s="8">
        <f t="shared" si="18"/>
        <v>0</v>
      </c>
      <c r="AC39" s="8">
        <f t="shared" si="18"/>
        <v>0</v>
      </c>
      <c r="AD39" s="8">
        <f t="shared" si="18"/>
        <v>0</v>
      </c>
      <c r="AE39" s="8">
        <f t="shared" si="18"/>
        <v>0</v>
      </c>
      <c r="AF39" s="8">
        <f t="shared" si="18"/>
        <v>0</v>
      </c>
      <c r="AG39" s="8">
        <f t="shared" si="18"/>
        <v>0</v>
      </c>
    </row>
    <row r="40" spans="2:33" x14ac:dyDescent="0.3">
      <c r="B40" s="8" t="s">
        <v>62</v>
      </c>
      <c r="C40" s="8">
        <v>2</v>
      </c>
      <c r="D40" s="10">
        <f>IF(D39=MAX($D39:$Q39),D$38/((2*SUM(T$39:T39))+1),D39)</f>
        <v>74372.666666666672</v>
      </c>
      <c r="E40" s="10">
        <f>IF(E39=MAX($D39:$Q39),E$38/((2*SUM(U$39:U39))+1),E39)</f>
        <v>161486</v>
      </c>
      <c r="F40" s="10">
        <f>IF(F39=MAX($D39:$Q39),F$38/((2*SUM(V$39:V39))+1),F39)</f>
        <v>79575</v>
      </c>
      <c r="G40" s="10">
        <f>IF(G39=MAX($D39:$Q39),G$38/((2*SUM(W$39:W39))+1),G39)</f>
        <v>51644</v>
      </c>
      <c r="H40" s="10">
        <f>IF(H39=MAX($D39:$Q39),H$38/((2*SUM(X$39:X39))+1),H39)</f>
        <v>19155</v>
      </c>
      <c r="I40" s="10">
        <f>IF(I39=MAX($D39:$Q39),I$38/((2*SUM(Y$39:Y39))+1),I39)</f>
        <v>12738</v>
      </c>
      <c r="J40" s="10">
        <f>IF(J39=MAX($D39:$Q39),J$38/((2*SUM(Z$39:Z39))+1),J39)</f>
        <v>10822</v>
      </c>
      <c r="K40" s="10">
        <f>IF(K39=MAX($D39:$Q39),K$38/((2*SUM(AA$39:AA39))+1),K39)</f>
        <v>2827</v>
      </c>
      <c r="L40" s="10">
        <f>IF(L39=MAX($D39:$Q39),L$38/((2*SUM(AB$39:AB39))+1),L39)</f>
        <v>1260</v>
      </c>
      <c r="M40" s="10">
        <f>IF(M39=MAX($D39:$Q39),M$38/((2*SUM(AC$39:AC39))+1),M39)</f>
        <v>920</v>
      </c>
      <c r="N40" s="10">
        <f>IF(N39=MAX($D39:$Q39),N$38/((2*SUM(AD$39:AD39))+1),N39)</f>
        <v>780</v>
      </c>
      <c r="O40" s="10">
        <f>IF(O39=MAX($D39:$Q39),O$38/((2*SUM(AE$39:AE39))+1),O39)</f>
        <v>666</v>
      </c>
      <c r="P40" s="10">
        <f>IF(P39=MAX($D39:$Q39),P$38/((2*SUM(AF$39:AF39))+1),P39)</f>
        <v>475</v>
      </c>
      <c r="Q40" s="10">
        <f>IF(Q39=MAX($D39:$Q39),Q$38/((2*SUM(AG$39:AG39))+1),Q39)</f>
        <v>0</v>
      </c>
      <c r="R40" s="8"/>
      <c r="S40" s="8">
        <v>2</v>
      </c>
      <c r="T40" s="8">
        <f t="shared" si="18"/>
        <v>1</v>
      </c>
      <c r="U40" s="8">
        <f t="shared" si="18"/>
        <v>0</v>
      </c>
      <c r="V40" s="8">
        <f t="shared" si="18"/>
        <v>0</v>
      </c>
      <c r="W40" s="8">
        <f t="shared" si="18"/>
        <v>0</v>
      </c>
      <c r="X40" s="8">
        <f t="shared" si="18"/>
        <v>0</v>
      </c>
      <c r="Y40" s="8">
        <f t="shared" si="18"/>
        <v>0</v>
      </c>
      <c r="Z40" s="8">
        <f t="shared" si="18"/>
        <v>0</v>
      </c>
      <c r="AA40" s="8">
        <f t="shared" si="18"/>
        <v>0</v>
      </c>
      <c r="AB40" s="8">
        <f t="shared" si="18"/>
        <v>0</v>
      </c>
      <c r="AC40" s="8">
        <f t="shared" si="18"/>
        <v>0</v>
      </c>
      <c r="AD40" s="8">
        <f t="shared" si="18"/>
        <v>0</v>
      </c>
      <c r="AE40" s="8">
        <f t="shared" si="18"/>
        <v>0</v>
      </c>
      <c r="AF40" s="8">
        <f t="shared" si="18"/>
        <v>0</v>
      </c>
      <c r="AG40" s="8">
        <f t="shared" si="18"/>
        <v>0</v>
      </c>
    </row>
    <row r="41" spans="2:33" x14ac:dyDescent="0.3">
      <c r="B41" s="8" t="s">
        <v>62</v>
      </c>
      <c r="C41" s="8">
        <v>3</v>
      </c>
      <c r="D41" s="10">
        <f>IF(D40=MAX($D40:$Q40),D$38/((2*SUM(T$39:T40))+1),D40)</f>
        <v>74372.666666666672</v>
      </c>
      <c r="E41" s="10">
        <f>IF(E40=MAX($D40:$Q40),E$38/((2*SUM(U$39:U40))+1),E40)</f>
        <v>161486</v>
      </c>
      <c r="F41" s="10">
        <f>IF(F40=MAX($D40:$Q40),F$38/((2*SUM(V$39:V40))+1),F40)</f>
        <v>79575</v>
      </c>
      <c r="G41" s="10">
        <f>IF(G40=MAX($D40:$Q40),G$38/((2*SUM(W$39:W40))+1),G40)</f>
        <v>51644</v>
      </c>
      <c r="H41" s="10">
        <f>IF(H40=MAX($D40:$Q40),H$38/((2*SUM(X$39:X40))+1),H40)</f>
        <v>19155</v>
      </c>
      <c r="I41" s="10">
        <f>IF(I40=MAX($D40:$Q40),I$38/((2*SUM(Y$39:Y40))+1),I40)</f>
        <v>12738</v>
      </c>
      <c r="J41" s="10">
        <f>IF(J40=MAX($D40:$Q40),J$38/((2*SUM(Z$39:Z40))+1),J40)</f>
        <v>10822</v>
      </c>
      <c r="K41" s="10">
        <f>IF(K40=MAX($D40:$Q40),K$38/((2*SUM(AA$39:AA40))+1),K40)</f>
        <v>2827</v>
      </c>
      <c r="L41" s="10">
        <f>IF(L40=MAX($D40:$Q40),L$38/((2*SUM(AB$39:AB40))+1),L40)</f>
        <v>1260</v>
      </c>
      <c r="M41" s="10">
        <f>IF(M40=MAX($D40:$Q40),M$38/((2*SUM(AC$39:AC40))+1),M40)</f>
        <v>920</v>
      </c>
      <c r="N41" s="10">
        <f>IF(N40=MAX($D40:$Q40),N$38/((2*SUM(AD$39:AD40))+1),N40)</f>
        <v>780</v>
      </c>
      <c r="O41" s="10">
        <f>IF(O40=MAX($D40:$Q40),O$38/((2*SUM(AE$39:AE40))+1),O40)</f>
        <v>666</v>
      </c>
      <c r="P41" s="10">
        <f>IF(P40=MAX($D40:$Q40),P$38/((2*SUM(AF$39:AF40))+1),P40)</f>
        <v>475</v>
      </c>
      <c r="Q41" s="10">
        <f>IF(Q40=MAX($D40:$Q40),Q$38/((2*SUM(AG$39:AG40))+1),Q40)</f>
        <v>0</v>
      </c>
      <c r="R41" s="8"/>
      <c r="S41" s="8">
        <v>3</v>
      </c>
      <c r="T41" s="8">
        <f t="shared" ref="T41:T63" si="19">IF(D41=MAX($D41:$Q41),1,0)</f>
        <v>0</v>
      </c>
      <c r="U41" s="8">
        <f t="shared" ref="U41:U63" si="20">IF(E41=MAX($D41:$Q41),1,0)</f>
        <v>1</v>
      </c>
      <c r="V41" s="8">
        <f t="shared" ref="V41:V63" si="21">IF(F41=MAX($D41:$Q41),1,0)</f>
        <v>0</v>
      </c>
      <c r="W41" s="8">
        <f t="shared" ref="W41:W63" si="22">IF(G41=MAX($D41:$Q41),1,0)</f>
        <v>0</v>
      </c>
      <c r="X41" s="8">
        <f t="shared" ref="X41:X63" si="23">IF(H41=MAX($D41:$Q41),1,0)</f>
        <v>0</v>
      </c>
      <c r="Y41" s="8">
        <f t="shared" ref="Y41:Y63" si="24">IF(I41=MAX($D41:$Q41),1,0)</f>
        <v>0</v>
      </c>
      <c r="Z41" s="8">
        <f t="shared" ref="Z41:Z63" si="25">IF(J41=MAX($D41:$Q41),1,0)</f>
        <v>0</v>
      </c>
      <c r="AA41" s="8">
        <f t="shared" ref="AA41:AA63" si="26">IF(K41=MAX($D41:$Q41),1,0)</f>
        <v>0</v>
      </c>
      <c r="AB41" s="8">
        <f t="shared" ref="AB41:AB63" si="27">IF(L41=MAX($D41:$Q41),1,0)</f>
        <v>0</v>
      </c>
      <c r="AC41" s="8">
        <f t="shared" ref="AC41:AC63" si="28">IF(M41=MAX($D41:$Q41),1,0)</f>
        <v>0</v>
      </c>
      <c r="AD41" s="8">
        <f t="shared" ref="AD41:AD63" si="29">IF(N41=MAX($D41:$Q41),1,0)</f>
        <v>0</v>
      </c>
      <c r="AE41" s="8">
        <f t="shared" ref="AE41:AE63" si="30">IF(O41=MAX($D41:$Q41),1,0)</f>
        <v>0</v>
      </c>
      <c r="AF41" s="8">
        <f t="shared" ref="AF41:AF63" si="31">IF(P41=MAX($D41:$Q41),1,0)</f>
        <v>0</v>
      </c>
      <c r="AG41" s="8">
        <f t="shared" ref="AG41:AG63" si="32">IF(Q41=MAX($D41:$Q41),1,0)</f>
        <v>0</v>
      </c>
    </row>
    <row r="42" spans="2:33" x14ac:dyDescent="0.3">
      <c r="B42" s="8" t="s">
        <v>62</v>
      </c>
      <c r="C42" s="8">
        <v>4</v>
      </c>
      <c r="D42" s="10">
        <f>IF(D41=MAX($D41:$Q41),D$38/((2*SUM(T$39:T41))+1),D41)</f>
        <v>74372.666666666672</v>
      </c>
      <c r="E42" s="10">
        <f>IF(E41=MAX($D41:$Q41),E$38/((2*SUM(U$39:U41))+1),E41)</f>
        <v>53828.666666666664</v>
      </c>
      <c r="F42" s="10">
        <f>IF(F41=MAX($D41:$Q41),F$38/((2*SUM(V$39:V41))+1),F41)</f>
        <v>79575</v>
      </c>
      <c r="G42" s="10">
        <f>IF(G41=MAX($D41:$Q41),G$38/((2*SUM(W$39:W41))+1),G41)</f>
        <v>51644</v>
      </c>
      <c r="H42" s="10">
        <f>IF(H41=MAX($D41:$Q41),H$38/((2*SUM(X$39:X41))+1),H41)</f>
        <v>19155</v>
      </c>
      <c r="I42" s="10">
        <f>IF(I41=MAX($D41:$Q41),I$38/((2*SUM(Y$39:Y41))+1),I41)</f>
        <v>12738</v>
      </c>
      <c r="J42" s="10">
        <f>IF(J41=MAX($D41:$Q41),J$38/((2*SUM(Z$39:Z41))+1),J41)</f>
        <v>10822</v>
      </c>
      <c r="K42" s="10">
        <f>IF(K41=MAX($D41:$Q41),K$38/((2*SUM(AA$39:AA41))+1),K41)</f>
        <v>2827</v>
      </c>
      <c r="L42" s="10">
        <f>IF(L41=MAX($D41:$Q41),L$38/((2*SUM(AB$39:AB41))+1),L41)</f>
        <v>1260</v>
      </c>
      <c r="M42" s="10">
        <f>IF(M41=MAX($D41:$Q41),M$38/((2*SUM(AC$39:AC41))+1),M41)</f>
        <v>920</v>
      </c>
      <c r="N42" s="10">
        <f>IF(N41=MAX($D41:$Q41),N$38/((2*SUM(AD$39:AD41))+1),N41)</f>
        <v>780</v>
      </c>
      <c r="O42" s="10">
        <f>IF(O41=MAX($D41:$Q41),O$38/((2*SUM(AE$39:AE41))+1),O41)</f>
        <v>666</v>
      </c>
      <c r="P42" s="10">
        <f>IF(P41=MAX($D41:$Q41),P$38/((2*SUM(AF$39:AF41))+1),P41)</f>
        <v>475</v>
      </c>
      <c r="Q42" s="10">
        <f>IF(Q41=MAX($D41:$Q41),Q$38/((2*SUM(AG$39:AG41))+1),Q41)</f>
        <v>0</v>
      </c>
      <c r="R42" s="8"/>
      <c r="S42" s="8">
        <v>4</v>
      </c>
      <c r="T42" s="8">
        <f t="shared" si="19"/>
        <v>0</v>
      </c>
      <c r="U42" s="8">
        <f t="shared" si="20"/>
        <v>0</v>
      </c>
      <c r="V42" s="8">
        <f t="shared" si="21"/>
        <v>1</v>
      </c>
      <c r="W42" s="8">
        <f t="shared" si="22"/>
        <v>0</v>
      </c>
      <c r="X42" s="8">
        <f t="shared" si="23"/>
        <v>0</v>
      </c>
      <c r="Y42" s="8">
        <f t="shared" si="24"/>
        <v>0</v>
      </c>
      <c r="Z42" s="8">
        <f t="shared" si="25"/>
        <v>0</v>
      </c>
      <c r="AA42" s="8">
        <f t="shared" si="26"/>
        <v>0</v>
      </c>
      <c r="AB42" s="8">
        <f t="shared" si="27"/>
        <v>0</v>
      </c>
      <c r="AC42" s="8">
        <f t="shared" si="28"/>
        <v>0</v>
      </c>
      <c r="AD42" s="8">
        <f t="shared" si="29"/>
        <v>0</v>
      </c>
      <c r="AE42" s="8">
        <f t="shared" si="30"/>
        <v>0</v>
      </c>
      <c r="AF42" s="8">
        <f t="shared" si="31"/>
        <v>0</v>
      </c>
      <c r="AG42" s="8">
        <f t="shared" si="32"/>
        <v>0</v>
      </c>
    </row>
    <row r="43" spans="2:33" x14ac:dyDescent="0.3">
      <c r="B43" s="8" t="s">
        <v>62</v>
      </c>
      <c r="C43" s="8">
        <v>5</v>
      </c>
      <c r="D43" s="10">
        <f>IF(D42=MAX($D42:$Q42),D$38/((2*SUM(T$39:T42))+1),D42)</f>
        <v>74372.666666666672</v>
      </c>
      <c r="E43" s="10">
        <f>IF(E42=MAX($D42:$Q42),E$38/((2*SUM(U$39:U42))+1),E42)</f>
        <v>53828.666666666664</v>
      </c>
      <c r="F43" s="10">
        <f>IF(F42=MAX($D42:$Q42),F$38/((2*SUM(V$39:V42))+1),F42)</f>
        <v>26525</v>
      </c>
      <c r="G43" s="10">
        <f>IF(G42=MAX($D42:$Q42),G$38/((2*SUM(W$39:W42))+1),G42)</f>
        <v>51644</v>
      </c>
      <c r="H43" s="10">
        <f>IF(H42=MAX($D42:$Q42),H$38/((2*SUM(X$39:X42))+1),H42)</f>
        <v>19155</v>
      </c>
      <c r="I43" s="10">
        <f>IF(I42=MAX($D42:$Q42),I$38/((2*SUM(Y$39:Y42))+1),I42)</f>
        <v>12738</v>
      </c>
      <c r="J43" s="10">
        <f>IF(J42=MAX($D42:$Q42),J$38/((2*SUM(Z$39:Z42))+1),J42)</f>
        <v>10822</v>
      </c>
      <c r="K43" s="10">
        <f>IF(K42=MAX($D42:$Q42),K$38/((2*SUM(AA$39:AA42))+1),K42)</f>
        <v>2827</v>
      </c>
      <c r="L43" s="10">
        <f>IF(L42=MAX($D42:$Q42),L$38/((2*SUM(AB$39:AB42))+1),L42)</f>
        <v>1260</v>
      </c>
      <c r="M43" s="10">
        <f>IF(M42=MAX($D42:$Q42),M$38/((2*SUM(AC$39:AC42))+1),M42)</f>
        <v>920</v>
      </c>
      <c r="N43" s="10">
        <f>IF(N42=MAX($D42:$Q42),N$38/((2*SUM(AD$39:AD42))+1),N42)</f>
        <v>780</v>
      </c>
      <c r="O43" s="10">
        <f>IF(O42=MAX($D42:$Q42),O$38/((2*SUM(AE$39:AE42))+1),O42)</f>
        <v>666</v>
      </c>
      <c r="P43" s="10">
        <f>IF(P42=MAX($D42:$Q42),P$38/((2*SUM(AF$39:AF42))+1),P42)</f>
        <v>475</v>
      </c>
      <c r="Q43" s="10">
        <f>IF(Q42=MAX($D42:$Q42),Q$38/((2*SUM(AG$39:AG42))+1),Q42)</f>
        <v>0</v>
      </c>
      <c r="R43" s="8"/>
      <c r="S43" s="8">
        <v>5</v>
      </c>
      <c r="T43" s="8">
        <f t="shared" si="19"/>
        <v>1</v>
      </c>
      <c r="U43" s="8">
        <f t="shared" si="20"/>
        <v>0</v>
      </c>
      <c r="V43" s="8">
        <f t="shared" si="21"/>
        <v>0</v>
      </c>
      <c r="W43" s="8">
        <f t="shared" si="22"/>
        <v>0</v>
      </c>
      <c r="X43" s="8">
        <f t="shared" si="23"/>
        <v>0</v>
      </c>
      <c r="Y43" s="8">
        <f t="shared" si="24"/>
        <v>0</v>
      </c>
      <c r="Z43" s="8">
        <f t="shared" si="25"/>
        <v>0</v>
      </c>
      <c r="AA43" s="8">
        <f t="shared" si="26"/>
        <v>0</v>
      </c>
      <c r="AB43" s="8">
        <f t="shared" si="27"/>
        <v>0</v>
      </c>
      <c r="AC43" s="8">
        <f t="shared" si="28"/>
        <v>0</v>
      </c>
      <c r="AD43" s="8">
        <f t="shared" si="29"/>
        <v>0</v>
      </c>
      <c r="AE43" s="8">
        <f t="shared" si="30"/>
        <v>0</v>
      </c>
      <c r="AF43" s="8">
        <f t="shared" si="31"/>
        <v>0</v>
      </c>
      <c r="AG43" s="8">
        <f t="shared" si="32"/>
        <v>0</v>
      </c>
    </row>
    <row r="44" spans="2:33" x14ac:dyDescent="0.3">
      <c r="B44" s="8" t="s">
        <v>62</v>
      </c>
      <c r="C44" s="8">
        <v>6</v>
      </c>
      <c r="D44" s="10">
        <f>IF(D43=MAX($D43:$Q43),D$38/((2*SUM(T$39:T43))+1),D43)</f>
        <v>31874</v>
      </c>
      <c r="E44" s="10">
        <f>IF(E43=MAX($D43:$Q43),E$38/((2*SUM(U$39:U43))+1),E43)</f>
        <v>53828.666666666664</v>
      </c>
      <c r="F44" s="10">
        <f>IF(F43=MAX($D43:$Q43),F$38/((2*SUM(V$39:V43))+1),F43)</f>
        <v>26525</v>
      </c>
      <c r="G44" s="10">
        <f>IF(G43=MAX($D43:$Q43),G$38/((2*SUM(W$39:W43))+1),G43)</f>
        <v>51644</v>
      </c>
      <c r="H44" s="10">
        <f>IF(H43=MAX($D43:$Q43),H$38/((2*SUM(X$39:X43))+1),H43)</f>
        <v>19155</v>
      </c>
      <c r="I44" s="10">
        <f>IF(I43=MAX($D43:$Q43),I$38/((2*SUM(Y$39:Y43))+1),I43)</f>
        <v>12738</v>
      </c>
      <c r="J44" s="10">
        <f>IF(J43=MAX($D43:$Q43),J$38/((2*SUM(Z$39:Z43))+1),J43)</f>
        <v>10822</v>
      </c>
      <c r="K44" s="10">
        <f>IF(K43=MAX($D43:$Q43),K$38/((2*SUM(AA$39:AA43))+1),K43)</f>
        <v>2827</v>
      </c>
      <c r="L44" s="10">
        <f>IF(L43=MAX($D43:$Q43),L$38/((2*SUM(AB$39:AB43))+1),L43)</f>
        <v>1260</v>
      </c>
      <c r="M44" s="10">
        <f>IF(M43=MAX($D43:$Q43),M$38/((2*SUM(AC$39:AC43))+1),M43)</f>
        <v>920</v>
      </c>
      <c r="N44" s="10">
        <f>IF(N43=MAX($D43:$Q43),N$38/((2*SUM(AD$39:AD43))+1),N43)</f>
        <v>780</v>
      </c>
      <c r="O44" s="10">
        <f>IF(O43=MAX($D43:$Q43),O$38/((2*SUM(AE$39:AE43))+1),O43)</f>
        <v>666</v>
      </c>
      <c r="P44" s="10">
        <f>IF(P43=MAX($D43:$Q43),P$38/((2*SUM(AF$39:AF43))+1),P43)</f>
        <v>475</v>
      </c>
      <c r="Q44" s="10">
        <f>IF(Q43=MAX($D43:$Q43),Q$38/((2*SUM(AG$39:AG43))+1),Q43)</f>
        <v>0</v>
      </c>
      <c r="R44" s="8"/>
      <c r="S44" s="8">
        <v>6</v>
      </c>
      <c r="T44" s="8">
        <f t="shared" si="19"/>
        <v>0</v>
      </c>
      <c r="U44" s="8">
        <f t="shared" si="20"/>
        <v>1</v>
      </c>
      <c r="V44" s="8">
        <f t="shared" si="21"/>
        <v>0</v>
      </c>
      <c r="W44" s="8">
        <f t="shared" si="22"/>
        <v>0</v>
      </c>
      <c r="X44" s="8">
        <f t="shared" si="23"/>
        <v>0</v>
      </c>
      <c r="Y44" s="8">
        <f t="shared" si="24"/>
        <v>0</v>
      </c>
      <c r="Z44" s="8">
        <f t="shared" si="25"/>
        <v>0</v>
      </c>
      <c r="AA44" s="8">
        <f t="shared" si="26"/>
        <v>0</v>
      </c>
      <c r="AB44" s="8">
        <f t="shared" si="27"/>
        <v>0</v>
      </c>
      <c r="AC44" s="8">
        <f t="shared" si="28"/>
        <v>0</v>
      </c>
      <c r="AD44" s="8">
        <f t="shared" si="29"/>
        <v>0</v>
      </c>
      <c r="AE44" s="8">
        <f t="shared" si="30"/>
        <v>0</v>
      </c>
      <c r="AF44" s="8">
        <f t="shared" si="31"/>
        <v>0</v>
      </c>
      <c r="AG44" s="8">
        <f t="shared" si="32"/>
        <v>0</v>
      </c>
    </row>
    <row r="45" spans="2:33" x14ac:dyDescent="0.3">
      <c r="B45" s="8" t="s">
        <v>62</v>
      </c>
      <c r="C45" s="8">
        <v>7</v>
      </c>
      <c r="D45" s="10">
        <f>IF(D44=MAX($D44:$Q44),D$38/((2*SUM(T$39:T44))+1),D44)</f>
        <v>31874</v>
      </c>
      <c r="E45" s="10">
        <f>IF(E44=MAX($D44:$Q44),E$38/((2*SUM(U$39:U44))+1),E44)</f>
        <v>32297.200000000001</v>
      </c>
      <c r="F45" s="10">
        <f>IF(F44=MAX($D44:$Q44),F$38/((2*SUM(V$39:V44))+1),F44)</f>
        <v>26525</v>
      </c>
      <c r="G45" s="10">
        <f>IF(G44=MAX($D44:$Q44),G$38/((2*SUM(W$39:W44))+1),G44)</f>
        <v>51644</v>
      </c>
      <c r="H45" s="10">
        <f>IF(H44=MAX($D44:$Q44),H$38/((2*SUM(X$39:X44))+1),H44)</f>
        <v>19155</v>
      </c>
      <c r="I45" s="10">
        <f>IF(I44=MAX($D44:$Q44),I$38/((2*SUM(Y$39:Y44))+1),I44)</f>
        <v>12738</v>
      </c>
      <c r="J45" s="10">
        <f>IF(J44=MAX($D44:$Q44),J$38/((2*SUM(Z$39:Z44))+1),J44)</f>
        <v>10822</v>
      </c>
      <c r="K45" s="10">
        <f>IF(K44=MAX($D44:$Q44),K$38/((2*SUM(AA$39:AA44))+1),K44)</f>
        <v>2827</v>
      </c>
      <c r="L45" s="10">
        <f>IF(L44=MAX($D44:$Q44),L$38/((2*SUM(AB$39:AB44))+1),L44)</f>
        <v>1260</v>
      </c>
      <c r="M45" s="10">
        <f>IF(M44=MAX($D44:$Q44),M$38/((2*SUM(AC$39:AC44))+1),M44)</f>
        <v>920</v>
      </c>
      <c r="N45" s="10">
        <f>IF(N44=MAX($D44:$Q44),N$38/((2*SUM(AD$39:AD44))+1),N44)</f>
        <v>780</v>
      </c>
      <c r="O45" s="10">
        <f>IF(O44=MAX($D44:$Q44),O$38/((2*SUM(AE$39:AE44))+1),O44)</f>
        <v>666</v>
      </c>
      <c r="P45" s="10">
        <f>IF(P44=MAX($D44:$Q44),P$38/((2*SUM(AF$39:AF44))+1),P44)</f>
        <v>475</v>
      </c>
      <c r="Q45" s="10">
        <f>IF(Q44=MAX($D44:$Q44),Q$38/((2*SUM(AG$39:AG44))+1),Q44)</f>
        <v>0</v>
      </c>
      <c r="R45" s="8"/>
      <c r="S45" s="8">
        <v>7</v>
      </c>
      <c r="T45" s="8">
        <f t="shared" si="19"/>
        <v>0</v>
      </c>
      <c r="U45" s="8">
        <f t="shared" si="20"/>
        <v>0</v>
      </c>
      <c r="V45" s="8">
        <f t="shared" si="21"/>
        <v>0</v>
      </c>
      <c r="W45" s="8">
        <f t="shared" si="22"/>
        <v>1</v>
      </c>
      <c r="X45" s="8">
        <f t="shared" si="23"/>
        <v>0</v>
      </c>
      <c r="Y45" s="8">
        <f t="shared" si="24"/>
        <v>0</v>
      </c>
      <c r="Z45" s="8">
        <f t="shared" si="25"/>
        <v>0</v>
      </c>
      <c r="AA45" s="8">
        <f t="shared" si="26"/>
        <v>0</v>
      </c>
      <c r="AB45" s="8">
        <f t="shared" si="27"/>
        <v>0</v>
      </c>
      <c r="AC45" s="8">
        <f t="shared" si="28"/>
        <v>0</v>
      </c>
      <c r="AD45" s="8">
        <f t="shared" si="29"/>
        <v>0</v>
      </c>
      <c r="AE45" s="8">
        <f t="shared" si="30"/>
        <v>0</v>
      </c>
      <c r="AF45" s="8">
        <f t="shared" si="31"/>
        <v>0</v>
      </c>
      <c r="AG45" s="8">
        <f t="shared" si="32"/>
        <v>0</v>
      </c>
    </row>
    <row r="46" spans="2:33" x14ac:dyDescent="0.3">
      <c r="B46" s="8" t="s">
        <v>62</v>
      </c>
      <c r="C46" s="8">
        <v>8</v>
      </c>
      <c r="D46" s="10">
        <f>IF(D45=MAX($D45:$Q45),D$38/((2*SUM(T$39:T45))+1),D45)</f>
        <v>31874</v>
      </c>
      <c r="E46" s="10">
        <f>IF(E45=MAX($D45:$Q45),E$38/((2*SUM(U$39:U45))+1),E45)</f>
        <v>32297.200000000001</v>
      </c>
      <c r="F46" s="10">
        <f>IF(F45=MAX($D45:$Q45),F$38/((2*SUM(V$39:V45))+1),F45)</f>
        <v>26525</v>
      </c>
      <c r="G46" s="10">
        <f>IF(G45=MAX($D45:$Q45),G$38/((2*SUM(W$39:W45))+1),G45)</f>
        <v>17214.666666666668</v>
      </c>
      <c r="H46" s="10">
        <f>IF(H45=MAX($D45:$Q45),H$38/((2*SUM(X$39:X45))+1),H45)</f>
        <v>19155</v>
      </c>
      <c r="I46" s="10">
        <f>IF(I45=MAX($D45:$Q45),I$38/((2*SUM(Y$39:Y45))+1),I45)</f>
        <v>12738</v>
      </c>
      <c r="J46" s="10">
        <f>IF(J45=MAX($D45:$Q45),J$38/((2*SUM(Z$39:Z45))+1),J45)</f>
        <v>10822</v>
      </c>
      <c r="K46" s="10">
        <f>IF(K45=MAX($D45:$Q45),K$38/((2*SUM(AA$39:AA45))+1),K45)</f>
        <v>2827</v>
      </c>
      <c r="L46" s="10">
        <f>IF(L45=MAX($D45:$Q45),L$38/((2*SUM(AB$39:AB45))+1),L45)</f>
        <v>1260</v>
      </c>
      <c r="M46" s="10">
        <f>IF(M45=MAX($D45:$Q45),M$38/((2*SUM(AC$39:AC45))+1),M45)</f>
        <v>920</v>
      </c>
      <c r="N46" s="10">
        <f>IF(N45=MAX($D45:$Q45),N$38/((2*SUM(AD$39:AD45))+1),N45)</f>
        <v>780</v>
      </c>
      <c r="O46" s="10">
        <f>IF(O45=MAX($D45:$Q45),O$38/((2*SUM(AE$39:AE45))+1),O45)</f>
        <v>666</v>
      </c>
      <c r="P46" s="10">
        <f>IF(P45=MAX($D45:$Q45),P$38/((2*SUM(AF$39:AF45))+1),P45)</f>
        <v>475</v>
      </c>
      <c r="Q46" s="10">
        <f>IF(Q45=MAX($D45:$Q45),Q$38/((2*SUM(AG$39:AG45))+1),Q45)</f>
        <v>0</v>
      </c>
      <c r="R46" s="8"/>
      <c r="S46" s="8">
        <v>8</v>
      </c>
      <c r="T46" s="8">
        <f t="shared" si="19"/>
        <v>0</v>
      </c>
      <c r="U46" s="8">
        <f t="shared" si="20"/>
        <v>1</v>
      </c>
      <c r="V46" s="8">
        <f t="shared" si="21"/>
        <v>0</v>
      </c>
      <c r="W46" s="8">
        <f t="shared" si="22"/>
        <v>0</v>
      </c>
      <c r="X46" s="8">
        <f t="shared" si="23"/>
        <v>0</v>
      </c>
      <c r="Y46" s="8">
        <f t="shared" si="24"/>
        <v>0</v>
      </c>
      <c r="Z46" s="8">
        <f t="shared" si="25"/>
        <v>0</v>
      </c>
      <c r="AA46" s="8">
        <f t="shared" si="26"/>
        <v>0</v>
      </c>
      <c r="AB46" s="8">
        <f t="shared" si="27"/>
        <v>0</v>
      </c>
      <c r="AC46" s="8">
        <f t="shared" si="28"/>
        <v>0</v>
      </c>
      <c r="AD46" s="8">
        <f t="shared" si="29"/>
        <v>0</v>
      </c>
      <c r="AE46" s="8">
        <f t="shared" si="30"/>
        <v>0</v>
      </c>
      <c r="AF46" s="8">
        <f t="shared" si="31"/>
        <v>0</v>
      </c>
      <c r="AG46" s="8">
        <f t="shared" si="32"/>
        <v>0</v>
      </c>
    </row>
    <row r="47" spans="2:33" x14ac:dyDescent="0.3">
      <c r="B47" s="8" t="s">
        <v>62</v>
      </c>
      <c r="C47" s="8">
        <v>9</v>
      </c>
      <c r="D47" s="10">
        <f>IF(D46=MAX($D46:$Q46),D$38/((2*SUM(T$39:T46))+1),D46)</f>
        <v>31874</v>
      </c>
      <c r="E47" s="10">
        <f>IF(E46=MAX($D46:$Q46),E$38/((2*SUM(U$39:U46))+1),E46)</f>
        <v>23069.428571428572</v>
      </c>
      <c r="F47" s="10">
        <f>IF(F46=MAX($D46:$Q46),F$38/((2*SUM(V$39:V46))+1),F46)</f>
        <v>26525</v>
      </c>
      <c r="G47" s="10">
        <f>IF(G46=MAX($D46:$Q46),G$38/((2*SUM(W$39:W46))+1),G46)</f>
        <v>17214.666666666668</v>
      </c>
      <c r="H47" s="10">
        <f>IF(H46=MAX($D46:$Q46),H$38/((2*SUM(X$39:X46))+1),H46)</f>
        <v>19155</v>
      </c>
      <c r="I47" s="10">
        <f>IF(I46=MAX($D46:$Q46),I$38/((2*SUM(Y$39:Y46))+1),I46)</f>
        <v>12738</v>
      </c>
      <c r="J47" s="10">
        <f>IF(J46=MAX($D46:$Q46),J$38/((2*SUM(Z$39:Z46))+1),J46)</f>
        <v>10822</v>
      </c>
      <c r="K47" s="10">
        <f>IF(K46=MAX($D46:$Q46),K$38/((2*SUM(AA$39:AA46))+1),K46)</f>
        <v>2827</v>
      </c>
      <c r="L47" s="10">
        <f>IF(L46=MAX($D46:$Q46),L$38/((2*SUM(AB$39:AB46))+1),L46)</f>
        <v>1260</v>
      </c>
      <c r="M47" s="10">
        <f>IF(M46=MAX($D46:$Q46),M$38/((2*SUM(AC$39:AC46))+1),M46)</f>
        <v>920</v>
      </c>
      <c r="N47" s="10">
        <f>IF(N46=MAX($D46:$Q46),N$38/((2*SUM(AD$39:AD46))+1),N46)</f>
        <v>780</v>
      </c>
      <c r="O47" s="10">
        <f>IF(O46=MAX($D46:$Q46),O$38/((2*SUM(AE$39:AE46))+1),O46)</f>
        <v>666</v>
      </c>
      <c r="P47" s="10">
        <f>IF(P46=MAX($D46:$Q46),P$38/((2*SUM(AF$39:AF46))+1),P46)</f>
        <v>475</v>
      </c>
      <c r="Q47" s="10">
        <f>IF(Q46=MAX($D46:$Q46),Q$38/((2*SUM(AG$39:AG46))+1),Q46)</f>
        <v>0</v>
      </c>
      <c r="R47" s="8"/>
      <c r="S47" s="8">
        <v>9</v>
      </c>
      <c r="T47" s="8">
        <f t="shared" si="19"/>
        <v>1</v>
      </c>
      <c r="U47" s="8">
        <f t="shared" si="20"/>
        <v>0</v>
      </c>
      <c r="V47" s="8">
        <f t="shared" si="21"/>
        <v>0</v>
      </c>
      <c r="W47" s="8">
        <f t="shared" si="22"/>
        <v>0</v>
      </c>
      <c r="X47" s="8">
        <f t="shared" si="23"/>
        <v>0</v>
      </c>
      <c r="Y47" s="8">
        <f t="shared" si="24"/>
        <v>0</v>
      </c>
      <c r="Z47" s="8">
        <f t="shared" si="25"/>
        <v>0</v>
      </c>
      <c r="AA47" s="8">
        <f t="shared" si="26"/>
        <v>0</v>
      </c>
      <c r="AB47" s="8">
        <f t="shared" si="27"/>
        <v>0</v>
      </c>
      <c r="AC47" s="8">
        <f t="shared" si="28"/>
        <v>0</v>
      </c>
      <c r="AD47" s="8">
        <f t="shared" si="29"/>
        <v>0</v>
      </c>
      <c r="AE47" s="8">
        <f t="shared" si="30"/>
        <v>0</v>
      </c>
      <c r="AF47" s="8">
        <f t="shared" si="31"/>
        <v>0</v>
      </c>
      <c r="AG47" s="8">
        <f t="shared" si="32"/>
        <v>0</v>
      </c>
    </row>
    <row r="48" spans="2:33" x14ac:dyDescent="0.3">
      <c r="B48" s="8" t="s">
        <v>62</v>
      </c>
      <c r="C48" s="8">
        <v>10</v>
      </c>
      <c r="D48" s="10">
        <f>IF(D47=MAX($D47:$Q47),D$38/((2*SUM(T$39:T47))+1),D47)</f>
        <v>24790.888888888891</v>
      </c>
      <c r="E48" s="10">
        <f>IF(E47=MAX($D47:$Q47),E$38/((2*SUM(U$39:U47))+1),E47)</f>
        <v>23069.428571428572</v>
      </c>
      <c r="F48" s="10">
        <f>IF(F47=MAX($D47:$Q47),F$38/((2*SUM(V$39:V47))+1),F47)</f>
        <v>26525</v>
      </c>
      <c r="G48" s="10">
        <f>IF(G47=MAX($D47:$Q47),G$38/((2*SUM(W$39:W47))+1),G47)</f>
        <v>17214.666666666668</v>
      </c>
      <c r="H48" s="10">
        <f>IF(H47=MAX($D47:$Q47),H$38/((2*SUM(X$39:X47))+1),H47)</f>
        <v>19155</v>
      </c>
      <c r="I48" s="10">
        <f>IF(I47=MAX($D47:$Q47),I$38/((2*SUM(Y$39:Y47))+1),I47)</f>
        <v>12738</v>
      </c>
      <c r="J48" s="10">
        <f>IF(J47=MAX($D47:$Q47),J$38/((2*SUM(Z$39:Z47))+1),J47)</f>
        <v>10822</v>
      </c>
      <c r="K48" s="10">
        <f>IF(K47=MAX($D47:$Q47),K$38/((2*SUM(AA$39:AA47))+1),K47)</f>
        <v>2827</v>
      </c>
      <c r="L48" s="10">
        <f>IF(L47=MAX($D47:$Q47),L$38/((2*SUM(AB$39:AB47))+1),L47)</f>
        <v>1260</v>
      </c>
      <c r="M48" s="10">
        <f>IF(M47=MAX($D47:$Q47),M$38/((2*SUM(AC$39:AC47))+1),M47)</f>
        <v>920</v>
      </c>
      <c r="N48" s="10">
        <f>IF(N47=MAX($D47:$Q47),N$38/((2*SUM(AD$39:AD47))+1),N47)</f>
        <v>780</v>
      </c>
      <c r="O48" s="10">
        <f>IF(O47=MAX($D47:$Q47),O$38/((2*SUM(AE$39:AE47))+1),O47)</f>
        <v>666</v>
      </c>
      <c r="P48" s="10">
        <f>IF(P47=MAX($D47:$Q47),P$38/((2*SUM(AF$39:AF47))+1),P47)</f>
        <v>475</v>
      </c>
      <c r="Q48" s="10">
        <f>IF(Q47=MAX($D47:$Q47),Q$38/((2*SUM(AG$39:AG47))+1),Q47)</f>
        <v>0</v>
      </c>
      <c r="R48" s="8"/>
      <c r="S48" s="8">
        <v>10</v>
      </c>
      <c r="T48" s="8">
        <f t="shared" si="19"/>
        <v>0</v>
      </c>
      <c r="U48" s="8">
        <f t="shared" si="20"/>
        <v>0</v>
      </c>
      <c r="V48" s="8">
        <f t="shared" si="21"/>
        <v>1</v>
      </c>
      <c r="W48" s="8">
        <f t="shared" si="22"/>
        <v>0</v>
      </c>
      <c r="X48" s="8">
        <f t="shared" si="23"/>
        <v>0</v>
      </c>
      <c r="Y48" s="8">
        <f t="shared" si="24"/>
        <v>0</v>
      </c>
      <c r="Z48" s="8">
        <f t="shared" si="25"/>
        <v>0</v>
      </c>
      <c r="AA48" s="8">
        <f t="shared" si="26"/>
        <v>0</v>
      </c>
      <c r="AB48" s="8">
        <f t="shared" si="27"/>
        <v>0</v>
      </c>
      <c r="AC48" s="8">
        <f t="shared" si="28"/>
        <v>0</v>
      </c>
      <c r="AD48" s="8">
        <f t="shared" si="29"/>
        <v>0</v>
      </c>
      <c r="AE48" s="8">
        <f t="shared" si="30"/>
        <v>0</v>
      </c>
      <c r="AF48" s="8">
        <f t="shared" si="31"/>
        <v>0</v>
      </c>
      <c r="AG48" s="8">
        <f t="shared" si="32"/>
        <v>0</v>
      </c>
    </row>
    <row r="49" spans="2:33" x14ac:dyDescent="0.3">
      <c r="B49" s="8" t="s">
        <v>62</v>
      </c>
      <c r="C49" s="8">
        <v>11</v>
      </c>
      <c r="D49" s="10">
        <f>IF(D48=MAX($D48:$Q48),D$38/((2*SUM(T$39:T48))+1),D48)</f>
        <v>24790.888888888891</v>
      </c>
      <c r="E49" s="10">
        <f>IF(E48=MAX($D48:$Q48),E$38/((2*SUM(U$39:U48))+1),E48)</f>
        <v>23069.428571428572</v>
      </c>
      <c r="F49" s="10">
        <f>IF(F48=MAX($D48:$Q48),F$38/((2*SUM(V$39:V48))+1),F48)</f>
        <v>15915</v>
      </c>
      <c r="G49" s="10">
        <f>IF(G48=MAX($D48:$Q48),G$38/((2*SUM(W$39:W48))+1),G48)</f>
        <v>17214.666666666668</v>
      </c>
      <c r="H49" s="10">
        <f>IF(H48=MAX($D48:$Q48),H$38/((2*SUM(X$39:X48))+1),H48)</f>
        <v>19155</v>
      </c>
      <c r="I49" s="10">
        <f>IF(I48=MAX($D48:$Q48),I$38/((2*SUM(Y$39:Y48))+1),I48)</f>
        <v>12738</v>
      </c>
      <c r="J49" s="10">
        <f>IF(J48=MAX($D48:$Q48),J$38/((2*SUM(Z$39:Z48))+1),J48)</f>
        <v>10822</v>
      </c>
      <c r="K49" s="10">
        <f>IF(K48=MAX($D48:$Q48),K$38/((2*SUM(AA$39:AA48))+1),K48)</f>
        <v>2827</v>
      </c>
      <c r="L49" s="10">
        <f>IF(L48=MAX($D48:$Q48),L$38/((2*SUM(AB$39:AB48))+1),L48)</f>
        <v>1260</v>
      </c>
      <c r="M49" s="10">
        <f>IF(M48=MAX($D48:$Q48),M$38/((2*SUM(AC$39:AC48))+1),M48)</f>
        <v>920</v>
      </c>
      <c r="N49" s="10">
        <f>IF(N48=MAX($D48:$Q48),N$38/((2*SUM(AD$39:AD48))+1),N48)</f>
        <v>780</v>
      </c>
      <c r="O49" s="10">
        <f>IF(O48=MAX($D48:$Q48),O$38/((2*SUM(AE$39:AE48))+1),O48)</f>
        <v>666</v>
      </c>
      <c r="P49" s="10">
        <f>IF(P48=MAX($D48:$Q48),P$38/((2*SUM(AF$39:AF48))+1),P48)</f>
        <v>475</v>
      </c>
      <c r="Q49" s="10">
        <f>IF(Q48=MAX($D48:$Q48),Q$38/((2*SUM(AG$39:AG48))+1),Q48)</f>
        <v>0</v>
      </c>
      <c r="R49" s="8"/>
      <c r="S49" s="8">
        <v>11</v>
      </c>
      <c r="T49" s="8">
        <f t="shared" si="19"/>
        <v>1</v>
      </c>
      <c r="U49" s="8">
        <f t="shared" si="20"/>
        <v>0</v>
      </c>
      <c r="V49" s="8">
        <f t="shared" si="21"/>
        <v>0</v>
      </c>
      <c r="W49" s="8">
        <f t="shared" si="22"/>
        <v>0</v>
      </c>
      <c r="X49" s="8">
        <f t="shared" si="23"/>
        <v>0</v>
      </c>
      <c r="Y49" s="8">
        <f t="shared" si="24"/>
        <v>0</v>
      </c>
      <c r="Z49" s="8">
        <f t="shared" si="25"/>
        <v>0</v>
      </c>
      <c r="AA49" s="8">
        <f t="shared" si="26"/>
        <v>0</v>
      </c>
      <c r="AB49" s="8">
        <f t="shared" si="27"/>
        <v>0</v>
      </c>
      <c r="AC49" s="8">
        <f t="shared" si="28"/>
        <v>0</v>
      </c>
      <c r="AD49" s="8">
        <f t="shared" si="29"/>
        <v>0</v>
      </c>
      <c r="AE49" s="8">
        <f t="shared" si="30"/>
        <v>0</v>
      </c>
      <c r="AF49" s="8">
        <f t="shared" si="31"/>
        <v>0</v>
      </c>
      <c r="AG49" s="8">
        <f t="shared" si="32"/>
        <v>0</v>
      </c>
    </row>
    <row r="50" spans="2:33" x14ac:dyDescent="0.3">
      <c r="B50" s="8" t="s">
        <v>62</v>
      </c>
      <c r="C50" s="8">
        <v>12</v>
      </c>
      <c r="D50" s="10">
        <f>IF(D49=MAX($D49:$Q49),D$38/((2*SUM(T$39:T49))+1),D49)</f>
        <v>20283.454545454544</v>
      </c>
      <c r="E50" s="10">
        <f>IF(E49=MAX($D49:$Q49),E$38/((2*SUM(U$39:U49))+1),E49)</f>
        <v>23069.428571428572</v>
      </c>
      <c r="F50" s="10">
        <f>IF(F49=MAX($D49:$Q49),F$38/((2*SUM(V$39:V49))+1),F49)</f>
        <v>15915</v>
      </c>
      <c r="G50" s="10">
        <f>IF(G49=MAX($D49:$Q49),G$38/((2*SUM(W$39:W49))+1),G49)</f>
        <v>17214.666666666668</v>
      </c>
      <c r="H50" s="10">
        <f>IF(H49=MAX($D49:$Q49),H$38/((2*SUM(X$39:X49))+1),H49)</f>
        <v>19155</v>
      </c>
      <c r="I50" s="10">
        <f>IF(I49=MAX($D49:$Q49),I$38/((2*SUM(Y$39:Y49))+1),I49)</f>
        <v>12738</v>
      </c>
      <c r="J50" s="10">
        <f>IF(J49=MAX($D49:$Q49),J$38/((2*SUM(Z$39:Z49))+1),J49)</f>
        <v>10822</v>
      </c>
      <c r="K50" s="10">
        <f>IF(K49=MAX($D49:$Q49),K$38/((2*SUM(AA$39:AA49))+1),K49)</f>
        <v>2827</v>
      </c>
      <c r="L50" s="10">
        <f>IF(L49=MAX($D49:$Q49),L$38/((2*SUM(AB$39:AB49))+1),L49)</f>
        <v>1260</v>
      </c>
      <c r="M50" s="10">
        <f>IF(M49=MAX($D49:$Q49),M$38/((2*SUM(AC$39:AC49))+1),M49)</f>
        <v>920</v>
      </c>
      <c r="N50" s="10">
        <f>IF(N49=MAX($D49:$Q49),N$38/((2*SUM(AD$39:AD49))+1),N49)</f>
        <v>780</v>
      </c>
      <c r="O50" s="10">
        <f>IF(O49=MAX($D49:$Q49),O$38/((2*SUM(AE$39:AE49))+1),O49)</f>
        <v>666</v>
      </c>
      <c r="P50" s="10">
        <f>IF(P49=MAX($D49:$Q49),P$38/((2*SUM(AF$39:AF49))+1),P49)</f>
        <v>475</v>
      </c>
      <c r="Q50" s="10">
        <f>IF(Q49=MAX($D49:$Q49),Q$38/((2*SUM(AG$39:AG49))+1),Q49)</f>
        <v>0</v>
      </c>
      <c r="R50" s="8"/>
      <c r="S50" s="8">
        <v>12</v>
      </c>
      <c r="T50" s="8">
        <f t="shared" si="19"/>
        <v>0</v>
      </c>
      <c r="U50" s="8">
        <f t="shared" si="20"/>
        <v>1</v>
      </c>
      <c r="V50" s="8">
        <f t="shared" si="21"/>
        <v>0</v>
      </c>
      <c r="W50" s="8">
        <f t="shared" si="22"/>
        <v>0</v>
      </c>
      <c r="X50" s="8">
        <f t="shared" si="23"/>
        <v>0</v>
      </c>
      <c r="Y50" s="8">
        <f t="shared" si="24"/>
        <v>0</v>
      </c>
      <c r="Z50" s="8">
        <f t="shared" si="25"/>
        <v>0</v>
      </c>
      <c r="AA50" s="8">
        <f t="shared" si="26"/>
        <v>0</v>
      </c>
      <c r="AB50" s="8">
        <f t="shared" si="27"/>
        <v>0</v>
      </c>
      <c r="AC50" s="8">
        <f t="shared" si="28"/>
        <v>0</v>
      </c>
      <c r="AD50" s="8">
        <f t="shared" si="29"/>
        <v>0</v>
      </c>
      <c r="AE50" s="8">
        <f t="shared" si="30"/>
        <v>0</v>
      </c>
      <c r="AF50" s="8">
        <f t="shared" si="31"/>
        <v>0</v>
      </c>
      <c r="AG50" s="8">
        <f t="shared" si="32"/>
        <v>0</v>
      </c>
    </row>
    <row r="51" spans="2:33" x14ac:dyDescent="0.3">
      <c r="B51" s="8" t="s">
        <v>62</v>
      </c>
      <c r="C51" s="8">
        <v>13</v>
      </c>
      <c r="D51" s="10">
        <f>IF(D50=MAX($D50:$Q50),D$38/((2*SUM(T$39:T50))+1),D50)</f>
        <v>20283.454545454544</v>
      </c>
      <c r="E51" s="10">
        <f>IF(E50=MAX($D50:$Q50),E$38/((2*SUM(U$39:U50))+1),E50)</f>
        <v>17942.888888888891</v>
      </c>
      <c r="F51" s="10">
        <f>IF(F50=MAX($D50:$Q50),F$38/((2*SUM(V$39:V50))+1),F50)</f>
        <v>15915</v>
      </c>
      <c r="G51" s="10">
        <f>IF(G50=MAX($D50:$Q50),G$38/((2*SUM(W$39:W50))+1),G50)</f>
        <v>17214.666666666668</v>
      </c>
      <c r="H51" s="10">
        <f>IF(H50=MAX($D50:$Q50),H$38/((2*SUM(X$39:X50))+1),H50)</f>
        <v>19155</v>
      </c>
      <c r="I51" s="10">
        <f>IF(I50=MAX($D50:$Q50),I$38/((2*SUM(Y$39:Y50))+1),I50)</f>
        <v>12738</v>
      </c>
      <c r="J51" s="10">
        <f>IF(J50=MAX($D50:$Q50),J$38/((2*SUM(Z$39:Z50))+1),J50)</f>
        <v>10822</v>
      </c>
      <c r="K51" s="10">
        <f>IF(K50=MAX($D50:$Q50),K$38/((2*SUM(AA$39:AA50))+1),K50)</f>
        <v>2827</v>
      </c>
      <c r="L51" s="10">
        <f>IF(L50=MAX($D50:$Q50),L$38/((2*SUM(AB$39:AB50))+1),L50)</f>
        <v>1260</v>
      </c>
      <c r="M51" s="10">
        <f>IF(M50=MAX($D50:$Q50),M$38/((2*SUM(AC$39:AC50))+1),M50)</f>
        <v>920</v>
      </c>
      <c r="N51" s="10">
        <f>IF(N50=MAX($D50:$Q50),N$38/((2*SUM(AD$39:AD50))+1),N50)</f>
        <v>780</v>
      </c>
      <c r="O51" s="10">
        <f>IF(O50=MAX($D50:$Q50),O$38/((2*SUM(AE$39:AE50))+1),O50)</f>
        <v>666</v>
      </c>
      <c r="P51" s="10">
        <f>IF(P50=MAX($D50:$Q50),P$38/((2*SUM(AF$39:AF50))+1),P50)</f>
        <v>475</v>
      </c>
      <c r="Q51" s="10">
        <f>IF(Q50=MAX($D50:$Q50),Q$38/((2*SUM(AG$39:AG50))+1),Q50)</f>
        <v>0</v>
      </c>
      <c r="R51" s="8"/>
      <c r="S51" s="8">
        <v>13</v>
      </c>
      <c r="T51" s="8">
        <f t="shared" si="19"/>
        <v>1</v>
      </c>
      <c r="U51" s="8">
        <f t="shared" si="20"/>
        <v>0</v>
      </c>
      <c r="V51" s="8">
        <f t="shared" si="21"/>
        <v>0</v>
      </c>
      <c r="W51" s="8">
        <f t="shared" si="22"/>
        <v>0</v>
      </c>
      <c r="X51" s="8">
        <f t="shared" si="23"/>
        <v>0</v>
      </c>
      <c r="Y51" s="8">
        <f t="shared" si="24"/>
        <v>0</v>
      </c>
      <c r="Z51" s="8">
        <f t="shared" si="25"/>
        <v>0</v>
      </c>
      <c r="AA51" s="8">
        <f t="shared" si="26"/>
        <v>0</v>
      </c>
      <c r="AB51" s="8">
        <f t="shared" si="27"/>
        <v>0</v>
      </c>
      <c r="AC51" s="8">
        <f t="shared" si="28"/>
        <v>0</v>
      </c>
      <c r="AD51" s="8">
        <f t="shared" si="29"/>
        <v>0</v>
      </c>
      <c r="AE51" s="8">
        <f t="shared" si="30"/>
        <v>0</v>
      </c>
      <c r="AF51" s="8">
        <f t="shared" si="31"/>
        <v>0</v>
      </c>
      <c r="AG51" s="8">
        <f t="shared" si="32"/>
        <v>0</v>
      </c>
    </row>
    <row r="52" spans="2:33" x14ac:dyDescent="0.3">
      <c r="B52" s="8" t="s">
        <v>62</v>
      </c>
      <c r="C52" s="8">
        <v>14</v>
      </c>
      <c r="D52" s="10">
        <f>IF(D51=MAX($D51:$Q51),D$38/((2*SUM(T$39:T51))+1),D51)</f>
        <v>17162.923076923078</v>
      </c>
      <c r="E52" s="10">
        <f>IF(E51=MAX($D51:$Q51),E$38/((2*SUM(U$39:U51))+1),E51)</f>
        <v>17942.888888888891</v>
      </c>
      <c r="F52" s="10">
        <f>IF(F51=MAX($D51:$Q51),F$38/((2*SUM(V$39:V51))+1),F51)</f>
        <v>15915</v>
      </c>
      <c r="G52" s="10">
        <f>IF(G51=MAX($D51:$Q51),G$38/((2*SUM(W$39:W51))+1),G51)</f>
        <v>17214.666666666668</v>
      </c>
      <c r="H52" s="10">
        <f>IF(H51=MAX($D51:$Q51),H$38/((2*SUM(X$39:X51))+1),H51)</f>
        <v>19155</v>
      </c>
      <c r="I52" s="10">
        <f>IF(I51=MAX($D51:$Q51),I$38/((2*SUM(Y$39:Y51))+1),I51)</f>
        <v>12738</v>
      </c>
      <c r="J52" s="10">
        <f>IF(J51=MAX($D51:$Q51),J$38/((2*SUM(Z$39:Z51))+1),J51)</f>
        <v>10822</v>
      </c>
      <c r="K52" s="10">
        <f>IF(K51=MAX($D51:$Q51),K$38/((2*SUM(AA$39:AA51))+1),K51)</f>
        <v>2827</v>
      </c>
      <c r="L52" s="10">
        <f>IF(L51=MAX($D51:$Q51),L$38/((2*SUM(AB$39:AB51))+1),L51)</f>
        <v>1260</v>
      </c>
      <c r="M52" s="10">
        <f>IF(M51=MAX($D51:$Q51),M$38/((2*SUM(AC$39:AC51))+1),M51)</f>
        <v>920</v>
      </c>
      <c r="N52" s="10">
        <f>IF(N51=MAX($D51:$Q51),N$38/((2*SUM(AD$39:AD51))+1),N51)</f>
        <v>780</v>
      </c>
      <c r="O52" s="10">
        <f>IF(O51=MAX($D51:$Q51),O$38/((2*SUM(AE$39:AE51))+1),O51)</f>
        <v>666</v>
      </c>
      <c r="P52" s="10">
        <f>IF(P51=MAX($D51:$Q51),P$38/((2*SUM(AF$39:AF51))+1),P51)</f>
        <v>475</v>
      </c>
      <c r="Q52" s="10">
        <f>IF(Q51=MAX($D51:$Q51),Q$38/((2*SUM(AG$39:AG51))+1),Q51)</f>
        <v>0</v>
      </c>
      <c r="R52" s="8"/>
      <c r="S52" s="8">
        <v>14</v>
      </c>
      <c r="T52" s="8">
        <f t="shared" si="19"/>
        <v>0</v>
      </c>
      <c r="U52" s="8">
        <f t="shared" si="20"/>
        <v>0</v>
      </c>
      <c r="V52" s="8">
        <f t="shared" si="21"/>
        <v>0</v>
      </c>
      <c r="W52" s="8">
        <f t="shared" si="22"/>
        <v>0</v>
      </c>
      <c r="X52" s="8">
        <f t="shared" si="23"/>
        <v>1</v>
      </c>
      <c r="Y52" s="8">
        <f t="shared" si="24"/>
        <v>0</v>
      </c>
      <c r="Z52" s="8">
        <f t="shared" si="25"/>
        <v>0</v>
      </c>
      <c r="AA52" s="8">
        <f t="shared" si="26"/>
        <v>0</v>
      </c>
      <c r="AB52" s="8">
        <f t="shared" si="27"/>
        <v>0</v>
      </c>
      <c r="AC52" s="8">
        <f t="shared" si="28"/>
        <v>0</v>
      </c>
      <c r="AD52" s="8">
        <f t="shared" si="29"/>
        <v>0</v>
      </c>
      <c r="AE52" s="8">
        <f t="shared" si="30"/>
        <v>0</v>
      </c>
      <c r="AF52" s="8">
        <f t="shared" si="31"/>
        <v>0</v>
      </c>
      <c r="AG52" s="8">
        <f t="shared" si="32"/>
        <v>0</v>
      </c>
    </row>
    <row r="53" spans="2:33" x14ac:dyDescent="0.3">
      <c r="B53" s="8" t="s">
        <v>62</v>
      </c>
      <c r="C53" s="8">
        <v>15</v>
      </c>
      <c r="D53" s="10">
        <f>IF(D52=MAX($D52:$Q52),D$38/((2*SUM(T$39:T52))+1),D52)</f>
        <v>17162.923076923078</v>
      </c>
      <c r="E53" s="10">
        <f>IF(E52=MAX($D52:$Q52),E$38/((2*SUM(U$39:U52))+1),E52)</f>
        <v>17942.888888888891</v>
      </c>
      <c r="F53" s="10">
        <f>IF(F52=MAX($D52:$Q52),F$38/((2*SUM(V$39:V52))+1),F52)</f>
        <v>15915</v>
      </c>
      <c r="G53" s="10">
        <f>IF(G52=MAX($D52:$Q52),G$38/((2*SUM(W$39:W52))+1),G52)</f>
        <v>17214.666666666668</v>
      </c>
      <c r="H53" s="10">
        <f>IF(H52=MAX($D52:$Q52),H$38/((2*SUM(X$39:X52))+1),H52)</f>
        <v>6385</v>
      </c>
      <c r="I53" s="10">
        <f>IF(I52=MAX($D52:$Q52),I$38/((2*SUM(Y$39:Y52))+1),I52)</f>
        <v>12738</v>
      </c>
      <c r="J53" s="10">
        <f>IF(J52=MAX($D52:$Q52),J$38/((2*SUM(Z$39:Z52))+1),J52)</f>
        <v>10822</v>
      </c>
      <c r="K53" s="10">
        <f>IF(K52=MAX($D52:$Q52),K$38/((2*SUM(AA$39:AA52))+1),K52)</f>
        <v>2827</v>
      </c>
      <c r="L53" s="10">
        <f>IF(L52=MAX($D52:$Q52),L$38/((2*SUM(AB$39:AB52))+1),L52)</f>
        <v>1260</v>
      </c>
      <c r="M53" s="10">
        <f>IF(M52=MAX($D52:$Q52),M$38/((2*SUM(AC$39:AC52))+1),M52)</f>
        <v>920</v>
      </c>
      <c r="N53" s="10">
        <f>IF(N52=MAX($D52:$Q52),N$38/((2*SUM(AD$39:AD52))+1),N52)</f>
        <v>780</v>
      </c>
      <c r="O53" s="10">
        <f>IF(O52=MAX($D52:$Q52),O$38/((2*SUM(AE$39:AE52))+1),O52)</f>
        <v>666</v>
      </c>
      <c r="P53" s="10">
        <f>IF(P52=MAX($D52:$Q52),P$38/((2*SUM(AF$39:AF52))+1),P52)</f>
        <v>475</v>
      </c>
      <c r="Q53" s="10">
        <f>IF(Q52=MAX($D52:$Q52),Q$38/((2*SUM(AG$39:AG52))+1),Q52)</f>
        <v>0</v>
      </c>
      <c r="R53" s="8"/>
      <c r="S53" s="8">
        <v>15</v>
      </c>
      <c r="T53" s="8">
        <f t="shared" si="19"/>
        <v>0</v>
      </c>
      <c r="U53" s="8">
        <f t="shared" si="20"/>
        <v>1</v>
      </c>
      <c r="V53" s="8">
        <f t="shared" si="21"/>
        <v>0</v>
      </c>
      <c r="W53" s="8">
        <f t="shared" si="22"/>
        <v>0</v>
      </c>
      <c r="X53" s="8">
        <f t="shared" si="23"/>
        <v>0</v>
      </c>
      <c r="Y53" s="8">
        <f t="shared" si="24"/>
        <v>0</v>
      </c>
      <c r="Z53" s="8">
        <f t="shared" si="25"/>
        <v>0</v>
      </c>
      <c r="AA53" s="8">
        <f t="shared" si="26"/>
        <v>0</v>
      </c>
      <c r="AB53" s="8">
        <f t="shared" si="27"/>
        <v>0</v>
      </c>
      <c r="AC53" s="8">
        <f t="shared" si="28"/>
        <v>0</v>
      </c>
      <c r="AD53" s="8">
        <f t="shared" si="29"/>
        <v>0</v>
      </c>
      <c r="AE53" s="8">
        <f t="shared" si="30"/>
        <v>0</v>
      </c>
      <c r="AF53" s="8">
        <f t="shared" si="31"/>
        <v>0</v>
      </c>
      <c r="AG53" s="8">
        <f t="shared" si="32"/>
        <v>0</v>
      </c>
    </row>
    <row r="54" spans="2:33" x14ac:dyDescent="0.3">
      <c r="B54" s="8" t="s">
        <v>62</v>
      </c>
      <c r="C54" s="8">
        <v>16</v>
      </c>
      <c r="D54" s="10">
        <f>IF(D53=MAX($D53:$Q53),D$38/((2*SUM(T$39:T53))+1),D53)</f>
        <v>17162.923076923078</v>
      </c>
      <c r="E54" s="10">
        <f>IF(E53=MAX($D53:$Q53),E$38/((2*SUM(U$39:U53))+1),E53)</f>
        <v>14680.545454545454</v>
      </c>
      <c r="F54" s="10">
        <f>IF(F53=MAX($D53:$Q53),F$38/((2*SUM(V$39:V53))+1),F53)</f>
        <v>15915</v>
      </c>
      <c r="G54" s="10">
        <f>IF(G53=MAX($D53:$Q53),G$38/((2*SUM(W$39:W53))+1),G53)</f>
        <v>17214.666666666668</v>
      </c>
      <c r="H54" s="10">
        <f>IF(H53=MAX($D53:$Q53),H$38/((2*SUM(X$39:X53))+1),H53)</f>
        <v>6385</v>
      </c>
      <c r="I54" s="10">
        <f>IF(I53=MAX($D53:$Q53),I$38/((2*SUM(Y$39:Y53))+1),I53)</f>
        <v>12738</v>
      </c>
      <c r="J54" s="10">
        <f>IF(J53=MAX($D53:$Q53),J$38/((2*SUM(Z$39:Z53))+1),J53)</f>
        <v>10822</v>
      </c>
      <c r="K54" s="10">
        <f>IF(K53=MAX($D53:$Q53),K$38/((2*SUM(AA$39:AA53))+1),K53)</f>
        <v>2827</v>
      </c>
      <c r="L54" s="10">
        <f>IF(L53=MAX($D53:$Q53),L$38/((2*SUM(AB$39:AB53))+1),L53)</f>
        <v>1260</v>
      </c>
      <c r="M54" s="10">
        <f>IF(M53=MAX($D53:$Q53),M$38/((2*SUM(AC$39:AC53))+1),M53)</f>
        <v>920</v>
      </c>
      <c r="N54" s="10">
        <f>IF(N53=MAX($D53:$Q53),N$38/((2*SUM(AD$39:AD53))+1),N53)</f>
        <v>780</v>
      </c>
      <c r="O54" s="10">
        <f>IF(O53=MAX($D53:$Q53),O$38/((2*SUM(AE$39:AE53))+1),O53)</f>
        <v>666</v>
      </c>
      <c r="P54" s="10">
        <f>IF(P53=MAX($D53:$Q53),P$38/((2*SUM(AF$39:AF53))+1),P53)</f>
        <v>475</v>
      </c>
      <c r="Q54" s="10">
        <f>IF(Q53=MAX($D53:$Q53),Q$38/((2*SUM(AG$39:AG53))+1),Q53)</f>
        <v>0</v>
      </c>
      <c r="R54" s="8"/>
      <c r="S54" s="8">
        <v>16</v>
      </c>
      <c r="T54" s="8">
        <f t="shared" si="19"/>
        <v>0</v>
      </c>
      <c r="U54" s="8">
        <f t="shared" si="20"/>
        <v>0</v>
      </c>
      <c r="V54" s="8">
        <f t="shared" si="21"/>
        <v>0</v>
      </c>
      <c r="W54" s="8">
        <f t="shared" si="22"/>
        <v>1</v>
      </c>
      <c r="X54" s="8">
        <f t="shared" si="23"/>
        <v>0</v>
      </c>
      <c r="Y54" s="8">
        <f t="shared" si="24"/>
        <v>0</v>
      </c>
      <c r="Z54" s="8">
        <f t="shared" si="25"/>
        <v>0</v>
      </c>
      <c r="AA54" s="8">
        <f t="shared" si="26"/>
        <v>0</v>
      </c>
      <c r="AB54" s="8">
        <f t="shared" si="27"/>
        <v>0</v>
      </c>
      <c r="AC54" s="8">
        <f t="shared" si="28"/>
        <v>0</v>
      </c>
      <c r="AD54" s="8">
        <f t="shared" si="29"/>
        <v>0</v>
      </c>
      <c r="AE54" s="8">
        <f t="shared" si="30"/>
        <v>0</v>
      </c>
      <c r="AF54" s="8">
        <f t="shared" si="31"/>
        <v>0</v>
      </c>
      <c r="AG54" s="8">
        <f t="shared" si="32"/>
        <v>0</v>
      </c>
    </row>
    <row r="55" spans="2:33" x14ac:dyDescent="0.3">
      <c r="B55" s="8" t="s">
        <v>62</v>
      </c>
      <c r="C55" s="8">
        <v>17</v>
      </c>
      <c r="D55" s="10">
        <f>IF(D54=MAX($D54:$Q54),D$38/((2*SUM(T$39:T54))+1),D54)</f>
        <v>17162.923076923078</v>
      </c>
      <c r="E55" s="10">
        <f>IF(E54=MAX($D54:$Q54),E$38/((2*SUM(U$39:U54))+1),E54)</f>
        <v>14680.545454545454</v>
      </c>
      <c r="F55" s="10">
        <f>IF(F54=MAX($D54:$Q54),F$38/((2*SUM(V$39:V54))+1),F54)</f>
        <v>15915</v>
      </c>
      <c r="G55" s="10">
        <f>IF(G54=MAX($D54:$Q54),G$38/((2*SUM(W$39:W54))+1),G54)</f>
        <v>10328.799999999999</v>
      </c>
      <c r="H55" s="10">
        <f>IF(H54=MAX($D54:$Q54),H$38/((2*SUM(X$39:X54))+1),H54)</f>
        <v>6385</v>
      </c>
      <c r="I55" s="10">
        <f>IF(I54=MAX($D54:$Q54),I$38/((2*SUM(Y$39:Y54))+1),I54)</f>
        <v>12738</v>
      </c>
      <c r="J55" s="10">
        <f>IF(J54=MAX($D54:$Q54),J$38/((2*SUM(Z$39:Z54))+1),J54)</f>
        <v>10822</v>
      </c>
      <c r="K55" s="10">
        <f>IF(K54=MAX($D54:$Q54),K$38/((2*SUM(AA$39:AA54))+1),K54)</f>
        <v>2827</v>
      </c>
      <c r="L55" s="10">
        <f>IF(L54=MAX($D54:$Q54),L$38/((2*SUM(AB$39:AB54))+1),L54)</f>
        <v>1260</v>
      </c>
      <c r="M55" s="10">
        <f>IF(M54=MAX($D54:$Q54),M$38/((2*SUM(AC$39:AC54))+1),M54)</f>
        <v>920</v>
      </c>
      <c r="N55" s="10">
        <f>IF(N54=MAX($D54:$Q54),N$38/((2*SUM(AD$39:AD54))+1),N54)</f>
        <v>780</v>
      </c>
      <c r="O55" s="10">
        <f>IF(O54=MAX($D54:$Q54),O$38/((2*SUM(AE$39:AE54))+1),O54)</f>
        <v>666</v>
      </c>
      <c r="P55" s="10">
        <f>IF(P54=MAX($D54:$Q54),P$38/((2*SUM(AF$39:AF54))+1),P54)</f>
        <v>475</v>
      </c>
      <c r="Q55" s="10">
        <f>IF(Q54=MAX($D54:$Q54),Q$38/((2*SUM(AG$39:AG54))+1),Q54)</f>
        <v>0</v>
      </c>
      <c r="R55" s="8"/>
      <c r="S55" s="8">
        <v>17</v>
      </c>
      <c r="T55" s="8">
        <f t="shared" si="19"/>
        <v>1</v>
      </c>
      <c r="U55" s="8">
        <f t="shared" si="20"/>
        <v>0</v>
      </c>
      <c r="V55" s="8">
        <f t="shared" si="21"/>
        <v>0</v>
      </c>
      <c r="W55" s="8">
        <f t="shared" si="22"/>
        <v>0</v>
      </c>
      <c r="X55" s="8">
        <f t="shared" si="23"/>
        <v>0</v>
      </c>
      <c r="Y55" s="8">
        <f t="shared" si="24"/>
        <v>0</v>
      </c>
      <c r="Z55" s="8">
        <f t="shared" si="25"/>
        <v>0</v>
      </c>
      <c r="AA55" s="8">
        <f t="shared" si="26"/>
        <v>0</v>
      </c>
      <c r="AB55" s="8">
        <f t="shared" si="27"/>
        <v>0</v>
      </c>
      <c r="AC55" s="8">
        <f t="shared" si="28"/>
        <v>0</v>
      </c>
      <c r="AD55" s="8">
        <f t="shared" si="29"/>
        <v>0</v>
      </c>
      <c r="AE55" s="8">
        <f t="shared" si="30"/>
        <v>0</v>
      </c>
      <c r="AF55" s="8">
        <f t="shared" si="31"/>
        <v>0</v>
      </c>
      <c r="AG55" s="8">
        <f t="shared" si="32"/>
        <v>0</v>
      </c>
    </row>
    <row r="56" spans="2:33" x14ac:dyDescent="0.3">
      <c r="B56" s="8" t="s">
        <v>62</v>
      </c>
      <c r="C56" s="8">
        <v>18</v>
      </c>
      <c r="D56" s="10">
        <f>IF(D55=MAX($D55:$Q55),D$38/((2*SUM(T$39:T55))+1),D55)</f>
        <v>14874.533333333333</v>
      </c>
      <c r="E56" s="10">
        <f>IF(E55=MAX($D55:$Q55),E$38/((2*SUM(U$39:U55))+1),E55)</f>
        <v>14680.545454545454</v>
      </c>
      <c r="F56" s="10">
        <f>IF(F55=MAX($D55:$Q55),F$38/((2*SUM(V$39:V55))+1),F55)</f>
        <v>15915</v>
      </c>
      <c r="G56" s="10">
        <f>IF(G55=MAX($D55:$Q55),G$38/((2*SUM(W$39:W55))+1),G55)</f>
        <v>10328.799999999999</v>
      </c>
      <c r="H56" s="10">
        <f>IF(H55=MAX($D55:$Q55),H$38/((2*SUM(X$39:X55))+1),H55)</f>
        <v>6385</v>
      </c>
      <c r="I56" s="10">
        <f>IF(I55=MAX($D55:$Q55),I$38/((2*SUM(Y$39:Y55))+1),I55)</f>
        <v>12738</v>
      </c>
      <c r="J56" s="10">
        <f>IF(J55=MAX($D55:$Q55),J$38/((2*SUM(Z$39:Z55))+1),J55)</f>
        <v>10822</v>
      </c>
      <c r="K56" s="10">
        <f>IF(K55=MAX($D55:$Q55),K$38/((2*SUM(AA$39:AA55))+1),K55)</f>
        <v>2827</v>
      </c>
      <c r="L56" s="10">
        <f>IF(L55=MAX($D55:$Q55),L$38/((2*SUM(AB$39:AB55))+1),L55)</f>
        <v>1260</v>
      </c>
      <c r="M56" s="10">
        <f>IF(M55=MAX($D55:$Q55),M$38/((2*SUM(AC$39:AC55))+1),M55)</f>
        <v>920</v>
      </c>
      <c r="N56" s="10">
        <f>IF(N55=MAX($D55:$Q55),N$38/((2*SUM(AD$39:AD55))+1),N55)</f>
        <v>780</v>
      </c>
      <c r="O56" s="10">
        <f>IF(O55=MAX($D55:$Q55),O$38/((2*SUM(AE$39:AE55))+1),O55)</f>
        <v>666</v>
      </c>
      <c r="P56" s="10">
        <f>IF(P55=MAX($D55:$Q55),P$38/((2*SUM(AF$39:AF55))+1),P55)</f>
        <v>475</v>
      </c>
      <c r="Q56" s="10">
        <f>IF(Q55=MAX($D55:$Q55),Q$38/((2*SUM(AG$39:AG55))+1),Q55)</f>
        <v>0</v>
      </c>
      <c r="R56" s="8"/>
      <c r="S56" s="8">
        <v>18</v>
      </c>
      <c r="T56" s="8">
        <f t="shared" si="19"/>
        <v>0</v>
      </c>
      <c r="U56" s="8">
        <f t="shared" si="20"/>
        <v>0</v>
      </c>
      <c r="V56" s="8">
        <f t="shared" si="21"/>
        <v>1</v>
      </c>
      <c r="W56" s="8">
        <f t="shared" si="22"/>
        <v>0</v>
      </c>
      <c r="X56" s="8">
        <f t="shared" si="23"/>
        <v>0</v>
      </c>
      <c r="Y56" s="8">
        <f t="shared" si="24"/>
        <v>0</v>
      </c>
      <c r="Z56" s="8">
        <f t="shared" si="25"/>
        <v>0</v>
      </c>
      <c r="AA56" s="8">
        <f t="shared" si="26"/>
        <v>0</v>
      </c>
      <c r="AB56" s="8">
        <f t="shared" si="27"/>
        <v>0</v>
      </c>
      <c r="AC56" s="8">
        <f t="shared" si="28"/>
        <v>0</v>
      </c>
      <c r="AD56" s="8">
        <f t="shared" si="29"/>
        <v>0</v>
      </c>
      <c r="AE56" s="8">
        <f t="shared" si="30"/>
        <v>0</v>
      </c>
      <c r="AF56" s="8">
        <f t="shared" si="31"/>
        <v>0</v>
      </c>
      <c r="AG56" s="8">
        <f t="shared" si="32"/>
        <v>0</v>
      </c>
    </row>
    <row r="57" spans="2:33" x14ac:dyDescent="0.3">
      <c r="B57" s="8" t="s">
        <v>62</v>
      </c>
      <c r="C57" s="8">
        <v>19</v>
      </c>
      <c r="D57" s="10">
        <f>IF(D56=MAX($D56:$Q56),D$38/((2*SUM(T$39:T56))+1),D56)</f>
        <v>14874.533333333333</v>
      </c>
      <c r="E57" s="10">
        <f>IF(E56=MAX($D56:$Q56),E$38/((2*SUM(U$39:U56))+1),E56)</f>
        <v>14680.545454545454</v>
      </c>
      <c r="F57" s="10">
        <f>IF(F56=MAX($D56:$Q56),F$38/((2*SUM(V$39:V56))+1),F56)</f>
        <v>11367.857142857143</v>
      </c>
      <c r="G57" s="10">
        <f>IF(G56=MAX($D56:$Q56),G$38/((2*SUM(W$39:W56))+1),G56)</f>
        <v>10328.799999999999</v>
      </c>
      <c r="H57" s="10">
        <f>IF(H56=MAX($D56:$Q56),H$38/((2*SUM(X$39:X56))+1),H56)</f>
        <v>6385</v>
      </c>
      <c r="I57" s="10">
        <f>IF(I56=MAX($D56:$Q56),I$38/((2*SUM(Y$39:Y56))+1),I56)</f>
        <v>12738</v>
      </c>
      <c r="J57" s="10">
        <f>IF(J56=MAX($D56:$Q56),J$38/((2*SUM(Z$39:Z56))+1),J56)</f>
        <v>10822</v>
      </c>
      <c r="K57" s="10">
        <f>IF(K56=MAX($D56:$Q56),K$38/((2*SUM(AA$39:AA56))+1),K56)</f>
        <v>2827</v>
      </c>
      <c r="L57" s="10">
        <f>IF(L56=MAX($D56:$Q56),L$38/((2*SUM(AB$39:AB56))+1),L56)</f>
        <v>1260</v>
      </c>
      <c r="M57" s="10">
        <f>IF(M56=MAX($D56:$Q56),M$38/((2*SUM(AC$39:AC56))+1),M56)</f>
        <v>920</v>
      </c>
      <c r="N57" s="10">
        <f>IF(N56=MAX($D56:$Q56),N$38/((2*SUM(AD$39:AD56))+1),N56)</f>
        <v>780</v>
      </c>
      <c r="O57" s="10">
        <f>IF(O56=MAX($D56:$Q56),O$38/((2*SUM(AE$39:AE56))+1),O56)</f>
        <v>666</v>
      </c>
      <c r="P57" s="10">
        <f>IF(P56=MAX($D56:$Q56),P$38/((2*SUM(AF$39:AF56))+1),P56)</f>
        <v>475</v>
      </c>
      <c r="Q57" s="10">
        <f>IF(Q56=MAX($D56:$Q56),Q$38/((2*SUM(AG$39:AG56))+1),Q56)</f>
        <v>0</v>
      </c>
      <c r="R57" s="8"/>
      <c r="S57" s="8">
        <v>19</v>
      </c>
      <c r="T57" s="8">
        <f t="shared" si="19"/>
        <v>1</v>
      </c>
      <c r="U57" s="8">
        <f t="shared" si="20"/>
        <v>0</v>
      </c>
      <c r="V57" s="8">
        <f t="shared" si="21"/>
        <v>0</v>
      </c>
      <c r="W57" s="8">
        <f t="shared" si="22"/>
        <v>0</v>
      </c>
      <c r="X57" s="8">
        <f t="shared" si="23"/>
        <v>0</v>
      </c>
      <c r="Y57" s="8">
        <f t="shared" si="24"/>
        <v>0</v>
      </c>
      <c r="Z57" s="8">
        <f t="shared" si="25"/>
        <v>0</v>
      </c>
      <c r="AA57" s="8">
        <f t="shared" si="26"/>
        <v>0</v>
      </c>
      <c r="AB57" s="8">
        <f t="shared" si="27"/>
        <v>0</v>
      </c>
      <c r="AC57" s="8">
        <f t="shared" si="28"/>
        <v>0</v>
      </c>
      <c r="AD57" s="8">
        <f t="shared" si="29"/>
        <v>0</v>
      </c>
      <c r="AE57" s="8">
        <f t="shared" si="30"/>
        <v>0</v>
      </c>
      <c r="AF57" s="8">
        <f t="shared" si="31"/>
        <v>0</v>
      </c>
      <c r="AG57" s="8">
        <f t="shared" si="32"/>
        <v>0</v>
      </c>
    </row>
    <row r="58" spans="2:33" x14ac:dyDescent="0.3">
      <c r="B58" s="8" t="s">
        <v>62</v>
      </c>
      <c r="C58" s="8">
        <v>20</v>
      </c>
      <c r="D58" s="10">
        <f>IF(D57=MAX($D57:$Q57),D$38/((2*SUM(T$39:T57))+1),D57)</f>
        <v>13124.588235294117</v>
      </c>
      <c r="E58" s="10">
        <f>IF(E57=MAX($D57:$Q57),E$38/((2*SUM(U$39:U57))+1),E57)</f>
        <v>14680.545454545454</v>
      </c>
      <c r="F58" s="10">
        <f>IF(F57=MAX($D57:$Q57),F$38/((2*SUM(V$39:V57))+1),F57)</f>
        <v>11367.857142857143</v>
      </c>
      <c r="G58" s="10">
        <f>IF(G57=MAX($D57:$Q57),G$38/((2*SUM(W$39:W57))+1),G57)</f>
        <v>10328.799999999999</v>
      </c>
      <c r="H58" s="10">
        <f>IF(H57=MAX($D57:$Q57),H$38/((2*SUM(X$39:X57))+1),H57)</f>
        <v>6385</v>
      </c>
      <c r="I58" s="10">
        <f>IF(I57=MAX($D57:$Q57),I$38/((2*SUM(Y$39:Y57))+1),I57)</f>
        <v>12738</v>
      </c>
      <c r="J58" s="10">
        <f>IF(J57=MAX($D57:$Q57),J$38/((2*SUM(Z$39:Z57))+1),J57)</f>
        <v>10822</v>
      </c>
      <c r="K58" s="10">
        <f>IF(K57=MAX($D57:$Q57),K$38/((2*SUM(AA$39:AA57))+1),K57)</f>
        <v>2827</v>
      </c>
      <c r="L58" s="10">
        <f>IF(L57=MAX($D57:$Q57),L$38/((2*SUM(AB$39:AB57))+1),L57)</f>
        <v>1260</v>
      </c>
      <c r="M58" s="10">
        <f>IF(M57=MAX($D57:$Q57),M$38/((2*SUM(AC$39:AC57))+1),M57)</f>
        <v>920</v>
      </c>
      <c r="N58" s="10">
        <f>IF(N57=MAX($D57:$Q57),N$38/((2*SUM(AD$39:AD57))+1),N57)</f>
        <v>780</v>
      </c>
      <c r="O58" s="10">
        <f>IF(O57=MAX($D57:$Q57),O$38/((2*SUM(AE$39:AE57))+1),O57)</f>
        <v>666</v>
      </c>
      <c r="P58" s="10">
        <f>IF(P57=MAX($D57:$Q57),P$38/((2*SUM(AF$39:AF57))+1),P57)</f>
        <v>475</v>
      </c>
      <c r="Q58" s="10">
        <f>IF(Q57=MAX($D57:$Q57),Q$38/((2*SUM(AG$39:AG57))+1),Q57)</f>
        <v>0</v>
      </c>
      <c r="R58" s="8"/>
      <c r="S58" s="8">
        <v>20</v>
      </c>
      <c r="T58" s="8">
        <f t="shared" si="19"/>
        <v>0</v>
      </c>
      <c r="U58" s="8">
        <f t="shared" si="20"/>
        <v>1</v>
      </c>
      <c r="V58" s="8">
        <f t="shared" si="21"/>
        <v>0</v>
      </c>
      <c r="W58" s="8">
        <f t="shared" si="22"/>
        <v>0</v>
      </c>
      <c r="X58" s="8">
        <f t="shared" si="23"/>
        <v>0</v>
      </c>
      <c r="Y58" s="8">
        <f t="shared" si="24"/>
        <v>0</v>
      </c>
      <c r="Z58" s="8">
        <f t="shared" si="25"/>
        <v>0</v>
      </c>
      <c r="AA58" s="8">
        <f t="shared" si="26"/>
        <v>0</v>
      </c>
      <c r="AB58" s="8">
        <f t="shared" si="27"/>
        <v>0</v>
      </c>
      <c r="AC58" s="8">
        <f t="shared" si="28"/>
        <v>0</v>
      </c>
      <c r="AD58" s="8">
        <f t="shared" si="29"/>
        <v>0</v>
      </c>
      <c r="AE58" s="8">
        <f t="shared" si="30"/>
        <v>0</v>
      </c>
      <c r="AF58" s="8">
        <f t="shared" si="31"/>
        <v>0</v>
      </c>
      <c r="AG58" s="8">
        <f t="shared" si="32"/>
        <v>0</v>
      </c>
    </row>
    <row r="59" spans="2:33" x14ac:dyDescent="0.3">
      <c r="B59" s="8" t="s">
        <v>62</v>
      </c>
      <c r="C59" s="8">
        <v>21</v>
      </c>
      <c r="D59" s="10">
        <f>IF(D58=MAX($D58:$Q58),D$38/((2*SUM(T$39:T58))+1),D58)</f>
        <v>13124.588235294117</v>
      </c>
      <c r="E59" s="10">
        <f>IF(E58=MAX($D58:$Q58),E$38/((2*SUM(U$39:U58))+1),E58)</f>
        <v>12422</v>
      </c>
      <c r="F59" s="10">
        <f>IF(F58=MAX($D58:$Q58),F$38/((2*SUM(V$39:V58))+1),F58)</f>
        <v>11367.857142857143</v>
      </c>
      <c r="G59" s="10">
        <f>IF(G58=MAX($D58:$Q58),G$38/((2*SUM(W$39:W58))+1),G58)</f>
        <v>10328.799999999999</v>
      </c>
      <c r="H59" s="10">
        <f>IF(H58=MAX($D58:$Q58),H$38/((2*SUM(X$39:X58))+1),H58)</f>
        <v>6385</v>
      </c>
      <c r="I59" s="10">
        <f>IF(I58=MAX($D58:$Q58),I$38/((2*SUM(Y$39:Y58))+1),I58)</f>
        <v>12738</v>
      </c>
      <c r="J59" s="10">
        <f>IF(J58=MAX($D58:$Q58),J$38/((2*SUM(Z$39:Z58))+1),J58)</f>
        <v>10822</v>
      </c>
      <c r="K59" s="10">
        <f>IF(K58=MAX($D58:$Q58),K$38/((2*SUM(AA$39:AA58))+1),K58)</f>
        <v>2827</v>
      </c>
      <c r="L59" s="10">
        <f>IF(L58=MAX($D58:$Q58),L$38/((2*SUM(AB$39:AB58))+1),L58)</f>
        <v>1260</v>
      </c>
      <c r="M59" s="10">
        <f>IF(M58=MAX($D58:$Q58),M$38/((2*SUM(AC$39:AC58))+1),M58)</f>
        <v>920</v>
      </c>
      <c r="N59" s="10">
        <f>IF(N58=MAX($D58:$Q58),N$38/((2*SUM(AD$39:AD58))+1),N58)</f>
        <v>780</v>
      </c>
      <c r="O59" s="10">
        <f>IF(O58=MAX($D58:$Q58),O$38/((2*SUM(AE$39:AE58))+1),O58)</f>
        <v>666</v>
      </c>
      <c r="P59" s="10">
        <f>IF(P58=MAX($D58:$Q58),P$38/((2*SUM(AF$39:AF58))+1),P58)</f>
        <v>475</v>
      </c>
      <c r="Q59" s="10">
        <f>IF(Q58=MAX($D58:$Q58),Q$38/((2*SUM(AG$39:AG58))+1),Q58)</f>
        <v>0</v>
      </c>
      <c r="R59" s="8"/>
      <c r="S59" s="8">
        <v>21</v>
      </c>
      <c r="T59" s="8">
        <f t="shared" si="19"/>
        <v>1</v>
      </c>
      <c r="U59" s="8">
        <f t="shared" si="20"/>
        <v>0</v>
      </c>
      <c r="V59" s="8">
        <f t="shared" si="21"/>
        <v>0</v>
      </c>
      <c r="W59" s="8">
        <f t="shared" si="22"/>
        <v>0</v>
      </c>
      <c r="X59" s="8">
        <f t="shared" si="23"/>
        <v>0</v>
      </c>
      <c r="Y59" s="8">
        <f t="shared" si="24"/>
        <v>0</v>
      </c>
      <c r="Z59" s="8">
        <f t="shared" si="25"/>
        <v>0</v>
      </c>
      <c r="AA59" s="8">
        <f t="shared" si="26"/>
        <v>0</v>
      </c>
      <c r="AB59" s="8">
        <f t="shared" si="27"/>
        <v>0</v>
      </c>
      <c r="AC59" s="8">
        <f t="shared" si="28"/>
        <v>0</v>
      </c>
      <c r="AD59" s="8">
        <f t="shared" si="29"/>
        <v>0</v>
      </c>
      <c r="AE59" s="8">
        <f t="shared" si="30"/>
        <v>0</v>
      </c>
      <c r="AF59" s="8">
        <f t="shared" si="31"/>
        <v>0</v>
      </c>
      <c r="AG59" s="8">
        <f t="shared" si="32"/>
        <v>0</v>
      </c>
    </row>
    <row r="60" spans="2:33" x14ac:dyDescent="0.3">
      <c r="B60" s="8" t="s">
        <v>62</v>
      </c>
      <c r="C60" s="8">
        <v>22</v>
      </c>
      <c r="D60" s="10">
        <f>IF(D59=MAX($D59:$Q59),D$38/((2*SUM(T$39:T59))+1),D59)</f>
        <v>11743.052631578947</v>
      </c>
      <c r="E60" s="10">
        <f>IF(E59=MAX($D59:$Q59),E$38/((2*SUM(U$39:U59))+1),E59)</f>
        <v>12422</v>
      </c>
      <c r="F60" s="10">
        <f>IF(F59=MAX($D59:$Q59),F$38/((2*SUM(V$39:V59))+1),F59)</f>
        <v>11367.857142857143</v>
      </c>
      <c r="G60" s="10">
        <f>IF(G59=MAX($D59:$Q59),G$38/((2*SUM(W$39:W59))+1),G59)</f>
        <v>10328.799999999999</v>
      </c>
      <c r="H60" s="10">
        <f>IF(H59=MAX($D59:$Q59),H$38/((2*SUM(X$39:X59))+1),H59)</f>
        <v>6385</v>
      </c>
      <c r="I60" s="10">
        <f>IF(I59=MAX($D59:$Q59),I$38/((2*SUM(Y$39:Y59))+1),I59)</f>
        <v>12738</v>
      </c>
      <c r="J60" s="10">
        <f>IF(J59=MAX($D59:$Q59),J$38/((2*SUM(Z$39:Z59))+1),J59)</f>
        <v>10822</v>
      </c>
      <c r="K60" s="10">
        <f>IF(K59=MAX($D59:$Q59),K$38/((2*SUM(AA$39:AA59))+1),K59)</f>
        <v>2827</v>
      </c>
      <c r="L60" s="10">
        <f>IF(L59=MAX($D59:$Q59),L$38/((2*SUM(AB$39:AB59))+1),L59)</f>
        <v>1260</v>
      </c>
      <c r="M60" s="10">
        <f>IF(M59=MAX($D59:$Q59),M$38/((2*SUM(AC$39:AC59))+1),M59)</f>
        <v>920</v>
      </c>
      <c r="N60" s="10">
        <f>IF(N59=MAX($D59:$Q59),N$38/((2*SUM(AD$39:AD59))+1),N59)</f>
        <v>780</v>
      </c>
      <c r="O60" s="10">
        <f>IF(O59=MAX($D59:$Q59),O$38/((2*SUM(AE$39:AE59))+1),O59)</f>
        <v>666</v>
      </c>
      <c r="P60" s="10">
        <f>IF(P59=MAX($D59:$Q59),P$38/((2*SUM(AF$39:AF59))+1),P59)</f>
        <v>475</v>
      </c>
      <c r="Q60" s="10">
        <f>IF(Q59=MAX($D59:$Q59),Q$38/((2*SUM(AG$39:AG59))+1),Q59)</f>
        <v>0</v>
      </c>
      <c r="R60" s="8"/>
      <c r="S60" s="8">
        <v>22</v>
      </c>
      <c r="T60" s="8">
        <f t="shared" si="19"/>
        <v>0</v>
      </c>
      <c r="U60" s="8">
        <f t="shared" si="20"/>
        <v>0</v>
      </c>
      <c r="V60" s="8">
        <f t="shared" si="21"/>
        <v>0</v>
      </c>
      <c r="W60" s="8">
        <f t="shared" si="22"/>
        <v>0</v>
      </c>
      <c r="X60" s="8">
        <f t="shared" si="23"/>
        <v>0</v>
      </c>
      <c r="Y60" s="8">
        <f t="shared" si="24"/>
        <v>1</v>
      </c>
      <c r="Z60" s="8">
        <f t="shared" si="25"/>
        <v>0</v>
      </c>
      <c r="AA60" s="8">
        <f t="shared" si="26"/>
        <v>0</v>
      </c>
      <c r="AB60" s="8">
        <f t="shared" si="27"/>
        <v>0</v>
      </c>
      <c r="AC60" s="8">
        <f t="shared" si="28"/>
        <v>0</v>
      </c>
      <c r="AD60" s="8">
        <f t="shared" si="29"/>
        <v>0</v>
      </c>
      <c r="AE60" s="8">
        <f t="shared" si="30"/>
        <v>0</v>
      </c>
      <c r="AF60" s="8">
        <f t="shared" si="31"/>
        <v>0</v>
      </c>
      <c r="AG60" s="8">
        <f t="shared" si="32"/>
        <v>0</v>
      </c>
    </row>
    <row r="61" spans="2:33" x14ac:dyDescent="0.3">
      <c r="B61" s="8" t="s">
        <v>62</v>
      </c>
      <c r="C61" s="8">
        <v>23</v>
      </c>
      <c r="D61" s="10">
        <f>IF(D60=MAX($D60:$Q60),D$38/((2*SUM(T$39:T60))+1),D60)</f>
        <v>11743.052631578947</v>
      </c>
      <c r="E61" s="10">
        <f>IF(E60=MAX($D60:$Q60),E$38/((2*SUM(U$39:U60))+1),E60)</f>
        <v>12422</v>
      </c>
      <c r="F61" s="10">
        <f>IF(F60=MAX($D60:$Q60),F$38/((2*SUM(V$39:V60))+1),F60)</f>
        <v>11367.857142857143</v>
      </c>
      <c r="G61" s="10">
        <f>IF(G60=MAX($D60:$Q60),G$38/((2*SUM(W$39:W60))+1),G60)</f>
        <v>10328.799999999999</v>
      </c>
      <c r="H61" s="10">
        <f>IF(H60=MAX($D60:$Q60),H$38/((2*SUM(X$39:X60))+1),H60)</f>
        <v>6385</v>
      </c>
      <c r="I61" s="10">
        <f>IF(I60=MAX($D60:$Q60),I$38/((2*SUM(Y$39:Y60))+1),I60)</f>
        <v>4246</v>
      </c>
      <c r="J61" s="10">
        <f>IF(J60=MAX($D60:$Q60),J$38/((2*SUM(Z$39:Z60))+1),J60)</f>
        <v>10822</v>
      </c>
      <c r="K61" s="10">
        <f>IF(K60=MAX($D60:$Q60),K$38/((2*SUM(AA$39:AA60))+1),K60)</f>
        <v>2827</v>
      </c>
      <c r="L61" s="10">
        <f>IF(L60=MAX($D60:$Q60),L$38/((2*SUM(AB$39:AB60))+1),L60)</f>
        <v>1260</v>
      </c>
      <c r="M61" s="10">
        <f>IF(M60=MAX($D60:$Q60),M$38/((2*SUM(AC$39:AC60))+1),M60)</f>
        <v>920</v>
      </c>
      <c r="N61" s="10">
        <f>IF(N60=MAX($D60:$Q60),N$38/((2*SUM(AD$39:AD60))+1),N60)</f>
        <v>780</v>
      </c>
      <c r="O61" s="10">
        <f>IF(O60=MAX($D60:$Q60),O$38/((2*SUM(AE$39:AE60))+1),O60)</f>
        <v>666</v>
      </c>
      <c r="P61" s="10">
        <f>IF(P60=MAX($D60:$Q60),P$38/((2*SUM(AF$39:AF60))+1),P60)</f>
        <v>475</v>
      </c>
      <c r="Q61" s="10">
        <f>IF(Q60=MAX($D60:$Q60),Q$38/((2*SUM(AG$39:AG60))+1),Q60)</f>
        <v>0</v>
      </c>
      <c r="R61" s="8"/>
      <c r="S61" s="8">
        <v>23</v>
      </c>
      <c r="T61" s="8">
        <f t="shared" si="19"/>
        <v>0</v>
      </c>
      <c r="U61" s="8">
        <f t="shared" si="20"/>
        <v>1</v>
      </c>
      <c r="V61" s="8">
        <f t="shared" si="21"/>
        <v>0</v>
      </c>
      <c r="W61" s="8">
        <f t="shared" si="22"/>
        <v>0</v>
      </c>
      <c r="X61" s="8">
        <f t="shared" si="23"/>
        <v>0</v>
      </c>
      <c r="Y61" s="8">
        <f t="shared" si="24"/>
        <v>0</v>
      </c>
      <c r="Z61" s="8">
        <f t="shared" si="25"/>
        <v>0</v>
      </c>
      <c r="AA61" s="8">
        <f t="shared" si="26"/>
        <v>0</v>
      </c>
      <c r="AB61" s="8">
        <f t="shared" si="27"/>
        <v>0</v>
      </c>
      <c r="AC61" s="8">
        <f t="shared" si="28"/>
        <v>0</v>
      </c>
      <c r="AD61" s="8">
        <f t="shared" si="29"/>
        <v>0</v>
      </c>
      <c r="AE61" s="8">
        <f t="shared" si="30"/>
        <v>0</v>
      </c>
      <c r="AF61" s="8">
        <f t="shared" si="31"/>
        <v>0</v>
      </c>
      <c r="AG61" s="8">
        <f t="shared" si="32"/>
        <v>0</v>
      </c>
    </row>
    <row r="62" spans="2:33" x14ac:dyDescent="0.3">
      <c r="B62" s="8" t="s">
        <v>62</v>
      </c>
      <c r="C62" s="8">
        <v>24</v>
      </c>
      <c r="D62" s="10">
        <f>IF(D61=MAX($D61:$Q61),D$38/((2*SUM(T$39:T61))+1),D61)</f>
        <v>11743.052631578947</v>
      </c>
      <c r="E62" s="10">
        <f>IF(E61=MAX($D61:$Q61),E$38/((2*SUM(U$39:U61))+1),E61)</f>
        <v>10765.733333333334</v>
      </c>
      <c r="F62" s="10">
        <f>IF(F61=MAX($D61:$Q61),F$38/((2*SUM(V$39:V61))+1),F61)</f>
        <v>11367.857142857143</v>
      </c>
      <c r="G62" s="10">
        <f>IF(G61=MAX($D61:$Q61),G$38/((2*SUM(W$39:W61))+1),G61)</f>
        <v>10328.799999999999</v>
      </c>
      <c r="H62" s="10">
        <f>IF(H61=MAX($D61:$Q61),H$38/((2*SUM(X$39:X61))+1),H61)</f>
        <v>6385</v>
      </c>
      <c r="I62" s="10">
        <f>IF(I61=MAX($D61:$Q61),I$38/((2*SUM(Y$39:Y61))+1),I61)</f>
        <v>4246</v>
      </c>
      <c r="J62" s="10">
        <f>IF(J61=MAX($D61:$Q61),J$38/((2*SUM(Z$39:Z61))+1),J61)</f>
        <v>10822</v>
      </c>
      <c r="K62" s="10">
        <f>IF(K61=MAX($D61:$Q61),K$38/((2*SUM(AA$39:AA61))+1),K61)</f>
        <v>2827</v>
      </c>
      <c r="L62" s="10">
        <f>IF(L61=MAX($D61:$Q61),L$38/((2*SUM(AB$39:AB61))+1),L61)</f>
        <v>1260</v>
      </c>
      <c r="M62" s="10">
        <f>IF(M61=MAX($D61:$Q61),M$38/((2*SUM(AC$39:AC61))+1),M61)</f>
        <v>920</v>
      </c>
      <c r="N62" s="10">
        <f>IF(N61=MAX($D61:$Q61),N$38/((2*SUM(AD$39:AD61))+1),N61)</f>
        <v>780</v>
      </c>
      <c r="O62" s="10">
        <f>IF(O61=MAX($D61:$Q61),O$38/((2*SUM(AE$39:AE61))+1),O61)</f>
        <v>666</v>
      </c>
      <c r="P62" s="10">
        <f>IF(P61=MAX($D61:$Q61),P$38/((2*SUM(AF$39:AF61))+1),P61)</f>
        <v>475</v>
      </c>
      <c r="Q62" s="10">
        <f>IF(Q61=MAX($D61:$Q61),Q$38/((2*SUM(AG$39:AG61))+1),Q61)</f>
        <v>0</v>
      </c>
      <c r="R62" s="8"/>
      <c r="S62" s="8">
        <v>24</v>
      </c>
      <c r="T62" s="8">
        <f t="shared" si="19"/>
        <v>1</v>
      </c>
      <c r="U62" s="8">
        <f t="shared" si="20"/>
        <v>0</v>
      </c>
      <c r="V62" s="8">
        <f t="shared" si="21"/>
        <v>0</v>
      </c>
      <c r="W62" s="8">
        <f t="shared" si="22"/>
        <v>0</v>
      </c>
      <c r="X62" s="8">
        <f t="shared" si="23"/>
        <v>0</v>
      </c>
      <c r="Y62" s="8">
        <f t="shared" si="24"/>
        <v>0</v>
      </c>
      <c r="Z62" s="8">
        <f t="shared" si="25"/>
        <v>0</v>
      </c>
      <c r="AA62" s="8">
        <f t="shared" si="26"/>
        <v>0</v>
      </c>
      <c r="AB62" s="8">
        <f t="shared" si="27"/>
        <v>0</v>
      </c>
      <c r="AC62" s="8">
        <f t="shared" si="28"/>
        <v>0</v>
      </c>
      <c r="AD62" s="8">
        <f t="shared" si="29"/>
        <v>0</v>
      </c>
      <c r="AE62" s="8">
        <f t="shared" si="30"/>
        <v>0</v>
      </c>
      <c r="AF62" s="8">
        <f t="shared" si="31"/>
        <v>0</v>
      </c>
      <c r="AG62" s="8">
        <f t="shared" si="32"/>
        <v>0</v>
      </c>
    </row>
    <row r="63" spans="2:33" x14ac:dyDescent="0.3">
      <c r="B63" s="8" t="s">
        <v>62</v>
      </c>
      <c r="C63" s="8">
        <v>25</v>
      </c>
      <c r="D63" s="10">
        <f>IF(D62=MAX($D62:$Q62),D$38/((2*SUM(T$39:T62))+1),D62)</f>
        <v>10624.666666666666</v>
      </c>
      <c r="E63" s="10">
        <f>IF(E62=MAX($D62:$Q62),E$38/((2*SUM(U$39:U62))+1),E62)</f>
        <v>10765.733333333334</v>
      </c>
      <c r="F63" s="10">
        <f>IF(F62=MAX($D62:$Q62),F$38/((2*SUM(V$39:V62))+1),F62)</f>
        <v>11367.857142857143</v>
      </c>
      <c r="G63" s="10">
        <f>IF(G62=MAX($D62:$Q62),G$38/((2*SUM(W$39:W62))+1),G62)</f>
        <v>10328.799999999999</v>
      </c>
      <c r="H63" s="10">
        <f>IF(H62=MAX($D62:$Q62),H$38/((2*SUM(X$39:X62))+1),H62)</f>
        <v>6385</v>
      </c>
      <c r="I63" s="10">
        <f>IF(I62=MAX($D62:$Q62),I$38/((2*SUM(Y$39:Y62))+1),I62)</f>
        <v>4246</v>
      </c>
      <c r="J63" s="10">
        <f>IF(J62=MAX($D62:$Q62),J$38/((2*SUM(Z$39:Z62))+1),J62)</f>
        <v>10822</v>
      </c>
      <c r="K63" s="10">
        <f>IF(K62=MAX($D62:$Q62),K$38/((2*SUM(AA$39:AA62))+1),K62)</f>
        <v>2827</v>
      </c>
      <c r="L63" s="10">
        <f>IF(L62=MAX($D62:$Q62),L$38/((2*SUM(AB$39:AB62))+1),L62)</f>
        <v>1260</v>
      </c>
      <c r="M63" s="10">
        <f>IF(M62=MAX($D62:$Q62),M$38/((2*SUM(AC$39:AC62))+1),M62)</f>
        <v>920</v>
      </c>
      <c r="N63" s="10">
        <f>IF(N62=MAX($D62:$Q62),N$38/((2*SUM(AD$39:AD62))+1),N62)</f>
        <v>780</v>
      </c>
      <c r="O63" s="10">
        <f>IF(O62=MAX($D62:$Q62),O$38/((2*SUM(AE$39:AE62))+1),O62)</f>
        <v>666</v>
      </c>
      <c r="P63" s="10">
        <f>IF(P62=MAX($D62:$Q62),P$38/((2*SUM(AF$39:AF62))+1),P62)</f>
        <v>475</v>
      </c>
      <c r="Q63" s="10">
        <f>IF(Q62=MAX($D62:$Q62),Q$38/((2*SUM(AG$39:AG62))+1),Q62)</f>
        <v>0</v>
      </c>
      <c r="R63" s="8"/>
      <c r="S63" s="8">
        <v>25</v>
      </c>
      <c r="T63" s="8">
        <f t="shared" si="19"/>
        <v>0</v>
      </c>
      <c r="U63" s="8">
        <f t="shared" si="20"/>
        <v>0</v>
      </c>
      <c r="V63" s="8">
        <f t="shared" si="21"/>
        <v>1</v>
      </c>
      <c r="W63" s="8">
        <f t="shared" si="22"/>
        <v>0</v>
      </c>
      <c r="X63" s="8">
        <f t="shared" si="23"/>
        <v>0</v>
      </c>
      <c r="Y63" s="8">
        <f t="shared" si="24"/>
        <v>0</v>
      </c>
      <c r="Z63" s="8">
        <f t="shared" si="25"/>
        <v>0</v>
      </c>
      <c r="AA63" s="8">
        <f t="shared" si="26"/>
        <v>0</v>
      </c>
      <c r="AB63" s="8">
        <f t="shared" si="27"/>
        <v>0</v>
      </c>
      <c r="AC63" s="8">
        <f t="shared" si="28"/>
        <v>0</v>
      </c>
      <c r="AD63" s="8">
        <f t="shared" si="29"/>
        <v>0</v>
      </c>
      <c r="AE63" s="8">
        <f t="shared" si="30"/>
        <v>0</v>
      </c>
      <c r="AF63" s="8">
        <f t="shared" si="31"/>
        <v>0</v>
      </c>
      <c r="AG63" s="8">
        <f t="shared" si="32"/>
        <v>0</v>
      </c>
    </row>
    <row r="64" spans="2:33" x14ac:dyDescent="0.3">
      <c r="B64" s="8"/>
      <c r="C64" s="8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8"/>
      <c r="S64" s="8" t="s">
        <v>33</v>
      </c>
      <c r="T64" s="8">
        <f t="shared" ref="T64:AG64" si="33">SUM(T39:T63)</f>
        <v>10</v>
      </c>
      <c r="U64" s="8">
        <f t="shared" si="33"/>
        <v>7</v>
      </c>
      <c r="V64" s="8">
        <f t="shared" si="33"/>
        <v>4</v>
      </c>
      <c r="W64" s="8">
        <f t="shared" si="33"/>
        <v>2</v>
      </c>
      <c r="X64" s="8">
        <f t="shared" si="33"/>
        <v>1</v>
      </c>
      <c r="Y64" s="8">
        <f t="shared" si="33"/>
        <v>1</v>
      </c>
      <c r="Z64" s="8">
        <f t="shared" si="33"/>
        <v>0</v>
      </c>
      <c r="AA64" s="8">
        <f t="shared" si="33"/>
        <v>0</v>
      </c>
      <c r="AB64" s="8">
        <f t="shared" si="33"/>
        <v>0</v>
      </c>
      <c r="AC64" s="8">
        <f t="shared" si="33"/>
        <v>0</v>
      </c>
      <c r="AD64" s="8">
        <f t="shared" si="33"/>
        <v>0</v>
      </c>
      <c r="AE64" s="8">
        <f t="shared" si="33"/>
        <v>0</v>
      </c>
      <c r="AF64" s="8">
        <f t="shared" si="33"/>
        <v>0</v>
      </c>
      <c r="AG64" s="8">
        <f t="shared" si="33"/>
        <v>0</v>
      </c>
    </row>
    <row r="66" spans="2:33" x14ac:dyDescent="0.3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</row>
    <row r="67" spans="2:33" x14ac:dyDescent="0.3">
      <c r="B67" s="13" t="s">
        <v>37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</row>
    <row r="68" spans="2:33" x14ac:dyDescent="0.3">
      <c r="B68" s="8"/>
      <c r="C68" s="8"/>
      <c r="D68" s="8" t="s">
        <v>11</v>
      </c>
      <c r="E68" s="8" t="s">
        <v>12</v>
      </c>
      <c r="F68" s="8" t="s">
        <v>13</v>
      </c>
      <c r="G68" s="8" t="s">
        <v>14</v>
      </c>
      <c r="H68" s="8" t="s">
        <v>15</v>
      </c>
      <c r="I68" s="8" t="s">
        <v>16</v>
      </c>
      <c r="J68" s="8" t="s">
        <v>17</v>
      </c>
      <c r="K68" s="8" t="s">
        <v>18</v>
      </c>
      <c r="L68" s="8" t="s">
        <v>19</v>
      </c>
      <c r="M68" s="8" t="s">
        <v>20</v>
      </c>
      <c r="N68" s="8" t="s">
        <v>21</v>
      </c>
      <c r="O68" s="8" t="s">
        <v>22</v>
      </c>
      <c r="P68" s="8" t="s">
        <v>23</v>
      </c>
      <c r="Q68" s="8" t="s">
        <v>24</v>
      </c>
      <c r="R68" s="8"/>
      <c r="S68" s="8" t="s">
        <v>34</v>
      </c>
      <c r="T68" s="8" t="s">
        <v>11</v>
      </c>
      <c r="U68" s="8" t="s">
        <v>12</v>
      </c>
      <c r="V68" s="8" t="s">
        <v>13</v>
      </c>
      <c r="W68" s="8" t="s">
        <v>14</v>
      </c>
      <c r="X68" s="8" t="s">
        <v>15</v>
      </c>
      <c r="Y68" s="8" t="s">
        <v>16</v>
      </c>
      <c r="Z68" s="8" t="s">
        <v>17</v>
      </c>
      <c r="AA68" s="8" t="s">
        <v>18</v>
      </c>
      <c r="AB68" s="8" t="s">
        <v>19</v>
      </c>
      <c r="AC68" s="8" t="s">
        <v>20</v>
      </c>
      <c r="AD68" s="8" t="s">
        <v>21</v>
      </c>
      <c r="AE68" s="8" t="s">
        <v>22</v>
      </c>
      <c r="AF68" s="8" t="s">
        <v>23</v>
      </c>
      <c r="AG68" s="8" t="s">
        <v>24</v>
      </c>
    </row>
    <row r="69" spans="2:33" s="8" customFormat="1" x14ac:dyDescent="0.3">
      <c r="C69" s="8" t="s">
        <v>5</v>
      </c>
      <c r="D69" s="10">
        <f t="array" ref="D69:Q69">TRANSPOSE(Datos!F3:F16)</f>
        <v>108227</v>
      </c>
      <c r="E69" s="10">
        <v>137308</v>
      </c>
      <c r="F69" s="10">
        <v>46266</v>
      </c>
      <c r="G69" s="10">
        <v>22071</v>
      </c>
      <c r="H69" s="10">
        <v>10617</v>
      </c>
      <c r="I69" s="10">
        <v>7469</v>
      </c>
      <c r="J69" s="10">
        <v>5218</v>
      </c>
      <c r="K69" s="10">
        <v>1784</v>
      </c>
      <c r="L69" s="10">
        <v>1161</v>
      </c>
      <c r="M69" s="10">
        <v>462</v>
      </c>
      <c r="N69" s="10">
        <v>639</v>
      </c>
      <c r="O69" s="8">
        <v>0</v>
      </c>
      <c r="P69" s="8">
        <v>0</v>
      </c>
      <c r="Q69" s="8">
        <v>0</v>
      </c>
    </row>
    <row r="70" spans="2:33" x14ac:dyDescent="0.3">
      <c r="B70" s="8" t="s">
        <v>62</v>
      </c>
      <c r="C70" s="8">
        <v>1</v>
      </c>
      <c r="D70" s="10">
        <f t="shared" ref="D70:Q70" si="34">D69/((2*0)+1)</f>
        <v>108227</v>
      </c>
      <c r="E70" s="10">
        <f t="shared" si="34"/>
        <v>137308</v>
      </c>
      <c r="F70" s="10">
        <f t="shared" si="34"/>
        <v>46266</v>
      </c>
      <c r="G70" s="10">
        <f t="shared" si="34"/>
        <v>22071</v>
      </c>
      <c r="H70" s="10">
        <f t="shared" si="34"/>
        <v>10617</v>
      </c>
      <c r="I70" s="10">
        <f t="shared" si="34"/>
        <v>7469</v>
      </c>
      <c r="J70" s="10">
        <f t="shared" si="34"/>
        <v>5218</v>
      </c>
      <c r="K70" s="10">
        <f t="shared" si="34"/>
        <v>1784</v>
      </c>
      <c r="L70" s="10">
        <f t="shared" si="34"/>
        <v>1161</v>
      </c>
      <c r="M70" s="10">
        <f t="shared" si="34"/>
        <v>462</v>
      </c>
      <c r="N70" s="10">
        <f t="shared" si="34"/>
        <v>639</v>
      </c>
      <c r="O70" s="10">
        <f t="shared" si="34"/>
        <v>0</v>
      </c>
      <c r="P70" s="10">
        <f t="shared" si="34"/>
        <v>0</v>
      </c>
      <c r="Q70" s="10">
        <f t="shared" si="34"/>
        <v>0</v>
      </c>
      <c r="R70" s="8"/>
      <c r="S70" s="8">
        <v>1</v>
      </c>
      <c r="T70" s="8">
        <f t="shared" ref="T70:AG71" si="35">IF(D69=MAX($D69:$Q69),1,0)</f>
        <v>0</v>
      </c>
      <c r="U70" s="8">
        <f t="shared" si="35"/>
        <v>1</v>
      </c>
      <c r="V70" s="8">
        <f t="shared" si="35"/>
        <v>0</v>
      </c>
      <c r="W70" s="8">
        <f t="shared" si="35"/>
        <v>0</v>
      </c>
      <c r="X70" s="8">
        <f t="shared" si="35"/>
        <v>0</v>
      </c>
      <c r="Y70" s="8">
        <f t="shared" si="35"/>
        <v>0</v>
      </c>
      <c r="Z70" s="8">
        <f t="shared" si="35"/>
        <v>0</v>
      </c>
      <c r="AA70" s="8">
        <f t="shared" si="35"/>
        <v>0</v>
      </c>
      <c r="AB70" s="8">
        <f t="shared" si="35"/>
        <v>0</v>
      </c>
      <c r="AC70" s="8">
        <f t="shared" si="35"/>
        <v>0</v>
      </c>
      <c r="AD70" s="8">
        <f t="shared" si="35"/>
        <v>0</v>
      </c>
      <c r="AE70" s="8">
        <f t="shared" si="35"/>
        <v>0</v>
      </c>
      <c r="AF70" s="8">
        <f t="shared" si="35"/>
        <v>0</v>
      </c>
      <c r="AG70" s="8">
        <f t="shared" si="35"/>
        <v>0</v>
      </c>
    </row>
    <row r="71" spans="2:33" x14ac:dyDescent="0.3">
      <c r="B71" s="8" t="s">
        <v>62</v>
      </c>
      <c r="C71" s="8">
        <v>2</v>
      </c>
      <c r="D71" s="10">
        <f>IF(D70=MAX($D70:$Q70),D$70/((2*SUM(T$70:T70))+1),D70)</f>
        <v>108227</v>
      </c>
      <c r="E71" s="10">
        <f>IF(E70=MAX($D70:$Q70),E$70/((2*SUM(U$70:U70))+1),E70)</f>
        <v>45769.333333333336</v>
      </c>
      <c r="F71" s="10">
        <f>IF(F70=MAX($D70:$Q70),F$70/((2*SUM(V$70:V70))+1),F70)</f>
        <v>46266</v>
      </c>
      <c r="G71" s="10">
        <f>IF(G70=MAX($D70:$Q70),G$70/((2*SUM(W$70:W70))+1),G70)</f>
        <v>22071</v>
      </c>
      <c r="H71" s="10">
        <f>IF(H70=MAX($D70:$Q70),H$70/((2*SUM(X$70:X70))+1),H70)</f>
        <v>10617</v>
      </c>
      <c r="I71" s="10">
        <f>IF(I70=MAX($D70:$Q70),I$70/((2*SUM(Y$70:Y70))+1),I70)</f>
        <v>7469</v>
      </c>
      <c r="J71" s="10">
        <f>IF(J70=MAX($D70:$Q70),J$70/((2*SUM(Z$70:Z70))+1),J70)</f>
        <v>5218</v>
      </c>
      <c r="K71" s="10">
        <f>IF(K70=MAX($D70:$Q70),K$70/((2*SUM(AA$70:AA70))+1),K70)</f>
        <v>1784</v>
      </c>
      <c r="L71" s="10">
        <f>IF(L70=MAX($D70:$Q70),L$70/((2*SUM(AB$70:AB70))+1),L70)</f>
        <v>1161</v>
      </c>
      <c r="M71" s="10">
        <f>IF(M70=MAX($D70:$Q70),M$70/((2*SUM(AC$70:AC70))+1),M70)</f>
        <v>462</v>
      </c>
      <c r="N71" s="10">
        <f>IF(N70=MAX($D70:$Q70),N$70/((2*SUM(AD$70:AD70))+1),N70)</f>
        <v>639</v>
      </c>
      <c r="O71" s="10">
        <f>IF(O70=MAX($D70:$Q70),O$70/((2*SUM(AE$70:AE70))+1),O70)</f>
        <v>0</v>
      </c>
      <c r="P71" s="10">
        <f>IF(P70=MAX($D70:$Q70),P$70/((2*SUM(AF$70:AF70))+1),P70)</f>
        <v>0</v>
      </c>
      <c r="Q71" s="10">
        <f>IF(Q70=MAX($D70:$Q70),Q$70/((2*SUM(AG$70:AG70))+1),Q70)</f>
        <v>0</v>
      </c>
      <c r="R71" s="8"/>
      <c r="S71" s="8">
        <v>2</v>
      </c>
      <c r="T71" s="8">
        <f t="shared" si="35"/>
        <v>0</v>
      </c>
      <c r="U71" s="8">
        <f t="shared" si="35"/>
        <v>1</v>
      </c>
      <c r="V71" s="8">
        <f t="shared" si="35"/>
        <v>0</v>
      </c>
      <c r="W71" s="8">
        <f t="shared" si="35"/>
        <v>0</v>
      </c>
      <c r="X71" s="8">
        <f t="shared" si="35"/>
        <v>0</v>
      </c>
      <c r="Y71" s="8">
        <f t="shared" si="35"/>
        <v>0</v>
      </c>
      <c r="Z71" s="8">
        <f t="shared" si="35"/>
        <v>0</v>
      </c>
      <c r="AA71" s="8">
        <f t="shared" si="35"/>
        <v>0</v>
      </c>
      <c r="AB71" s="8">
        <f t="shared" si="35"/>
        <v>0</v>
      </c>
      <c r="AC71" s="8">
        <f t="shared" si="35"/>
        <v>0</v>
      </c>
      <c r="AD71" s="8">
        <f t="shared" si="35"/>
        <v>0</v>
      </c>
      <c r="AE71" s="8">
        <f t="shared" si="35"/>
        <v>0</v>
      </c>
      <c r="AF71" s="8">
        <f t="shared" si="35"/>
        <v>0</v>
      </c>
      <c r="AG71" s="8">
        <f t="shared" si="35"/>
        <v>0</v>
      </c>
    </row>
    <row r="72" spans="2:33" x14ac:dyDescent="0.3">
      <c r="B72" s="8" t="s">
        <v>62</v>
      </c>
      <c r="C72" s="8">
        <v>3</v>
      </c>
      <c r="D72" s="10">
        <f>IF(D71=MAX($D71:$Q71),D$70/((2*SUM(T$70:T71))+1),D71)</f>
        <v>108227</v>
      </c>
      <c r="E72" s="10">
        <f>IF(E71=MAX($D71:$Q71),E$70/((2*SUM(U$70:U71))+1),E71)</f>
        <v>45769.333333333336</v>
      </c>
      <c r="F72" s="10">
        <f>IF(F71=MAX($D71:$Q71),F$70/((2*SUM(V$70:V71))+1),F71)</f>
        <v>46266</v>
      </c>
      <c r="G72" s="10">
        <f>IF(G71=MAX($D71:$Q71),G$70/((2*SUM(W$70:W71))+1),G71)</f>
        <v>22071</v>
      </c>
      <c r="H72" s="10">
        <f>IF(H71=MAX($D71:$Q71),H$70/((2*SUM(X$70:X71))+1),H71)</f>
        <v>10617</v>
      </c>
      <c r="I72" s="10">
        <f>IF(I71=MAX($D71:$Q71),I$70/((2*SUM(Y$70:Y71))+1),I71)</f>
        <v>7469</v>
      </c>
      <c r="J72" s="10">
        <f>IF(J71=MAX($D71:$Q71),J$70/((2*SUM(Z$70:Z71))+1),J71)</f>
        <v>5218</v>
      </c>
      <c r="K72" s="10">
        <f>IF(K71=MAX($D71:$Q71),K$70/((2*SUM(AA$70:AA71))+1),K71)</f>
        <v>1784</v>
      </c>
      <c r="L72" s="10">
        <f>IF(L71=MAX($D71:$Q71),L$70/((2*SUM(AB$70:AB71))+1),L71)</f>
        <v>1161</v>
      </c>
      <c r="M72" s="10">
        <f>IF(M71=MAX($D71:$Q71),M$70/((2*SUM(AC$70:AC71))+1),M71)</f>
        <v>462</v>
      </c>
      <c r="N72" s="10">
        <f>IF(N71=MAX($D71:$Q71),N$70/((2*SUM(AD$70:AD71))+1),N71)</f>
        <v>639</v>
      </c>
      <c r="O72" s="10">
        <f>IF(O71=MAX($D71:$Q71),O$70/((2*SUM(AE$70:AE71))+1),O71)</f>
        <v>0</v>
      </c>
      <c r="P72" s="10">
        <f>IF(P71=MAX($D71:$Q71),P$70/((2*SUM(AF$70:AF71))+1),P71)</f>
        <v>0</v>
      </c>
      <c r="Q72" s="10">
        <f>IF(Q71=MAX($D71:$Q71),Q$70/((2*SUM(AG$70:AG71))+1),Q71)</f>
        <v>0</v>
      </c>
      <c r="R72" s="8"/>
      <c r="S72" s="8">
        <v>3</v>
      </c>
      <c r="T72" s="8">
        <f t="shared" ref="T72:T94" si="36">IF(D72=MAX($D72:$Q72),1,0)</f>
        <v>1</v>
      </c>
      <c r="U72" s="8">
        <f t="shared" ref="U72:U94" si="37">IF(E72=MAX($D72:$Q72),1,0)</f>
        <v>0</v>
      </c>
      <c r="V72" s="8">
        <f t="shared" ref="V72:V94" si="38">IF(F72=MAX($D72:$Q72),1,0)</f>
        <v>0</v>
      </c>
      <c r="W72" s="8">
        <f t="shared" ref="W72:W94" si="39">IF(G72=MAX($D72:$Q72),1,0)</f>
        <v>0</v>
      </c>
      <c r="X72" s="8">
        <f t="shared" ref="X72:X94" si="40">IF(H72=MAX($D72:$Q72),1,0)</f>
        <v>0</v>
      </c>
      <c r="Y72" s="8">
        <f t="shared" ref="Y72:Y94" si="41">IF(I72=MAX($D72:$Q72),1,0)</f>
        <v>0</v>
      </c>
      <c r="Z72" s="8">
        <f t="shared" ref="Z72:Z94" si="42">IF(J72=MAX($D72:$Q72),1,0)</f>
        <v>0</v>
      </c>
      <c r="AA72" s="8">
        <f t="shared" ref="AA72:AA94" si="43">IF(K72=MAX($D72:$Q72),1,0)</f>
        <v>0</v>
      </c>
      <c r="AB72" s="8">
        <f t="shared" ref="AB72:AB94" si="44">IF(L72=MAX($D72:$Q72),1,0)</f>
        <v>0</v>
      </c>
      <c r="AC72" s="8">
        <f t="shared" ref="AC72:AC94" si="45">IF(M72=MAX($D72:$Q72),1,0)</f>
        <v>0</v>
      </c>
      <c r="AD72" s="8">
        <f t="shared" ref="AD72:AD94" si="46">IF(N72=MAX($D72:$Q72),1,0)</f>
        <v>0</v>
      </c>
      <c r="AE72" s="8">
        <f t="shared" ref="AE72:AE94" si="47">IF(O72=MAX($D72:$Q72),1,0)</f>
        <v>0</v>
      </c>
      <c r="AF72" s="8">
        <f t="shared" ref="AF72:AF94" si="48">IF(P72=MAX($D72:$Q72),1,0)</f>
        <v>0</v>
      </c>
      <c r="AG72" s="8">
        <f t="shared" ref="AG72:AG94" si="49">IF(Q72=MAX($D72:$Q72),1,0)</f>
        <v>0</v>
      </c>
    </row>
    <row r="73" spans="2:33" x14ac:dyDescent="0.3">
      <c r="B73" s="8" t="s">
        <v>62</v>
      </c>
      <c r="C73" s="8">
        <v>4</v>
      </c>
      <c r="D73" s="10">
        <f>IF(D72=MAX($D72:$Q72),D$70/((2*SUM(T$70:T72))+1),D72)</f>
        <v>36075.666666666664</v>
      </c>
      <c r="E73" s="10">
        <f>IF(E72=MAX($D72:$Q72),E$70/((2*SUM(U$70:U72))+1),E72)</f>
        <v>45769.333333333336</v>
      </c>
      <c r="F73" s="10">
        <f>IF(F72=MAX($D72:$Q72),F$70/((2*SUM(V$70:V72))+1),F72)</f>
        <v>46266</v>
      </c>
      <c r="G73" s="10">
        <f>IF(G72=MAX($D72:$Q72),G$70/((2*SUM(W$70:W72))+1),G72)</f>
        <v>22071</v>
      </c>
      <c r="H73" s="10">
        <f>IF(H72=MAX($D72:$Q72),H$70/((2*SUM(X$70:X72))+1),H72)</f>
        <v>10617</v>
      </c>
      <c r="I73" s="10">
        <f>IF(I72=MAX($D72:$Q72),I$70/((2*SUM(Y$70:Y72))+1),I72)</f>
        <v>7469</v>
      </c>
      <c r="J73" s="10">
        <f>IF(J72=MAX($D72:$Q72),J$70/((2*SUM(Z$70:Z72))+1),J72)</f>
        <v>5218</v>
      </c>
      <c r="K73" s="10">
        <f>IF(K72=MAX($D72:$Q72),K$70/((2*SUM(AA$70:AA72))+1),K72)</f>
        <v>1784</v>
      </c>
      <c r="L73" s="10">
        <f>IF(L72=MAX($D72:$Q72),L$70/((2*SUM(AB$70:AB72))+1),L72)</f>
        <v>1161</v>
      </c>
      <c r="M73" s="10">
        <f>IF(M72=MAX($D72:$Q72),M$70/((2*SUM(AC$70:AC72))+1),M72)</f>
        <v>462</v>
      </c>
      <c r="N73" s="10">
        <f>IF(N72=MAX($D72:$Q72),N$70/((2*SUM(AD$70:AD72))+1),N72)</f>
        <v>639</v>
      </c>
      <c r="O73" s="10">
        <f>IF(O72=MAX($D72:$Q72),O$70/((2*SUM(AE$70:AE72))+1),O72)</f>
        <v>0</v>
      </c>
      <c r="P73" s="10">
        <f>IF(P72=MAX($D72:$Q72),P$70/((2*SUM(AF$70:AF72))+1),P72)</f>
        <v>0</v>
      </c>
      <c r="Q73" s="10">
        <f>IF(Q72=MAX($D72:$Q72),Q$70/((2*SUM(AG$70:AG72))+1),Q72)</f>
        <v>0</v>
      </c>
      <c r="R73" s="8"/>
      <c r="S73" s="8">
        <v>4</v>
      </c>
      <c r="T73" s="8">
        <f t="shared" si="36"/>
        <v>0</v>
      </c>
      <c r="U73" s="8">
        <f t="shared" si="37"/>
        <v>0</v>
      </c>
      <c r="V73" s="8">
        <f t="shared" si="38"/>
        <v>1</v>
      </c>
      <c r="W73" s="8">
        <f t="shared" si="39"/>
        <v>0</v>
      </c>
      <c r="X73" s="8">
        <f t="shared" si="40"/>
        <v>0</v>
      </c>
      <c r="Y73" s="8">
        <f t="shared" si="41"/>
        <v>0</v>
      </c>
      <c r="Z73" s="8">
        <f t="shared" si="42"/>
        <v>0</v>
      </c>
      <c r="AA73" s="8">
        <f t="shared" si="43"/>
        <v>0</v>
      </c>
      <c r="AB73" s="8">
        <f t="shared" si="44"/>
        <v>0</v>
      </c>
      <c r="AC73" s="8">
        <f t="shared" si="45"/>
        <v>0</v>
      </c>
      <c r="AD73" s="8">
        <f t="shared" si="46"/>
        <v>0</v>
      </c>
      <c r="AE73" s="8">
        <f t="shared" si="47"/>
        <v>0</v>
      </c>
      <c r="AF73" s="8">
        <f t="shared" si="48"/>
        <v>0</v>
      </c>
      <c r="AG73" s="8">
        <f t="shared" si="49"/>
        <v>0</v>
      </c>
    </row>
    <row r="74" spans="2:33" x14ac:dyDescent="0.3">
      <c r="B74" s="8" t="s">
        <v>62</v>
      </c>
      <c r="C74" s="8">
        <v>5</v>
      </c>
      <c r="D74" s="10">
        <f>IF(D73=MAX($D73:$Q73),D$70/((2*SUM(T$70:T73))+1),D73)</f>
        <v>36075.666666666664</v>
      </c>
      <c r="E74" s="10">
        <f>IF(E73=MAX($D73:$Q73),E$70/((2*SUM(U$70:U73))+1),E73)</f>
        <v>45769.333333333336</v>
      </c>
      <c r="F74" s="10">
        <f>IF(F73=MAX($D73:$Q73),F$70/((2*SUM(V$70:V73))+1),F73)</f>
        <v>15422</v>
      </c>
      <c r="G74" s="10">
        <f>IF(G73=MAX($D73:$Q73),G$70/((2*SUM(W$70:W73))+1),G73)</f>
        <v>22071</v>
      </c>
      <c r="H74" s="10">
        <f>IF(H73=MAX($D73:$Q73),H$70/((2*SUM(X$70:X73))+1),H73)</f>
        <v>10617</v>
      </c>
      <c r="I74" s="10">
        <f>IF(I73=MAX($D73:$Q73),I$70/((2*SUM(Y$70:Y73))+1),I73)</f>
        <v>7469</v>
      </c>
      <c r="J74" s="10">
        <f>IF(J73=MAX($D73:$Q73),J$70/((2*SUM(Z$70:Z73))+1),J73)</f>
        <v>5218</v>
      </c>
      <c r="K74" s="10">
        <f>IF(K73=MAX($D73:$Q73),K$70/((2*SUM(AA$70:AA73))+1),K73)</f>
        <v>1784</v>
      </c>
      <c r="L74" s="10">
        <f>IF(L73=MAX($D73:$Q73),L$70/((2*SUM(AB$70:AB73))+1),L73)</f>
        <v>1161</v>
      </c>
      <c r="M74" s="10">
        <f>IF(M73=MAX($D73:$Q73),M$70/((2*SUM(AC$70:AC73))+1),M73)</f>
        <v>462</v>
      </c>
      <c r="N74" s="10">
        <f>IF(N73=MAX($D73:$Q73),N$70/((2*SUM(AD$70:AD73))+1),N73)</f>
        <v>639</v>
      </c>
      <c r="O74" s="10">
        <f>IF(O73=MAX($D73:$Q73),O$70/((2*SUM(AE$70:AE73))+1),O73)</f>
        <v>0</v>
      </c>
      <c r="P74" s="10">
        <f>IF(P73=MAX($D73:$Q73),P$70/((2*SUM(AF$70:AF73))+1),P73)</f>
        <v>0</v>
      </c>
      <c r="Q74" s="10">
        <f>IF(Q73=MAX($D73:$Q73),Q$70/((2*SUM(AG$70:AG73))+1),Q73)</f>
        <v>0</v>
      </c>
      <c r="R74" s="8"/>
      <c r="S74" s="8">
        <v>5</v>
      </c>
      <c r="T74" s="8">
        <f t="shared" si="36"/>
        <v>0</v>
      </c>
      <c r="U74" s="8">
        <f t="shared" si="37"/>
        <v>1</v>
      </c>
      <c r="V74" s="8">
        <f t="shared" si="38"/>
        <v>0</v>
      </c>
      <c r="W74" s="8">
        <f t="shared" si="39"/>
        <v>0</v>
      </c>
      <c r="X74" s="8">
        <f t="shared" si="40"/>
        <v>0</v>
      </c>
      <c r="Y74" s="8">
        <f t="shared" si="41"/>
        <v>0</v>
      </c>
      <c r="Z74" s="8">
        <f t="shared" si="42"/>
        <v>0</v>
      </c>
      <c r="AA74" s="8">
        <f t="shared" si="43"/>
        <v>0</v>
      </c>
      <c r="AB74" s="8">
        <f t="shared" si="44"/>
        <v>0</v>
      </c>
      <c r="AC74" s="8">
        <f t="shared" si="45"/>
        <v>0</v>
      </c>
      <c r="AD74" s="8">
        <f t="shared" si="46"/>
        <v>0</v>
      </c>
      <c r="AE74" s="8">
        <f t="shared" si="47"/>
        <v>0</v>
      </c>
      <c r="AF74" s="8">
        <f t="shared" si="48"/>
        <v>0</v>
      </c>
      <c r="AG74" s="8">
        <f t="shared" si="49"/>
        <v>0</v>
      </c>
    </row>
    <row r="75" spans="2:33" x14ac:dyDescent="0.3">
      <c r="B75" s="8" t="s">
        <v>62</v>
      </c>
      <c r="C75" s="8">
        <v>6</v>
      </c>
      <c r="D75" s="10">
        <f>IF(D74=MAX($D74:$Q74),D$70/((2*SUM(T$70:T74))+1),D74)</f>
        <v>36075.666666666664</v>
      </c>
      <c r="E75" s="10">
        <f>IF(E74=MAX($D74:$Q74),E$70/((2*SUM(U$70:U74))+1),E74)</f>
        <v>19615.428571428572</v>
      </c>
      <c r="F75" s="10">
        <f>IF(F74=MAX($D74:$Q74),F$70/((2*SUM(V$70:V74))+1),F74)</f>
        <v>15422</v>
      </c>
      <c r="G75" s="10">
        <f>IF(G74=MAX($D74:$Q74),G$70/((2*SUM(W$70:W74))+1),G74)</f>
        <v>22071</v>
      </c>
      <c r="H75" s="10">
        <f>IF(H74=MAX($D74:$Q74),H$70/((2*SUM(X$70:X74))+1),H74)</f>
        <v>10617</v>
      </c>
      <c r="I75" s="10">
        <f>IF(I74=MAX($D74:$Q74),I$70/((2*SUM(Y$70:Y74))+1),I74)</f>
        <v>7469</v>
      </c>
      <c r="J75" s="10">
        <f>IF(J74=MAX($D74:$Q74),J$70/((2*SUM(Z$70:Z74))+1),J74)</f>
        <v>5218</v>
      </c>
      <c r="K75" s="10">
        <f>IF(K74=MAX($D74:$Q74),K$70/((2*SUM(AA$70:AA74))+1),K74)</f>
        <v>1784</v>
      </c>
      <c r="L75" s="10">
        <f>IF(L74=MAX($D74:$Q74),L$70/((2*SUM(AB$70:AB74))+1),L74)</f>
        <v>1161</v>
      </c>
      <c r="M75" s="10">
        <f>IF(M74=MAX($D74:$Q74),M$70/((2*SUM(AC$70:AC74))+1),M74)</f>
        <v>462</v>
      </c>
      <c r="N75" s="10">
        <f>IF(N74=MAX($D74:$Q74),N$70/((2*SUM(AD$70:AD74))+1),N74)</f>
        <v>639</v>
      </c>
      <c r="O75" s="10">
        <f>IF(O74=MAX($D74:$Q74),O$70/((2*SUM(AE$70:AE74))+1),O74)</f>
        <v>0</v>
      </c>
      <c r="P75" s="10">
        <f>IF(P74=MAX($D74:$Q74),P$70/((2*SUM(AF$70:AF74))+1),P74)</f>
        <v>0</v>
      </c>
      <c r="Q75" s="10">
        <f>IF(Q74=MAX($D74:$Q74),Q$70/((2*SUM(AG$70:AG74))+1),Q74)</f>
        <v>0</v>
      </c>
      <c r="R75" s="8"/>
      <c r="S75" s="8">
        <v>6</v>
      </c>
      <c r="T75" s="8">
        <f t="shared" si="36"/>
        <v>1</v>
      </c>
      <c r="U75" s="8">
        <f t="shared" si="37"/>
        <v>0</v>
      </c>
      <c r="V75" s="8">
        <f t="shared" si="38"/>
        <v>0</v>
      </c>
      <c r="W75" s="8">
        <f t="shared" si="39"/>
        <v>0</v>
      </c>
      <c r="X75" s="8">
        <f t="shared" si="40"/>
        <v>0</v>
      </c>
      <c r="Y75" s="8">
        <f t="shared" si="41"/>
        <v>0</v>
      </c>
      <c r="Z75" s="8">
        <f t="shared" si="42"/>
        <v>0</v>
      </c>
      <c r="AA75" s="8">
        <f t="shared" si="43"/>
        <v>0</v>
      </c>
      <c r="AB75" s="8">
        <f t="shared" si="44"/>
        <v>0</v>
      </c>
      <c r="AC75" s="8">
        <f t="shared" si="45"/>
        <v>0</v>
      </c>
      <c r="AD75" s="8">
        <f t="shared" si="46"/>
        <v>0</v>
      </c>
      <c r="AE75" s="8">
        <f t="shared" si="47"/>
        <v>0</v>
      </c>
      <c r="AF75" s="8">
        <f t="shared" si="48"/>
        <v>0</v>
      </c>
      <c r="AG75" s="8">
        <f t="shared" si="49"/>
        <v>0</v>
      </c>
    </row>
    <row r="76" spans="2:33" x14ac:dyDescent="0.3">
      <c r="B76" s="8" t="s">
        <v>62</v>
      </c>
      <c r="C76" s="8">
        <v>7</v>
      </c>
      <c r="D76" s="10">
        <f>IF(D75=MAX($D75:$Q75),D$70/((2*SUM(T$70:T75))+1),D75)</f>
        <v>21645.4</v>
      </c>
      <c r="E76" s="10">
        <f>IF(E75=MAX($D75:$Q75),E$70/((2*SUM(U$70:U75))+1),E75)</f>
        <v>19615.428571428572</v>
      </c>
      <c r="F76" s="10">
        <f>IF(F75=MAX($D75:$Q75),F$70/((2*SUM(V$70:V75))+1),F75)</f>
        <v>15422</v>
      </c>
      <c r="G76" s="10">
        <f>IF(G75=MAX($D75:$Q75),G$70/((2*SUM(W$70:W75))+1),G75)</f>
        <v>22071</v>
      </c>
      <c r="H76" s="10">
        <f>IF(H75=MAX($D75:$Q75),H$70/((2*SUM(X$70:X75))+1),H75)</f>
        <v>10617</v>
      </c>
      <c r="I76" s="10">
        <f>IF(I75=MAX($D75:$Q75),I$70/((2*SUM(Y$70:Y75))+1),I75)</f>
        <v>7469</v>
      </c>
      <c r="J76" s="10">
        <f>IF(J75=MAX($D75:$Q75),J$70/((2*SUM(Z$70:Z75))+1),J75)</f>
        <v>5218</v>
      </c>
      <c r="K76" s="10">
        <f>IF(K75=MAX($D75:$Q75),K$70/((2*SUM(AA$70:AA75))+1),K75)</f>
        <v>1784</v>
      </c>
      <c r="L76" s="10">
        <f>IF(L75=MAX($D75:$Q75),L$70/((2*SUM(AB$70:AB75))+1),L75)</f>
        <v>1161</v>
      </c>
      <c r="M76" s="10">
        <f>IF(M75=MAX($D75:$Q75),M$70/((2*SUM(AC$70:AC75))+1),M75)</f>
        <v>462</v>
      </c>
      <c r="N76" s="10">
        <f>IF(N75=MAX($D75:$Q75),N$70/((2*SUM(AD$70:AD75))+1),N75)</f>
        <v>639</v>
      </c>
      <c r="O76" s="10">
        <f>IF(O75=MAX($D75:$Q75),O$70/((2*SUM(AE$70:AE75))+1),O75)</f>
        <v>0</v>
      </c>
      <c r="P76" s="10">
        <f>IF(P75=MAX($D75:$Q75),P$70/((2*SUM(AF$70:AF75))+1),P75)</f>
        <v>0</v>
      </c>
      <c r="Q76" s="10">
        <f>IF(Q75=MAX($D75:$Q75),Q$70/((2*SUM(AG$70:AG75))+1),Q75)</f>
        <v>0</v>
      </c>
      <c r="R76" s="8"/>
      <c r="S76" s="8">
        <v>7</v>
      </c>
      <c r="T76" s="8">
        <f t="shared" si="36"/>
        <v>0</v>
      </c>
      <c r="U76" s="8">
        <f t="shared" si="37"/>
        <v>0</v>
      </c>
      <c r="V76" s="8">
        <f t="shared" si="38"/>
        <v>0</v>
      </c>
      <c r="W76" s="8">
        <f t="shared" si="39"/>
        <v>1</v>
      </c>
      <c r="X76" s="8">
        <f t="shared" si="40"/>
        <v>0</v>
      </c>
      <c r="Y76" s="8">
        <f t="shared" si="41"/>
        <v>0</v>
      </c>
      <c r="Z76" s="8">
        <f t="shared" si="42"/>
        <v>0</v>
      </c>
      <c r="AA76" s="8">
        <f t="shared" si="43"/>
        <v>0</v>
      </c>
      <c r="AB76" s="8">
        <f t="shared" si="44"/>
        <v>0</v>
      </c>
      <c r="AC76" s="8">
        <f t="shared" si="45"/>
        <v>0</v>
      </c>
      <c r="AD76" s="8">
        <f t="shared" si="46"/>
        <v>0</v>
      </c>
      <c r="AE76" s="8">
        <f t="shared" si="47"/>
        <v>0</v>
      </c>
      <c r="AF76" s="8">
        <f t="shared" si="48"/>
        <v>0</v>
      </c>
      <c r="AG76" s="8">
        <f t="shared" si="49"/>
        <v>0</v>
      </c>
    </row>
    <row r="77" spans="2:33" x14ac:dyDescent="0.3">
      <c r="B77" s="8" t="s">
        <v>62</v>
      </c>
      <c r="C77" s="8">
        <v>8</v>
      </c>
      <c r="D77" s="10">
        <f>IF(D76=MAX($D76:$Q76),D$70/((2*SUM(T$70:T76))+1),D76)</f>
        <v>21645.4</v>
      </c>
      <c r="E77" s="10">
        <f>IF(E76=MAX($D76:$Q76),E$70/((2*SUM(U$70:U76))+1),E76)</f>
        <v>19615.428571428572</v>
      </c>
      <c r="F77" s="10">
        <f>IF(F76=MAX($D76:$Q76),F$70/((2*SUM(V$70:V76))+1),F76)</f>
        <v>15422</v>
      </c>
      <c r="G77" s="10">
        <f>IF(G76=MAX($D76:$Q76),G$70/((2*SUM(W$70:W76))+1),G76)</f>
        <v>7357</v>
      </c>
      <c r="H77" s="10">
        <f>IF(H76=MAX($D76:$Q76),H$70/((2*SUM(X$70:X76))+1),H76)</f>
        <v>10617</v>
      </c>
      <c r="I77" s="10">
        <f>IF(I76=MAX($D76:$Q76),I$70/((2*SUM(Y$70:Y76))+1),I76)</f>
        <v>7469</v>
      </c>
      <c r="J77" s="10">
        <f>IF(J76=MAX($D76:$Q76),J$70/((2*SUM(Z$70:Z76))+1),J76)</f>
        <v>5218</v>
      </c>
      <c r="K77" s="10">
        <f>IF(K76=MAX($D76:$Q76),K$70/((2*SUM(AA$70:AA76))+1),K76)</f>
        <v>1784</v>
      </c>
      <c r="L77" s="10">
        <f>IF(L76=MAX($D76:$Q76),L$70/((2*SUM(AB$70:AB76))+1),L76)</f>
        <v>1161</v>
      </c>
      <c r="M77" s="10">
        <f>IF(M76=MAX($D76:$Q76),M$70/((2*SUM(AC$70:AC76))+1),M76)</f>
        <v>462</v>
      </c>
      <c r="N77" s="10">
        <f>IF(N76=MAX($D76:$Q76),N$70/((2*SUM(AD$70:AD76))+1),N76)</f>
        <v>639</v>
      </c>
      <c r="O77" s="10">
        <f>IF(O76=MAX($D76:$Q76),O$70/((2*SUM(AE$70:AE76))+1),O76)</f>
        <v>0</v>
      </c>
      <c r="P77" s="10">
        <f>IF(P76=MAX($D76:$Q76),P$70/((2*SUM(AF$70:AF76))+1),P76)</f>
        <v>0</v>
      </c>
      <c r="Q77" s="10">
        <f>IF(Q76=MAX($D76:$Q76),Q$70/((2*SUM(AG$70:AG76))+1),Q76)</f>
        <v>0</v>
      </c>
      <c r="R77" s="8"/>
      <c r="S77" s="8">
        <v>8</v>
      </c>
      <c r="T77" s="8">
        <f t="shared" si="36"/>
        <v>1</v>
      </c>
      <c r="U77" s="8">
        <f t="shared" si="37"/>
        <v>0</v>
      </c>
      <c r="V77" s="8">
        <f t="shared" si="38"/>
        <v>0</v>
      </c>
      <c r="W77" s="8">
        <f t="shared" si="39"/>
        <v>0</v>
      </c>
      <c r="X77" s="8">
        <f t="shared" si="40"/>
        <v>0</v>
      </c>
      <c r="Y77" s="8">
        <f t="shared" si="41"/>
        <v>0</v>
      </c>
      <c r="Z77" s="8">
        <f t="shared" si="42"/>
        <v>0</v>
      </c>
      <c r="AA77" s="8">
        <f t="shared" si="43"/>
        <v>0</v>
      </c>
      <c r="AB77" s="8">
        <f t="shared" si="44"/>
        <v>0</v>
      </c>
      <c r="AC77" s="8">
        <f t="shared" si="45"/>
        <v>0</v>
      </c>
      <c r="AD77" s="8">
        <f t="shared" si="46"/>
        <v>0</v>
      </c>
      <c r="AE77" s="8">
        <f t="shared" si="47"/>
        <v>0</v>
      </c>
      <c r="AF77" s="8">
        <f t="shared" si="48"/>
        <v>0</v>
      </c>
      <c r="AG77" s="8">
        <f t="shared" si="49"/>
        <v>0</v>
      </c>
    </row>
    <row r="78" spans="2:33" x14ac:dyDescent="0.3">
      <c r="B78" s="8" t="s">
        <v>62</v>
      </c>
      <c r="C78" s="8">
        <v>9</v>
      </c>
      <c r="D78" s="10">
        <f>IF(D77=MAX($D77:$Q77),D$70/((2*SUM(T$70:T77))+1),D77)</f>
        <v>15461</v>
      </c>
      <c r="E78" s="10">
        <f>IF(E77=MAX($D77:$Q77),E$70/((2*SUM(U$70:U77))+1),E77)</f>
        <v>19615.428571428572</v>
      </c>
      <c r="F78" s="10">
        <f>IF(F77=MAX($D77:$Q77),F$70/((2*SUM(V$70:V77))+1),F77)</f>
        <v>15422</v>
      </c>
      <c r="G78" s="10">
        <f>IF(G77=MAX($D77:$Q77),G$70/((2*SUM(W$70:W77))+1),G77)</f>
        <v>7357</v>
      </c>
      <c r="H78" s="10">
        <f>IF(H77=MAX($D77:$Q77),H$70/((2*SUM(X$70:X77))+1),H77)</f>
        <v>10617</v>
      </c>
      <c r="I78" s="10">
        <f>IF(I77=MAX($D77:$Q77),I$70/((2*SUM(Y$70:Y77))+1),I77)</f>
        <v>7469</v>
      </c>
      <c r="J78" s="10">
        <f>IF(J77=MAX($D77:$Q77),J$70/((2*SUM(Z$70:Z77))+1),J77)</f>
        <v>5218</v>
      </c>
      <c r="K78" s="10">
        <f>IF(K77=MAX($D77:$Q77),K$70/((2*SUM(AA$70:AA77))+1),K77)</f>
        <v>1784</v>
      </c>
      <c r="L78" s="10">
        <f>IF(L77=MAX($D77:$Q77),L$70/((2*SUM(AB$70:AB77))+1),L77)</f>
        <v>1161</v>
      </c>
      <c r="M78" s="10">
        <f>IF(M77=MAX($D77:$Q77),M$70/((2*SUM(AC$70:AC77))+1),M77)</f>
        <v>462</v>
      </c>
      <c r="N78" s="10">
        <f>IF(N77=MAX($D77:$Q77),N$70/((2*SUM(AD$70:AD77))+1),N77)</f>
        <v>639</v>
      </c>
      <c r="O78" s="10">
        <f>IF(O77=MAX($D77:$Q77),O$70/((2*SUM(AE$70:AE77))+1),O77)</f>
        <v>0</v>
      </c>
      <c r="P78" s="10">
        <f>IF(P77=MAX($D77:$Q77),P$70/((2*SUM(AF$70:AF77))+1),P77)</f>
        <v>0</v>
      </c>
      <c r="Q78" s="10">
        <f>IF(Q77=MAX($D77:$Q77),Q$70/((2*SUM(AG$70:AG77))+1),Q77)</f>
        <v>0</v>
      </c>
      <c r="R78" s="8"/>
      <c r="S78" s="8">
        <v>9</v>
      </c>
      <c r="T78" s="8">
        <f t="shared" si="36"/>
        <v>0</v>
      </c>
      <c r="U78" s="8">
        <f t="shared" si="37"/>
        <v>1</v>
      </c>
      <c r="V78" s="8">
        <f t="shared" si="38"/>
        <v>0</v>
      </c>
      <c r="W78" s="8">
        <f t="shared" si="39"/>
        <v>0</v>
      </c>
      <c r="X78" s="8">
        <f t="shared" si="40"/>
        <v>0</v>
      </c>
      <c r="Y78" s="8">
        <f t="shared" si="41"/>
        <v>0</v>
      </c>
      <c r="Z78" s="8">
        <f t="shared" si="42"/>
        <v>0</v>
      </c>
      <c r="AA78" s="8">
        <f t="shared" si="43"/>
        <v>0</v>
      </c>
      <c r="AB78" s="8">
        <f t="shared" si="44"/>
        <v>0</v>
      </c>
      <c r="AC78" s="8">
        <f t="shared" si="45"/>
        <v>0</v>
      </c>
      <c r="AD78" s="8">
        <f t="shared" si="46"/>
        <v>0</v>
      </c>
      <c r="AE78" s="8">
        <f t="shared" si="47"/>
        <v>0</v>
      </c>
      <c r="AF78" s="8">
        <f t="shared" si="48"/>
        <v>0</v>
      </c>
      <c r="AG78" s="8">
        <f t="shared" si="49"/>
        <v>0</v>
      </c>
    </row>
    <row r="79" spans="2:33" x14ac:dyDescent="0.3">
      <c r="B79" s="8" t="s">
        <v>62</v>
      </c>
      <c r="C79" s="8">
        <v>10</v>
      </c>
      <c r="D79" s="10">
        <f>IF(D78=MAX($D78:$Q78),D$70/((2*SUM(T$70:T78))+1),D78)</f>
        <v>15461</v>
      </c>
      <c r="E79" s="10">
        <f>IF(E78=MAX($D78:$Q78),E$70/((2*SUM(U$70:U78))+1),E78)</f>
        <v>15256.444444444445</v>
      </c>
      <c r="F79" s="10">
        <f>IF(F78=MAX($D78:$Q78),F$70/((2*SUM(V$70:V78))+1),F78)</f>
        <v>15422</v>
      </c>
      <c r="G79" s="10">
        <f>IF(G78=MAX($D78:$Q78),G$70/((2*SUM(W$70:W78))+1),G78)</f>
        <v>7357</v>
      </c>
      <c r="H79" s="10">
        <f>IF(H78=MAX($D78:$Q78),H$70/((2*SUM(X$70:X78))+1),H78)</f>
        <v>10617</v>
      </c>
      <c r="I79" s="10">
        <f>IF(I78=MAX($D78:$Q78),I$70/((2*SUM(Y$70:Y78))+1),I78)</f>
        <v>7469</v>
      </c>
      <c r="J79" s="10">
        <f>IF(J78=MAX($D78:$Q78),J$70/((2*SUM(Z$70:Z78))+1),J78)</f>
        <v>5218</v>
      </c>
      <c r="K79" s="10">
        <f>IF(K78=MAX($D78:$Q78),K$70/((2*SUM(AA$70:AA78))+1),K78)</f>
        <v>1784</v>
      </c>
      <c r="L79" s="10">
        <f>IF(L78=MAX($D78:$Q78),L$70/((2*SUM(AB$70:AB78))+1),L78)</f>
        <v>1161</v>
      </c>
      <c r="M79" s="10">
        <f>IF(M78=MAX($D78:$Q78),M$70/((2*SUM(AC$70:AC78))+1),M78)</f>
        <v>462</v>
      </c>
      <c r="N79" s="10">
        <f>IF(N78=MAX($D78:$Q78),N$70/((2*SUM(AD$70:AD78))+1),N78)</f>
        <v>639</v>
      </c>
      <c r="O79" s="10">
        <f>IF(O78=MAX($D78:$Q78),O$70/((2*SUM(AE$70:AE78))+1),O78)</f>
        <v>0</v>
      </c>
      <c r="P79" s="10">
        <f>IF(P78=MAX($D78:$Q78),P$70/((2*SUM(AF$70:AF78))+1),P78)</f>
        <v>0</v>
      </c>
      <c r="Q79" s="10">
        <f>IF(Q78=MAX($D78:$Q78),Q$70/((2*SUM(AG$70:AG78))+1),Q78)</f>
        <v>0</v>
      </c>
      <c r="R79" s="8"/>
      <c r="S79" s="8">
        <v>10</v>
      </c>
      <c r="T79" s="8">
        <f t="shared" si="36"/>
        <v>1</v>
      </c>
      <c r="U79" s="8">
        <f t="shared" si="37"/>
        <v>0</v>
      </c>
      <c r="V79" s="8">
        <f t="shared" si="38"/>
        <v>0</v>
      </c>
      <c r="W79" s="8">
        <f t="shared" si="39"/>
        <v>0</v>
      </c>
      <c r="X79" s="8">
        <f t="shared" si="40"/>
        <v>0</v>
      </c>
      <c r="Y79" s="8">
        <f t="shared" si="41"/>
        <v>0</v>
      </c>
      <c r="Z79" s="8">
        <f t="shared" si="42"/>
        <v>0</v>
      </c>
      <c r="AA79" s="8">
        <f t="shared" si="43"/>
        <v>0</v>
      </c>
      <c r="AB79" s="8">
        <f t="shared" si="44"/>
        <v>0</v>
      </c>
      <c r="AC79" s="8">
        <f t="shared" si="45"/>
        <v>0</v>
      </c>
      <c r="AD79" s="8">
        <f t="shared" si="46"/>
        <v>0</v>
      </c>
      <c r="AE79" s="8">
        <f t="shared" si="47"/>
        <v>0</v>
      </c>
      <c r="AF79" s="8">
        <f t="shared" si="48"/>
        <v>0</v>
      </c>
      <c r="AG79" s="8">
        <f t="shared" si="49"/>
        <v>0</v>
      </c>
    </row>
    <row r="80" spans="2:33" x14ac:dyDescent="0.3">
      <c r="B80" s="8" t="s">
        <v>62</v>
      </c>
      <c r="C80" s="8">
        <v>11</v>
      </c>
      <c r="D80" s="10">
        <f>IF(D79=MAX($D79:$Q79),D$70/((2*SUM(T$70:T79))+1),D79)</f>
        <v>12025.222222222223</v>
      </c>
      <c r="E80" s="10">
        <f>IF(E79=MAX($D79:$Q79),E$70/((2*SUM(U$70:U79))+1),E79)</f>
        <v>15256.444444444445</v>
      </c>
      <c r="F80" s="10">
        <f>IF(F79=MAX($D79:$Q79),F$70/((2*SUM(V$70:V79))+1),F79)</f>
        <v>15422</v>
      </c>
      <c r="G80" s="10">
        <f>IF(G79=MAX($D79:$Q79),G$70/((2*SUM(W$70:W79))+1),G79)</f>
        <v>7357</v>
      </c>
      <c r="H80" s="10">
        <f>IF(H79=MAX($D79:$Q79),H$70/((2*SUM(X$70:X79))+1),H79)</f>
        <v>10617</v>
      </c>
      <c r="I80" s="10">
        <f>IF(I79=MAX($D79:$Q79),I$70/((2*SUM(Y$70:Y79))+1),I79)</f>
        <v>7469</v>
      </c>
      <c r="J80" s="10">
        <f>IF(J79=MAX($D79:$Q79),J$70/((2*SUM(Z$70:Z79))+1),J79)</f>
        <v>5218</v>
      </c>
      <c r="K80" s="10">
        <f>IF(K79=MAX($D79:$Q79),K$70/((2*SUM(AA$70:AA79))+1),K79)</f>
        <v>1784</v>
      </c>
      <c r="L80" s="10">
        <f>IF(L79=MAX($D79:$Q79),L$70/((2*SUM(AB$70:AB79))+1),L79)</f>
        <v>1161</v>
      </c>
      <c r="M80" s="10">
        <f>IF(M79=MAX($D79:$Q79),M$70/((2*SUM(AC$70:AC79))+1),M79)</f>
        <v>462</v>
      </c>
      <c r="N80" s="10">
        <f>IF(N79=MAX($D79:$Q79),N$70/((2*SUM(AD$70:AD79))+1),N79)</f>
        <v>639</v>
      </c>
      <c r="O80" s="10">
        <f>IF(O79=MAX($D79:$Q79),O$70/((2*SUM(AE$70:AE79))+1),O79)</f>
        <v>0</v>
      </c>
      <c r="P80" s="10">
        <f>IF(P79=MAX($D79:$Q79),P$70/((2*SUM(AF$70:AF79))+1),P79)</f>
        <v>0</v>
      </c>
      <c r="Q80" s="10">
        <f>IF(Q79=MAX($D79:$Q79),Q$70/((2*SUM(AG$70:AG79))+1),Q79)</f>
        <v>0</v>
      </c>
      <c r="R80" s="8"/>
      <c r="S80" s="8">
        <v>11</v>
      </c>
      <c r="T80" s="8">
        <f t="shared" si="36"/>
        <v>0</v>
      </c>
      <c r="U80" s="8">
        <f t="shared" si="37"/>
        <v>0</v>
      </c>
      <c r="V80" s="8">
        <f t="shared" si="38"/>
        <v>1</v>
      </c>
      <c r="W80" s="8">
        <f t="shared" si="39"/>
        <v>0</v>
      </c>
      <c r="X80" s="8">
        <f t="shared" si="40"/>
        <v>0</v>
      </c>
      <c r="Y80" s="8">
        <f t="shared" si="41"/>
        <v>0</v>
      </c>
      <c r="Z80" s="8">
        <f t="shared" si="42"/>
        <v>0</v>
      </c>
      <c r="AA80" s="8">
        <f t="shared" si="43"/>
        <v>0</v>
      </c>
      <c r="AB80" s="8">
        <f t="shared" si="44"/>
        <v>0</v>
      </c>
      <c r="AC80" s="8">
        <f t="shared" si="45"/>
        <v>0</v>
      </c>
      <c r="AD80" s="8">
        <f t="shared" si="46"/>
        <v>0</v>
      </c>
      <c r="AE80" s="8">
        <f t="shared" si="47"/>
        <v>0</v>
      </c>
      <c r="AF80" s="8">
        <f t="shared" si="48"/>
        <v>0</v>
      </c>
      <c r="AG80" s="8">
        <f t="shared" si="49"/>
        <v>0</v>
      </c>
    </row>
    <row r="81" spans="2:33" x14ac:dyDescent="0.3">
      <c r="B81" s="8" t="s">
        <v>62</v>
      </c>
      <c r="C81" s="8">
        <v>12</v>
      </c>
      <c r="D81" s="10">
        <f>IF(D80=MAX($D80:$Q80),D$70/((2*SUM(T$70:T80))+1),D80)</f>
        <v>12025.222222222223</v>
      </c>
      <c r="E81" s="10">
        <f>IF(E80=MAX($D80:$Q80),E$70/((2*SUM(U$70:U80))+1),E80)</f>
        <v>15256.444444444445</v>
      </c>
      <c r="F81" s="10">
        <f>IF(F80=MAX($D80:$Q80),F$70/((2*SUM(V$70:V80))+1),F80)</f>
        <v>9253.2000000000007</v>
      </c>
      <c r="G81" s="10">
        <f>IF(G80=MAX($D80:$Q80),G$70/((2*SUM(W$70:W80))+1),G80)</f>
        <v>7357</v>
      </c>
      <c r="H81" s="10">
        <f>IF(H80=MAX($D80:$Q80),H$70/((2*SUM(X$70:X80))+1),H80)</f>
        <v>10617</v>
      </c>
      <c r="I81" s="10">
        <f>IF(I80=MAX($D80:$Q80),I$70/((2*SUM(Y$70:Y80))+1),I80)</f>
        <v>7469</v>
      </c>
      <c r="J81" s="10">
        <f>IF(J80=MAX($D80:$Q80),J$70/((2*SUM(Z$70:Z80))+1),J80)</f>
        <v>5218</v>
      </c>
      <c r="K81" s="10">
        <f>IF(K80=MAX($D80:$Q80),K$70/((2*SUM(AA$70:AA80))+1),K80)</f>
        <v>1784</v>
      </c>
      <c r="L81" s="10">
        <f>IF(L80=MAX($D80:$Q80),L$70/((2*SUM(AB$70:AB80))+1),L80)</f>
        <v>1161</v>
      </c>
      <c r="M81" s="10">
        <f>IF(M80=MAX($D80:$Q80),M$70/((2*SUM(AC$70:AC80))+1),M80)</f>
        <v>462</v>
      </c>
      <c r="N81" s="10">
        <f>IF(N80=MAX($D80:$Q80),N$70/((2*SUM(AD$70:AD80))+1),N80)</f>
        <v>639</v>
      </c>
      <c r="O81" s="10">
        <f>IF(O80=MAX($D80:$Q80),O$70/((2*SUM(AE$70:AE80))+1),O80)</f>
        <v>0</v>
      </c>
      <c r="P81" s="10">
        <f>IF(P80=MAX($D80:$Q80),P$70/((2*SUM(AF$70:AF80))+1),P80)</f>
        <v>0</v>
      </c>
      <c r="Q81" s="10">
        <f>IF(Q80=MAX($D80:$Q80),Q$70/((2*SUM(AG$70:AG80))+1),Q80)</f>
        <v>0</v>
      </c>
      <c r="R81" s="8"/>
      <c r="S81" s="8">
        <v>12</v>
      </c>
      <c r="T81" s="8">
        <f t="shared" si="36"/>
        <v>0</v>
      </c>
      <c r="U81" s="8">
        <f t="shared" si="37"/>
        <v>1</v>
      </c>
      <c r="V81" s="8">
        <f t="shared" si="38"/>
        <v>0</v>
      </c>
      <c r="W81" s="8">
        <f t="shared" si="39"/>
        <v>0</v>
      </c>
      <c r="X81" s="8">
        <f t="shared" si="40"/>
        <v>0</v>
      </c>
      <c r="Y81" s="8">
        <f t="shared" si="41"/>
        <v>0</v>
      </c>
      <c r="Z81" s="8">
        <f t="shared" si="42"/>
        <v>0</v>
      </c>
      <c r="AA81" s="8">
        <f t="shared" si="43"/>
        <v>0</v>
      </c>
      <c r="AB81" s="8">
        <f t="shared" si="44"/>
        <v>0</v>
      </c>
      <c r="AC81" s="8">
        <f t="shared" si="45"/>
        <v>0</v>
      </c>
      <c r="AD81" s="8">
        <f t="shared" si="46"/>
        <v>0</v>
      </c>
      <c r="AE81" s="8">
        <f t="shared" si="47"/>
        <v>0</v>
      </c>
      <c r="AF81" s="8">
        <f t="shared" si="48"/>
        <v>0</v>
      </c>
      <c r="AG81" s="8">
        <f t="shared" si="49"/>
        <v>0</v>
      </c>
    </row>
    <row r="82" spans="2:33" x14ac:dyDescent="0.3">
      <c r="B82" s="8" t="s">
        <v>62</v>
      </c>
      <c r="C82" s="8">
        <v>13</v>
      </c>
      <c r="D82" s="10">
        <f>IF(D81=MAX($D81:$Q81),D$70/((2*SUM(T$70:T81))+1),D81)</f>
        <v>12025.222222222223</v>
      </c>
      <c r="E82" s="10">
        <f>IF(E81=MAX($D81:$Q81),E$70/((2*SUM(U$70:U81))+1),E81)</f>
        <v>12482.545454545454</v>
      </c>
      <c r="F82" s="10">
        <f>IF(F81=MAX($D81:$Q81),F$70/((2*SUM(V$70:V81))+1),F81)</f>
        <v>9253.2000000000007</v>
      </c>
      <c r="G82" s="10">
        <f>IF(G81=MAX($D81:$Q81),G$70/((2*SUM(W$70:W81))+1),G81)</f>
        <v>7357</v>
      </c>
      <c r="H82" s="10">
        <f>IF(H81=MAX($D81:$Q81),H$70/((2*SUM(X$70:X81))+1),H81)</f>
        <v>10617</v>
      </c>
      <c r="I82" s="10">
        <f>IF(I81=MAX($D81:$Q81),I$70/((2*SUM(Y$70:Y81))+1),I81)</f>
        <v>7469</v>
      </c>
      <c r="J82" s="10">
        <f>IF(J81=MAX($D81:$Q81),J$70/((2*SUM(Z$70:Z81))+1),J81)</f>
        <v>5218</v>
      </c>
      <c r="K82" s="10">
        <f>IF(K81=MAX($D81:$Q81),K$70/((2*SUM(AA$70:AA81))+1),K81)</f>
        <v>1784</v>
      </c>
      <c r="L82" s="10">
        <f>IF(L81=MAX($D81:$Q81),L$70/((2*SUM(AB$70:AB81))+1),L81)</f>
        <v>1161</v>
      </c>
      <c r="M82" s="10">
        <f>IF(M81=MAX($D81:$Q81),M$70/((2*SUM(AC$70:AC81))+1),M81)</f>
        <v>462</v>
      </c>
      <c r="N82" s="10">
        <f>IF(N81=MAX($D81:$Q81),N$70/((2*SUM(AD$70:AD81))+1),N81)</f>
        <v>639</v>
      </c>
      <c r="O82" s="10">
        <f>IF(O81=MAX($D81:$Q81),O$70/((2*SUM(AE$70:AE81))+1),O81)</f>
        <v>0</v>
      </c>
      <c r="P82" s="10">
        <f>IF(P81=MAX($D81:$Q81),P$70/((2*SUM(AF$70:AF81))+1),P81)</f>
        <v>0</v>
      </c>
      <c r="Q82" s="10">
        <f>IF(Q81=MAX($D81:$Q81),Q$70/((2*SUM(AG$70:AG81))+1),Q81)</f>
        <v>0</v>
      </c>
      <c r="R82" s="8"/>
      <c r="S82" s="8">
        <v>13</v>
      </c>
      <c r="T82" s="8">
        <f t="shared" si="36"/>
        <v>0</v>
      </c>
      <c r="U82" s="8">
        <f t="shared" si="37"/>
        <v>1</v>
      </c>
      <c r="V82" s="8">
        <f t="shared" si="38"/>
        <v>0</v>
      </c>
      <c r="W82" s="8">
        <f t="shared" si="39"/>
        <v>0</v>
      </c>
      <c r="X82" s="8">
        <f t="shared" si="40"/>
        <v>0</v>
      </c>
      <c r="Y82" s="8">
        <f t="shared" si="41"/>
        <v>0</v>
      </c>
      <c r="Z82" s="8">
        <f t="shared" si="42"/>
        <v>0</v>
      </c>
      <c r="AA82" s="8">
        <f t="shared" si="43"/>
        <v>0</v>
      </c>
      <c r="AB82" s="8">
        <f t="shared" si="44"/>
        <v>0</v>
      </c>
      <c r="AC82" s="8">
        <f t="shared" si="45"/>
        <v>0</v>
      </c>
      <c r="AD82" s="8">
        <f t="shared" si="46"/>
        <v>0</v>
      </c>
      <c r="AE82" s="8">
        <f t="shared" si="47"/>
        <v>0</v>
      </c>
      <c r="AF82" s="8">
        <f t="shared" si="48"/>
        <v>0</v>
      </c>
      <c r="AG82" s="8">
        <f t="shared" si="49"/>
        <v>0</v>
      </c>
    </row>
    <row r="83" spans="2:33" x14ac:dyDescent="0.3">
      <c r="B83" s="8" t="s">
        <v>62</v>
      </c>
      <c r="C83" s="8">
        <v>14</v>
      </c>
      <c r="D83" s="10">
        <f>IF(D82=MAX($D82:$Q82),D$70/((2*SUM(T$70:T82))+1),D82)</f>
        <v>12025.222222222223</v>
      </c>
      <c r="E83" s="10">
        <f>IF(E82=MAX($D82:$Q82),E$70/((2*SUM(U$70:U82))+1),E82)</f>
        <v>10562.153846153846</v>
      </c>
      <c r="F83" s="10">
        <f>IF(F82=MAX($D82:$Q82),F$70/((2*SUM(V$70:V82))+1),F82)</f>
        <v>9253.2000000000007</v>
      </c>
      <c r="G83" s="10">
        <f>IF(G82=MAX($D82:$Q82),G$70/((2*SUM(W$70:W82))+1),G82)</f>
        <v>7357</v>
      </c>
      <c r="H83" s="10">
        <f>IF(H82=MAX($D82:$Q82),H$70/((2*SUM(X$70:X82))+1),H82)</f>
        <v>10617</v>
      </c>
      <c r="I83" s="10">
        <f>IF(I82=MAX($D82:$Q82),I$70/((2*SUM(Y$70:Y82))+1),I82)</f>
        <v>7469</v>
      </c>
      <c r="J83" s="10">
        <f>IF(J82=MAX($D82:$Q82),J$70/((2*SUM(Z$70:Z82))+1),J82)</f>
        <v>5218</v>
      </c>
      <c r="K83" s="10">
        <f>IF(K82=MAX($D82:$Q82),K$70/((2*SUM(AA$70:AA82))+1),K82)</f>
        <v>1784</v>
      </c>
      <c r="L83" s="10">
        <f>IF(L82=MAX($D82:$Q82),L$70/((2*SUM(AB$70:AB82))+1),L82)</f>
        <v>1161</v>
      </c>
      <c r="M83" s="10">
        <f>IF(M82=MAX($D82:$Q82),M$70/((2*SUM(AC$70:AC82))+1),M82)</f>
        <v>462</v>
      </c>
      <c r="N83" s="10">
        <f>IF(N82=MAX($D82:$Q82),N$70/((2*SUM(AD$70:AD82))+1),N82)</f>
        <v>639</v>
      </c>
      <c r="O83" s="10">
        <f>IF(O82=MAX($D82:$Q82),O$70/((2*SUM(AE$70:AE82))+1),O82)</f>
        <v>0</v>
      </c>
      <c r="P83" s="10">
        <f>IF(P82=MAX($D82:$Q82),P$70/((2*SUM(AF$70:AF82))+1),P82)</f>
        <v>0</v>
      </c>
      <c r="Q83" s="10">
        <f>IF(Q82=MAX($D82:$Q82),Q$70/((2*SUM(AG$70:AG82))+1),Q82)</f>
        <v>0</v>
      </c>
      <c r="R83" s="8"/>
      <c r="S83" s="8">
        <v>14</v>
      </c>
      <c r="T83" s="8">
        <f t="shared" si="36"/>
        <v>1</v>
      </c>
      <c r="U83" s="8">
        <f t="shared" si="37"/>
        <v>0</v>
      </c>
      <c r="V83" s="8">
        <f t="shared" si="38"/>
        <v>0</v>
      </c>
      <c r="W83" s="8">
        <f t="shared" si="39"/>
        <v>0</v>
      </c>
      <c r="X83" s="8">
        <f t="shared" si="40"/>
        <v>0</v>
      </c>
      <c r="Y83" s="8">
        <f t="shared" si="41"/>
        <v>0</v>
      </c>
      <c r="Z83" s="8">
        <f t="shared" si="42"/>
        <v>0</v>
      </c>
      <c r="AA83" s="8">
        <f t="shared" si="43"/>
        <v>0</v>
      </c>
      <c r="AB83" s="8">
        <f t="shared" si="44"/>
        <v>0</v>
      </c>
      <c r="AC83" s="8">
        <f t="shared" si="45"/>
        <v>0</v>
      </c>
      <c r="AD83" s="8">
        <f t="shared" si="46"/>
        <v>0</v>
      </c>
      <c r="AE83" s="8">
        <f t="shared" si="47"/>
        <v>0</v>
      </c>
      <c r="AF83" s="8">
        <f t="shared" si="48"/>
        <v>0</v>
      </c>
      <c r="AG83" s="8">
        <f t="shared" si="49"/>
        <v>0</v>
      </c>
    </row>
    <row r="84" spans="2:33" x14ac:dyDescent="0.3">
      <c r="B84" s="8" t="s">
        <v>62</v>
      </c>
      <c r="C84" s="8">
        <v>15</v>
      </c>
      <c r="D84" s="10">
        <f>IF(D83=MAX($D83:$Q83),D$70/((2*SUM(T$70:T83))+1),D83)</f>
        <v>9838.818181818182</v>
      </c>
      <c r="E84" s="10">
        <f>IF(E83=MAX($D83:$Q83),E$70/((2*SUM(U$70:U83))+1),E83)</f>
        <v>10562.153846153846</v>
      </c>
      <c r="F84" s="10">
        <f>IF(F83=MAX($D83:$Q83),F$70/((2*SUM(V$70:V83))+1),F83)</f>
        <v>9253.2000000000007</v>
      </c>
      <c r="G84" s="10">
        <f>IF(G83=MAX($D83:$Q83),G$70/((2*SUM(W$70:W83))+1),G83)</f>
        <v>7357</v>
      </c>
      <c r="H84" s="10">
        <f>IF(H83=MAX($D83:$Q83),H$70/((2*SUM(X$70:X83))+1),H83)</f>
        <v>10617</v>
      </c>
      <c r="I84" s="10">
        <f>IF(I83=MAX($D83:$Q83),I$70/((2*SUM(Y$70:Y83))+1),I83)</f>
        <v>7469</v>
      </c>
      <c r="J84" s="10">
        <f>IF(J83=MAX($D83:$Q83),J$70/((2*SUM(Z$70:Z83))+1),J83)</f>
        <v>5218</v>
      </c>
      <c r="K84" s="10">
        <f>IF(K83=MAX($D83:$Q83),K$70/((2*SUM(AA$70:AA83))+1),K83)</f>
        <v>1784</v>
      </c>
      <c r="L84" s="10">
        <f>IF(L83=MAX($D83:$Q83),L$70/((2*SUM(AB$70:AB83))+1),L83)</f>
        <v>1161</v>
      </c>
      <c r="M84" s="10">
        <f>IF(M83=MAX($D83:$Q83),M$70/((2*SUM(AC$70:AC83))+1),M83)</f>
        <v>462</v>
      </c>
      <c r="N84" s="10">
        <f>IF(N83=MAX($D83:$Q83),N$70/((2*SUM(AD$70:AD83))+1),N83)</f>
        <v>639</v>
      </c>
      <c r="O84" s="10">
        <f>IF(O83=MAX($D83:$Q83),O$70/((2*SUM(AE$70:AE83))+1),O83)</f>
        <v>0</v>
      </c>
      <c r="P84" s="10">
        <f>IF(P83=MAX($D83:$Q83),P$70/((2*SUM(AF$70:AF83))+1),P83)</f>
        <v>0</v>
      </c>
      <c r="Q84" s="10">
        <f>IF(Q83=MAX($D83:$Q83),Q$70/((2*SUM(AG$70:AG83))+1),Q83)</f>
        <v>0</v>
      </c>
      <c r="R84" s="8"/>
      <c r="S84" s="8">
        <v>15</v>
      </c>
      <c r="T84" s="8">
        <f t="shared" si="36"/>
        <v>0</v>
      </c>
      <c r="U84" s="8">
        <f t="shared" si="37"/>
        <v>0</v>
      </c>
      <c r="V84" s="8">
        <f t="shared" si="38"/>
        <v>0</v>
      </c>
      <c r="W84" s="8">
        <f t="shared" si="39"/>
        <v>0</v>
      </c>
      <c r="X84" s="8">
        <f t="shared" si="40"/>
        <v>1</v>
      </c>
      <c r="Y84" s="8">
        <f t="shared" si="41"/>
        <v>0</v>
      </c>
      <c r="Z84" s="8">
        <f t="shared" si="42"/>
        <v>0</v>
      </c>
      <c r="AA84" s="8">
        <f t="shared" si="43"/>
        <v>0</v>
      </c>
      <c r="AB84" s="8">
        <f t="shared" si="44"/>
        <v>0</v>
      </c>
      <c r="AC84" s="8">
        <f t="shared" si="45"/>
        <v>0</v>
      </c>
      <c r="AD84" s="8">
        <f t="shared" si="46"/>
        <v>0</v>
      </c>
      <c r="AE84" s="8">
        <f t="shared" si="47"/>
        <v>0</v>
      </c>
      <c r="AF84" s="8">
        <f t="shared" si="48"/>
        <v>0</v>
      </c>
      <c r="AG84" s="8">
        <f t="shared" si="49"/>
        <v>0</v>
      </c>
    </row>
    <row r="85" spans="2:33" x14ac:dyDescent="0.3">
      <c r="B85" s="8" t="s">
        <v>62</v>
      </c>
      <c r="C85" s="8">
        <v>16</v>
      </c>
      <c r="D85" s="10">
        <f>IF(D84=MAX($D84:$Q84),D$70/((2*SUM(T$70:T84))+1),D84)</f>
        <v>9838.818181818182</v>
      </c>
      <c r="E85" s="10">
        <f>IF(E84=MAX($D84:$Q84),E$70/((2*SUM(U$70:U84))+1),E84)</f>
        <v>10562.153846153846</v>
      </c>
      <c r="F85" s="10">
        <f>IF(F84=MAX($D84:$Q84),F$70/((2*SUM(V$70:V84))+1),F84)</f>
        <v>9253.2000000000007</v>
      </c>
      <c r="G85" s="10">
        <f>IF(G84=MAX($D84:$Q84),G$70/((2*SUM(W$70:W84))+1),G84)</f>
        <v>7357</v>
      </c>
      <c r="H85" s="10">
        <f>IF(H84=MAX($D84:$Q84),H$70/((2*SUM(X$70:X84))+1),H84)</f>
        <v>3539</v>
      </c>
      <c r="I85" s="10">
        <f>IF(I84=MAX($D84:$Q84),I$70/((2*SUM(Y$70:Y84))+1),I84)</f>
        <v>7469</v>
      </c>
      <c r="J85" s="10">
        <f>IF(J84=MAX($D84:$Q84),J$70/((2*SUM(Z$70:Z84))+1),J84)</f>
        <v>5218</v>
      </c>
      <c r="K85" s="10">
        <f>IF(K84=MAX($D84:$Q84),K$70/((2*SUM(AA$70:AA84))+1),K84)</f>
        <v>1784</v>
      </c>
      <c r="L85" s="10">
        <f>IF(L84=MAX($D84:$Q84),L$70/((2*SUM(AB$70:AB84))+1),L84)</f>
        <v>1161</v>
      </c>
      <c r="M85" s="10">
        <f>IF(M84=MAX($D84:$Q84),M$70/((2*SUM(AC$70:AC84))+1),M84)</f>
        <v>462</v>
      </c>
      <c r="N85" s="10">
        <f>IF(N84=MAX($D84:$Q84),N$70/((2*SUM(AD$70:AD84))+1),N84)</f>
        <v>639</v>
      </c>
      <c r="O85" s="10">
        <f>IF(O84=MAX($D84:$Q84),O$70/((2*SUM(AE$70:AE84))+1),O84)</f>
        <v>0</v>
      </c>
      <c r="P85" s="10">
        <f>IF(P84=MAX($D84:$Q84),P$70/((2*SUM(AF$70:AF84))+1),P84)</f>
        <v>0</v>
      </c>
      <c r="Q85" s="10">
        <f>IF(Q84=MAX($D84:$Q84),Q$70/((2*SUM(AG$70:AG84))+1),Q84)</f>
        <v>0</v>
      </c>
      <c r="R85" s="8"/>
      <c r="S85" s="8">
        <v>16</v>
      </c>
      <c r="T85" s="8">
        <f t="shared" si="36"/>
        <v>0</v>
      </c>
      <c r="U85" s="8">
        <f t="shared" si="37"/>
        <v>1</v>
      </c>
      <c r="V85" s="8">
        <f t="shared" si="38"/>
        <v>0</v>
      </c>
      <c r="W85" s="8">
        <f t="shared" si="39"/>
        <v>0</v>
      </c>
      <c r="X85" s="8">
        <f t="shared" si="40"/>
        <v>0</v>
      </c>
      <c r="Y85" s="8">
        <f t="shared" si="41"/>
        <v>0</v>
      </c>
      <c r="Z85" s="8">
        <f t="shared" si="42"/>
        <v>0</v>
      </c>
      <c r="AA85" s="8">
        <f t="shared" si="43"/>
        <v>0</v>
      </c>
      <c r="AB85" s="8">
        <f t="shared" si="44"/>
        <v>0</v>
      </c>
      <c r="AC85" s="8">
        <f t="shared" si="45"/>
        <v>0</v>
      </c>
      <c r="AD85" s="8">
        <f t="shared" si="46"/>
        <v>0</v>
      </c>
      <c r="AE85" s="8">
        <f t="shared" si="47"/>
        <v>0</v>
      </c>
      <c r="AF85" s="8">
        <f t="shared" si="48"/>
        <v>0</v>
      </c>
      <c r="AG85" s="8">
        <f t="shared" si="49"/>
        <v>0</v>
      </c>
    </row>
    <row r="86" spans="2:33" x14ac:dyDescent="0.3">
      <c r="B86" s="8" t="s">
        <v>62</v>
      </c>
      <c r="C86" s="8">
        <v>17</v>
      </c>
      <c r="D86" s="10">
        <f>IF(D85=MAX($D85:$Q85),D$70/((2*SUM(T$70:T85))+1),D85)</f>
        <v>9838.818181818182</v>
      </c>
      <c r="E86" s="10">
        <f>IF(E85=MAX($D85:$Q85),E$70/((2*SUM(U$70:U85))+1),E85)</f>
        <v>9153.8666666666668</v>
      </c>
      <c r="F86" s="10">
        <f>IF(F85=MAX($D85:$Q85),F$70/((2*SUM(V$70:V85))+1),F85)</f>
        <v>9253.2000000000007</v>
      </c>
      <c r="G86" s="10">
        <f>IF(G85=MAX($D85:$Q85),G$70/((2*SUM(W$70:W85))+1),G85)</f>
        <v>7357</v>
      </c>
      <c r="H86" s="10">
        <f>IF(H85=MAX($D85:$Q85),H$70/((2*SUM(X$70:X85))+1),H85)</f>
        <v>3539</v>
      </c>
      <c r="I86" s="10">
        <f>IF(I85=MAX($D85:$Q85),I$70/((2*SUM(Y$70:Y85))+1),I85)</f>
        <v>7469</v>
      </c>
      <c r="J86" s="10">
        <f>IF(J85=MAX($D85:$Q85),J$70/((2*SUM(Z$70:Z85))+1),J85)</f>
        <v>5218</v>
      </c>
      <c r="K86" s="10">
        <f>IF(K85=MAX($D85:$Q85),K$70/((2*SUM(AA$70:AA85))+1),K85)</f>
        <v>1784</v>
      </c>
      <c r="L86" s="10">
        <f>IF(L85=MAX($D85:$Q85),L$70/((2*SUM(AB$70:AB85))+1),L85)</f>
        <v>1161</v>
      </c>
      <c r="M86" s="10">
        <f>IF(M85=MAX($D85:$Q85),M$70/((2*SUM(AC$70:AC85))+1),M85)</f>
        <v>462</v>
      </c>
      <c r="N86" s="10">
        <f>IF(N85=MAX($D85:$Q85),N$70/((2*SUM(AD$70:AD85))+1),N85)</f>
        <v>639</v>
      </c>
      <c r="O86" s="10">
        <f>IF(O85=MAX($D85:$Q85),O$70/((2*SUM(AE$70:AE85))+1),O85)</f>
        <v>0</v>
      </c>
      <c r="P86" s="10">
        <f>IF(P85=MAX($D85:$Q85),P$70/((2*SUM(AF$70:AF85))+1),P85)</f>
        <v>0</v>
      </c>
      <c r="Q86" s="10">
        <f>IF(Q85=MAX($D85:$Q85),Q$70/((2*SUM(AG$70:AG85))+1),Q85)</f>
        <v>0</v>
      </c>
      <c r="R86" s="8"/>
      <c r="S86" s="8">
        <v>17</v>
      </c>
      <c r="T86" s="8">
        <f t="shared" si="36"/>
        <v>1</v>
      </c>
      <c r="U86" s="8">
        <f t="shared" si="37"/>
        <v>0</v>
      </c>
      <c r="V86" s="8">
        <f t="shared" si="38"/>
        <v>0</v>
      </c>
      <c r="W86" s="8">
        <f t="shared" si="39"/>
        <v>0</v>
      </c>
      <c r="X86" s="8">
        <f t="shared" si="40"/>
        <v>0</v>
      </c>
      <c r="Y86" s="8">
        <f t="shared" si="41"/>
        <v>0</v>
      </c>
      <c r="Z86" s="8">
        <f t="shared" si="42"/>
        <v>0</v>
      </c>
      <c r="AA86" s="8">
        <f t="shared" si="43"/>
        <v>0</v>
      </c>
      <c r="AB86" s="8">
        <f t="shared" si="44"/>
        <v>0</v>
      </c>
      <c r="AC86" s="8">
        <f t="shared" si="45"/>
        <v>0</v>
      </c>
      <c r="AD86" s="8">
        <f t="shared" si="46"/>
        <v>0</v>
      </c>
      <c r="AE86" s="8">
        <f t="shared" si="47"/>
        <v>0</v>
      </c>
      <c r="AF86" s="8">
        <f t="shared" si="48"/>
        <v>0</v>
      </c>
      <c r="AG86" s="8">
        <f t="shared" si="49"/>
        <v>0</v>
      </c>
    </row>
    <row r="87" spans="2:33" x14ac:dyDescent="0.3">
      <c r="B87" s="8" t="s">
        <v>62</v>
      </c>
      <c r="C87" s="8">
        <v>18</v>
      </c>
      <c r="D87" s="10">
        <f>IF(D86=MAX($D86:$Q86),D$70/((2*SUM(T$70:T86))+1),D86)</f>
        <v>8325.1538461538457</v>
      </c>
      <c r="E87" s="10">
        <f>IF(E86=MAX($D86:$Q86),E$70/((2*SUM(U$70:U86))+1),E86)</f>
        <v>9153.8666666666668</v>
      </c>
      <c r="F87" s="10">
        <f>IF(F86=MAX($D86:$Q86),F$70/((2*SUM(V$70:V86))+1),F86)</f>
        <v>9253.2000000000007</v>
      </c>
      <c r="G87" s="10">
        <f>IF(G86=MAX($D86:$Q86),G$70/((2*SUM(W$70:W86))+1),G86)</f>
        <v>7357</v>
      </c>
      <c r="H87" s="10">
        <f>IF(H86=MAX($D86:$Q86),H$70/((2*SUM(X$70:X86))+1),H86)</f>
        <v>3539</v>
      </c>
      <c r="I87" s="10">
        <f>IF(I86=MAX($D86:$Q86),I$70/((2*SUM(Y$70:Y86))+1),I86)</f>
        <v>7469</v>
      </c>
      <c r="J87" s="10">
        <f>IF(J86=MAX($D86:$Q86),J$70/((2*SUM(Z$70:Z86))+1),J86)</f>
        <v>5218</v>
      </c>
      <c r="K87" s="10">
        <f>IF(K86=MAX($D86:$Q86),K$70/((2*SUM(AA$70:AA86))+1),K86)</f>
        <v>1784</v>
      </c>
      <c r="L87" s="10">
        <f>IF(L86=MAX($D86:$Q86),L$70/((2*SUM(AB$70:AB86))+1),L86)</f>
        <v>1161</v>
      </c>
      <c r="M87" s="10">
        <f>IF(M86=MAX($D86:$Q86),M$70/((2*SUM(AC$70:AC86))+1),M86)</f>
        <v>462</v>
      </c>
      <c r="N87" s="10">
        <f>IF(N86=MAX($D86:$Q86),N$70/((2*SUM(AD$70:AD86))+1),N86)</f>
        <v>639</v>
      </c>
      <c r="O87" s="10">
        <f>IF(O86=MAX($D86:$Q86),O$70/((2*SUM(AE$70:AE86))+1),O86)</f>
        <v>0</v>
      </c>
      <c r="P87" s="10">
        <f>IF(P86=MAX($D86:$Q86),P$70/((2*SUM(AF$70:AF86))+1),P86)</f>
        <v>0</v>
      </c>
      <c r="Q87" s="10">
        <f>IF(Q86=MAX($D86:$Q86),Q$70/((2*SUM(AG$70:AG86))+1),Q86)</f>
        <v>0</v>
      </c>
      <c r="R87" s="8"/>
      <c r="S87" s="8">
        <v>18</v>
      </c>
      <c r="T87" s="8">
        <f t="shared" si="36"/>
        <v>0</v>
      </c>
      <c r="U87" s="8">
        <f t="shared" si="37"/>
        <v>0</v>
      </c>
      <c r="V87" s="8">
        <f t="shared" si="38"/>
        <v>1</v>
      </c>
      <c r="W87" s="8">
        <f t="shared" si="39"/>
        <v>0</v>
      </c>
      <c r="X87" s="8">
        <f t="shared" si="40"/>
        <v>0</v>
      </c>
      <c r="Y87" s="8">
        <f t="shared" si="41"/>
        <v>0</v>
      </c>
      <c r="Z87" s="8">
        <f t="shared" si="42"/>
        <v>0</v>
      </c>
      <c r="AA87" s="8">
        <f t="shared" si="43"/>
        <v>0</v>
      </c>
      <c r="AB87" s="8">
        <f t="shared" si="44"/>
        <v>0</v>
      </c>
      <c r="AC87" s="8">
        <f t="shared" si="45"/>
        <v>0</v>
      </c>
      <c r="AD87" s="8">
        <f t="shared" si="46"/>
        <v>0</v>
      </c>
      <c r="AE87" s="8">
        <f t="shared" si="47"/>
        <v>0</v>
      </c>
      <c r="AF87" s="8">
        <f t="shared" si="48"/>
        <v>0</v>
      </c>
      <c r="AG87" s="8">
        <f t="shared" si="49"/>
        <v>0</v>
      </c>
    </row>
    <row r="88" spans="2:33" x14ac:dyDescent="0.3">
      <c r="B88" s="8" t="s">
        <v>62</v>
      </c>
      <c r="C88" s="8">
        <v>19</v>
      </c>
      <c r="D88" s="10">
        <f>IF(D87=MAX($D87:$Q87),D$70/((2*SUM(T$70:T87))+1),D87)</f>
        <v>8325.1538461538457</v>
      </c>
      <c r="E88" s="10">
        <f>IF(E87=MAX($D87:$Q87),E$70/((2*SUM(U$70:U87))+1),E87)</f>
        <v>9153.8666666666668</v>
      </c>
      <c r="F88" s="10">
        <f>IF(F87=MAX($D87:$Q87),F$70/((2*SUM(V$70:V87))+1),F87)</f>
        <v>6609.4285714285716</v>
      </c>
      <c r="G88" s="10">
        <f>IF(G87=MAX($D87:$Q87),G$70/((2*SUM(W$70:W87))+1),G87)</f>
        <v>7357</v>
      </c>
      <c r="H88" s="10">
        <f>IF(H87=MAX($D87:$Q87),H$70/((2*SUM(X$70:X87))+1),H87)</f>
        <v>3539</v>
      </c>
      <c r="I88" s="10">
        <f>IF(I87=MAX($D87:$Q87),I$70/((2*SUM(Y$70:Y87))+1),I87)</f>
        <v>7469</v>
      </c>
      <c r="J88" s="10">
        <f>IF(J87=MAX($D87:$Q87),J$70/((2*SUM(Z$70:Z87))+1),J87)</f>
        <v>5218</v>
      </c>
      <c r="K88" s="10">
        <f>IF(K87=MAX($D87:$Q87),K$70/((2*SUM(AA$70:AA87))+1),K87)</f>
        <v>1784</v>
      </c>
      <c r="L88" s="10">
        <f>IF(L87=MAX($D87:$Q87),L$70/((2*SUM(AB$70:AB87))+1),L87)</f>
        <v>1161</v>
      </c>
      <c r="M88" s="10">
        <f>IF(M87=MAX($D87:$Q87),M$70/((2*SUM(AC$70:AC87))+1),M87)</f>
        <v>462</v>
      </c>
      <c r="N88" s="10">
        <f>IF(N87=MAX($D87:$Q87),N$70/((2*SUM(AD$70:AD87))+1),N87)</f>
        <v>639</v>
      </c>
      <c r="O88" s="10">
        <f>IF(O87=MAX($D87:$Q87),O$70/((2*SUM(AE$70:AE87))+1),O87)</f>
        <v>0</v>
      </c>
      <c r="P88" s="10">
        <f>IF(P87=MAX($D87:$Q87),P$70/((2*SUM(AF$70:AF87))+1),P87)</f>
        <v>0</v>
      </c>
      <c r="Q88" s="10">
        <f>IF(Q87=MAX($D87:$Q87),Q$70/((2*SUM(AG$70:AG87))+1),Q87)</f>
        <v>0</v>
      </c>
      <c r="R88" s="8"/>
      <c r="S88" s="8">
        <v>19</v>
      </c>
      <c r="T88" s="8">
        <f t="shared" si="36"/>
        <v>0</v>
      </c>
      <c r="U88" s="8">
        <f t="shared" si="37"/>
        <v>1</v>
      </c>
      <c r="V88" s="8">
        <f t="shared" si="38"/>
        <v>0</v>
      </c>
      <c r="W88" s="8">
        <f t="shared" si="39"/>
        <v>0</v>
      </c>
      <c r="X88" s="8">
        <f t="shared" si="40"/>
        <v>0</v>
      </c>
      <c r="Y88" s="8">
        <f t="shared" si="41"/>
        <v>0</v>
      </c>
      <c r="Z88" s="8">
        <f t="shared" si="42"/>
        <v>0</v>
      </c>
      <c r="AA88" s="8">
        <f t="shared" si="43"/>
        <v>0</v>
      </c>
      <c r="AB88" s="8">
        <f t="shared" si="44"/>
        <v>0</v>
      </c>
      <c r="AC88" s="8">
        <f t="shared" si="45"/>
        <v>0</v>
      </c>
      <c r="AD88" s="8">
        <f t="shared" si="46"/>
        <v>0</v>
      </c>
      <c r="AE88" s="8">
        <f t="shared" si="47"/>
        <v>0</v>
      </c>
      <c r="AF88" s="8">
        <f t="shared" si="48"/>
        <v>0</v>
      </c>
      <c r="AG88" s="8">
        <f t="shared" si="49"/>
        <v>0</v>
      </c>
    </row>
    <row r="89" spans="2:33" x14ac:dyDescent="0.3">
      <c r="B89" s="8" t="s">
        <v>62</v>
      </c>
      <c r="C89" s="8">
        <v>20</v>
      </c>
      <c r="D89" s="10">
        <f>IF(D88=MAX($D88:$Q88),D$70/((2*SUM(T$70:T88))+1),D88)</f>
        <v>8325.1538461538457</v>
      </c>
      <c r="E89" s="10">
        <f>IF(E88=MAX($D88:$Q88),E$70/((2*SUM(U$70:U88))+1),E88)</f>
        <v>8076.9411764705883</v>
      </c>
      <c r="F89" s="10">
        <f>IF(F88=MAX($D88:$Q88),F$70/((2*SUM(V$70:V88))+1),F88)</f>
        <v>6609.4285714285716</v>
      </c>
      <c r="G89" s="10">
        <f>IF(G88=MAX($D88:$Q88),G$70/((2*SUM(W$70:W88))+1),G88)</f>
        <v>7357</v>
      </c>
      <c r="H89" s="10">
        <f>IF(H88=MAX($D88:$Q88),H$70/((2*SUM(X$70:X88))+1),H88)</f>
        <v>3539</v>
      </c>
      <c r="I89" s="10">
        <f>IF(I88=MAX($D88:$Q88),I$70/((2*SUM(Y$70:Y88))+1),I88)</f>
        <v>7469</v>
      </c>
      <c r="J89" s="10">
        <f>IF(J88=MAX($D88:$Q88),J$70/((2*SUM(Z$70:Z88))+1),J88)</f>
        <v>5218</v>
      </c>
      <c r="K89" s="10">
        <f>IF(K88=MAX($D88:$Q88),K$70/((2*SUM(AA$70:AA88))+1),K88)</f>
        <v>1784</v>
      </c>
      <c r="L89" s="10">
        <f>IF(L88=MAX($D88:$Q88),L$70/((2*SUM(AB$70:AB88))+1),L88)</f>
        <v>1161</v>
      </c>
      <c r="M89" s="10">
        <f>IF(M88=MAX($D88:$Q88),M$70/((2*SUM(AC$70:AC88))+1),M88)</f>
        <v>462</v>
      </c>
      <c r="N89" s="10">
        <f>IF(N88=MAX($D88:$Q88),N$70/((2*SUM(AD$70:AD88))+1),N88)</f>
        <v>639</v>
      </c>
      <c r="O89" s="10">
        <f>IF(O88=MAX($D88:$Q88),O$70/((2*SUM(AE$70:AE88))+1),O88)</f>
        <v>0</v>
      </c>
      <c r="P89" s="10">
        <f>IF(P88=MAX($D88:$Q88),P$70/((2*SUM(AF$70:AF88))+1),P88)</f>
        <v>0</v>
      </c>
      <c r="Q89" s="10">
        <f>IF(Q88=MAX($D88:$Q88),Q$70/((2*SUM(AG$70:AG88))+1),Q88)</f>
        <v>0</v>
      </c>
      <c r="R89" s="8"/>
      <c r="S89" s="8">
        <v>20</v>
      </c>
      <c r="T89" s="8">
        <f t="shared" si="36"/>
        <v>1</v>
      </c>
      <c r="U89" s="8">
        <f t="shared" si="37"/>
        <v>0</v>
      </c>
      <c r="V89" s="8">
        <f t="shared" si="38"/>
        <v>0</v>
      </c>
      <c r="W89" s="8">
        <f t="shared" si="39"/>
        <v>0</v>
      </c>
      <c r="X89" s="8">
        <f t="shared" si="40"/>
        <v>0</v>
      </c>
      <c r="Y89" s="8">
        <f t="shared" si="41"/>
        <v>0</v>
      </c>
      <c r="Z89" s="8">
        <f t="shared" si="42"/>
        <v>0</v>
      </c>
      <c r="AA89" s="8">
        <f t="shared" si="43"/>
        <v>0</v>
      </c>
      <c r="AB89" s="8">
        <f t="shared" si="44"/>
        <v>0</v>
      </c>
      <c r="AC89" s="8">
        <f t="shared" si="45"/>
        <v>0</v>
      </c>
      <c r="AD89" s="8">
        <f t="shared" si="46"/>
        <v>0</v>
      </c>
      <c r="AE89" s="8">
        <f t="shared" si="47"/>
        <v>0</v>
      </c>
      <c r="AF89" s="8">
        <f t="shared" si="48"/>
        <v>0</v>
      </c>
      <c r="AG89" s="8">
        <f t="shared" si="49"/>
        <v>0</v>
      </c>
    </row>
    <row r="90" spans="2:33" x14ac:dyDescent="0.3">
      <c r="B90" s="8" t="s">
        <v>62</v>
      </c>
      <c r="C90" s="8">
        <v>21</v>
      </c>
      <c r="D90" s="10">
        <f>IF(D89=MAX($D89:$Q89),D$70/((2*SUM(T$70:T89))+1),D89)</f>
        <v>7215.1333333333332</v>
      </c>
      <c r="E90" s="10">
        <f>IF(E89=MAX($D89:$Q89),E$70/((2*SUM(U$70:U89))+1),E89)</f>
        <v>8076.9411764705883</v>
      </c>
      <c r="F90" s="10">
        <f>IF(F89=MAX($D89:$Q89),F$70/((2*SUM(V$70:V89))+1),F89)</f>
        <v>6609.4285714285716</v>
      </c>
      <c r="G90" s="10">
        <f>IF(G89=MAX($D89:$Q89),G$70/((2*SUM(W$70:W89))+1),G89)</f>
        <v>7357</v>
      </c>
      <c r="H90" s="10">
        <f>IF(H89=MAX($D89:$Q89),H$70/((2*SUM(X$70:X89))+1),H89)</f>
        <v>3539</v>
      </c>
      <c r="I90" s="10">
        <f>IF(I89=MAX($D89:$Q89),I$70/((2*SUM(Y$70:Y89))+1),I89)</f>
        <v>7469</v>
      </c>
      <c r="J90" s="10">
        <f>IF(J89=MAX($D89:$Q89),J$70/((2*SUM(Z$70:Z89))+1),J89)</f>
        <v>5218</v>
      </c>
      <c r="K90" s="10">
        <f>IF(K89=MAX($D89:$Q89),K$70/((2*SUM(AA$70:AA89))+1),K89)</f>
        <v>1784</v>
      </c>
      <c r="L90" s="10">
        <f>IF(L89=MAX($D89:$Q89),L$70/((2*SUM(AB$70:AB89))+1),L89)</f>
        <v>1161</v>
      </c>
      <c r="M90" s="10">
        <f>IF(M89=MAX($D89:$Q89),M$70/((2*SUM(AC$70:AC89))+1),M89)</f>
        <v>462</v>
      </c>
      <c r="N90" s="10">
        <f>IF(N89=MAX($D89:$Q89),N$70/((2*SUM(AD$70:AD89))+1),N89)</f>
        <v>639</v>
      </c>
      <c r="O90" s="10">
        <f>IF(O89=MAX($D89:$Q89),O$70/((2*SUM(AE$70:AE89))+1),O89)</f>
        <v>0</v>
      </c>
      <c r="P90" s="10">
        <f>IF(P89=MAX($D89:$Q89),P$70/((2*SUM(AF$70:AF89))+1),P89)</f>
        <v>0</v>
      </c>
      <c r="Q90" s="10">
        <f>IF(Q89=MAX($D89:$Q89),Q$70/((2*SUM(AG$70:AG89))+1),Q89)</f>
        <v>0</v>
      </c>
      <c r="R90" s="8"/>
      <c r="S90" s="8">
        <v>21</v>
      </c>
      <c r="T90" s="8">
        <f t="shared" si="36"/>
        <v>0</v>
      </c>
      <c r="U90" s="8">
        <f t="shared" si="37"/>
        <v>1</v>
      </c>
      <c r="V90" s="8">
        <f t="shared" si="38"/>
        <v>0</v>
      </c>
      <c r="W90" s="8">
        <f t="shared" si="39"/>
        <v>0</v>
      </c>
      <c r="X90" s="8">
        <f t="shared" si="40"/>
        <v>0</v>
      </c>
      <c r="Y90" s="8">
        <f t="shared" si="41"/>
        <v>0</v>
      </c>
      <c r="Z90" s="8">
        <f t="shared" si="42"/>
        <v>0</v>
      </c>
      <c r="AA90" s="8">
        <f t="shared" si="43"/>
        <v>0</v>
      </c>
      <c r="AB90" s="8">
        <f t="shared" si="44"/>
        <v>0</v>
      </c>
      <c r="AC90" s="8">
        <f t="shared" si="45"/>
        <v>0</v>
      </c>
      <c r="AD90" s="8">
        <f t="shared" si="46"/>
        <v>0</v>
      </c>
      <c r="AE90" s="8">
        <f t="shared" si="47"/>
        <v>0</v>
      </c>
      <c r="AF90" s="8">
        <f t="shared" si="48"/>
        <v>0</v>
      </c>
      <c r="AG90" s="8">
        <f t="shared" si="49"/>
        <v>0</v>
      </c>
    </row>
    <row r="91" spans="2:33" x14ac:dyDescent="0.3">
      <c r="B91" s="8" t="s">
        <v>62</v>
      </c>
      <c r="C91" s="8">
        <v>22</v>
      </c>
      <c r="D91" s="10">
        <f>IF(D90=MAX($D90:$Q90),D$70/((2*SUM(T$70:T90))+1),D90)</f>
        <v>7215.1333333333332</v>
      </c>
      <c r="E91" s="10">
        <f>IF(E90=MAX($D90:$Q90),E$70/((2*SUM(U$70:U90))+1),E90)</f>
        <v>7226.7368421052633</v>
      </c>
      <c r="F91" s="10">
        <f>IF(F90=MAX($D90:$Q90),F$70/((2*SUM(V$70:V90))+1),F90)</f>
        <v>6609.4285714285716</v>
      </c>
      <c r="G91" s="10">
        <f>IF(G90=MAX($D90:$Q90),G$70/((2*SUM(W$70:W90))+1),G90)</f>
        <v>7357</v>
      </c>
      <c r="H91" s="10">
        <f>IF(H90=MAX($D90:$Q90),H$70/((2*SUM(X$70:X90))+1),H90)</f>
        <v>3539</v>
      </c>
      <c r="I91" s="10">
        <f>IF(I90=MAX($D90:$Q90),I$70/((2*SUM(Y$70:Y90))+1),I90)</f>
        <v>7469</v>
      </c>
      <c r="J91" s="10">
        <f>IF(J90=MAX($D90:$Q90),J$70/((2*SUM(Z$70:Z90))+1),J90)</f>
        <v>5218</v>
      </c>
      <c r="K91" s="10">
        <f>IF(K90=MAX($D90:$Q90),K$70/((2*SUM(AA$70:AA90))+1),K90)</f>
        <v>1784</v>
      </c>
      <c r="L91" s="10">
        <f>IF(L90=MAX($D90:$Q90),L$70/((2*SUM(AB$70:AB90))+1),L90)</f>
        <v>1161</v>
      </c>
      <c r="M91" s="10">
        <f>IF(M90=MAX($D90:$Q90),M$70/((2*SUM(AC$70:AC90))+1),M90)</f>
        <v>462</v>
      </c>
      <c r="N91" s="10">
        <f>IF(N90=MAX($D90:$Q90),N$70/((2*SUM(AD$70:AD90))+1),N90)</f>
        <v>639</v>
      </c>
      <c r="O91" s="10">
        <f>IF(O90=MAX($D90:$Q90),O$70/((2*SUM(AE$70:AE90))+1),O90)</f>
        <v>0</v>
      </c>
      <c r="P91" s="10">
        <f>IF(P90=MAX($D90:$Q90),P$70/((2*SUM(AF$70:AF90))+1),P90)</f>
        <v>0</v>
      </c>
      <c r="Q91" s="10">
        <f>IF(Q90=MAX($D90:$Q90),Q$70/((2*SUM(AG$70:AG90))+1),Q90)</f>
        <v>0</v>
      </c>
      <c r="R91" s="8"/>
      <c r="S91" s="8">
        <v>22</v>
      </c>
      <c r="T91" s="8">
        <f t="shared" si="36"/>
        <v>0</v>
      </c>
      <c r="U91" s="8">
        <f t="shared" si="37"/>
        <v>0</v>
      </c>
      <c r="V91" s="8">
        <f t="shared" si="38"/>
        <v>0</v>
      </c>
      <c r="W91" s="8">
        <f t="shared" si="39"/>
        <v>0</v>
      </c>
      <c r="X91" s="8">
        <f t="shared" si="40"/>
        <v>0</v>
      </c>
      <c r="Y91" s="8">
        <f t="shared" si="41"/>
        <v>1</v>
      </c>
      <c r="Z91" s="8">
        <f t="shared" si="42"/>
        <v>0</v>
      </c>
      <c r="AA91" s="8">
        <f t="shared" si="43"/>
        <v>0</v>
      </c>
      <c r="AB91" s="8">
        <f t="shared" si="44"/>
        <v>0</v>
      </c>
      <c r="AC91" s="8">
        <f t="shared" si="45"/>
        <v>0</v>
      </c>
      <c r="AD91" s="8">
        <f t="shared" si="46"/>
        <v>0</v>
      </c>
      <c r="AE91" s="8">
        <f t="shared" si="47"/>
        <v>0</v>
      </c>
      <c r="AF91" s="8">
        <f t="shared" si="48"/>
        <v>0</v>
      </c>
      <c r="AG91" s="8">
        <f t="shared" si="49"/>
        <v>0</v>
      </c>
    </row>
    <row r="92" spans="2:33" x14ac:dyDescent="0.3">
      <c r="B92" s="8" t="s">
        <v>62</v>
      </c>
      <c r="C92" s="8">
        <v>23</v>
      </c>
      <c r="D92" s="10">
        <f>IF(D91=MAX($D91:$Q91),D$70/((2*SUM(T$70:T91))+1),D91)</f>
        <v>7215.1333333333332</v>
      </c>
      <c r="E92" s="10">
        <f>IF(E91=MAX($D91:$Q91),E$70/((2*SUM(U$70:U91))+1),E91)</f>
        <v>7226.7368421052633</v>
      </c>
      <c r="F92" s="10">
        <f>IF(F91=MAX($D91:$Q91),F$70/((2*SUM(V$70:V91))+1),F91)</f>
        <v>6609.4285714285716</v>
      </c>
      <c r="G92" s="10">
        <f>IF(G91=MAX($D91:$Q91),G$70/((2*SUM(W$70:W91))+1),G91)</f>
        <v>7357</v>
      </c>
      <c r="H92" s="10">
        <f>IF(H91=MAX($D91:$Q91),H$70/((2*SUM(X$70:X91))+1),H91)</f>
        <v>3539</v>
      </c>
      <c r="I92" s="10">
        <f>IF(I91=MAX($D91:$Q91),I$70/((2*SUM(Y$70:Y91))+1),I91)</f>
        <v>2489.6666666666665</v>
      </c>
      <c r="J92" s="10">
        <f>IF(J91=MAX($D91:$Q91),J$70/((2*SUM(Z$70:Z91))+1),J91)</f>
        <v>5218</v>
      </c>
      <c r="K92" s="10">
        <f>IF(K91=MAX($D91:$Q91),K$70/((2*SUM(AA$70:AA91))+1),K91)</f>
        <v>1784</v>
      </c>
      <c r="L92" s="10">
        <f>IF(L91=MAX($D91:$Q91),L$70/((2*SUM(AB$70:AB91))+1),L91)</f>
        <v>1161</v>
      </c>
      <c r="M92" s="10">
        <f>IF(M91=MAX($D91:$Q91),M$70/((2*SUM(AC$70:AC91))+1),M91)</f>
        <v>462</v>
      </c>
      <c r="N92" s="10">
        <f>IF(N91=MAX($D91:$Q91),N$70/((2*SUM(AD$70:AD91))+1),N91)</f>
        <v>639</v>
      </c>
      <c r="O92" s="10">
        <f>IF(O91=MAX($D91:$Q91),O$70/((2*SUM(AE$70:AE91))+1),O91)</f>
        <v>0</v>
      </c>
      <c r="P92" s="10">
        <f>IF(P91=MAX($D91:$Q91),P$70/((2*SUM(AF$70:AF91))+1),P91)</f>
        <v>0</v>
      </c>
      <c r="Q92" s="10">
        <f>IF(Q91=MAX($D91:$Q91),Q$70/((2*SUM(AG$70:AG91))+1),Q91)</f>
        <v>0</v>
      </c>
      <c r="R92" s="8"/>
      <c r="S92" s="8">
        <v>23</v>
      </c>
      <c r="T92" s="8">
        <f t="shared" si="36"/>
        <v>0</v>
      </c>
      <c r="U92" s="8">
        <f t="shared" si="37"/>
        <v>0</v>
      </c>
      <c r="V92" s="8">
        <f t="shared" si="38"/>
        <v>0</v>
      </c>
      <c r="W92" s="8">
        <f t="shared" si="39"/>
        <v>1</v>
      </c>
      <c r="X92" s="8">
        <f t="shared" si="40"/>
        <v>0</v>
      </c>
      <c r="Y92" s="8">
        <f t="shared" si="41"/>
        <v>0</v>
      </c>
      <c r="Z92" s="8">
        <f t="shared" si="42"/>
        <v>0</v>
      </c>
      <c r="AA92" s="8">
        <f t="shared" si="43"/>
        <v>0</v>
      </c>
      <c r="AB92" s="8">
        <f t="shared" si="44"/>
        <v>0</v>
      </c>
      <c r="AC92" s="8">
        <f t="shared" si="45"/>
        <v>0</v>
      </c>
      <c r="AD92" s="8">
        <f t="shared" si="46"/>
        <v>0</v>
      </c>
      <c r="AE92" s="8">
        <f t="shared" si="47"/>
        <v>0</v>
      </c>
      <c r="AF92" s="8">
        <f t="shared" si="48"/>
        <v>0</v>
      </c>
      <c r="AG92" s="8">
        <f t="shared" si="49"/>
        <v>0</v>
      </c>
    </row>
    <row r="93" spans="2:33" x14ac:dyDescent="0.3">
      <c r="B93" s="8" t="s">
        <v>62</v>
      </c>
      <c r="C93" s="8">
        <v>24</v>
      </c>
      <c r="D93" s="10">
        <f>IF(D92=MAX($D92:$Q92),D$70/((2*SUM(T$70:T92))+1),D92)</f>
        <v>7215.1333333333332</v>
      </c>
      <c r="E93" s="10">
        <f>IF(E92=MAX($D92:$Q92),E$70/((2*SUM(U$70:U92))+1),E92)</f>
        <v>7226.7368421052633</v>
      </c>
      <c r="F93" s="10">
        <f>IF(F92=MAX($D92:$Q92),F$70/((2*SUM(V$70:V92))+1),F92)</f>
        <v>6609.4285714285716</v>
      </c>
      <c r="G93" s="10">
        <f>IF(G92=MAX($D92:$Q92),G$70/((2*SUM(W$70:W92))+1),G92)</f>
        <v>4414.2</v>
      </c>
      <c r="H93" s="10">
        <f>IF(H92=MAX($D92:$Q92),H$70/((2*SUM(X$70:X92))+1),H92)</f>
        <v>3539</v>
      </c>
      <c r="I93" s="10">
        <f>IF(I92=MAX($D92:$Q92),I$70/((2*SUM(Y$70:Y92))+1),I92)</f>
        <v>2489.6666666666665</v>
      </c>
      <c r="J93" s="10">
        <f>IF(J92=MAX($D92:$Q92),J$70/((2*SUM(Z$70:Z92))+1),J92)</f>
        <v>5218</v>
      </c>
      <c r="K93" s="10">
        <f>IF(K92=MAX($D92:$Q92),K$70/((2*SUM(AA$70:AA92))+1),K92)</f>
        <v>1784</v>
      </c>
      <c r="L93" s="10">
        <f>IF(L92=MAX($D92:$Q92),L$70/((2*SUM(AB$70:AB92))+1),L92)</f>
        <v>1161</v>
      </c>
      <c r="M93" s="10">
        <f>IF(M92=MAX($D92:$Q92),M$70/((2*SUM(AC$70:AC92))+1),M92)</f>
        <v>462</v>
      </c>
      <c r="N93" s="10">
        <f>IF(N92=MAX($D92:$Q92),N$70/((2*SUM(AD$70:AD92))+1),N92)</f>
        <v>639</v>
      </c>
      <c r="O93" s="10">
        <f>IF(O92=MAX($D92:$Q92),O$70/((2*SUM(AE$70:AE92))+1),O92)</f>
        <v>0</v>
      </c>
      <c r="P93" s="10">
        <f>IF(P92=MAX($D92:$Q92),P$70/((2*SUM(AF$70:AF92))+1),P92)</f>
        <v>0</v>
      </c>
      <c r="Q93" s="10">
        <f>IF(Q92=MAX($D92:$Q92),Q$70/((2*SUM(AG$70:AG92))+1),Q92)</f>
        <v>0</v>
      </c>
      <c r="R93" s="8"/>
      <c r="S93" s="8">
        <v>24</v>
      </c>
      <c r="T93" s="8">
        <f t="shared" si="36"/>
        <v>0</v>
      </c>
      <c r="U93" s="8">
        <f t="shared" si="37"/>
        <v>1</v>
      </c>
      <c r="V93" s="8">
        <f t="shared" si="38"/>
        <v>0</v>
      </c>
      <c r="W93" s="8">
        <f t="shared" si="39"/>
        <v>0</v>
      </c>
      <c r="X93" s="8">
        <f t="shared" si="40"/>
        <v>0</v>
      </c>
      <c r="Y93" s="8">
        <f t="shared" si="41"/>
        <v>0</v>
      </c>
      <c r="Z93" s="8">
        <f t="shared" si="42"/>
        <v>0</v>
      </c>
      <c r="AA93" s="8">
        <f t="shared" si="43"/>
        <v>0</v>
      </c>
      <c r="AB93" s="8">
        <f t="shared" si="44"/>
        <v>0</v>
      </c>
      <c r="AC93" s="8">
        <f t="shared" si="45"/>
        <v>0</v>
      </c>
      <c r="AD93" s="8">
        <f t="shared" si="46"/>
        <v>0</v>
      </c>
      <c r="AE93" s="8">
        <f t="shared" si="47"/>
        <v>0</v>
      </c>
      <c r="AF93" s="8">
        <f t="shared" si="48"/>
        <v>0</v>
      </c>
      <c r="AG93" s="8">
        <f t="shared" si="49"/>
        <v>0</v>
      </c>
    </row>
    <row r="94" spans="2:33" x14ac:dyDescent="0.3">
      <c r="B94" s="8" t="s">
        <v>62</v>
      </c>
      <c r="C94" s="8">
        <v>25</v>
      </c>
      <c r="D94" s="10">
        <f>IF(D93=MAX($D93:$Q93),D$70/((2*SUM(T$70:T93))+1),D93)</f>
        <v>7215.1333333333332</v>
      </c>
      <c r="E94" s="10">
        <f>IF(E93=MAX($D93:$Q93),E$70/((2*SUM(U$70:U93))+1),E93)</f>
        <v>6538.4761904761908</v>
      </c>
      <c r="F94" s="10">
        <f>IF(F93=MAX($D93:$Q93),F$70/((2*SUM(V$70:V93))+1),F93)</f>
        <v>6609.4285714285716</v>
      </c>
      <c r="G94" s="10">
        <f>IF(G93=MAX($D93:$Q93),G$70/((2*SUM(W$70:W93))+1),G93)</f>
        <v>4414.2</v>
      </c>
      <c r="H94" s="10">
        <f>IF(H93=MAX($D93:$Q93),H$70/((2*SUM(X$70:X93))+1),H93)</f>
        <v>3539</v>
      </c>
      <c r="I94" s="10">
        <f>IF(I93=MAX($D93:$Q93),I$70/((2*SUM(Y$70:Y93))+1),I93)</f>
        <v>2489.6666666666665</v>
      </c>
      <c r="J94" s="10">
        <f>IF(J93=MAX($D93:$Q93),J$70/((2*SUM(Z$70:Z93))+1),J93)</f>
        <v>5218</v>
      </c>
      <c r="K94" s="10">
        <f>IF(K93=MAX($D93:$Q93),K$70/((2*SUM(AA$70:AA93))+1),K93)</f>
        <v>1784</v>
      </c>
      <c r="L94" s="10">
        <f>IF(L93=MAX($D93:$Q93),L$70/((2*SUM(AB$70:AB93))+1),L93)</f>
        <v>1161</v>
      </c>
      <c r="M94" s="10">
        <f>IF(M93=MAX($D93:$Q93),M$70/((2*SUM(AC$70:AC93))+1),M93)</f>
        <v>462</v>
      </c>
      <c r="N94" s="10">
        <f>IF(N93=MAX($D93:$Q93),N$70/((2*SUM(AD$70:AD93))+1),N93)</f>
        <v>639</v>
      </c>
      <c r="O94" s="10">
        <f>IF(O93=MAX($D93:$Q93),O$70/((2*SUM(AE$70:AE93))+1),O93)</f>
        <v>0</v>
      </c>
      <c r="P94" s="10">
        <f>IF(P93=MAX($D93:$Q93),P$70/((2*SUM(AF$70:AF93))+1),P93)</f>
        <v>0</v>
      </c>
      <c r="Q94" s="10">
        <f>IF(Q93=MAX($D93:$Q93),Q$70/((2*SUM(AG$70:AG93))+1),Q93)</f>
        <v>0</v>
      </c>
      <c r="R94" s="8"/>
      <c r="S94" s="8">
        <v>25</v>
      </c>
      <c r="T94" s="8">
        <f t="shared" si="36"/>
        <v>1</v>
      </c>
      <c r="U94" s="8">
        <f t="shared" si="37"/>
        <v>0</v>
      </c>
      <c r="V94" s="8">
        <f t="shared" si="38"/>
        <v>0</v>
      </c>
      <c r="W94" s="8">
        <f t="shared" si="39"/>
        <v>0</v>
      </c>
      <c r="X94" s="8">
        <f t="shared" si="40"/>
        <v>0</v>
      </c>
      <c r="Y94" s="8">
        <f t="shared" si="41"/>
        <v>0</v>
      </c>
      <c r="Z94" s="8">
        <f t="shared" si="42"/>
        <v>0</v>
      </c>
      <c r="AA94" s="8">
        <f t="shared" si="43"/>
        <v>0</v>
      </c>
      <c r="AB94" s="8">
        <f t="shared" si="44"/>
        <v>0</v>
      </c>
      <c r="AC94" s="8">
        <f t="shared" si="45"/>
        <v>0</v>
      </c>
      <c r="AD94" s="8">
        <f t="shared" si="46"/>
        <v>0</v>
      </c>
      <c r="AE94" s="8">
        <f t="shared" si="47"/>
        <v>0</v>
      </c>
      <c r="AF94" s="8">
        <f t="shared" si="48"/>
        <v>0</v>
      </c>
      <c r="AG94" s="8">
        <f t="shared" si="49"/>
        <v>0</v>
      </c>
    </row>
    <row r="95" spans="2:33" x14ac:dyDescent="0.3">
      <c r="B95" s="8"/>
      <c r="C95" s="8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8"/>
      <c r="S95" s="8" t="s">
        <v>33</v>
      </c>
      <c r="T95" s="8">
        <f t="shared" ref="T95:AG95" si="50">SUM(T70:T94)</f>
        <v>8</v>
      </c>
      <c r="U95" s="8">
        <f t="shared" si="50"/>
        <v>10</v>
      </c>
      <c r="V95" s="8">
        <f t="shared" si="50"/>
        <v>3</v>
      </c>
      <c r="W95" s="8">
        <f t="shared" si="50"/>
        <v>2</v>
      </c>
      <c r="X95" s="8">
        <f t="shared" si="50"/>
        <v>1</v>
      </c>
      <c r="Y95" s="8">
        <f t="shared" si="50"/>
        <v>1</v>
      </c>
      <c r="Z95" s="8">
        <f t="shared" si="50"/>
        <v>0</v>
      </c>
      <c r="AA95" s="8">
        <f t="shared" si="50"/>
        <v>0</v>
      </c>
      <c r="AB95" s="8">
        <f t="shared" si="50"/>
        <v>0</v>
      </c>
      <c r="AC95" s="8">
        <f t="shared" si="50"/>
        <v>0</v>
      </c>
      <c r="AD95" s="8">
        <f t="shared" si="50"/>
        <v>0</v>
      </c>
      <c r="AE95" s="8">
        <f t="shared" si="50"/>
        <v>0</v>
      </c>
      <c r="AF95" s="8">
        <f t="shared" si="50"/>
        <v>0</v>
      </c>
      <c r="AG95" s="8">
        <f t="shared" si="50"/>
        <v>0</v>
      </c>
    </row>
    <row r="98" spans="19:33" x14ac:dyDescent="0.3">
      <c r="S98" s="13" t="s">
        <v>33</v>
      </c>
      <c r="T98">
        <f t="shared" ref="T98:AG98" si="51">SUM(T95,T64,T33)</f>
        <v>25</v>
      </c>
      <c r="U98" s="8">
        <f t="shared" si="51"/>
        <v>24</v>
      </c>
      <c r="V98" s="8">
        <f t="shared" si="51"/>
        <v>11</v>
      </c>
      <c r="W98" s="8">
        <f t="shared" si="51"/>
        <v>8</v>
      </c>
      <c r="X98" s="8">
        <f t="shared" si="51"/>
        <v>3</v>
      </c>
      <c r="Y98" s="8">
        <f t="shared" si="51"/>
        <v>3</v>
      </c>
      <c r="Z98" s="8">
        <f t="shared" si="51"/>
        <v>1</v>
      </c>
      <c r="AA98" s="8">
        <f t="shared" si="51"/>
        <v>0</v>
      </c>
      <c r="AB98" s="8">
        <f t="shared" si="51"/>
        <v>0</v>
      </c>
      <c r="AC98" s="8">
        <f t="shared" si="51"/>
        <v>0</v>
      </c>
      <c r="AD98" s="8">
        <f t="shared" si="51"/>
        <v>0</v>
      </c>
      <c r="AE98" s="8">
        <f t="shared" si="51"/>
        <v>0</v>
      </c>
      <c r="AF98" s="8">
        <f t="shared" si="51"/>
        <v>0</v>
      </c>
      <c r="AG98" s="8">
        <f t="shared" si="51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7163-F9EB-4984-BBDD-322FFCAADED2}">
  <dimension ref="B2:R79"/>
  <sheetViews>
    <sheetView workbookViewId="0">
      <selection activeCell="G2" sqref="G2"/>
    </sheetView>
  </sheetViews>
  <sheetFormatPr baseColWidth="10" defaultRowHeight="14.4" x14ac:dyDescent="0.3"/>
  <sheetData>
    <row r="2" spans="2:18" x14ac:dyDescent="0.3">
      <c r="B2" s="8"/>
      <c r="C2" s="8"/>
      <c r="D2" s="8" t="s">
        <v>11</v>
      </c>
      <c r="E2" s="8" t="s">
        <v>12</v>
      </c>
      <c r="F2" s="8" t="s">
        <v>13</v>
      </c>
      <c r="G2" s="8" t="s">
        <v>14</v>
      </c>
      <c r="H2" s="22" t="s">
        <v>30</v>
      </c>
      <c r="J2" s="8"/>
      <c r="K2" s="8" t="s">
        <v>11</v>
      </c>
      <c r="L2" s="8" t="s">
        <v>12</v>
      </c>
      <c r="M2" s="8" t="s">
        <v>13</v>
      </c>
      <c r="N2" s="8" t="s">
        <v>14</v>
      </c>
      <c r="O2" s="22" t="s">
        <v>30</v>
      </c>
      <c r="Q2" s="8" t="s">
        <v>28</v>
      </c>
      <c r="R2" s="10">
        <f>Datos!I14</f>
        <v>32087.91</v>
      </c>
    </row>
    <row r="3" spans="2:18" x14ac:dyDescent="0.3">
      <c r="B3" s="8"/>
      <c r="C3" s="8" t="s">
        <v>25</v>
      </c>
      <c r="D3" s="8">
        <f t="array" ref="D3:H3">TRANSPOSE(Datos!C3:C16)</f>
        <v>372456</v>
      </c>
      <c r="E3" s="8">
        <v>343609</v>
      </c>
      <c r="F3" s="8">
        <v>150752</v>
      </c>
      <c r="G3" s="10">
        <v>98144</v>
      </c>
      <c r="H3" s="8">
        <v>35402</v>
      </c>
      <c r="J3" s="8" t="s">
        <v>34</v>
      </c>
      <c r="K3" s="8"/>
      <c r="L3" s="8"/>
      <c r="M3" s="8"/>
      <c r="N3" s="8"/>
      <c r="Q3" s="8" t="s">
        <v>11</v>
      </c>
      <c r="R3" s="8" t="str">
        <f>IF(Datos!C3&gt;Datos!$I$14,"PASA CORTE","NO PASA CORTE")</f>
        <v>PASA CORTE</v>
      </c>
    </row>
    <row r="4" spans="2:18" x14ac:dyDescent="0.3">
      <c r="B4" s="8" t="s">
        <v>62</v>
      </c>
      <c r="C4" s="8">
        <v>1</v>
      </c>
      <c r="D4" s="10">
        <f>D3/(0+1)</f>
        <v>372456</v>
      </c>
      <c r="E4" s="10">
        <f>E3/(0+1)</f>
        <v>343609</v>
      </c>
      <c r="F4" s="10">
        <f>F3/(0+1)</f>
        <v>150752</v>
      </c>
      <c r="G4" s="10">
        <f>G3/(0+1)</f>
        <v>98144</v>
      </c>
      <c r="H4" s="10">
        <f>H3/(0+1)</f>
        <v>35402</v>
      </c>
      <c r="J4" s="8">
        <v>1</v>
      </c>
      <c r="K4" s="8">
        <f>IF(D4=MAX($D4:$H4),1,0)</f>
        <v>1</v>
      </c>
      <c r="L4" s="8">
        <f t="shared" ref="L4:O19" si="0">IF(E4=MAX($D4:$H4),1,0)</f>
        <v>0</v>
      </c>
      <c r="M4" s="8">
        <f t="shared" si="0"/>
        <v>0</v>
      </c>
      <c r="N4" s="8">
        <f t="shared" si="0"/>
        <v>0</v>
      </c>
      <c r="O4" s="8">
        <f t="shared" si="0"/>
        <v>0</v>
      </c>
      <c r="Q4" s="8" t="s">
        <v>12</v>
      </c>
      <c r="R4" s="8" t="str">
        <f>IF(Datos!C4&gt;Datos!$I$14,"PASA CORTE","NO PASA CORTE")</f>
        <v>PASA CORTE</v>
      </c>
    </row>
    <row r="5" spans="2:18" x14ac:dyDescent="0.3">
      <c r="B5" s="8" t="s">
        <v>62</v>
      </c>
      <c r="C5" s="8">
        <v>2</v>
      </c>
      <c r="D5" s="10">
        <f>IF(D4=MAX($D4:$H4),D$3/(SUM(K$4:K4)+1),D4)</f>
        <v>186228</v>
      </c>
      <c r="E5" s="10">
        <f>IF(E4=MAX($D4:$H4),E$3/(SUM(L$4:L4)+1),E4)</f>
        <v>343609</v>
      </c>
      <c r="F5" s="10">
        <f>IF(F4=MAX($D4:$H4),F$3/(SUM(M$4:M4)+1),F4)</f>
        <v>150752</v>
      </c>
      <c r="G5" s="10">
        <f>IF(G4=MAX($D4:$H4),G$3/(SUM(N$4:N4)+1),G4)</f>
        <v>98144</v>
      </c>
      <c r="H5" s="10">
        <f>IF(H4=MAX($D4:$H4),H$3/(SUM(O$4:O4)+1),H4)</f>
        <v>35402</v>
      </c>
      <c r="J5" s="8">
        <v>2</v>
      </c>
      <c r="K5" s="8">
        <f t="shared" ref="K5:K68" si="1">IF(D5=MAX($D5:$H5),1,0)</f>
        <v>0</v>
      </c>
      <c r="L5" s="8">
        <f t="shared" si="0"/>
        <v>1</v>
      </c>
      <c r="M5" s="8">
        <f t="shared" si="0"/>
        <v>0</v>
      </c>
      <c r="N5" s="8">
        <f t="shared" si="0"/>
        <v>0</v>
      </c>
      <c r="O5" s="8">
        <f t="shared" si="0"/>
        <v>0</v>
      </c>
      <c r="Q5" s="8" t="s">
        <v>13</v>
      </c>
      <c r="R5" s="8" t="str">
        <f>IF(Datos!C5&gt;Datos!$I$14,"PASA CORTE","NO PASA CORTE")</f>
        <v>PASA CORTE</v>
      </c>
    </row>
    <row r="6" spans="2:18" x14ac:dyDescent="0.3">
      <c r="B6" s="8" t="s">
        <v>62</v>
      </c>
      <c r="C6" s="8">
        <v>3</v>
      </c>
      <c r="D6" s="10">
        <f>IF(D5=MAX($D5:$H5),D$3/(SUM(K$4:K5)+1),D5)</f>
        <v>186228</v>
      </c>
      <c r="E6" s="10">
        <f>IF(E5=MAX($D5:$H5),E$3/(SUM(L$4:L5)+1),E5)</f>
        <v>171804.5</v>
      </c>
      <c r="F6" s="10">
        <f>IF(F5=MAX($D5:$H5),F$3/(SUM(M$4:M5)+1),F5)</f>
        <v>150752</v>
      </c>
      <c r="G6" s="10">
        <f>IF(G5=MAX($D5:$H5),G$3/(SUM(N$4:N5)+1),G5)</f>
        <v>98144</v>
      </c>
      <c r="H6" s="10">
        <f>IF(H5=MAX($D5:$H5),H$3/(SUM(O$4:O5)+1),H5)</f>
        <v>35402</v>
      </c>
      <c r="J6" s="8">
        <v>3</v>
      </c>
      <c r="K6" s="8">
        <f t="shared" si="1"/>
        <v>1</v>
      </c>
      <c r="L6" s="8">
        <f t="shared" si="0"/>
        <v>0</v>
      </c>
      <c r="M6" s="8">
        <f t="shared" si="0"/>
        <v>0</v>
      </c>
      <c r="N6" s="8">
        <f t="shared" si="0"/>
        <v>0</v>
      </c>
      <c r="O6" s="8">
        <f t="shared" si="0"/>
        <v>0</v>
      </c>
      <c r="Q6" s="8" t="s">
        <v>14</v>
      </c>
      <c r="R6" s="8" t="str">
        <f>IF(Datos!C6&gt;Datos!$I$14,"PASA CORTE","NO PASA CORTE")</f>
        <v>PASA CORTE</v>
      </c>
    </row>
    <row r="7" spans="2:18" x14ac:dyDescent="0.3">
      <c r="B7" s="8" t="s">
        <v>62</v>
      </c>
      <c r="C7" s="8">
        <v>4</v>
      </c>
      <c r="D7" s="10">
        <f>IF(D6=MAX($D6:$H6),D$3/(SUM(K$4:K6)+1),D6)</f>
        <v>124152</v>
      </c>
      <c r="E7" s="10">
        <f>IF(E6=MAX($D6:$H6),E$3/(SUM(L$4:L6)+1),E6)</f>
        <v>171804.5</v>
      </c>
      <c r="F7" s="10">
        <f>IF(F6=MAX($D6:$H6),F$3/(SUM(M$4:M6)+1),F6)</f>
        <v>150752</v>
      </c>
      <c r="G7" s="10">
        <f>IF(G6=MAX($D6:$H6),G$3/(SUM(N$4:N6)+1),G6)</f>
        <v>98144</v>
      </c>
      <c r="H7" s="10">
        <f>IF(H6=MAX($D6:$H6),H$3/(SUM(O$4:O6)+1),H6)</f>
        <v>35402</v>
      </c>
      <c r="J7" s="8">
        <v>4</v>
      </c>
      <c r="K7" s="8">
        <f t="shared" si="1"/>
        <v>0</v>
      </c>
      <c r="L7" s="8">
        <f t="shared" si="0"/>
        <v>1</v>
      </c>
      <c r="M7" s="8">
        <f t="shared" si="0"/>
        <v>0</v>
      </c>
      <c r="N7" s="8">
        <f t="shared" si="0"/>
        <v>0</v>
      </c>
      <c r="O7" s="8">
        <f t="shared" si="0"/>
        <v>0</v>
      </c>
      <c r="Q7" s="8" t="s">
        <v>15</v>
      </c>
      <c r="R7" s="8" t="str">
        <f>IF(Datos!C7&gt;Datos!$I$14,"PASA CORTE","NO PASA CORTE")</f>
        <v>PASA CORTE</v>
      </c>
    </row>
    <row r="8" spans="2:18" x14ac:dyDescent="0.3">
      <c r="B8" s="8" t="s">
        <v>62</v>
      </c>
      <c r="C8" s="8">
        <v>5</v>
      </c>
      <c r="D8" s="10">
        <f>IF(D7=MAX($D7:$H7),D$3/(SUM(K$4:K7)+1),D7)</f>
        <v>124152</v>
      </c>
      <c r="E8" s="10">
        <f>IF(E7=MAX($D7:$H7),E$3/(SUM(L$4:L7)+1),E7)</f>
        <v>114536.33333333333</v>
      </c>
      <c r="F8" s="10">
        <f>IF(F7=MAX($D7:$H7),F$3/(SUM(M$4:M7)+1),F7)</f>
        <v>150752</v>
      </c>
      <c r="G8" s="10">
        <f>IF(G7=MAX($D7:$H7),G$3/(SUM(N$4:N7)+1),G7)</f>
        <v>98144</v>
      </c>
      <c r="H8" s="10">
        <f>IF(H7=MAX($D7:$H7),H$3/(SUM(O$4:O7)+1),H7)</f>
        <v>35402</v>
      </c>
      <c r="J8" s="8">
        <v>5</v>
      </c>
      <c r="K8" s="8">
        <f t="shared" si="1"/>
        <v>0</v>
      </c>
      <c r="L8" s="8">
        <f t="shared" si="0"/>
        <v>0</v>
      </c>
      <c r="M8" s="8">
        <f t="shared" si="0"/>
        <v>1</v>
      </c>
      <c r="N8" s="8">
        <f t="shared" si="0"/>
        <v>0</v>
      </c>
      <c r="O8" s="8">
        <f t="shared" si="0"/>
        <v>0</v>
      </c>
      <c r="Q8" s="8" t="s">
        <v>16</v>
      </c>
      <c r="R8" s="8" t="str">
        <f>IF(Datos!C8&gt;Datos!$I$14,"PASA CORTE","NO PASA CORTE")</f>
        <v>NO PASA CORTE</v>
      </c>
    </row>
    <row r="9" spans="2:18" x14ac:dyDescent="0.3">
      <c r="B9" s="8" t="s">
        <v>62</v>
      </c>
      <c r="C9" s="8">
        <v>6</v>
      </c>
      <c r="D9" s="10">
        <f>IF(D8=MAX($D8:$H8),D$3/(SUM(K$4:K8)+1),D8)</f>
        <v>124152</v>
      </c>
      <c r="E9" s="10">
        <f>IF(E8=MAX($D8:$H8),E$3/(SUM(L$4:L8)+1),E8)</f>
        <v>114536.33333333333</v>
      </c>
      <c r="F9" s="10">
        <f>IF(F8=MAX($D8:$H8),F$3/(SUM(M$4:M8)+1),F8)</f>
        <v>75376</v>
      </c>
      <c r="G9" s="10">
        <f>IF(G8=MAX($D8:$H8),G$3/(SUM(N$4:N8)+1),G8)</f>
        <v>98144</v>
      </c>
      <c r="H9" s="10">
        <f>IF(H8=MAX($D8:$H8),H$3/(SUM(O$4:O8)+1),H8)</f>
        <v>35402</v>
      </c>
      <c r="J9" s="8">
        <v>6</v>
      </c>
      <c r="K9" s="8">
        <f t="shared" si="1"/>
        <v>1</v>
      </c>
      <c r="L9" s="8">
        <f t="shared" si="0"/>
        <v>0</v>
      </c>
      <c r="M9" s="8">
        <f t="shared" si="0"/>
        <v>0</v>
      </c>
      <c r="N9" s="8">
        <f t="shared" si="0"/>
        <v>0</v>
      </c>
      <c r="O9" s="8">
        <f t="shared" si="0"/>
        <v>0</v>
      </c>
      <c r="Q9" s="8" t="s">
        <v>17</v>
      </c>
      <c r="R9" s="8" t="str">
        <f>IF(Datos!C9&gt;Datos!$I$14,"PASA CORTE","NO PASA CORTE")</f>
        <v>NO PASA CORTE</v>
      </c>
    </row>
    <row r="10" spans="2:18" x14ac:dyDescent="0.3">
      <c r="B10" s="8" t="s">
        <v>62</v>
      </c>
      <c r="C10" s="8">
        <v>7</v>
      </c>
      <c r="D10" s="10">
        <f>IF(D9=MAX($D9:$H9),D$3/(SUM(K$4:K9)+1),D9)</f>
        <v>93114</v>
      </c>
      <c r="E10" s="10">
        <f>IF(E9=MAX($D9:$H9),E$3/(SUM(L$4:L9)+1),E9)</f>
        <v>114536.33333333333</v>
      </c>
      <c r="F10" s="10">
        <f>IF(F9=MAX($D9:$H9),F$3/(SUM(M$4:M9)+1),F9)</f>
        <v>75376</v>
      </c>
      <c r="G10" s="10">
        <f>IF(G9=MAX($D9:$H9),G$3/(SUM(N$4:N9)+1),G9)</f>
        <v>98144</v>
      </c>
      <c r="H10" s="10">
        <f>IF(H9=MAX($D9:$H9),H$3/(SUM(O$4:O9)+1),H9)</f>
        <v>35402</v>
      </c>
      <c r="J10" s="8">
        <v>7</v>
      </c>
      <c r="K10" s="8">
        <f t="shared" si="1"/>
        <v>0</v>
      </c>
      <c r="L10" s="8">
        <f t="shared" si="0"/>
        <v>1</v>
      </c>
      <c r="M10" s="8">
        <f t="shared" si="0"/>
        <v>0</v>
      </c>
      <c r="N10" s="8">
        <f t="shared" si="0"/>
        <v>0</v>
      </c>
      <c r="O10" s="8">
        <f t="shared" si="0"/>
        <v>0</v>
      </c>
      <c r="Q10" s="8" t="s">
        <v>18</v>
      </c>
      <c r="R10" s="8" t="str">
        <f>IF(Datos!C10&gt;Datos!$I$14,"PASA CORTE","NO PASA CORTE")</f>
        <v>NO PASA CORTE</v>
      </c>
    </row>
    <row r="11" spans="2:18" x14ac:dyDescent="0.3">
      <c r="B11" s="8" t="s">
        <v>62</v>
      </c>
      <c r="C11" s="8">
        <v>8</v>
      </c>
      <c r="D11" s="10">
        <f>IF(D10=MAX($D10:$H10),D$3/(SUM(K$4:K10)+1),D10)</f>
        <v>93114</v>
      </c>
      <c r="E11" s="10">
        <f>IF(E10=MAX($D10:$H10),E$3/(SUM(L$4:L10)+1),E10)</f>
        <v>85902.25</v>
      </c>
      <c r="F11" s="10">
        <f>IF(F10=MAX($D10:$H10),F$3/(SUM(M$4:M10)+1),F10)</f>
        <v>75376</v>
      </c>
      <c r="G11" s="10">
        <f>IF(G10=MAX($D10:$H10),G$3/(SUM(N$4:N10)+1),G10)</f>
        <v>98144</v>
      </c>
      <c r="H11" s="10">
        <f>IF(H10=MAX($D10:$H10),H$3/(SUM(O$4:O10)+1),H10)</f>
        <v>35402</v>
      </c>
      <c r="J11" s="8">
        <v>8</v>
      </c>
      <c r="K11" s="8">
        <f t="shared" si="1"/>
        <v>0</v>
      </c>
      <c r="L11" s="8">
        <f t="shared" si="0"/>
        <v>0</v>
      </c>
      <c r="M11" s="8">
        <f t="shared" si="0"/>
        <v>0</v>
      </c>
      <c r="N11" s="8">
        <f t="shared" si="0"/>
        <v>1</v>
      </c>
      <c r="O11" s="8">
        <f t="shared" si="0"/>
        <v>0</v>
      </c>
      <c r="Q11" s="8" t="s">
        <v>19</v>
      </c>
      <c r="R11" s="8" t="str">
        <f>IF(Datos!C11&gt;Datos!$I$14,"PASA CORTE","NO PASA CORTE")</f>
        <v>NO PASA CORTE</v>
      </c>
    </row>
    <row r="12" spans="2:18" x14ac:dyDescent="0.3">
      <c r="B12" s="8" t="s">
        <v>62</v>
      </c>
      <c r="C12" s="8">
        <v>9</v>
      </c>
      <c r="D12" s="10">
        <f>IF(D11=MAX($D11:$H11),D$3/(SUM(K$4:K11)+1),D11)</f>
        <v>93114</v>
      </c>
      <c r="E12" s="10">
        <f>IF(E11=MAX($D11:$H11),E$3/(SUM(L$4:L11)+1),E11)</f>
        <v>85902.25</v>
      </c>
      <c r="F12" s="10">
        <f>IF(F11=MAX($D11:$H11),F$3/(SUM(M$4:M11)+1),F11)</f>
        <v>75376</v>
      </c>
      <c r="G12" s="10">
        <f>IF(G11=MAX($D11:$H11),G$3/(SUM(N$4:N11)+1),G11)</f>
        <v>49072</v>
      </c>
      <c r="H12" s="10">
        <f>IF(H11=MAX($D11:$H11),H$3/(SUM(O$4:O11)+1),H11)</f>
        <v>35402</v>
      </c>
      <c r="J12" s="8">
        <v>9</v>
      </c>
      <c r="K12" s="8">
        <f t="shared" si="1"/>
        <v>1</v>
      </c>
      <c r="L12" s="8">
        <f t="shared" si="0"/>
        <v>0</v>
      </c>
      <c r="M12" s="8">
        <f t="shared" si="0"/>
        <v>0</v>
      </c>
      <c r="N12" s="8">
        <f t="shared" si="0"/>
        <v>0</v>
      </c>
      <c r="O12" s="8">
        <f t="shared" si="0"/>
        <v>0</v>
      </c>
      <c r="Q12" s="8" t="s">
        <v>20</v>
      </c>
      <c r="R12" s="8" t="str">
        <f>IF(Datos!C12&gt;Datos!$I$14,"PASA CORTE","NO PASA CORTE")</f>
        <v>NO PASA CORTE</v>
      </c>
    </row>
    <row r="13" spans="2:18" x14ac:dyDescent="0.3">
      <c r="B13" s="8" t="s">
        <v>62</v>
      </c>
      <c r="C13" s="8">
        <v>10</v>
      </c>
      <c r="D13" s="10">
        <f>IF(D12=MAX($D12:$H12),D$3/(SUM(K$4:K12)+1),D12)</f>
        <v>74491.199999999997</v>
      </c>
      <c r="E13" s="10">
        <f>IF(E12=MAX($D12:$H12),E$3/(SUM(L$4:L12)+1),E12)</f>
        <v>85902.25</v>
      </c>
      <c r="F13" s="10">
        <f>IF(F12=MAX($D12:$H12),F$3/(SUM(M$4:M12)+1),F12)</f>
        <v>75376</v>
      </c>
      <c r="G13" s="10">
        <f>IF(G12=MAX($D12:$H12),G$3/(SUM(N$4:N12)+1),G12)</f>
        <v>49072</v>
      </c>
      <c r="H13" s="10">
        <f>IF(H12=MAX($D12:$H12),H$3/(SUM(O$4:O12)+1),H12)</f>
        <v>35402</v>
      </c>
      <c r="J13" s="8">
        <v>10</v>
      </c>
      <c r="K13" s="8">
        <f t="shared" si="1"/>
        <v>0</v>
      </c>
      <c r="L13" s="8">
        <f t="shared" si="0"/>
        <v>1</v>
      </c>
      <c r="M13" s="8">
        <f t="shared" si="0"/>
        <v>0</v>
      </c>
      <c r="N13" s="8">
        <f t="shared" si="0"/>
        <v>0</v>
      </c>
      <c r="O13" s="8">
        <f t="shared" si="0"/>
        <v>0</v>
      </c>
      <c r="Q13" s="8" t="s">
        <v>21</v>
      </c>
      <c r="R13" s="8" t="str">
        <f>IF(Datos!C13&gt;Datos!$I$14,"PASA CORTE","NO PASA CORTE")</f>
        <v>NO PASA CORTE</v>
      </c>
    </row>
    <row r="14" spans="2:18" x14ac:dyDescent="0.3">
      <c r="B14" s="8" t="s">
        <v>62</v>
      </c>
      <c r="C14" s="8">
        <v>11</v>
      </c>
      <c r="D14" s="10">
        <f>IF(D13=MAX($D13:$H13),D$3/(SUM(K$4:K13)+1),D13)</f>
        <v>74491.199999999997</v>
      </c>
      <c r="E14" s="10">
        <f>IF(E13=MAX($D13:$H13),E$3/(SUM(L$4:L13)+1),E13)</f>
        <v>68721.8</v>
      </c>
      <c r="F14" s="10">
        <f>IF(F13=MAX($D13:$H13),F$3/(SUM(M$4:M13)+1),F13)</f>
        <v>75376</v>
      </c>
      <c r="G14" s="10">
        <f>IF(G13=MAX($D13:$H13),G$3/(SUM(N$4:N13)+1),G13)</f>
        <v>49072</v>
      </c>
      <c r="H14" s="10">
        <f>IF(H13=MAX($D13:$H13),H$3/(SUM(O$4:O13)+1),H13)</f>
        <v>35402</v>
      </c>
      <c r="J14" s="8">
        <v>11</v>
      </c>
      <c r="K14" s="8">
        <f t="shared" si="1"/>
        <v>0</v>
      </c>
      <c r="L14" s="8">
        <f t="shared" si="0"/>
        <v>0</v>
      </c>
      <c r="M14" s="8">
        <f t="shared" si="0"/>
        <v>1</v>
      </c>
      <c r="N14" s="8">
        <f t="shared" si="0"/>
        <v>0</v>
      </c>
      <c r="O14" s="8">
        <f t="shared" si="0"/>
        <v>0</v>
      </c>
      <c r="Q14" s="8" t="s">
        <v>22</v>
      </c>
      <c r="R14" s="8" t="str">
        <f>IF(Datos!C14&gt;Datos!$I$14,"PASA CORTE","NO PASA CORTE")</f>
        <v>NO PASA CORTE</v>
      </c>
    </row>
    <row r="15" spans="2:18" x14ac:dyDescent="0.3">
      <c r="B15" s="8" t="s">
        <v>62</v>
      </c>
      <c r="C15" s="8">
        <v>12</v>
      </c>
      <c r="D15" s="10">
        <f>IF(D14=MAX($D14:$H14),D$3/(SUM(K$4:K14)+1),D14)</f>
        <v>74491.199999999997</v>
      </c>
      <c r="E15" s="10">
        <f>IF(E14=MAX($D14:$H14),E$3/(SUM(L$4:L14)+1),E14)</f>
        <v>68721.8</v>
      </c>
      <c r="F15" s="10">
        <f>IF(F14=MAX($D14:$H14),F$3/(SUM(M$4:M14)+1),F14)</f>
        <v>50250.666666666664</v>
      </c>
      <c r="G15" s="10">
        <f>IF(G14=MAX($D14:$H14),G$3/(SUM(N$4:N14)+1),G14)</f>
        <v>49072</v>
      </c>
      <c r="H15" s="10">
        <f>IF(H14=MAX($D14:$H14),H$3/(SUM(O$4:O14)+1),H14)</f>
        <v>35402</v>
      </c>
      <c r="J15" s="8">
        <v>12</v>
      </c>
      <c r="K15" s="8">
        <f t="shared" si="1"/>
        <v>1</v>
      </c>
      <c r="L15" s="8">
        <f t="shared" si="0"/>
        <v>0</v>
      </c>
      <c r="M15" s="8">
        <f t="shared" si="0"/>
        <v>0</v>
      </c>
      <c r="N15" s="8">
        <f t="shared" si="0"/>
        <v>0</v>
      </c>
      <c r="O15" s="8">
        <f t="shared" si="0"/>
        <v>0</v>
      </c>
      <c r="Q15" s="8" t="s">
        <v>23</v>
      </c>
      <c r="R15" s="8" t="str">
        <f>IF(Datos!C15&gt;Datos!$I$14,"PASA CORTE","NO PASA CORTE")</f>
        <v>NO PASA CORTE</v>
      </c>
    </row>
    <row r="16" spans="2:18" x14ac:dyDescent="0.3">
      <c r="B16" s="8" t="s">
        <v>62</v>
      </c>
      <c r="C16" s="8">
        <v>13</v>
      </c>
      <c r="D16" s="10">
        <f>IF(D15=MAX($D15:$H15),D$3/(SUM(K$4:K15)+1),D15)</f>
        <v>62076</v>
      </c>
      <c r="E16" s="10">
        <f>IF(E15=MAX($D15:$H15),E$3/(SUM(L$4:L15)+1),E15)</f>
        <v>68721.8</v>
      </c>
      <c r="F16" s="10">
        <f>IF(F15=MAX($D15:$H15),F$3/(SUM(M$4:M15)+1),F15)</f>
        <v>50250.666666666664</v>
      </c>
      <c r="G16" s="10">
        <f>IF(G15=MAX($D15:$H15),G$3/(SUM(N$4:N15)+1),G15)</f>
        <v>49072</v>
      </c>
      <c r="H16" s="10">
        <f>IF(H15=MAX($D15:$H15),H$3/(SUM(O$4:O15)+1),H15)</f>
        <v>35402</v>
      </c>
      <c r="J16" s="8">
        <v>13</v>
      </c>
      <c r="K16" s="8">
        <f t="shared" si="1"/>
        <v>0</v>
      </c>
      <c r="L16" s="8">
        <f t="shared" si="0"/>
        <v>1</v>
      </c>
      <c r="M16" s="8">
        <f t="shared" si="0"/>
        <v>0</v>
      </c>
      <c r="N16" s="8">
        <f t="shared" si="0"/>
        <v>0</v>
      </c>
      <c r="O16" s="8">
        <f t="shared" si="0"/>
        <v>0</v>
      </c>
      <c r="Q16" s="8" t="s">
        <v>24</v>
      </c>
      <c r="R16" s="8" t="str">
        <f>IF(Datos!C16&gt;Datos!$I$14,"PASA CORTE","NO PASA CORTE")</f>
        <v>NO PASA CORTE</v>
      </c>
    </row>
    <row r="17" spans="2:17" x14ac:dyDescent="0.3">
      <c r="B17" s="8" t="s">
        <v>62</v>
      </c>
      <c r="C17" s="8">
        <v>14</v>
      </c>
      <c r="D17" s="10">
        <f>IF(D16=MAX($D16:$H16),D$3/(SUM(K$4:K16)+1),D16)</f>
        <v>62076</v>
      </c>
      <c r="E17" s="10">
        <f>IF(E16=MAX($D16:$H16),E$3/(SUM(L$4:L16)+1),E16)</f>
        <v>57268.166666666664</v>
      </c>
      <c r="F17" s="10">
        <f>IF(F16=MAX($D16:$H16),F$3/(SUM(M$4:M16)+1),F16)</f>
        <v>50250.666666666664</v>
      </c>
      <c r="G17" s="10">
        <f>IF(G16=MAX($D16:$H16),G$3/(SUM(N$4:N16)+1),G16)</f>
        <v>49072</v>
      </c>
      <c r="H17" s="10">
        <f>IF(H16=MAX($D16:$H16),H$3/(SUM(O$4:O16)+1),H16)</f>
        <v>35402</v>
      </c>
      <c r="J17" s="8">
        <v>14</v>
      </c>
      <c r="K17" s="8">
        <f t="shared" si="1"/>
        <v>1</v>
      </c>
      <c r="L17" s="8">
        <f t="shared" si="0"/>
        <v>0</v>
      </c>
      <c r="M17" s="8">
        <f t="shared" si="0"/>
        <v>0</v>
      </c>
      <c r="N17" s="8">
        <f t="shared" si="0"/>
        <v>0</v>
      </c>
      <c r="O17" s="8">
        <f t="shared" si="0"/>
        <v>0</v>
      </c>
      <c r="P17" s="8"/>
      <c r="Q17" s="8"/>
    </row>
    <row r="18" spans="2:17" x14ac:dyDescent="0.3">
      <c r="B18" s="8" t="s">
        <v>62</v>
      </c>
      <c r="C18" s="8">
        <v>15</v>
      </c>
      <c r="D18" s="10">
        <f>IF(D17=MAX($D17:$H17),D$3/(SUM(K$4:K17)+1),D17)</f>
        <v>53208</v>
      </c>
      <c r="E18" s="10">
        <f>IF(E17=MAX($D17:$H17),E$3/(SUM(L$4:L17)+1),E17)</f>
        <v>57268.166666666664</v>
      </c>
      <c r="F18" s="10">
        <f>IF(F17=MAX($D17:$H17),F$3/(SUM(M$4:M17)+1),F17)</f>
        <v>50250.666666666664</v>
      </c>
      <c r="G18" s="10">
        <f>IF(G17=MAX($D17:$H17),G$3/(SUM(N$4:N17)+1),G17)</f>
        <v>49072</v>
      </c>
      <c r="H18" s="10">
        <f>IF(H17=MAX($D17:$H17),H$3/(SUM(O$4:O17)+1),H17)</f>
        <v>35402</v>
      </c>
      <c r="J18" s="8">
        <v>15</v>
      </c>
      <c r="K18" s="8">
        <f t="shared" si="1"/>
        <v>0</v>
      </c>
      <c r="L18" s="8">
        <f t="shared" si="0"/>
        <v>1</v>
      </c>
      <c r="M18" s="8">
        <f t="shared" si="0"/>
        <v>0</v>
      </c>
      <c r="N18" s="8">
        <f t="shared" si="0"/>
        <v>0</v>
      </c>
      <c r="O18" s="8">
        <f t="shared" si="0"/>
        <v>0</v>
      </c>
      <c r="P18" s="8"/>
      <c r="Q18" s="8"/>
    </row>
    <row r="19" spans="2:17" x14ac:dyDescent="0.3">
      <c r="B19" s="8" t="s">
        <v>62</v>
      </c>
      <c r="C19" s="8">
        <v>16</v>
      </c>
      <c r="D19" s="10">
        <f>IF(D18=MAX($D18:$H18),D$3/(SUM(K$4:K18)+1),D18)</f>
        <v>53208</v>
      </c>
      <c r="E19" s="10">
        <f>IF(E18=MAX($D18:$H18),E$3/(SUM(L$4:L18)+1),E18)</f>
        <v>49087</v>
      </c>
      <c r="F19" s="10">
        <f>IF(F18=MAX($D18:$H18),F$3/(SUM(M$4:M18)+1),F18)</f>
        <v>50250.666666666664</v>
      </c>
      <c r="G19" s="10">
        <f>IF(G18=MAX($D18:$H18),G$3/(SUM(N$4:N18)+1),G18)</f>
        <v>49072</v>
      </c>
      <c r="H19" s="10">
        <f>IF(H18=MAX($D18:$H18),H$3/(SUM(O$4:O18)+1),H18)</f>
        <v>35402</v>
      </c>
      <c r="J19" s="8">
        <v>16</v>
      </c>
      <c r="K19" s="8">
        <f t="shared" si="1"/>
        <v>1</v>
      </c>
      <c r="L19" s="8">
        <f t="shared" si="0"/>
        <v>0</v>
      </c>
      <c r="M19" s="8">
        <f t="shared" si="0"/>
        <v>0</v>
      </c>
      <c r="N19" s="8">
        <f t="shared" si="0"/>
        <v>0</v>
      </c>
      <c r="O19" s="8">
        <f t="shared" si="0"/>
        <v>0</v>
      </c>
      <c r="P19" s="8"/>
      <c r="Q19" s="8"/>
    </row>
    <row r="20" spans="2:17" x14ac:dyDescent="0.3">
      <c r="B20" s="8" t="s">
        <v>62</v>
      </c>
      <c r="C20" s="8">
        <v>17</v>
      </c>
      <c r="D20" s="10">
        <f>IF(D19=MAX($D19:$H19),D$3/(SUM(K$4:K19)+1),D19)</f>
        <v>46557</v>
      </c>
      <c r="E20" s="10">
        <f>IF(E19=MAX($D19:$H19),E$3/(SUM(L$4:L19)+1),E19)</f>
        <v>49087</v>
      </c>
      <c r="F20" s="10">
        <f>IF(F19=MAX($D19:$H19),F$3/(SUM(M$4:M19)+1),F19)</f>
        <v>50250.666666666664</v>
      </c>
      <c r="G20" s="10">
        <f>IF(G19=MAX($D19:$H19),G$3/(SUM(N$4:N19)+1),G19)</f>
        <v>49072</v>
      </c>
      <c r="H20" s="10">
        <f>IF(H19=MAX($D19:$H19),H$3/(SUM(O$4:O19)+1),H19)</f>
        <v>35402</v>
      </c>
      <c r="J20" s="8">
        <v>17</v>
      </c>
      <c r="K20" s="8">
        <f t="shared" si="1"/>
        <v>0</v>
      </c>
      <c r="L20" s="8">
        <f t="shared" ref="L20:L78" si="2">IF(E20=MAX($D20:$H20),1,0)</f>
        <v>0</v>
      </c>
      <c r="M20" s="8">
        <f t="shared" ref="M20:M78" si="3">IF(F20=MAX($D20:$H20),1,0)</f>
        <v>1</v>
      </c>
      <c r="N20" s="8">
        <f t="shared" ref="N20:N78" si="4">IF(G20=MAX($D20:$H20),1,0)</f>
        <v>0</v>
      </c>
      <c r="O20" s="8">
        <f t="shared" ref="O20:O78" si="5">IF(H20=MAX($D20:$H20),1,0)</f>
        <v>0</v>
      </c>
      <c r="P20" s="8"/>
      <c r="Q20" s="8"/>
    </row>
    <row r="21" spans="2:17" x14ac:dyDescent="0.3">
      <c r="B21" s="8" t="s">
        <v>62</v>
      </c>
      <c r="C21" s="8">
        <v>18</v>
      </c>
      <c r="D21" s="10">
        <f>IF(D20=MAX($D20:$H20),D$3/(SUM(K$4:K20)+1),D20)</f>
        <v>46557</v>
      </c>
      <c r="E21" s="10">
        <f>IF(E20=MAX($D20:$H20),E$3/(SUM(L$4:L20)+1),E20)</f>
        <v>49087</v>
      </c>
      <c r="F21" s="10">
        <f>IF(F20=MAX($D20:$H20),F$3/(SUM(M$4:M20)+1),F20)</f>
        <v>37688</v>
      </c>
      <c r="G21" s="10">
        <f>IF(G20=MAX($D20:$H20),G$3/(SUM(N$4:N20)+1),G20)</f>
        <v>49072</v>
      </c>
      <c r="H21" s="10">
        <f>IF(H20=MAX($D20:$H20),H$3/(SUM(O$4:O20)+1),H20)</f>
        <v>35402</v>
      </c>
      <c r="J21" s="8">
        <v>18</v>
      </c>
      <c r="K21" s="8">
        <f t="shared" si="1"/>
        <v>0</v>
      </c>
      <c r="L21" s="8">
        <f t="shared" si="2"/>
        <v>1</v>
      </c>
      <c r="M21" s="8">
        <f t="shared" si="3"/>
        <v>0</v>
      </c>
      <c r="N21" s="8">
        <f t="shared" si="4"/>
        <v>0</v>
      </c>
      <c r="O21" s="8">
        <f t="shared" si="5"/>
        <v>0</v>
      </c>
      <c r="P21" s="8"/>
      <c r="Q21" s="8"/>
    </row>
    <row r="22" spans="2:17" x14ac:dyDescent="0.3">
      <c r="B22" s="8" t="s">
        <v>62</v>
      </c>
      <c r="C22" s="8">
        <v>19</v>
      </c>
      <c r="D22" s="10">
        <f>IF(D21=MAX($D21:$H21),D$3/(SUM(K$4:K21)+1),D21)</f>
        <v>46557</v>
      </c>
      <c r="E22" s="10">
        <f>IF(E21=MAX($D21:$H21),E$3/(SUM(L$4:L21)+1),E21)</f>
        <v>42951.125</v>
      </c>
      <c r="F22" s="10">
        <f>IF(F21=MAX($D21:$H21),F$3/(SUM(M$4:M21)+1),F21)</f>
        <v>37688</v>
      </c>
      <c r="G22" s="10">
        <f>IF(G21=MAX($D21:$H21),G$3/(SUM(N$4:N21)+1),G21)</f>
        <v>49072</v>
      </c>
      <c r="H22" s="10">
        <f>IF(H21=MAX($D21:$H21),H$3/(SUM(O$4:O21)+1),H21)</f>
        <v>35402</v>
      </c>
      <c r="J22" s="8">
        <v>19</v>
      </c>
      <c r="K22" s="8">
        <f t="shared" si="1"/>
        <v>0</v>
      </c>
      <c r="L22" s="8">
        <f t="shared" si="2"/>
        <v>0</v>
      </c>
      <c r="M22" s="8">
        <f t="shared" si="3"/>
        <v>0</v>
      </c>
      <c r="N22" s="8">
        <f t="shared" si="4"/>
        <v>1</v>
      </c>
      <c r="O22" s="8">
        <f t="shared" si="5"/>
        <v>0</v>
      </c>
      <c r="P22" s="8"/>
      <c r="Q22" s="8"/>
    </row>
    <row r="23" spans="2:17" x14ac:dyDescent="0.3">
      <c r="B23" s="8" t="s">
        <v>62</v>
      </c>
      <c r="C23" s="8">
        <v>20</v>
      </c>
      <c r="D23" s="10">
        <f>IF(D22=MAX($D22:$H22),D$3/(SUM(K$4:K22)+1),D22)</f>
        <v>46557</v>
      </c>
      <c r="E23" s="10">
        <f>IF(E22=MAX($D22:$H22),E$3/(SUM(L$4:L22)+1),E22)</f>
        <v>42951.125</v>
      </c>
      <c r="F23" s="10">
        <f>IF(F22=MAX($D22:$H22),F$3/(SUM(M$4:M22)+1),F22)</f>
        <v>37688</v>
      </c>
      <c r="G23" s="10">
        <f>IF(G22=MAX($D22:$H22),G$3/(SUM(N$4:N22)+1),G22)</f>
        <v>32714.666666666668</v>
      </c>
      <c r="H23" s="10">
        <f>IF(H22=MAX($D22:$H22),H$3/(SUM(O$4:O22)+1),H22)</f>
        <v>35402</v>
      </c>
      <c r="J23" s="8">
        <v>20</v>
      </c>
      <c r="K23" s="8">
        <f t="shared" si="1"/>
        <v>1</v>
      </c>
      <c r="L23" s="8">
        <f t="shared" si="2"/>
        <v>0</v>
      </c>
      <c r="M23" s="8">
        <f t="shared" si="3"/>
        <v>0</v>
      </c>
      <c r="N23" s="8">
        <f t="shared" si="4"/>
        <v>0</v>
      </c>
      <c r="O23" s="8">
        <f t="shared" si="5"/>
        <v>0</v>
      </c>
      <c r="P23" s="8"/>
      <c r="Q23" s="8"/>
    </row>
    <row r="24" spans="2:17" x14ac:dyDescent="0.3">
      <c r="B24" s="8" t="s">
        <v>62</v>
      </c>
      <c r="C24" s="8">
        <v>21</v>
      </c>
      <c r="D24" s="10">
        <f>IF(D23=MAX($D23:$H23),D$3/(SUM(K$4:K23)+1),D23)</f>
        <v>41384</v>
      </c>
      <c r="E24" s="10">
        <f>IF(E23=MAX($D23:$H23),E$3/(SUM(L$4:L23)+1),E23)</f>
        <v>42951.125</v>
      </c>
      <c r="F24" s="10">
        <f>IF(F23=MAX($D23:$H23),F$3/(SUM(M$4:M23)+1),F23)</f>
        <v>37688</v>
      </c>
      <c r="G24" s="10">
        <f>IF(G23=MAX($D23:$H23),G$3/(SUM(N$4:N23)+1),G23)</f>
        <v>32714.666666666668</v>
      </c>
      <c r="H24" s="10">
        <f>IF(H23=MAX($D23:$H23),H$3/(SUM(O$4:O23)+1),H23)</f>
        <v>35402</v>
      </c>
      <c r="J24" s="8">
        <v>21</v>
      </c>
      <c r="K24" s="8">
        <f t="shared" si="1"/>
        <v>0</v>
      </c>
      <c r="L24" s="8">
        <f t="shared" si="2"/>
        <v>1</v>
      </c>
      <c r="M24" s="8">
        <f t="shared" si="3"/>
        <v>0</v>
      </c>
      <c r="N24" s="8">
        <f t="shared" si="4"/>
        <v>0</v>
      </c>
      <c r="O24" s="8">
        <f t="shared" si="5"/>
        <v>0</v>
      </c>
      <c r="P24" s="8"/>
      <c r="Q24" s="8"/>
    </row>
    <row r="25" spans="2:17" x14ac:dyDescent="0.3">
      <c r="B25" s="8" t="s">
        <v>62</v>
      </c>
      <c r="C25" s="8">
        <v>22</v>
      </c>
      <c r="D25" s="10">
        <f>IF(D24=MAX($D24:$H24),D$3/(SUM(K$4:K24)+1),D24)</f>
        <v>41384</v>
      </c>
      <c r="E25" s="10">
        <f>IF(E24=MAX($D24:$H24),E$3/(SUM(L$4:L24)+1),E24)</f>
        <v>38178.777777777781</v>
      </c>
      <c r="F25" s="10">
        <f>IF(F24=MAX($D24:$H24),F$3/(SUM(M$4:M24)+1),F24)</f>
        <v>37688</v>
      </c>
      <c r="G25" s="10">
        <f>IF(G24=MAX($D24:$H24),G$3/(SUM(N$4:N24)+1),G24)</f>
        <v>32714.666666666668</v>
      </c>
      <c r="H25" s="10">
        <f>IF(H24=MAX($D24:$H24),H$3/(SUM(O$4:O24)+1),H24)</f>
        <v>35402</v>
      </c>
      <c r="J25" s="8">
        <v>22</v>
      </c>
      <c r="K25" s="8">
        <f t="shared" si="1"/>
        <v>1</v>
      </c>
      <c r="L25" s="8">
        <f t="shared" si="2"/>
        <v>0</v>
      </c>
      <c r="M25" s="8">
        <f t="shared" si="3"/>
        <v>0</v>
      </c>
      <c r="N25" s="8">
        <f t="shared" si="4"/>
        <v>0</v>
      </c>
      <c r="O25" s="8">
        <f t="shared" si="5"/>
        <v>0</v>
      </c>
      <c r="P25" s="8"/>
      <c r="Q25" s="8"/>
    </row>
    <row r="26" spans="2:17" x14ac:dyDescent="0.3">
      <c r="B26" s="8" t="s">
        <v>62</v>
      </c>
      <c r="C26" s="8">
        <v>23</v>
      </c>
      <c r="D26" s="10">
        <f>IF(D25=MAX($D25:$H25),D$3/(SUM(K$4:K25)+1),D25)</f>
        <v>37245.599999999999</v>
      </c>
      <c r="E26" s="10">
        <f>IF(E25=MAX($D25:$H25),E$3/(SUM(L$4:L25)+1),E25)</f>
        <v>38178.777777777781</v>
      </c>
      <c r="F26" s="10">
        <f>IF(F25=MAX($D25:$H25),F$3/(SUM(M$4:M25)+1),F25)</f>
        <v>37688</v>
      </c>
      <c r="G26" s="10">
        <f>IF(G25=MAX($D25:$H25),G$3/(SUM(N$4:N25)+1),G25)</f>
        <v>32714.666666666668</v>
      </c>
      <c r="H26" s="10">
        <f>IF(H25=MAX($D25:$H25),H$3/(SUM(O$4:O25)+1),H25)</f>
        <v>35402</v>
      </c>
      <c r="J26" s="8">
        <v>23</v>
      </c>
      <c r="K26" s="8">
        <f t="shared" si="1"/>
        <v>0</v>
      </c>
      <c r="L26" s="8">
        <f t="shared" si="2"/>
        <v>1</v>
      </c>
      <c r="M26" s="8">
        <f t="shared" si="3"/>
        <v>0</v>
      </c>
      <c r="N26" s="8">
        <f t="shared" si="4"/>
        <v>0</v>
      </c>
      <c r="O26" s="8">
        <f t="shared" si="5"/>
        <v>0</v>
      </c>
      <c r="P26" s="8"/>
      <c r="Q26" s="8"/>
    </row>
    <row r="27" spans="2:17" x14ac:dyDescent="0.3">
      <c r="B27" s="8" t="s">
        <v>62</v>
      </c>
      <c r="C27" s="8">
        <v>24</v>
      </c>
      <c r="D27" s="10">
        <f>IF(D26=MAX($D26:$H26),D$3/(SUM(K$4:K26)+1),D26)</f>
        <v>37245.599999999999</v>
      </c>
      <c r="E27" s="10">
        <f>IF(E26=MAX($D26:$H26),E$3/(SUM(L$4:L26)+1),E26)</f>
        <v>34360.9</v>
      </c>
      <c r="F27" s="10">
        <f>IF(F26=MAX($D26:$H26),F$3/(SUM(M$4:M26)+1),F26)</f>
        <v>37688</v>
      </c>
      <c r="G27" s="10">
        <f>IF(G26=MAX($D26:$H26),G$3/(SUM(N$4:N26)+1),G26)</f>
        <v>32714.666666666668</v>
      </c>
      <c r="H27" s="10">
        <f>IF(H26=MAX($D26:$H26),H$3/(SUM(O$4:O26)+1),H26)</f>
        <v>35402</v>
      </c>
      <c r="J27" s="8">
        <v>24</v>
      </c>
      <c r="K27" s="8">
        <f t="shared" si="1"/>
        <v>0</v>
      </c>
      <c r="L27" s="8">
        <f t="shared" si="2"/>
        <v>0</v>
      </c>
      <c r="M27" s="8">
        <f t="shared" si="3"/>
        <v>1</v>
      </c>
      <c r="N27" s="8">
        <f t="shared" si="4"/>
        <v>0</v>
      </c>
      <c r="O27" s="8">
        <f t="shared" si="5"/>
        <v>0</v>
      </c>
      <c r="P27" s="8"/>
      <c r="Q27" s="8"/>
    </row>
    <row r="28" spans="2:17" x14ac:dyDescent="0.3">
      <c r="B28" s="8" t="s">
        <v>62</v>
      </c>
      <c r="C28" s="8">
        <v>25</v>
      </c>
      <c r="D28" s="10">
        <f>IF(D27=MAX($D27:$H27),D$3/(SUM(K$4:K27)+1),D27)</f>
        <v>37245.599999999999</v>
      </c>
      <c r="E28" s="10">
        <f>IF(E27=MAX($D27:$H27),E$3/(SUM(L$4:L27)+1),E27)</f>
        <v>34360.9</v>
      </c>
      <c r="F28" s="10">
        <f>IF(F27=MAX($D27:$H27),F$3/(SUM(M$4:M27)+1),F27)</f>
        <v>30150.400000000001</v>
      </c>
      <c r="G28" s="10">
        <f>IF(G27=MAX($D27:$H27),G$3/(SUM(N$4:N27)+1),G27)</f>
        <v>32714.666666666668</v>
      </c>
      <c r="H28" s="10">
        <f>IF(H27=MAX($D27:$H27),H$3/(SUM(O$4:O27)+1),H27)</f>
        <v>35402</v>
      </c>
      <c r="J28" s="8">
        <v>25</v>
      </c>
      <c r="K28" s="8">
        <f t="shared" si="1"/>
        <v>1</v>
      </c>
      <c r="L28" s="8">
        <f t="shared" si="2"/>
        <v>0</v>
      </c>
      <c r="M28" s="8">
        <f t="shared" si="3"/>
        <v>0</v>
      </c>
      <c r="N28" s="8">
        <f t="shared" si="4"/>
        <v>0</v>
      </c>
      <c r="O28" s="8">
        <f t="shared" si="5"/>
        <v>0</v>
      </c>
      <c r="P28" s="8"/>
      <c r="Q28" s="8"/>
    </row>
    <row r="29" spans="2:17" x14ac:dyDescent="0.3">
      <c r="B29" s="8" t="s">
        <v>62</v>
      </c>
      <c r="C29" s="8">
        <v>26</v>
      </c>
      <c r="D29" s="10">
        <f>IF(D28=MAX($D28:$H28),D$3/(SUM(K$4:K28)+1),D28)</f>
        <v>33859.63636363636</v>
      </c>
      <c r="E29" s="10">
        <f>IF(E28=MAX($D28:$H28),E$3/(SUM(L$4:L28)+1),E28)</f>
        <v>34360.9</v>
      </c>
      <c r="F29" s="10">
        <f>IF(F28=MAX($D28:$H28),F$3/(SUM(M$4:M28)+1),F28)</f>
        <v>30150.400000000001</v>
      </c>
      <c r="G29" s="10">
        <f>IF(G28=MAX($D28:$H28),G$3/(SUM(N$4:N28)+1),G28)</f>
        <v>32714.666666666668</v>
      </c>
      <c r="H29" s="10">
        <f>IF(H28=MAX($D28:$H28),H$3/(SUM(O$4:O28)+1),H28)</f>
        <v>35402</v>
      </c>
      <c r="J29" s="8">
        <v>26</v>
      </c>
      <c r="K29" s="8">
        <f t="shared" si="1"/>
        <v>0</v>
      </c>
      <c r="L29" s="8">
        <f t="shared" si="2"/>
        <v>0</v>
      </c>
      <c r="M29" s="8">
        <f t="shared" si="3"/>
        <v>0</v>
      </c>
      <c r="N29" s="8">
        <f t="shared" si="4"/>
        <v>0</v>
      </c>
      <c r="O29" s="8">
        <f t="shared" si="5"/>
        <v>1</v>
      </c>
      <c r="P29" s="8"/>
      <c r="Q29" s="8"/>
    </row>
    <row r="30" spans="2:17" x14ac:dyDescent="0.3">
      <c r="B30" s="8" t="s">
        <v>62</v>
      </c>
      <c r="C30" s="8">
        <v>27</v>
      </c>
      <c r="D30" s="10">
        <f>IF(D29=MAX($D29:$H29),D$3/(SUM(K$4:K29)+1),D29)</f>
        <v>33859.63636363636</v>
      </c>
      <c r="E30" s="10">
        <f>IF(E29=MAX($D29:$H29),E$3/(SUM(L$4:L29)+1),E29)</f>
        <v>34360.9</v>
      </c>
      <c r="F30" s="10">
        <f>IF(F29=MAX($D29:$H29),F$3/(SUM(M$4:M29)+1),F29)</f>
        <v>30150.400000000001</v>
      </c>
      <c r="G30" s="10">
        <f>IF(G29=MAX($D29:$H29),G$3/(SUM(N$4:N29)+1),G29)</f>
        <v>32714.666666666668</v>
      </c>
      <c r="H30" s="10">
        <f>IF(H29=MAX($D29:$H29),H$3/(SUM(O$4:O29)+1),H29)</f>
        <v>17701</v>
      </c>
      <c r="J30" s="8">
        <v>27</v>
      </c>
      <c r="K30" s="8">
        <f t="shared" si="1"/>
        <v>0</v>
      </c>
      <c r="L30" s="8">
        <f t="shared" si="2"/>
        <v>1</v>
      </c>
      <c r="M30" s="8">
        <f t="shared" si="3"/>
        <v>0</v>
      </c>
      <c r="N30" s="8">
        <f t="shared" si="4"/>
        <v>0</v>
      </c>
      <c r="O30" s="8">
        <f t="shared" si="5"/>
        <v>0</v>
      </c>
      <c r="P30" s="8"/>
      <c r="Q30" s="8"/>
    </row>
    <row r="31" spans="2:17" x14ac:dyDescent="0.3">
      <c r="B31" s="8" t="s">
        <v>62</v>
      </c>
      <c r="C31" s="8">
        <v>28</v>
      </c>
      <c r="D31" s="10">
        <f>IF(D30=MAX($D30:$H30),D$3/(SUM(K$4:K30)+1),D30)</f>
        <v>33859.63636363636</v>
      </c>
      <c r="E31" s="10">
        <f>IF(E30=MAX($D30:$H30),E$3/(SUM(L$4:L30)+1),E30)</f>
        <v>31237.18181818182</v>
      </c>
      <c r="F31" s="10">
        <f>IF(F30=MAX($D30:$H30),F$3/(SUM(M$4:M30)+1),F30)</f>
        <v>30150.400000000001</v>
      </c>
      <c r="G31" s="10">
        <f>IF(G30=MAX($D30:$H30),G$3/(SUM(N$4:N30)+1),G30)</f>
        <v>32714.666666666668</v>
      </c>
      <c r="H31" s="10">
        <f>IF(H30=MAX($D30:$H30),H$3/(SUM(O$4:O30)+1),H30)</f>
        <v>17701</v>
      </c>
      <c r="J31" s="8">
        <v>28</v>
      </c>
      <c r="K31" s="8">
        <f t="shared" si="1"/>
        <v>1</v>
      </c>
      <c r="L31" s="8">
        <f t="shared" si="2"/>
        <v>0</v>
      </c>
      <c r="M31" s="8">
        <f t="shared" si="3"/>
        <v>0</v>
      </c>
      <c r="N31" s="8">
        <f t="shared" si="4"/>
        <v>0</v>
      </c>
      <c r="O31" s="8">
        <f t="shared" si="5"/>
        <v>0</v>
      </c>
      <c r="P31" s="8"/>
      <c r="Q31" s="8"/>
    </row>
    <row r="32" spans="2:17" x14ac:dyDescent="0.3">
      <c r="B32" s="8" t="s">
        <v>62</v>
      </c>
      <c r="C32" s="8">
        <v>29</v>
      </c>
      <c r="D32" s="10">
        <f>IF(D31=MAX($D31:$H31),D$3/(SUM(K$4:K31)+1),D31)</f>
        <v>31038</v>
      </c>
      <c r="E32" s="10">
        <f>IF(E31=MAX($D31:$H31),E$3/(SUM(L$4:L31)+1),E31)</f>
        <v>31237.18181818182</v>
      </c>
      <c r="F32" s="10">
        <f>IF(F31=MAX($D31:$H31),F$3/(SUM(M$4:M31)+1),F31)</f>
        <v>30150.400000000001</v>
      </c>
      <c r="G32" s="10">
        <f>IF(G31=MAX($D31:$H31),G$3/(SUM(N$4:N31)+1),G31)</f>
        <v>32714.666666666668</v>
      </c>
      <c r="H32" s="10">
        <f>IF(H31=MAX($D31:$H31),H$3/(SUM(O$4:O31)+1),H31)</f>
        <v>17701</v>
      </c>
      <c r="J32" s="8">
        <v>29</v>
      </c>
      <c r="K32" s="8">
        <f t="shared" si="1"/>
        <v>0</v>
      </c>
      <c r="L32" s="8">
        <f t="shared" si="2"/>
        <v>0</v>
      </c>
      <c r="M32" s="8">
        <f t="shared" si="3"/>
        <v>0</v>
      </c>
      <c r="N32" s="8">
        <f t="shared" si="4"/>
        <v>1</v>
      </c>
      <c r="O32" s="8">
        <f t="shared" si="5"/>
        <v>0</v>
      </c>
      <c r="P32" s="8"/>
      <c r="Q32" s="8"/>
    </row>
    <row r="33" spans="2:17" x14ac:dyDescent="0.3">
      <c r="B33" s="8" t="s">
        <v>62</v>
      </c>
      <c r="C33" s="8">
        <v>30</v>
      </c>
      <c r="D33" s="10">
        <f>IF(D32=MAX($D32:$H32),D$3/(SUM(K$4:K32)+1),D32)</f>
        <v>31038</v>
      </c>
      <c r="E33" s="10">
        <f>IF(E32=MAX($D32:$H32),E$3/(SUM(L$4:L32)+1),E32)</f>
        <v>31237.18181818182</v>
      </c>
      <c r="F33" s="10">
        <f>IF(F32=MAX($D32:$H32),F$3/(SUM(M$4:M32)+1),F32)</f>
        <v>30150.400000000001</v>
      </c>
      <c r="G33" s="10">
        <f>IF(G32=MAX($D32:$H32),G$3/(SUM(N$4:N32)+1),G32)</f>
        <v>24536</v>
      </c>
      <c r="H33" s="10">
        <f>IF(H32=MAX($D32:$H32),H$3/(SUM(O$4:O32)+1),H32)</f>
        <v>17701</v>
      </c>
      <c r="J33" s="8">
        <v>30</v>
      </c>
      <c r="K33" s="8">
        <f t="shared" si="1"/>
        <v>0</v>
      </c>
      <c r="L33" s="8">
        <f t="shared" si="2"/>
        <v>1</v>
      </c>
      <c r="M33" s="8">
        <f t="shared" si="3"/>
        <v>0</v>
      </c>
      <c r="N33" s="8">
        <f t="shared" si="4"/>
        <v>0</v>
      </c>
      <c r="O33" s="8">
        <f t="shared" si="5"/>
        <v>0</v>
      </c>
      <c r="P33" s="8"/>
      <c r="Q33" s="8"/>
    </row>
    <row r="34" spans="2:17" x14ac:dyDescent="0.3">
      <c r="B34" s="8" t="s">
        <v>62</v>
      </c>
      <c r="C34" s="8">
        <v>31</v>
      </c>
      <c r="D34" s="10">
        <f>IF(D33=MAX($D33:$H33),D$3/(SUM(K$4:K33)+1),D33)</f>
        <v>31038</v>
      </c>
      <c r="E34" s="10">
        <f>IF(E33=MAX($D33:$H33),E$3/(SUM(L$4:L33)+1),E33)</f>
        <v>28634.083333333332</v>
      </c>
      <c r="F34" s="10">
        <f>IF(F33=MAX($D33:$H33),F$3/(SUM(M$4:M33)+1),F33)</f>
        <v>30150.400000000001</v>
      </c>
      <c r="G34" s="10">
        <f>IF(G33=MAX($D33:$H33),G$3/(SUM(N$4:N33)+1),G33)</f>
        <v>24536</v>
      </c>
      <c r="H34" s="10">
        <f>IF(H33=MAX($D33:$H33),H$3/(SUM(O$4:O33)+1),H33)</f>
        <v>17701</v>
      </c>
      <c r="J34" s="8">
        <v>31</v>
      </c>
      <c r="K34" s="8">
        <f t="shared" si="1"/>
        <v>1</v>
      </c>
      <c r="L34" s="8">
        <f t="shared" si="2"/>
        <v>0</v>
      </c>
      <c r="M34" s="8">
        <f t="shared" si="3"/>
        <v>0</v>
      </c>
      <c r="N34" s="8">
        <f t="shared" si="4"/>
        <v>0</v>
      </c>
      <c r="O34" s="8">
        <f t="shared" si="5"/>
        <v>0</v>
      </c>
      <c r="P34" s="8"/>
      <c r="Q34" s="8"/>
    </row>
    <row r="35" spans="2:17" x14ac:dyDescent="0.3">
      <c r="B35" s="8" t="s">
        <v>62</v>
      </c>
      <c r="C35" s="8">
        <v>32</v>
      </c>
      <c r="D35" s="10">
        <f>IF(D34=MAX($D34:$H34),D$3/(SUM(K$4:K34)+1),D34)</f>
        <v>28650.461538461539</v>
      </c>
      <c r="E35" s="10">
        <f>IF(E34=MAX($D34:$H34),E$3/(SUM(L$4:L34)+1),E34)</f>
        <v>28634.083333333332</v>
      </c>
      <c r="F35" s="10">
        <f>IF(F34=MAX($D34:$H34),F$3/(SUM(M$4:M34)+1),F34)</f>
        <v>30150.400000000001</v>
      </c>
      <c r="G35" s="10">
        <f>IF(G34=MAX($D34:$H34),G$3/(SUM(N$4:N34)+1),G34)</f>
        <v>24536</v>
      </c>
      <c r="H35" s="10">
        <f>IF(H34=MAX($D34:$H34),H$3/(SUM(O$4:O34)+1),H34)</f>
        <v>17701</v>
      </c>
      <c r="J35" s="8">
        <v>32</v>
      </c>
      <c r="K35" s="8">
        <f t="shared" si="1"/>
        <v>0</v>
      </c>
      <c r="L35" s="8">
        <f t="shared" si="2"/>
        <v>0</v>
      </c>
      <c r="M35" s="8">
        <f t="shared" si="3"/>
        <v>1</v>
      </c>
      <c r="N35" s="8">
        <f t="shared" si="4"/>
        <v>0</v>
      </c>
      <c r="O35" s="8">
        <f t="shared" si="5"/>
        <v>0</v>
      </c>
      <c r="P35" s="8"/>
      <c r="Q35" s="8"/>
    </row>
    <row r="36" spans="2:17" x14ac:dyDescent="0.3">
      <c r="B36" s="8" t="s">
        <v>62</v>
      </c>
      <c r="C36" s="8">
        <v>33</v>
      </c>
      <c r="D36" s="10">
        <f>IF(D35=MAX($D35:$H35),D$3/(SUM(K$4:K35)+1),D35)</f>
        <v>28650.461538461539</v>
      </c>
      <c r="E36" s="10">
        <f>IF(E35=MAX($D35:$H35),E$3/(SUM(L$4:L35)+1),E35)</f>
        <v>28634.083333333332</v>
      </c>
      <c r="F36" s="10">
        <f>IF(F35=MAX($D35:$H35),F$3/(SUM(M$4:M35)+1),F35)</f>
        <v>25125.333333333332</v>
      </c>
      <c r="G36" s="10">
        <f>IF(G35=MAX($D35:$H35),G$3/(SUM(N$4:N35)+1),G35)</f>
        <v>24536</v>
      </c>
      <c r="H36" s="10">
        <f>IF(H35=MAX($D35:$H35),H$3/(SUM(O$4:O35)+1),H35)</f>
        <v>17701</v>
      </c>
      <c r="J36" s="8">
        <v>33</v>
      </c>
      <c r="K36" s="8">
        <f t="shared" si="1"/>
        <v>1</v>
      </c>
      <c r="L36" s="8">
        <f t="shared" si="2"/>
        <v>0</v>
      </c>
      <c r="M36" s="8">
        <f t="shared" si="3"/>
        <v>0</v>
      </c>
      <c r="N36" s="8">
        <f t="shared" si="4"/>
        <v>0</v>
      </c>
      <c r="O36" s="8">
        <f t="shared" si="5"/>
        <v>0</v>
      </c>
      <c r="P36" s="8"/>
      <c r="Q36" s="8"/>
    </row>
    <row r="37" spans="2:17" x14ac:dyDescent="0.3">
      <c r="B37" s="8" t="s">
        <v>62</v>
      </c>
      <c r="C37" s="8">
        <v>34</v>
      </c>
      <c r="D37" s="10">
        <f>IF(D36=MAX($D36:$H36),D$3/(SUM(K$4:K36)+1),D36)</f>
        <v>26604</v>
      </c>
      <c r="E37" s="10">
        <f>IF(E36=MAX($D36:$H36),E$3/(SUM(L$4:L36)+1),E36)</f>
        <v>28634.083333333332</v>
      </c>
      <c r="F37" s="10">
        <f>IF(F36=MAX($D36:$H36),F$3/(SUM(M$4:M36)+1),F36)</f>
        <v>25125.333333333332</v>
      </c>
      <c r="G37" s="10">
        <f>IF(G36=MAX($D36:$H36),G$3/(SUM(N$4:N36)+1),G36)</f>
        <v>24536</v>
      </c>
      <c r="H37" s="10">
        <f>IF(H36=MAX($D36:$H36),H$3/(SUM(O$4:O36)+1),H36)</f>
        <v>17701</v>
      </c>
      <c r="J37" s="8">
        <v>34</v>
      </c>
      <c r="K37" s="8">
        <f t="shared" si="1"/>
        <v>0</v>
      </c>
      <c r="L37" s="8">
        <f t="shared" si="2"/>
        <v>1</v>
      </c>
      <c r="M37" s="8">
        <f t="shared" si="3"/>
        <v>0</v>
      </c>
      <c r="N37" s="8">
        <f t="shared" si="4"/>
        <v>0</v>
      </c>
      <c r="O37" s="8">
        <f t="shared" si="5"/>
        <v>0</v>
      </c>
      <c r="P37" s="8"/>
      <c r="Q37" s="8"/>
    </row>
    <row r="38" spans="2:17" x14ac:dyDescent="0.3">
      <c r="B38" s="8" t="s">
        <v>62</v>
      </c>
      <c r="C38" s="8">
        <v>35</v>
      </c>
      <c r="D38" s="10">
        <f>IF(D37=MAX($D37:$H37),D$3/(SUM(K$4:K37)+1),D37)</f>
        <v>26604</v>
      </c>
      <c r="E38" s="10">
        <f>IF(E37=MAX($D37:$H37),E$3/(SUM(L$4:L37)+1),E37)</f>
        <v>26431.461538461539</v>
      </c>
      <c r="F38" s="10">
        <f>IF(F37=MAX($D37:$H37),F$3/(SUM(M$4:M37)+1),F37)</f>
        <v>25125.333333333332</v>
      </c>
      <c r="G38" s="10">
        <f>IF(G37=MAX($D37:$H37),G$3/(SUM(N$4:N37)+1),G37)</f>
        <v>24536</v>
      </c>
      <c r="H38" s="10">
        <f>IF(H37=MAX($D37:$H37),H$3/(SUM(O$4:O37)+1),H37)</f>
        <v>17701</v>
      </c>
      <c r="J38" s="8">
        <v>35</v>
      </c>
      <c r="K38" s="8">
        <f t="shared" si="1"/>
        <v>1</v>
      </c>
      <c r="L38" s="8">
        <f t="shared" si="2"/>
        <v>0</v>
      </c>
      <c r="M38" s="8">
        <f t="shared" si="3"/>
        <v>0</v>
      </c>
      <c r="N38" s="8">
        <f t="shared" si="4"/>
        <v>0</v>
      </c>
      <c r="O38" s="8">
        <f t="shared" si="5"/>
        <v>0</v>
      </c>
      <c r="P38" s="8"/>
      <c r="Q38" s="8"/>
    </row>
    <row r="39" spans="2:17" x14ac:dyDescent="0.3">
      <c r="B39" s="8" t="s">
        <v>62</v>
      </c>
      <c r="C39" s="8">
        <v>36</v>
      </c>
      <c r="D39" s="10">
        <f>IF(D38=MAX($D38:$H38),D$3/(SUM(K$4:K38)+1),D38)</f>
        <v>24830.400000000001</v>
      </c>
      <c r="E39" s="10">
        <f>IF(E38=MAX($D38:$H38),E$3/(SUM(L$4:L38)+1),E38)</f>
        <v>26431.461538461539</v>
      </c>
      <c r="F39" s="10">
        <f>IF(F38=MAX($D38:$H38),F$3/(SUM(M$4:M38)+1),F38)</f>
        <v>25125.333333333332</v>
      </c>
      <c r="G39" s="10">
        <f>IF(G38=MAX($D38:$H38),G$3/(SUM(N$4:N38)+1),G38)</f>
        <v>24536</v>
      </c>
      <c r="H39" s="10">
        <f>IF(H38=MAX($D38:$H38),H$3/(SUM(O$4:O38)+1),H38)</f>
        <v>17701</v>
      </c>
      <c r="J39" s="8">
        <v>36</v>
      </c>
      <c r="K39" s="8">
        <f t="shared" si="1"/>
        <v>0</v>
      </c>
      <c r="L39" s="8">
        <f t="shared" si="2"/>
        <v>1</v>
      </c>
      <c r="M39" s="8">
        <f t="shared" si="3"/>
        <v>0</v>
      </c>
      <c r="N39" s="8">
        <f t="shared" si="4"/>
        <v>0</v>
      </c>
      <c r="O39" s="8">
        <f t="shared" si="5"/>
        <v>0</v>
      </c>
      <c r="P39" s="8"/>
      <c r="Q39" s="8"/>
    </row>
    <row r="40" spans="2:17" x14ac:dyDescent="0.3">
      <c r="B40" s="8" t="s">
        <v>62</v>
      </c>
      <c r="C40" s="8">
        <v>37</v>
      </c>
      <c r="D40" s="10">
        <f>IF(D39=MAX($D39:$H39),D$3/(SUM(K$4:K39)+1),D39)</f>
        <v>24830.400000000001</v>
      </c>
      <c r="E40" s="10">
        <f>IF(E39=MAX($D39:$H39),E$3/(SUM(L$4:L39)+1),E39)</f>
        <v>24543.5</v>
      </c>
      <c r="F40" s="10">
        <f>IF(F39=MAX($D39:$H39),F$3/(SUM(M$4:M39)+1),F39)</f>
        <v>25125.333333333332</v>
      </c>
      <c r="G40" s="10">
        <f>IF(G39=MAX($D39:$H39),G$3/(SUM(N$4:N39)+1),G39)</f>
        <v>24536</v>
      </c>
      <c r="H40" s="10">
        <f>IF(H39=MAX($D39:$H39),H$3/(SUM(O$4:O39)+1),H39)</f>
        <v>17701</v>
      </c>
      <c r="J40" s="8">
        <v>37</v>
      </c>
      <c r="K40" s="8">
        <f t="shared" si="1"/>
        <v>0</v>
      </c>
      <c r="L40" s="8">
        <f t="shared" si="2"/>
        <v>0</v>
      </c>
      <c r="M40" s="8">
        <f t="shared" si="3"/>
        <v>1</v>
      </c>
      <c r="N40" s="8">
        <f t="shared" si="4"/>
        <v>0</v>
      </c>
      <c r="O40" s="8">
        <f t="shared" si="5"/>
        <v>0</v>
      </c>
      <c r="P40" s="8"/>
      <c r="Q40" s="8"/>
    </row>
    <row r="41" spans="2:17" x14ac:dyDescent="0.3">
      <c r="B41" s="8" t="s">
        <v>62</v>
      </c>
      <c r="C41" s="8">
        <v>38</v>
      </c>
      <c r="D41" s="10">
        <f>IF(D40=MAX($D40:$H40),D$3/(SUM(K$4:K40)+1),D40)</f>
        <v>24830.400000000001</v>
      </c>
      <c r="E41" s="10">
        <f>IF(E40=MAX($D40:$H40),E$3/(SUM(L$4:L40)+1),E40)</f>
        <v>24543.5</v>
      </c>
      <c r="F41" s="10">
        <f>IF(F40=MAX($D40:$H40),F$3/(SUM(M$4:M40)+1),F40)</f>
        <v>21536</v>
      </c>
      <c r="G41" s="10">
        <f>IF(G40=MAX($D40:$H40),G$3/(SUM(N$4:N40)+1),G40)</f>
        <v>24536</v>
      </c>
      <c r="H41" s="10">
        <f>IF(H40=MAX($D40:$H40),H$3/(SUM(O$4:O40)+1),H40)</f>
        <v>17701</v>
      </c>
      <c r="J41" s="8">
        <v>38</v>
      </c>
      <c r="K41" s="8">
        <f t="shared" si="1"/>
        <v>1</v>
      </c>
      <c r="L41" s="8">
        <f t="shared" si="2"/>
        <v>0</v>
      </c>
      <c r="M41" s="8">
        <f t="shared" si="3"/>
        <v>0</v>
      </c>
      <c r="N41" s="8">
        <f t="shared" si="4"/>
        <v>0</v>
      </c>
      <c r="O41" s="8">
        <f t="shared" si="5"/>
        <v>0</v>
      </c>
      <c r="P41" s="8"/>
      <c r="Q41" s="8"/>
    </row>
    <row r="42" spans="2:17" x14ac:dyDescent="0.3">
      <c r="B42" s="8" t="s">
        <v>62</v>
      </c>
      <c r="C42" s="8">
        <v>39</v>
      </c>
      <c r="D42" s="10">
        <f>IF(D41=MAX($D41:$H41),D$3/(SUM(K$4:K41)+1),D41)</f>
        <v>23278.5</v>
      </c>
      <c r="E42" s="10">
        <f>IF(E41=MAX($D41:$H41),E$3/(SUM(L$4:L41)+1),E41)</f>
        <v>24543.5</v>
      </c>
      <c r="F42" s="10">
        <f>IF(F41=MAX($D41:$H41),F$3/(SUM(M$4:M41)+1),F41)</f>
        <v>21536</v>
      </c>
      <c r="G42" s="10">
        <f>IF(G41=MAX($D41:$H41),G$3/(SUM(N$4:N41)+1),G41)</f>
        <v>24536</v>
      </c>
      <c r="H42" s="10">
        <f>IF(H41=MAX($D41:$H41),H$3/(SUM(O$4:O41)+1),H41)</f>
        <v>17701</v>
      </c>
      <c r="J42" s="8">
        <v>39</v>
      </c>
      <c r="K42" s="8">
        <f t="shared" si="1"/>
        <v>0</v>
      </c>
      <c r="L42" s="8">
        <f t="shared" si="2"/>
        <v>1</v>
      </c>
      <c r="M42" s="8">
        <f t="shared" si="3"/>
        <v>0</v>
      </c>
      <c r="N42" s="8">
        <f t="shared" si="4"/>
        <v>0</v>
      </c>
      <c r="O42" s="8">
        <f t="shared" si="5"/>
        <v>0</v>
      </c>
      <c r="P42" s="8"/>
      <c r="Q42" s="8"/>
    </row>
    <row r="43" spans="2:17" x14ac:dyDescent="0.3">
      <c r="B43" s="8" t="s">
        <v>62</v>
      </c>
      <c r="C43" s="8">
        <v>40</v>
      </c>
      <c r="D43" s="10">
        <f>IF(D42=MAX($D42:$H42),D$3/(SUM(K$4:K42)+1),D42)</f>
        <v>23278.5</v>
      </c>
      <c r="E43" s="10">
        <f>IF(E42=MAX($D42:$H42),E$3/(SUM(L$4:L42)+1),E42)</f>
        <v>22907.266666666666</v>
      </c>
      <c r="F43" s="10">
        <f>IF(F42=MAX($D42:$H42),F$3/(SUM(M$4:M42)+1),F42)</f>
        <v>21536</v>
      </c>
      <c r="G43" s="10">
        <f>IF(G42=MAX($D42:$H42),G$3/(SUM(N$4:N42)+1),G42)</f>
        <v>24536</v>
      </c>
      <c r="H43" s="10">
        <f>IF(H42=MAX($D42:$H42),H$3/(SUM(O$4:O42)+1),H42)</f>
        <v>17701</v>
      </c>
      <c r="J43" s="8">
        <v>40</v>
      </c>
      <c r="K43" s="8">
        <f t="shared" si="1"/>
        <v>0</v>
      </c>
      <c r="L43" s="8">
        <f t="shared" si="2"/>
        <v>0</v>
      </c>
      <c r="M43" s="8">
        <f t="shared" si="3"/>
        <v>0</v>
      </c>
      <c r="N43" s="8">
        <f t="shared" si="4"/>
        <v>1</v>
      </c>
      <c r="O43" s="8">
        <f t="shared" si="5"/>
        <v>0</v>
      </c>
      <c r="P43" s="8"/>
      <c r="Q43" s="8"/>
    </row>
    <row r="44" spans="2:17" x14ac:dyDescent="0.3">
      <c r="B44" s="8" t="s">
        <v>62</v>
      </c>
      <c r="C44" s="8">
        <v>41</v>
      </c>
      <c r="D44" s="10">
        <f>IF(D43=MAX($D43:$H43),D$3/(SUM(K$4:K43)+1),D43)</f>
        <v>23278.5</v>
      </c>
      <c r="E44" s="10">
        <f>IF(E43=MAX($D43:$H43),E$3/(SUM(L$4:L43)+1),E43)</f>
        <v>22907.266666666666</v>
      </c>
      <c r="F44" s="10">
        <f>IF(F43=MAX($D43:$H43),F$3/(SUM(M$4:M43)+1),F43)</f>
        <v>21536</v>
      </c>
      <c r="G44" s="10">
        <f>IF(G43=MAX($D43:$H43),G$3/(SUM(N$4:N43)+1),G43)</f>
        <v>19628.8</v>
      </c>
      <c r="H44" s="10">
        <f>IF(H43=MAX($D43:$H43),H$3/(SUM(O$4:O43)+1),H43)</f>
        <v>17701</v>
      </c>
      <c r="J44" s="8">
        <v>41</v>
      </c>
      <c r="K44" s="8">
        <f t="shared" si="1"/>
        <v>1</v>
      </c>
      <c r="L44" s="8">
        <f t="shared" si="2"/>
        <v>0</v>
      </c>
      <c r="M44" s="8">
        <f t="shared" si="3"/>
        <v>0</v>
      </c>
      <c r="N44" s="8">
        <f t="shared" si="4"/>
        <v>0</v>
      </c>
      <c r="O44" s="8">
        <f t="shared" si="5"/>
        <v>0</v>
      </c>
      <c r="P44" s="8"/>
      <c r="Q44" s="8"/>
    </row>
    <row r="45" spans="2:17" x14ac:dyDescent="0.3">
      <c r="B45" s="8" t="s">
        <v>62</v>
      </c>
      <c r="C45" s="8">
        <v>42</v>
      </c>
      <c r="D45" s="10">
        <f>IF(D44=MAX($D44:$H44),D$3/(SUM(K$4:K44)+1),D44)</f>
        <v>21909.176470588234</v>
      </c>
      <c r="E45" s="10">
        <f>IF(E44=MAX($D44:$H44),E$3/(SUM(L$4:L44)+1),E44)</f>
        <v>22907.266666666666</v>
      </c>
      <c r="F45" s="10">
        <f>IF(F44=MAX($D44:$H44),F$3/(SUM(M$4:M44)+1),F44)</f>
        <v>21536</v>
      </c>
      <c r="G45" s="10">
        <f>IF(G44=MAX($D44:$H44),G$3/(SUM(N$4:N44)+1),G44)</f>
        <v>19628.8</v>
      </c>
      <c r="H45" s="10">
        <f>IF(H44=MAX($D44:$H44),H$3/(SUM(O$4:O44)+1),H44)</f>
        <v>17701</v>
      </c>
      <c r="J45" s="8">
        <v>42</v>
      </c>
      <c r="K45" s="8">
        <f t="shared" si="1"/>
        <v>0</v>
      </c>
      <c r="L45" s="8">
        <f t="shared" si="2"/>
        <v>1</v>
      </c>
      <c r="M45" s="8">
        <f t="shared" si="3"/>
        <v>0</v>
      </c>
      <c r="N45" s="8">
        <f t="shared" si="4"/>
        <v>0</v>
      </c>
      <c r="O45" s="8">
        <f t="shared" si="5"/>
        <v>0</v>
      </c>
      <c r="P45" s="8"/>
      <c r="Q45" s="8"/>
    </row>
    <row r="46" spans="2:17" x14ac:dyDescent="0.3">
      <c r="B46" s="8" t="s">
        <v>62</v>
      </c>
      <c r="C46" s="8">
        <v>43</v>
      </c>
      <c r="D46" s="10">
        <f>IF(D45=MAX($D45:$H45),D$3/(SUM(K$4:K45)+1),D45)</f>
        <v>21909.176470588234</v>
      </c>
      <c r="E46" s="10">
        <f>IF(E45=MAX($D45:$H45),E$3/(SUM(L$4:L45)+1),E45)</f>
        <v>21475.5625</v>
      </c>
      <c r="F46" s="10">
        <f>IF(F45=MAX($D45:$H45),F$3/(SUM(M$4:M45)+1),F45)</f>
        <v>21536</v>
      </c>
      <c r="G46" s="10">
        <f>IF(G45=MAX($D45:$H45),G$3/(SUM(N$4:N45)+1),G45)</f>
        <v>19628.8</v>
      </c>
      <c r="H46" s="10">
        <f>IF(H45=MAX($D45:$H45),H$3/(SUM(O$4:O45)+1),H45)</f>
        <v>17701</v>
      </c>
      <c r="J46" s="8">
        <v>43</v>
      </c>
      <c r="K46" s="8">
        <f t="shared" si="1"/>
        <v>1</v>
      </c>
      <c r="L46" s="8">
        <f t="shared" si="2"/>
        <v>0</v>
      </c>
      <c r="M46" s="8">
        <f t="shared" si="3"/>
        <v>0</v>
      </c>
      <c r="N46" s="8">
        <f t="shared" si="4"/>
        <v>0</v>
      </c>
      <c r="O46" s="8">
        <f t="shared" si="5"/>
        <v>0</v>
      </c>
      <c r="P46" s="8"/>
      <c r="Q46" s="8"/>
    </row>
    <row r="47" spans="2:17" x14ac:dyDescent="0.3">
      <c r="B47" s="8" t="s">
        <v>62</v>
      </c>
      <c r="C47" s="8">
        <v>44</v>
      </c>
      <c r="D47" s="10">
        <f>IF(D46=MAX($D46:$H46),D$3/(SUM(K$4:K46)+1),D46)</f>
        <v>20692</v>
      </c>
      <c r="E47" s="10">
        <f>IF(E46=MAX($D46:$H46),E$3/(SUM(L$4:L46)+1),E46)</f>
        <v>21475.5625</v>
      </c>
      <c r="F47" s="10">
        <f>IF(F46=MAX($D46:$H46),F$3/(SUM(M$4:M46)+1),F46)</f>
        <v>21536</v>
      </c>
      <c r="G47" s="10">
        <f>IF(G46=MAX($D46:$H46),G$3/(SUM(N$4:N46)+1),G46)</f>
        <v>19628.8</v>
      </c>
      <c r="H47" s="10">
        <f>IF(H46=MAX($D46:$H46),H$3/(SUM(O$4:O46)+1),H46)</f>
        <v>17701</v>
      </c>
      <c r="J47" s="8">
        <v>44</v>
      </c>
      <c r="K47" s="8">
        <f t="shared" si="1"/>
        <v>0</v>
      </c>
      <c r="L47" s="8">
        <f t="shared" si="2"/>
        <v>0</v>
      </c>
      <c r="M47" s="8">
        <f t="shared" si="3"/>
        <v>1</v>
      </c>
      <c r="N47" s="8">
        <f t="shared" si="4"/>
        <v>0</v>
      </c>
      <c r="O47" s="8">
        <f t="shared" si="5"/>
        <v>0</v>
      </c>
      <c r="P47" s="8"/>
      <c r="Q47" s="8"/>
    </row>
    <row r="48" spans="2:17" x14ac:dyDescent="0.3">
      <c r="B48" s="8" t="s">
        <v>62</v>
      </c>
      <c r="C48" s="8">
        <v>45</v>
      </c>
      <c r="D48" s="10">
        <f>IF(D47=MAX($D47:$H47),D$3/(SUM(K$4:K47)+1),D47)</f>
        <v>20692</v>
      </c>
      <c r="E48" s="10">
        <f>IF(E47=MAX($D47:$H47),E$3/(SUM(L$4:L47)+1),E47)</f>
        <v>21475.5625</v>
      </c>
      <c r="F48" s="10">
        <f>IF(F47=MAX($D47:$H47),F$3/(SUM(M$4:M47)+1),F47)</f>
        <v>18844</v>
      </c>
      <c r="G48" s="10">
        <f>IF(G47=MAX($D47:$H47),G$3/(SUM(N$4:N47)+1),G47)</f>
        <v>19628.8</v>
      </c>
      <c r="H48" s="10">
        <f>IF(H47=MAX($D47:$H47),H$3/(SUM(O$4:O47)+1),H47)</f>
        <v>17701</v>
      </c>
      <c r="J48" s="8">
        <v>45</v>
      </c>
      <c r="K48" s="8">
        <f t="shared" si="1"/>
        <v>0</v>
      </c>
      <c r="L48" s="8">
        <f t="shared" si="2"/>
        <v>1</v>
      </c>
      <c r="M48" s="8">
        <f t="shared" si="3"/>
        <v>0</v>
      </c>
      <c r="N48" s="8">
        <f t="shared" si="4"/>
        <v>0</v>
      </c>
      <c r="O48" s="8">
        <f t="shared" si="5"/>
        <v>0</v>
      </c>
      <c r="P48" s="8"/>
      <c r="Q48" s="8"/>
    </row>
    <row r="49" spans="2:17" x14ac:dyDescent="0.3">
      <c r="B49" s="8" t="s">
        <v>62</v>
      </c>
      <c r="C49" s="8">
        <v>46</v>
      </c>
      <c r="D49" s="10">
        <f>IF(D48=MAX($D48:$H48),D$3/(SUM(K$4:K48)+1),D48)</f>
        <v>20692</v>
      </c>
      <c r="E49" s="10">
        <f>IF(E48=MAX($D48:$H48),E$3/(SUM(L$4:L48)+1),E48)</f>
        <v>20212.294117647059</v>
      </c>
      <c r="F49" s="10">
        <f>IF(F48=MAX($D48:$H48),F$3/(SUM(M$4:M48)+1),F48)</f>
        <v>18844</v>
      </c>
      <c r="G49" s="10">
        <f>IF(G48=MAX($D48:$H48),G$3/(SUM(N$4:N48)+1),G48)</f>
        <v>19628.8</v>
      </c>
      <c r="H49" s="10">
        <f>IF(H48=MAX($D48:$H48),H$3/(SUM(O$4:O48)+1),H48)</f>
        <v>17701</v>
      </c>
      <c r="J49" s="8">
        <v>46</v>
      </c>
      <c r="K49" s="8">
        <f t="shared" si="1"/>
        <v>1</v>
      </c>
      <c r="L49" s="8">
        <f t="shared" si="2"/>
        <v>0</v>
      </c>
      <c r="M49" s="8">
        <f t="shared" si="3"/>
        <v>0</v>
      </c>
      <c r="N49" s="8">
        <f t="shared" si="4"/>
        <v>0</v>
      </c>
      <c r="O49" s="8">
        <f t="shared" si="5"/>
        <v>0</v>
      </c>
      <c r="P49" s="8"/>
      <c r="Q49" s="8"/>
    </row>
    <row r="50" spans="2:17" x14ac:dyDescent="0.3">
      <c r="B50" s="8" t="s">
        <v>62</v>
      </c>
      <c r="C50" s="8">
        <v>47</v>
      </c>
      <c r="D50" s="10">
        <f>IF(D49=MAX($D49:$H49),D$3/(SUM(K$4:K49)+1),D49)</f>
        <v>19602.947368421053</v>
      </c>
      <c r="E50" s="10">
        <f>IF(E49=MAX($D49:$H49),E$3/(SUM(L$4:L49)+1),E49)</f>
        <v>20212.294117647059</v>
      </c>
      <c r="F50" s="10">
        <f>IF(F49=MAX($D49:$H49),F$3/(SUM(M$4:M49)+1),F49)</f>
        <v>18844</v>
      </c>
      <c r="G50" s="10">
        <f>IF(G49=MAX($D49:$H49),G$3/(SUM(N$4:N49)+1),G49)</f>
        <v>19628.8</v>
      </c>
      <c r="H50" s="10">
        <f>IF(H49=MAX($D49:$H49),H$3/(SUM(O$4:O49)+1),H49)</f>
        <v>17701</v>
      </c>
      <c r="J50" s="8">
        <v>47</v>
      </c>
      <c r="K50" s="8">
        <f t="shared" si="1"/>
        <v>0</v>
      </c>
      <c r="L50" s="8">
        <f t="shared" si="2"/>
        <v>1</v>
      </c>
      <c r="M50" s="8">
        <f t="shared" si="3"/>
        <v>0</v>
      </c>
      <c r="N50" s="8">
        <f t="shared" si="4"/>
        <v>0</v>
      </c>
      <c r="O50" s="8">
        <f t="shared" si="5"/>
        <v>0</v>
      </c>
      <c r="P50" s="8"/>
      <c r="Q50" s="8"/>
    </row>
    <row r="51" spans="2:17" x14ac:dyDescent="0.3">
      <c r="B51" s="8" t="s">
        <v>62</v>
      </c>
      <c r="C51" s="8">
        <v>48</v>
      </c>
      <c r="D51" s="10">
        <f>IF(D50=MAX($D50:$H50),D$3/(SUM(K$4:K50)+1),D50)</f>
        <v>19602.947368421053</v>
      </c>
      <c r="E51" s="10">
        <f>IF(E50=MAX($D50:$H50),E$3/(SUM(L$4:L50)+1),E50)</f>
        <v>19089.388888888891</v>
      </c>
      <c r="F51" s="10">
        <f>IF(F50=MAX($D50:$H50),F$3/(SUM(M$4:M50)+1),F50)</f>
        <v>18844</v>
      </c>
      <c r="G51" s="10">
        <f>IF(G50=MAX($D50:$H50),G$3/(SUM(N$4:N50)+1),G50)</f>
        <v>19628.8</v>
      </c>
      <c r="H51" s="10">
        <f>IF(H50=MAX($D50:$H50),H$3/(SUM(O$4:O50)+1),H50)</f>
        <v>17701</v>
      </c>
      <c r="J51" s="8">
        <v>48</v>
      </c>
      <c r="K51" s="8">
        <f t="shared" si="1"/>
        <v>0</v>
      </c>
      <c r="L51" s="8">
        <f t="shared" si="2"/>
        <v>0</v>
      </c>
      <c r="M51" s="8">
        <f t="shared" si="3"/>
        <v>0</v>
      </c>
      <c r="N51" s="8">
        <f t="shared" si="4"/>
        <v>1</v>
      </c>
      <c r="O51" s="8">
        <f t="shared" si="5"/>
        <v>0</v>
      </c>
      <c r="P51" s="8"/>
      <c r="Q51" s="8"/>
    </row>
    <row r="52" spans="2:17" x14ac:dyDescent="0.3">
      <c r="B52" s="8" t="s">
        <v>62</v>
      </c>
      <c r="C52" s="8">
        <v>49</v>
      </c>
      <c r="D52" s="10">
        <f>IF(D51=MAX($D51:$H51),D$3/(SUM(K$4:K51)+1),D51)</f>
        <v>19602.947368421053</v>
      </c>
      <c r="E52" s="10">
        <f>IF(E51=MAX($D51:$H51),E$3/(SUM(L$4:L51)+1),E51)</f>
        <v>19089.388888888891</v>
      </c>
      <c r="F52" s="10">
        <f>IF(F51=MAX($D51:$H51),F$3/(SUM(M$4:M51)+1),F51)</f>
        <v>18844</v>
      </c>
      <c r="G52" s="10">
        <f>IF(G51=MAX($D51:$H51),G$3/(SUM(N$4:N51)+1),G51)</f>
        <v>16357.333333333334</v>
      </c>
      <c r="H52" s="10">
        <f>IF(H51=MAX($D51:$H51),H$3/(SUM(O$4:O51)+1),H51)</f>
        <v>17701</v>
      </c>
      <c r="J52" s="8">
        <v>49</v>
      </c>
      <c r="K52" s="8">
        <f t="shared" si="1"/>
        <v>1</v>
      </c>
      <c r="L52" s="8">
        <f t="shared" si="2"/>
        <v>0</v>
      </c>
      <c r="M52" s="8">
        <f t="shared" si="3"/>
        <v>0</v>
      </c>
      <c r="N52" s="8">
        <f t="shared" si="4"/>
        <v>0</v>
      </c>
      <c r="O52" s="8">
        <f t="shared" si="5"/>
        <v>0</v>
      </c>
      <c r="P52" s="8"/>
      <c r="Q52" s="8"/>
    </row>
    <row r="53" spans="2:17" x14ac:dyDescent="0.3">
      <c r="B53" s="8" t="s">
        <v>62</v>
      </c>
      <c r="C53" s="8">
        <v>50</v>
      </c>
      <c r="D53" s="10">
        <f>IF(D52=MAX($D52:$H52),D$3/(SUM(K$4:K52)+1),D52)</f>
        <v>18622.8</v>
      </c>
      <c r="E53" s="10">
        <f>IF(E52=MAX($D52:$H52),E$3/(SUM(L$4:L52)+1),E52)</f>
        <v>19089.388888888891</v>
      </c>
      <c r="F53" s="10">
        <f>IF(F52=MAX($D52:$H52),F$3/(SUM(M$4:M52)+1),F52)</f>
        <v>18844</v>
      </c>
      <c r="G53" s="10">
        <f>IF(G52=MAX($D52:$H52),G$3/(SUM(N$4:N52)+1),G52)</f>
        <v>16357.333333333334</v>
      </c>
      <c r="H53" s="10">
        <f>IF(H52=MAX($D52:$H52),H$3/(SUM(O$4:O52)+1),H52)</f>
        <v>17701</v>
      </c>
      <c r="J53" s="8">
        <v>50</v>
      </c>
      <c r="K53" s="8">
        <f t="shared" si="1"/>
        <v>0</v>
      </c>
      <c r="L53" s="8">
        <f t="shared" si="2"/>
        <v>1</v>
      </c>
      <c r="M53" s="8">
        <f t="shared" si="3"/>
        <v>0</v>
      </c>
      <c r="N53" s="8">
        <f t="shared" si="4"/>
        <v>0</v>
      </c>
      <c r="O53" s="8">
        <f t="shared" si="5"/>
        <v>0</v>
      </c>
      <c r="P53" s="8"/>
      <c r="Q53" s="8"/>
    </row>
    <row r="54" spans="2:17" x14ac:dyDescent="0.3">
      <c r="B54" s="8" t="s">
        <v>62</v>
      </c>
      <c r="C54" s="8">
        <v>51</v>
      </c>
      <c r="D54" s="10">
        <f>IF(D53=MAX($D53:$H53),D$3/(SUM(K$4:K53)+1),D53)</f>
        <v>18622.8</v>
      </c>
      <c r="E54" s="10">
        <f>IF(E53=MAX($D53:$H53),E$3/(SUM(L$4:L53)+1),E53)</f>
        <v>18084.684210526317</v>
      </c>
      <c r="F54" s="10">
        <f>IF(F53=MAX($D53:$H53),F$3/(SUM(M$4:M53)+1),F53)</f>
        <v>18844</v>
      </c>
      <c r="G54" s="10">
        <f>IF(G53=MAX($D53:$H53),G$3/(SUM(N$4:N53)+1),G53)</f>
        <v>16357.333333333334</v>
      </c>
      <c r="H54" s="10">
        <f>IF(H53=MAX($D53:$H53),H$3/(SUM(O$4:O53)+1),H53)</f>
        <v>17701</v>
      </c>
      <c r="J54" s="8">
        <v>51</v>
      </c>
      <c r="K54" s="8">
        <f t="shared" si="1"/>
        <v>0</v>
      </c>
      <c r="L54" s="8">
        <f t="shared" si="2"/>
        <v>0</v>
      </c>
      <c r="M54" s="8">
        <f t="shared" si="3"/>
        <v>1</v>
      </c>
      <c r="N54" s="8">
        <f t="shared" si="4"/>
        <v>0</v>
      </c>
      <c r="O54" s="8">
        <f t="shared" si="5"/>
        <v>0</v>
      </c>
      <c r="P54" s="8"/>
      <c r="Q54" s="8"/>
    </row>
    <row r="55" spans="2:17" x14ac:dyDescent="0.3">
      <c r="B55" s="8" t="s">
        <v>62</v>
      </c>
      <c r="C55" s="8">
        <v>52</v>
      </c>
      <c r="D55" s="10">
        <f>IF(D54=MAX($D54:$H54),D$3/(SUM(K$4:K54)+1),D54)</f>
        <v>18622.8</v>
      </c>
      <c r="E55" s="10">
        <f>IF(E54=MAX($D54:$H54),E$3/(SUM(L$4:L54)+1),E54)</f>
        <v>18084.684210526317</v>
      </c>
      <c r="F55" s="10">
        <f>IF(F54=MAX($D54:$H54),F$3/(SUM(M$4:M54)+1),F54)</f>
        <v>16750.222222222223</v>
      </c>
      <c r="G55" s="10">
        <f>IF(G54=MAX($D54:$H54),G$3/(SUM(N$4:N54)+1),G54)</f>
        <v>16357.333333333334</v>
      </c>
      <c r="H55" s="10">
        <f>IF(H54=MAX($D54:$H54),H$3/(SUM(O$4:O54)+1),H54)</f>
        <v>17701</v>
      </c>
      <c r="J55" s="8">
        <v>52</v>
      </c>
      <c r="K55" s="8">
        <f t="shared" si="1"/>
        <v>1</v>
      </c>
      <c r="L55" s="8">
        <f t="shared" si="2"/>
        <v>0</v>
      </c>
      <c r="M55" s="8">
        <f t="shared" si="3"/>
        <v>0</v>
      </c>
      <c r="N55" s="8">
        <f t="shared" si="4"/>
        <v>0</v>
      </c>
      <c r="O55" s="8">
        <f t="shared" si="5"/>
        <v>0</v>
      </c>
      <c r="P55" s="8"/>
      <c r="Q55" s="8"/>
    </row>
    <row r="56" spans="2:17" x14ac:dyDescent="0.3">
      <c r="B56" s="8" t="s">
        <v>62</v>
      </c>
      <c r="C56" s="8">
        <v>53</v>
      </c>
      <c r="D56" s="10">
        <f>IF(D55=MAX($D55:$H55),D$3/(SUM(K$4:K55)+1),D55)</f>
        <v>17736</v>
      </c>
      <c r="E56" s="10">
        <f>IF(E55=MAX($D55:$H55),E$3/(SUM(L$4:L55)+1),E55)</f>
        <v>18084.684210526317</v>
      </c>
      <c r="F56" s="10">
        <f>IF(F55=MAX($D55:$H55),F$3/(SUM(M$4:M55)+1),F55)</f>
        <v>16750.222222222223</v>
      </c>
      <c r="G56" s="10">
        <f>IF(G55=MAX($D55:$H55),G$3/(SUM(N$4:N55)+1),G55)</f>
        <v>16357.333333333334</v>
      </c>
      <c r="H56" s="10">
        <f>IF(H55=MAX($D55:$H55),H$3/(SUM(O$4:O55)+1),H55)</f>
        <v>17701</v>
      </c>
      <c r="J56" s="8">
        <v>53</v>
      </c>
      <c r="K56" s="8">
        <f t="shared" si="1"/>
        <v>0</v>
      </c>
      <c r="L56" s="8">
        <f t="shared" si="2"/>
        <v>1</v>
      </c>
      <c r="M56" s="8">
        <f t="shared" si="3"/>
        <v>0</v>
      </c>
      <c r="N56" s="8">
        <f t="shared" si="4"/>
        <v>0</v>
      </c>
      <c r="O56" s="8">
        <f t="shared" si="5"/>
        <v>0</v>
      </c>
      <c r="P56" s="8"/>
      <c r="Q56" s="8"/>
    </row>
    <row r="57" spans="2:17" x14ac:dyDescent="0.3">
      <c r="B57" s="8" t="s">
        <v>62</v>
      </c>
      <c r="C57" s="8">
        <v>54</v>
      </c>
      <c r="D57" s="10">
        <f>IF(D56=MAX($D56:$H56),D$3/(SUM(K$4:K56)+1),D56)</f>
        <v>17736</v>
      </c>
      <c r="E57" s="10">
        <f>IF(E56=MAX($D56:$H56),E$3/(SUM(L$4:L56)+1),E56)</f>
        <v>17180.45</v>
      </c>
      <c r="F57" s="10">
        <f>IF(F56=MAX($D56:$H56),F$3/(SUM(M$4:M56)+1),F56)</f>
        <v>16750.222222222223</v>
      </c>
      <c r="G57" s="10">
        <f>IF(G56=MAX($D56:$H56),G$3/(SUM(N$4:N56)+1),G56)</f>
        <v>16357.333333333334</v>
      </c>
      <c r="H57" s="10">
        <f>IF(H56=MAX($D56:$H56),H$3/(SUM(O$4:O56)+1),H56)</f>
        <v>17701</v>
      </c>
      <c r="J57" s="8">
        <v>54</v>
      </c>
      <c r="K57" s="8">
        <f t="shared" si="1"/>
        <v>1</v>
      </c>
      <c r="L57" s="8">
        <f t="shared" si="2"/>
        <v>0</v>
      </c>
      <c r="M57" s="8">
        <f t="shared" si="3"/>
        <v>0</v>
      </c>
      <c r="N57" s="8">
        <f t="shared" si="4"/>
        <v>0</v>
      </c>
      <c r="O57" s="8">
        <f t="shared" si="5"/>
        <v>0</v>
      </c>
      <c r="P57" s="8"/>
      <c r="Q57" s="8"/>
    </row>
    <row r="58" spans="2:17" x14ac:dyDescent="0.3">
      <c r="B58" s="8" t="s">
        <v>62</v>
      </c>
      <c r="C58" s="8">
        <v>55</v>
      </c>
      <c r="D58" s="10">
        <f>IF(D57=MAX($D57:$H57),D$3/(SUM(K$4:K57)+1),D57)</f>
        <v>16929.81818181818</v>
      </c>
      <c r="E58" s="10">
        <f>IF(E57=MAX($D57:$H57),E$3/(SUM(L$4:L57)+1),E57)</f>
        <v>17180.45</v>
      </c>
      <c r="F58" s="10">
        <f>IF(F57=MAX($D57:$H57),F$3/(SUM(M$4:M57)+1),F57)</f>
        <v>16750.222222222223</v>
      </c>
      <c r="G58" s="10">
        <f>IF(G57=MAX($D57:$H57),G$3/(SUM(N$4:N57)+1),G57)</f>
        <v>16357.333333333334</v>
      </c>
      <c r="H58" s="10">
        <f>IF(H57=MAX($D57:$H57),H$3/(SUM(O$4:O57)+1),H57)</f>
        <v>17701</v>
      </c>
      <c r="J58" s="8">
        <v>55</v>
      </c>
      <c r="K58" s="8">
        <f t="shared" si="1"/>
        <v>0</v>
      </c>
      <c r="L58" s="8">
        <f t="shared" si="2"/>
        <v>0</v>
      </c>
      <c r="M58" s="8">
        <f t="shared" si="3"/>
        <v>0</v>
      </c>
      <c r="N58" s="8">
        <f t="shared" si="4"/>
        <v>0</v>
      </c>
      <c r="O58" s="8">
        <f t="shared" si="5"/>
        <v>1</v>
      </c>
      <c r="P58" s="8"/>
      <c r="Q58" s="8"/>
    </row>
    <row r="59" spans="2:17" x14ac:dyDescent="0.3">
      <c r="B59" s="8" t="s">
        <v>62</v>
      </c>
      <c r="C59" s="8">
        <v>56</v>
      </c>
      <c r="D59" s="10">
        <f>IF(D58=MAX($D58:$H58),D$3/(SUM(K$4:K58)+1),D58)</f>
        <v>16929.81818181818</v>
      </c>
      <c r="E59" s="10">
        <f>IF(E58=MAX($D58:$H58),E$3/(SUM(L$4:L58)+1),E58)</f>
        <v>17180.45</v>
      </c>
      <c r="F59" s="10">
        <f>IF(F58=MAX($D58:$H58),F$3/(SUM(M$4:M58)+1),F58)</f>
        <v>16750.222222222223</v>
      </c>
      <c r="G59" s="10">
        <f>IF(G58=MAX($D58:$H58),G$3/(SUM(N$4:N58)+1),G58)</f>
        <v>16357.333333333334</v>
      </c>
      <c r="H59" s="10">
        <f>IF(H58=MAX($D58:$H58),H$3/(SUM(O$4:O58)+1),H58)</f>
        <v>11800.666666666666</v>
      </c>
      <c r="J59" s="8">
        <v>56</v>
      </c>
      <c r="K59" s="8">
        <f t="shared" si="1"/>
        <v>0</v>
      </c>
      <c r="L59" s="8">
        <f t="shared" si="2"/>
        <v>1</v>
      </c>
      <c r="M59" s="8">
        <f t="shared" si="3"/>
        <v>0</v>
      </c>
      <c r="N59" s="8">
        <f t="shared" si="4"/>
        <v>0</v>
      </c>
      <c r="O59" s="8">
        <f t="shared" si="5"/>
        <v>0</v>
      </c>
      <c r="P59" s="8"/>
      <c r="Q59" s="8"/>
    </row>
    <row r="60" spans="2:17" x14ac:dyDescent="0.3">
      <c r="B60" s="8" t="s">
        <v>62</v>
      </c>
      <c r="C60" s="8">
        <v>57</v>
      </c>
      <c r="D60" s="10">
        <f>IF(D59=MAX($D59:$H59),D$3/(SUM(K$4:K59)+1),D59)</f>
        <v>16929.81818181818</v>
      </c>
      <c r="E60" s="10">
        <f>IF(E59=MAX($D59:$H59),E$3/(SUM(L$4:L59)+1),E59)</f>
        <v>16362.333333333334</v>
      </c>
      <c r="F60" s="10">
        <f>IF(F59=MAX($D59:$H59),F$3/(SUM(M$4:M59)+1),F59)</f>
        <v>16750.222222222223</v>
      </c>
      <c r="G60" s="10">
        <f>IF(G59=MAX($D59:$H59),G$3/(SUM(N$4:N59)+1),G59)</f>
        <v>16357.333333333334</v>
      </c>
      <c r="H60" s="10">
        <f>IF(H59=MAX($D59:$H59),H$3/(SUM(O$4:O59)+1),H59)</f>
        <v>11800.666666666666</v>
      </c>
      <c r="J60" s="8">
        <v>57</v>
      </c>
      <c r="K60" s="8">
        <f t="shared" si="1"/>
        <v>1</v>
      </c>
      <c r="L60" s="8">
        <f t="shared" si="2"/>
        <v>0</v>
      </c>
      <c r="M60" s="8">
        <f t="shared" si="3"/>
        <v>0</v>
      </c>
      <c r="N60" s="8">
        <f t="shared" si="4"/>
        <v>0</v>
      </c>
      <c r="O60" s="8">
        <f t="shared" si="5"/>
        <v>0</v>
      </c>
      <c r="P60" s="8"/>
      <c r="Q60" s="8"/>
    </row>
    <row r="61" spans="2:17" x14ac:dyDescent="0.3">
      <c r="B61" s="8" t="s">
        <v>62</v>
      </c>
      <c r="C61" s="8">
        <v>58</v>
      </c>
      <c r="D61" s="10">
        <f>IF(D60=MAX($D60:$H60),D$3/(SUM(K$4:K60)+1),D60)</f>
        <v>16193.739130434782</v>
      </c>
      <c r="E61" s="10">
        <f>IF(E60=MAX($D60:$H60),E$3/(SUM(L$4:L60)+1),E60)</f>
        <v>16362.333333333334</v>
      </c>
      <c r="F61" s="10">
        <f>IF(F60=MAX($D60:$H60),F$3/(SUM(M$4:M60)+1),F60)</f>
        <v>16750.222222222223</v>
      </c>
      <c r="G61" s="10">
        <f>IF(G60=MAX($D60:$H60),G$3/(SUM(N$4:N60)+1),G60)</f>
        <v>16357.333333333334</v>
      </c>
      <c r="H61" s="10">
        <f>IF(H60=MAX($D60:$H60),H$3/(SUM(O$4:O60)+1),H60)</f>
        <v>11800.666666666666</v>
      </c>
      <c r="J61" s="8">
        <v>58</v>
      </c>
      <c r="K61" s="8">
        <f t="shared" si="1"/>
        <v>0</v>
      </c>
      <c r="L61" s="8">
        <f t="shared" si="2"/>
        <v>0</v>
      </c>
      <c r="M61" s="8">
        <f t="shared" si="3"/>
        <v>1</v>
      </c>
      <c r="N61" s="8">
        <f t="shared" si="4"/>
        <v>0</v>
      </c>
      <c r="O61" s="8">
        <f t="shared" si="5"/>
        <v>0</v>
      </c>
      <c r="P61" s="8"/>
      <c r="Q61" s="8"/>
    </row>
    <row r="62" spans="2:17" x14ac:dyDescent="0.3">
      <c r="B62" s="8" t="s">
        <v>62</v>
      </c>
      <c r="C62" s="8">
        <v>59</v>
      </c>
      <c r="D62" s="10">
        <f>IF(D61=MAX($D61:$H61),D$3/(SUM(K$4:K61)+1),D61)</f>
        <v>16193.739130434782</v>
      </c>
      <c r="E62" s="10">
        <f>IF(E61=MAX($D61:$H61),E$3/(SUM(L$4:L61)+1),E61)</f>
        <v>16362.333333333334</v>
      </c>
      <c r="F62" s="10">
        <f>IF(F61=MAX($D61:$H61),F$3/(SUM(M$4:M61)+1),F61)</f>
        <v>15075.2</v>
      </c>
      <c r="G62" s="10">
        <f>IF(G61=MAX($D61:$H61),G$3/(SUM(N$4:N61)+1),G61)</f>
        <v>16357.333333333334</v>
      </c>
      <c r="H62" s="10">
        <f>IF(H61=MAX($D61:$H61),H$3/(SUM(O$4:O61)+1),H61)</f>
        <v>11800.666666666666</v>
      </c>
      <c r="J62" s="8">
        <v>59</v>
      </c>
      <c r="K62" s="8">
        <f t="shared" si="1"/>
        <v>0</v>
      </c>
      <c r="L62" s="8">
        <f t="shared" si="2"/>
        <v>1</v>
      </c>
      <c r="M62" s="8">
        <f t="shared" si="3"/>
        <v>0</v>
      </c>
      <c r="N62" s="8">
        <f t="shared" si="4"/>
        <v>0</v>
      </c>
      <c r="O62" s="8">
        <f t="shared" si="5"/>
        <v>0</v>
      </c>
      <c r="P62" s="8"/>
      <c r="Q62" s="8"/>
    </row>
    <row r="63" spans="2:17" x14ac:dyDescent="0.3">
      <c r="B63" s="8" t="s">
        <v>62</v>
      </c>
      <c r="C63" s="8">
        <v>60</v>
      </c>
      <c r="D63" s="10">
        <f>IF(D62=MAX($D62:$H62),D$3/(SUM(K$4:K62)+1),D62)</f>
        <v>16193.739130434782</v>
      </c>
      <c r="E63" s="10">
        <f>IF(E62=MAX($D62:$H62),E$3/(SUM(L$4:L62)+1),E62)</f>
        <v>15618.59090909091</v>
      </c>
      <c r="F63" s="10">
        <f>IF(F62=MAX($D62:$H62),F$3/(SUM(M$4:M62)+1),F62)</f>
        <v>15075.2</v>
      </c>
      <c r="G63" s="10">
        <f>IF(G62=MAX($D62:$H62),G$3/(SUM(N$4:N62)+1),G62)</f>
        <v>16357.333333333334</v>
      </c>
      <c r="H63" s="10">
        <f>IF(H62=MAX($D62:$H62),H$3/(SUM(O$4:O62)+1),H62)</f>
        <v>11800.666666666666</v>
      </c>
      <c r="J63" s="8">
        <v>60</v>
      </c>
      <c r="K63" s="8">
        <f t="shared" si="1"/>
        <v>0</v>
      </c>
      <c r="L63" s="8">
        <f t="shared" si="2"/>
        <v>0</v>
      </c>
      <c r="M63" s="8">
        <f t="shared" si="3"/>
        <v>0</v>
      </c>
      <c r="N63" s="8">
        <f t="shared" si="4"/>
        <v>1</v>
      </c>
      <c r="O63" s="8">
        <f t="shared" si="5"/>
        <v>0</v>
      </c>
      <c r="P63" s="8"/>
      <c r="Q63" s="8"/>
    </row>
    <row r="64" spans="2:17" x14ac:dyDescent="0.3">
      <c r="B64" s="8" t="s">
        <v>62</v>
      </c>
      <c r="C64" s="8">
        <v>61</v>
      </c>
      <c r="D64" s="10">
        <f>IF(D63=MAX($D63:$H63),D$3/(SUM(K$4:K63)+1),D63)</f>
        <v>16193.739130434782</v>
      </c>
      <c r="E64" s="10">
        <f>IF(E63=MAX($D63:$H63),E$3/(SUM(L$4:L63)+1),E63)</f>
        <v>15618.59090909091</v>
      </c>
      <c r="F64" s="10">
        <f>IF(F63=MAX($D63:$H63),F$3/(SUM(M$4:M63)+1),F63)</f>
        <v>15075.2</v>
      </c>
      <c r="G64" s="10">
        <f>IF(G63=MAX($D63:$H63),G$3/(SUM(N$4:N63)+1),G63)</f>
        <v>14020.571428571429</v>
      </c>
      <c r="H64" s="10">
        <f>IF(H63=MAX($D63:$H63),H$3/(SUM(O$4:O63)+1),H63)</f>
        <v>11800.666666666666</v>
      </c>
      <c r="J64" s="8">
        <v>61</v>
      </c>
      <c r="K64" s="8">
        <f t="shared" si="1"/>
        <v>1</v>
      </c>
      <c r="L64" s="8">
        <f t="shared" si="2"/>
        <v>0</v>
      </c>
      <c r="M64" s="8">
        <f t="shared" si="3"/>
        <v>0</v>
      </c>
      <c r="N64" s="8">
        <f t="shared" si="4"/>
        <v>0</v>
      </c>
      <c r="O64" s="8">
        <f t="shared" si="5"/>
        <v>0</v>
      </c>
      <c r="P64" s="8"/>
      <c r="Q64" s="8"/>
    </row>
    <row r="65" spans="2:17" x14ac:dyDescent="0.3">
      <c r="B65" s="8" t="s">
        <v>62</v>
      </c>
      <c r="C65" s="8">
        <v>62</v>
      </c>
      <c r="D65" s="10">
        <f>IF(D64=MAX($D64:$H64),D$3/(SUM(K$4:K64)+1),D64)</f>
        <v>15519</v>
      </c>
      <c r="E65" s="10">
        <f>IF(E64=MAX($D64:$H64),E$3/(SUM(L$4:L64)+1),E64)</f>
        <v>15618.59090909091</v>
      </c>
      <c r="F65" s="10">
        <f>IF(F64=MAX($D64:$H64),F$3/(SUM(M$4:M64)+1),F64)</f>
        <v>15075.2</v>
      </c>
      <c r="G65" s="10">
        <f>IF(G64=MAX($D64:$H64),G$3/(SUM(N$4:N64)+1),G64)</f>
        <v>14020.571428571429</v>
      </c>
      <c r="H65" s="10">
        <f>IF(H64=MAX($D64:$H64),H$3/(SUM(O$4:O64)+1),H64)</f>
        <v>11800.666666666666</v>
      </c>
      <c r="J65" s="8">
        <v>62</v>
      </c>
      <c r="K65" s="8">
        <f t="shared" si="1"/>
        <v>0</v>
      </c>
      <c r="L65" s="8">
        <f t="shared" si="2"/>
        <v>1</v>
      </c>
      <c r="M65" s="8">
        <f t="shared" si="3"/>
        <v>0</v>
      </c>
      <c r="N65" s="8">
        <f t="shared" si="4"/>
        <v>0</v>
      </c>
      <c r="O65" s="8">
        <f t="shared" si="5"/>
        <v>0</v>
      </c>
      <c r="P65" s="8"/>
      <c r="Q65" s="8"/>
    </row>
    <row r="66" spans="2:17" x14ac:dyDescent="0.3">
      <c r="B66" s="8" t="s">
        <v>62</v>
      </c>
      <c r="C66" s="8">
        <v>63</v>
      </c>
      <c r="D66" s="10">
        <f>IF(D65=MAX($D65:$H65),D$3/(SUM(K$4:K65)+1),D65)</f>
        <v>15519</v>
      </c>
      <c r="E66" s="10">
        <f>IF(E65=MAX($D65:$H65),E$3/(SUM(L$4:L65)+1),E65)</f>
        <v>14939.521739130434</v>
      </c>
      <c r="F66" s="10">
        <f>IF(F65=MAX($D65:$H65),F$3/(SUM(M$4:M65)+1),F65)</f>
        <v>15075.2</v>
      </c>
      <c r="G66" s="10">
        <f>IF(G65=MAX($D65:$H65),G$3/(SUM(N$4:N65)+1),G65)</f>
        <v>14020.571428571429</v>
      </c>
      <c r="H66" s="10">
        <f>IF(H65=MAX($D65:$H65),H$3/(SUM(O$4:O65)+1),H65)</f>
        <v>11800.666666666666</v>
      </c>
      <c r="J66" s="8">
        <v>63</v>
      </c>
      <c r="K66" s="8">
        <f t="shared" si="1"/>
        <v>1</v>
      </c>
      <c r="L66" s="8">
        <f t="shared" si="2"/>
        <v>0</v>
      </c>
      <c r="M66" s="8">
        <f t="shared" si="3"/>
        <v>0</v>
      </c>
      <c r="N66" s="8">
        <f t="shared" si="4"/>
        <v>0</v>
      </c>
      <c r="O66" s="8">
        <f t="shared" si="5"/>
        <v>0</v>
      </c>
      <c r="P66" s="8"/>
      <c r="Q66" s="8"/>
    </row>
    <row r="67" spans="2:17" x14ac:dyDescent="0.3">
      <c r="B67" s="8" t="s">
        <v>62</v>
      </c>
      <c r="C67" s="8">
        <v>64</v>
      </c>
      <c r="D67" s="10">
        <f>IF(D66=MAX($D66:$H66),D$3/(SUM(K$4:K66)+1),D66)</f>
        <v>14898.24</v>
      </c>
      <c r="E67" s="10">
        <f>IF(E66=MAX($D66:$H66),E$3/(SUM(L$4:L66)+1),E66)</f>
        <v>14939.521739130434</v>
      </c>
      <c r="F67" s="10">
        <f>IF(F66=MAX($D66:$H66),F$3/(SUM(M$4:M66)+1),F66)</f>
        <v>15075.2</v>
      </c>
      <c r="G67" s="10">
        <f>IF(G66=MAX($D66:$H66),G$3/(SUM(N$4:N66)+1),G66)</f>
        <v>14020.571428571429</v>
      </c>
      <c r="H67" s="10">
        <f>IF(H66=MAX($D66:$H66),H$3/(SUM(O$4:O66)+1),H66)</f>
        <v>11800.666666666666</v>
      </c>
      <c r="J67" s="8">
        <v>64</v>
      </c>
      <c r="K67" s="8">
        <f t="shared" si="1"/>
        <v>0</v>
      </c>
      <c r="L67" s="8">
        <f t="shared" si="2"/>
        <v>0</v>
      </c>
      <c r="M67" s="8">
        <f t="shared" si="3"/>
        <v>1</v>
      </c>
      <c r="N67" s="8">
        <f t="shared" si="4"/>
        <v>0</v>
      </c>
      <c r="O67" s="8">
        <f t="shared" si="5"/>
        <v>0</v>
      </c>
      <c r="P67" s="8"/>
      <c r="Q67" s="8"/>
    </row>
    <row r="68" spans="2:17" x14ac:dyDescent="0.3">
      <c r="B68" s="8" t="s">
        <v>62</v>
      </c>
      <c r="C68" s="8">
        <v>65</v>
      </c>
      <c r="D68" s="10">
        <f>IF(D67=MAX($D67:$H67),D$3/(SUM(K$4:K67)+1),D67)</f>
        <v>14898.24</v>
      </c>
      <c r="E68" s="10">
        <f>IF(E67=MAX($D67:$H67),E$3/(SUM(L$4:L67)+1),E67)</f>
        <v>14939.521739130434</v>
      </c>
      <c r="F68" s="10">
        <f>IF(F67=MAX($D67:$H67),F$3/(SUM(M$4:M67)+1),F67)</f>
        <v>13704.727272727272</v>
      </c>
      <c r="G68" s="10">
        <f>IF(G67=MAX($D67:$H67),G$3/(SUM(N$4:N67)+1),G67)</f>
        <v>14020.571428571429</v>
      </c>
      <c r="H68" s="10">
        <f>IF(H67=MAX($D67:$H67),H$3/(SUM(O$4:O67)+1),H67)</f>
        <v>11800.666666666666</v>
      </c>
      <c r="J68" s="8">
        <v>65</v>
      </c>
      <c r="K68" s="8">
        <f t="shared" si="1"/>
        <v>0</v>
      </c>
      <c r="L68" s="8">
        <f t="shared" si="2"/>
        <v>1</v>
      </c>
      <c r="M68" s="8">
        <f t="shared" si="3"/>
        <v>0</v>
      </c>
      <c r="N68" s="8">
        <f t="shared" si="4"/>
        <v>0</v>
      </c>
      <c r="O68" s="8">
        <f t="shared" si="5"/>
        <v>0</v>
      </c>
      <c r="P68" s="8"/>
      <c r="Q68" s="8"/>
    </row>
    <row r="69" spans="2:17" x14ac:dyDescent="0.3">
      <c r="B69" s="8" t="s">
        <v>62</v>
      </c>
      <c r="C69" s="8">
        <v>66</v>
      </c>
      <c r="D69" s="10">
        <f>IF(D68=MAX($D68:$H68),D$3/(SUM(K$4:K68)+1),D68)</f>
        <v>14898.24</v>
      </c>
      <c r="E69" s="10">
        <f>IF(E68=MAX($D68:$H68),E$3/(SUM(L$4:L68)+1),E68)</f>
        <v>14317.041666666666</v>
      </c>
      <c r="F69" s="10">
        <f>IF(F68=MAX($D68:$H68),F$3/(SUM(M$4:M68)+1),F68)</f>
        <v>13704.727272727272</v>
      </c>
      <c r="G69" s="10">
        <f>IF(G68=MAX($D68:$H68),G$3/(SUM(N$4:N68)+1),G68)</f>
        <v>14020.571428571429</v>
      </c>
      <c r="H69" s="10">
        <f>IF(H68=MAX($D68:$H68),H$3/(SUM(O$4:O68)+1),H68)</f>
        <v>11800.666666666666</v>
      </c>
      <c r="J69" s="8">
        <v>66</v>
      </c>
      <c r="K69" s="8">
        <f t="shared" ref="K69:K78" si="6">IF(D69=MAX($D69:$H69),1,0)</f>
        <v>1</v>
      </c>
      <c r="L69" s="8">
        <f t="shared" si="2"/>
        <v>0</v>
      </c>
      <c r="M69" s="8">
        <f t="shared" si="3"/>
        <v>0</v>
      </c>
      <c r="N69" s="8">
        <f t="shared" si="4"/>
        <v>0</v>
      </c>
      <c r="O69" s="8">
        <f t="shared" si="5"/>
        <v>0</v>
      </c>
      <c r="P69" s="8"/>
      <c r="Q69" s="8"/>
    </row>
    <row r="70" spans="2:17" x14ac:dyDescent="0.3">
      <c r="B70" s="8" t="s">
        <v>62</v>
      </c>
      <c r="C70" s="8">
        <v>67</v>
      </c>
      <c r="D70" s="10">
        <f>IF(D69=MAX($D69:$H69),D$3/(SUM(K$4:K69)+1),D69)</f>
        <v>14325.23076923077</v>
      </c>
      <c r="E70" s="10">
        <f>IF(E69=MAX($D69:$H69),E$3/(SUM(L$4:L69)+1),E69)</f>
        <v>14317.041666666666</v>
      </c>
      <c r="F70" s="10">
        <f>IF(F69=MAX($D69:$H69),F$3/(SUM(M$4:M69)+1),F69)</f>
        <v>13704.727272727272</v>
      </c>
      <c r="G70" s="10">
        <f>IF(G69=MAX($D69:$H69),G$3/(SUM(N$4:N69)+1),G69)</f>
        <v>14020.571428571429</v>
      </c>
      <c r="H70" s="10">
        <f>IF(H69=MAX($D69:$H69),H$3/(SUM(O$4:O69)+1),H69)</f>
        <v>11800.666666666666</v>
      </c>
      <c r="J70" s="8">
        <v>67</v>
      </c>
      <c r="K70" s="8">
        <f t="shared" si="6"/>
        <v>1</v>
      </c>
      <c r="L70" s="8">
        <f t="shared" si="2"/>
        <v>0</v>
      </c>
      <c r="M70" s="8">
        <f t="shared" si="3"/>
        <v>0</v>
      </c>
      <c r="N70" s="8">
        <f t="shared" si="4"/>
        <v>0</v>
      </c>
      <c r="O70" s="8">
        <f t="shared" si="5"/>
        <v>0</v>
      </c>
      <c r="P70" s="8"/>
      <c r="Q70" s="8"/>
    </row>
    <row r="71" spans="2:17" x14ac:dyDescent="0.3">
      <c r="B71" s="8" t="s">
        <v>62</v>
      </c>
      <c r="C71" s="8">
        <v>68</v>
      </c>
      <c r="D71" s="10">
        <f>IF(D70=MAX($D70:$H70),D$3/(SUM(K$4:K70)+1),D70)</f>
        <v>13794.666666666666</v>
      </c>
      <c r="E71" s="10">
        <f>IF(E70=MAX($D70:$H70),E$3/(SUM(L$4:L70)+1),E70)</f>
        <v>14317.041666666666</v>
      </c>
      <c r="F71" s="10">
        <f>IF(F70=MAX($D70:$H70),F$3/(SUM(M$4:M70)+1),F70)</f>
        <v>13704.727272727272</v>
      </c>
      <c r="G71" s="10">
        <f>IF(G70=MAX($D70:$H70),G$3/(SUM(N$4:N70)+1),G70)</f>
        <v>14020.571428571429</v>
      </c>
      <c r="H71" s="10">
        <f>IF(H70=MAX($D70:$H70),H$3/(SUM(O$4:O70)+1),H70)</f>
        <v>11800.666666666666</v>
      </c>
      <c r="J71" s="8">
        <v>68</v>
      </c>
      <c r="K71" s="8">
        <f t="shared" si="6"/>
        <v>0</v>
      </c>
      <c r="L71" s="8">
        <f t="shared" si="2"/>
        <v>1</v>
      </c>
      <c r="M71" s="8">
        <f t="shared" si="3"/>
        <v>0</v>
      </c>
      <c r="N71" s="8">
        <f t="shared" si="4"/>
        <v>0</v>
      </c>
      <c r="O71" s="8">
        <f t="shared" si="5"/>
        <v>0</v>
      </c>
      <c r="P71" s="8"/>
      <c r="Q71" s="8"/>
    </row>
    <row r="72" spans="2:17" x14ac:dyDescent="0.3">
      <c r="B72" s="8" t="s">
        <v>62</v>
      </c>
      <c r="C72" s="8">
        <v>69</v>
      </c>
      <c r="D72" s="10">
        <f>IF(D71=MAX($D71:$H71),D$3/(SUM(K$4:K71)+1),D71)</f>
        <v>13794.666666666666</v>
      </c>
      <c r="E72" s="10">
        <f>IF(E71=MAX($D71:$H71),E$3/(SUM(L$4:L71)+1),E71)</f>
        <v>13744.36</v>
      </c>
      <c r="F72" s="10">
        <f>IF(F71=MAX($D71:$H71),F$3/(SUM(M$4:M71)+1),F71)</f>
        <v>13704.727272727272</v>
      </c>
      <c r="G72" s="10">
        <f>IF(G71=MAX($D71:$H71),G$3/(SUM(N$4:N71)+1),G71)</f>
        <v>14020.571428571429</v>
      </c>
      <c r="H72" s="10">
        <f>IF(H71=MAX($D71:$H71),H$3/(SUM(O$4:O71)+1),H71)</f>
        <v>11800.666666666666</v>
      </c>
      <c r="J72" s="8">
        <v>69</v>
      </c>
      <c r="K72" s="8">
        <f t="shared" si="6"/>
        <v>0</v>
      </c>
      <c r="L72" s="8">
        <f t="shared" si="2"/>
        <v>0</v>
      </c>
      <c r="M72" s="8">
        <f t="shared" si="3"/>
        <v>0</v>
      </c>
      <c r="N72" s="8">
        <f t="shared" si="4"/>
        <v>1</v>
      </c>
      <c r="O72" s="8">
        <f t="shared" si="5"/>
        <v>0</v>
      </c>
      <c r="P72" s="8"/>
      <c r="Q72" s="8"/>
    </row>
    <row r="73" spans="2:17" x14ac:dyDescent="0.3">
      <c r="B73" s="8" t="s">
        <v>62</v>
      </c>
      <c r="C73" s="8">
        <v>70</v>
      </c>
      <c r="D73" s="10">
        <f>IF(D72=MAX($D72:$H72),D$3/(SUM(K$4:K72)+1),D72)</f>
        <v>13794.666666666666</v>
      </c>
      <c r="E73" s="10">
        <f>IF(E72=MAX($D72:$H72),E$3/(SUM(L$4:L72)+1),E72)</f>
        <v>13744.36</v>
      </c>
      <c r="F73" s="10">
        <f>IF(F72=MAX($D72:$H72),F$3/(SUM(M$4:M72)+1),F72)</f>
        <v>13704.727272727272</v>
      </c>
      <c r="G73" s="10">
        <f>IF(G72=MAX($D72:$H72),G$3/(SUM(N$4:N72)+1),G72)</f>
        <v>12268</v>
      </c>
      <c r="H73" s="10">
        <f>IF(H72=MAX($D72:$H72),H$3/(SUM(O$4:O72)+1),H72)</f>
        <v>11800.666666666666</v>
      </c>
      <c r="J73" s="8">
        <v>70</v>
      </c>
      <c r="K73" s="8">
        <f t="shared" si="6"/>
        <v>1</v>
      </c>
      <c r="L73" s="8">
        <f t="shared" si="2"/>
        <v>0</v>
      </c>
      <c r="M73" s="8">
        <f t="shared" si="3"/>
        <v>0</v>
      </c>
      <c r="N73" s="8">
        <f t="shared" si="4"/>
        <v>0</v>
      </c>
      <c r="O73" s="8">
        <f t="shared" si="5"/>
        <v>0</v>
      </c>
      <c r="P73" s="8"/>
      <c r="Q73" s="8"/>
    </row>
    <row r="74" spans="2:17" x14ac:dyDescent="0.3">
      <c r="B74" s="8" t="s">
        <v>62</v>
      </c>
      <c r="C74" s="8">
        <v>71</v>
      </c>
      <c r="D74" s="10">
        <f>IF(D73=MAX($D73:$H73),D$3/(SUM(K$4:K73)+1),D73)</f>
        <v>13302</v>
      </c>
      <c r="E74" s="10">
        <f>IF(E73=MAX($D73:$H73),E$3/(SUM(L$4:L73)+1),E73)</f>
        <v>13744.36</v>
      </c>
      <c r="F74" s="10">
        <f>IF(F73=MAX($D73:$H73),F$3/(SUM(M$4:M73)+1),F73)</f>
        <v>13704.727272727272</v>
      </c>
      <c r="G74" s="10">
        <f>IF(G73=MAX($D73:$H73),G$3/(SUM(N$4:N73)+1),G73)</f>
        <v>12268</v>
      </c>
      <c r="H74" s="10">
        <f>IF(H73=MAX($D73:$H73),H$3/(SUM(O$4:O73)+1),H73)</f>
        <v>11800.666666666666</v>
      </c>
      <c r="J74" s="8">
        <v>71</v>
      </c>
      <c r="K74" s="8">
        <f t="shared" si="6"/>
        <v>0</v>
      </c>
      <c r="L74" s="8">
        <f t="shared" si="2"/>
        <v>1</v>
      </c>
      <c r="M74" s="8">
        <f t="shared" si="3"/>
        <v>0</v>
      </c>
      <c r="N74" s="8">
        <f t="shared" si="4"/>
        <v>0</v>
      </c>
      <c r="O74" s="8">
        <f t="shared" si="5"/>
        <v>0</v>
      </c>
      <c r="P74" s="8"/>
      <c r="Q74" s="8"/>
    </row>
    <row r="75" spans="2:17" x14ac:dyDescent="0.3">
      <c r="B75" s="8" t="s">
        <v>62</v>
      </c>
      <c r="C75" s="8">
        <v>72</v>
      </c>
      <c r="D75" s="10">
        <f>IF(D74=MAX($D74:$H74),D$3/(SUM(K$4:K74)+1),D74)</f>
        <v>13302</v>
      </c>
      <c r="E75" s="10">
        <f>IF(E74=MAX($D74:$H74),E$3/(SUM(L$4:L74)+1),E74)</f>
        <v>13215.73076923077</v>
      </c>
      <c r="F75" s="10">
        <f>IF(F74=MAX($D74:$H74),F$3/(SUM(M$4:M74)+1),F74)</f>
        <v>13704.727272727272</v>
      </c>
      <c r="G75" s="10">
        <f>IF(G74=MAX($D74:$H74),G$3/(SUM(N$4:N74)+1),G74)</f>
        <v>12268</v>
      </c>
      <c r="H75" s="10">
        <f>IF(H74=MAX($D74:$H74),H$3/(SUM(O$4:O74)+1),H74)</f>
        <v>11800.666666666666</v>
      </c>
      <c r="J75" s="8">
        <v>72</v>
      </c>
      <c r="K75" s="8">
        <f t="shared" si="6"/>
        <v>0</v>
      </c>
      <c r="L75" s="8">
        <f t="shared" si="2"/>
        <v>0</v>
      </c>
      <c r="M75" s="8">
        <f t="shared" si="3"/>
        <v>1</v>
      </c>
      <c r="N75" s="8">
        <f t="shared" si="4"/>
        <v>0</v>
      </c>
      <c r="O75" s="8">
        <f t="shared" si="5"/>
        <v>0</v>
      </c>
      <c r="P75" s="8"/>
      <c r="Q75" s="8"/>
    </row>
    <row r="76" spans="2:17" x14ac:dyDescent="0.3">
      <c r="B76" s="8" t="s">
        <v>62</v>
      </c>
      <c r="C76" s="8">
        <v>73</v>
      </c>
      <c r="D76" s="10">
        <f>IF(D75=MAX($D75:$H75),D$3/(SUM(K$4:K75)+1),D75)</f>
        <v>13302</v>
      </c>
      <c r="E76" s="10">
        <f>IF(E75=MAX($D75:$H75),E$3/(SUM(L$4:L75)+1),E75)</f>
        <v>13215.73076923077</v>
      </c>
      <c r="F76" s="10">
        <f>IF(F75=MAX($D75:$H75),F$3/(SUM(M$4:M75)+1),F75)</f>
        <v>12562.666666666666</v>
      </c>
      <c r="G76" s="10">
        <f>IF(G75=MAX($D75:$H75),G$3/(SUM(N$4:N75)+1),G75)</f>
        <v>12268</v>
      </c>
      <c r="H76" s="10">
        <f>IF(H75=MAX($D75:$H75),H$3/(SUM(O$4:O75)+1),H75)</f>
        <v>11800.666666666666</v>
      </c>
      <c r="J76" s="8">
        <v>73</v>
      </c>
      <c r="K76" s="8">
        <f t="shared" si="6"/>
        <v>1</v>
      </c>
      <c r="L76" s="8">
        <f t="shared" si="2"/>
        <v>0</v>
      </c>
      <c r="M76" s="8">
        <f t="shared" si="3"/>
        <v>0</v>
      </c>
      <c r="N76" s="8">
        <f t="shared" si="4"/>
        <v>0</v>
      </c>
      <c r="O76" s="8">
        <f t="shared" si="5"/>
        <v>0</v>
      </c>
      <c r="P76" s="8"/>
      <c r="Q76" s="8"/>
    </row>
    <row r="77" spans="2:17" x14ac:dyDescent="0.3">
      <c r="B77" s="8" t="s">
        <v>62</v>
      </c>
      <c r="C77" s="8">
        <v>74</v>
      </c>
      <c r="D77" s="10">
        <f>IF(D76=MAX($D76:$H76),D$3/(SUM(K$4:K76)+1),D76)</f>
        <v>12843.310344827587</v>
      </c>
      <c r="E77" s="10">
        <f>IF(E76=MAX($D76:$H76),E$3/(SUM(L$4:L76)+1),E76)</f>
        <v>13215.73076923077</v>
      </c>
      <c r="F77" s="10">
        <f>IF(F76=MAX($D76:$H76),F$3/(SUM(M$4:M76)+1),F76)</f>
        <v>12562.666666666666</v>
      </c>
      <c r="G77" s="10">
        <f>IF(G76=MAX($D76:$H76),G$3/(SUM(N$4:N76)+1),G76)</f>
        <v>12268</v>
      </c>
      <c r="H77" s="10">
        <f>IF(H76=MAX($D76:$H76),H$3/(SUM(O$4:O76)+1),H76)</f>
        <v>11800.666666666666</v>
      </c>
      <c r="J77" s="8">
        <v>74</v>
      </c>
      <c r="K77" s="8">
        <f t="shared" si="6"/>
        <v>0</v>
      </c>
      <c r="L77" s="8">
        <f t="shared" si="2"/>
        <v>1</v>
      </c>
      <c r="M77" s="8">
        <f t="shared" si="3"/>
        <v>0</v>
      </c>
      <c r="N77" s="8">
        <f t="shared" si="4"/>
        <v>0</v>
      </c>
      <c r="O77" s="8">
        <f t="shared" si="5"/>
        <v>0</v>
      </c>
      <c r="P77" s="8"/>
      <c r="Q77" s="8"/>
    </row>
    <row r="78" spans="2:17" x14ac:dyDescent="0.3">
      <c r="B78" s="8" t="s">
        <v>62</v>
      </c>
      <c r="C78" s="8">
        <v>75</v>
      </c>
      <c r="D78" s="10">
        <f>IF(D77=MAX($D77:$H77),D$3/(SUM(K$4:K77)+1),D77)</f>
        <v>12843.310344827587</v>
      </c>
      <c r="E78" s="10">
        <f>IF(E77=MAX($D77:$H77),E$3/(SUM(L$4:L77)+1),E77)</f>
        <v>12726.259259259259</v>
      </c>
      <c r="F78" s="10">
        <f>IF(F77=MAX($D77:$H77),F$3/(SUM(M$4:M77)+1),F77)</f>
        <v>12562.666666666666</v>
      </c>
      <c r="G78" s="10">
        <f>IF(G77=MAX($D77:$H77),G$3/(SUM(N$4:N77)+1),G77)</f>
        <v>12268</v>
      </c>
      <c r="H78" s="10">
        <f>IF(H77=MAX($D77:$H77),H$3/(SUM(O$4:O77)+1),H77)</f>
        <v>11800.666666666666</v>
      </c>
      <c r="J78" s="8">
        <v>75</v>
      </c>
      <c r="K78" s="8">
        <f t="shared" si="6"/>
        <v>1</v>
      </c>
      <c r="L78" s="8">
        <f t="shared" si="2"/>
        <v>0</v>
      </c>
      <c r="M78" s="8">
        <f t="shared" si="3"/>
        <v>0</v>
      </c>
      <c r="N78" s="8">
        <f t="shared" si="4"/>
        <v>0</v>
      </c>
      <c r="O78" s="8">
        <f t="shared" si="5"/>
        <v>0</v>
      </c>
      <c r="P78" s="8"/>
      <c r="Q78" s="8"/>
    </row>
    <row r="79" spans="2:17" x14ac:dyDescent="0.3">
      <c r="B79" s="8"/>
      <c r="C79" s="8"/>
      <c r="D79" s="8"/>
      <c r="E79" s="10"/>
      <c r="F79" s="10"/>
      <c r="G79" s="8"/>
      <c r="H79" s="8"/>
      <c r="J79" s="8"/>
      <c r="K79" s="8">
        <f>SUM(K4:K78)</f>
        <v>29</v>
      </c>
      <c r="L79" s="8">
        <f>SUM(L4:L78)</f>
        <v>26</v>
      </c>
      <c r="M79" s="8">
        <f>SUM(M4:M78)</f>
        <v>11</v>
      </c>
      <c r="N79" s="8">
        <f>SUM(N4:N78)</f>
        <v>7</v>
      </c>
      <c r="O79" s="8">
        <f>SUM(O4:O78)</f>
        <v>2</v>
      </c>
      <c r="P79" s="8"/>
      <c r="Q79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D5869-A268-4AED-B0E4-5CDA71F749DB}">
  <dimension ref="B3:T91"/>
  <sheetViews>
    <sheetView topLeftCell="A44" workbookViewId="0">
      <selection activeCell="D69" sqref="D69"/>
    </sheetView>
  </sheetViews>
  <sheetFormatPr baseColWidth="10" defaultRowHeight="14.4" x14ac:dyDescent="0.3"/>
  <sheetData>
    <row r="3" spans="2:20" x14ac:dyDescent="0.3">
      <c r="B3" s="8"/>
      <c r="C3" s="8"/>
      <c r="D3" s="8" t="s">
        <v>11</v>
      </c>
      <c r="E3" s="8" t="s">
        <v>12</v>
      </c>
      <c r="F3" s="8" t="s">
        <v>13</v>
      </c>
      <c r="G3" s="8" t="s">
        <v>14</v>
      </c>
      <c r="H3" s="22" t="s">
        <v>30</v>
      </c>
      <c r="I3" s="22" t="s">
        <v>29</v>
      </c>
      <c r="K3" s="8"/>
      <c r="L3" s="8" t="s">
        <v>11</v>
      </c>
      <c r="M3" s="8" t="s">
        <v>12</v>
      </c>
      <c r="N3" s="8" t="s">
        <v>13</v>
      </c>
      <c r="O3" s="8" t="s">
        <v>14</v>
      </c>
      <c r="P3" s="22" t="s">
        <v>30</v>
      </c>
      <c r="Q3" s="22" t="s">
        <v>29</v>
      </c>
      <c r="S3" s="8" t="s">
        <v>28</v>
      </c>
      <c r="T3" s="10">
        <f>Datos!I11</f>
        <v>4612.6499999999996</v>
      </c>
    </row>
    <row r="4" spans="2:20" x14ac:dyDescent="0.3">
      <c r="B4" s="8"/>
      <c r="C4" s="8" t="s">
        <v>25</v>
      </c>
      <c r="D4" s="8">
        <f t="array" ref="D4:H4">TRANSPOSE(Datos!D3:D16)</f>
        <v>41111</v>
      </c>
      <c r="E4" s="8">
        <v>44815</v>
      </c>
      <c r="F4" s="8">
        <v>24911</v>
      </c>
      <c r="G4" s="10">
        <v>24429</v>
      </c>
      <c r="H4" s="8">
        <v>5630</v>
      </c>
      <c r="I4">
        <f>Datos!D9</f>
        <v>5656</v>
      </c>
      <c r="K4" s="8" t="s">
        <v>34</v>
      </c>
      <c r="L4" s="8"/>
      <c r="M4" s="8"/>
      <c r="N4" s="8"/>
      <c r="O4" s="8"/>
      <c r="S4" s="8" t="s">
        <v>11</v>
      </c>
      <c r="T4" s="8" t="str">
        <f>IF(Datos!D3&gt;$T$3,"PASA CORTE","NO PASA CORTE")</f>
        <v>PASA CORTE</v>
      </c>
    </row>
    <row r="5" spans="2:20" x14ac:dyDescent="0.3">
      <c r="B5" s="8" t="s">
        <v>62</v>
      </c>
      <c r="C5" s="8">
        <v>1</v>
      </c>
      <c r="D5" s="10">
        <f>D4/(0+1)</f>
        <v>41111</v>
      </c>
      <c r="E5" s="10">
        <f>E4/(0+1)</f>
        <v>44815</v>
      </c>
      <c r="F5" s="10">
        <f>F4/(0+1)</f>
        <v>24911</v>
      </c>
      <c r="G5" s="10">
        <f>G4/(0+1)</f>
        <v>24429</v>
      </c>
      <c r="H5" s="10">
        <f t="shared" ref="H5:I5" si="0">H4/(0+1)</f>
        <v>5630</v>
      </c>
      <c r="I5" s="10">
        <f t="shared" si="0"/>
        <v>5656</v>
      </c>
      <c r="K5" s="8">
        <v>1</v>
      </c>
      <c r="L5" s="8">
        <f>IF(D5=MAX($D5:$I5),1,0)</f>
        <v>0</v>
      </c>
      <c r="M5" s="8">
        <f t="shared" ref="M5:Q20" si="1">IF(E5=MAX($D5:$I5),1,0)</f>
        <v>1</v>
      </c>
      <c r="N5" s="8">
        <f t="shared" si="1"/>
        <v>0</v>
      </c>
      <c r="O5" s="8">
        <f t="shared" si="1"/>
        <v>0</v>
      </c>
      <c r="P5" s="8">
        <f t="shared" si="1"/>
        <v>0</v>
      </c>
      <c r="Q5" s="8">
        <f t="shared" si="1"/>
        <v>0</v>
      </c>
      <c r="S5" s="8" t="s">
        <v>12</v>
      </c>
      <c r="T5" s="8" t="str">
        <f>IF(Datos!D4&gt;$T$3,"PASA CORTE","NO PASA CORTE")</f>
        <v>PASA CORTE</v>
      </c>
    </row>
    <row r="6" spans="2:20" x14ac:dyDescent="0.3">
      <c r="B6" s="8" t="s">
        <v>62</v>
      </c>
      <c r="C6" s="8">
        <v>2</v>
      </c>
      <c r="D6" s="10">
        <f>IF(D5=MAX($D5:$I5),D$4/(SUM(L$5:L5)+1),D5)</f>
        <v>41111</v>
      </c>
      <c r="E6" s="10">
        <f>IF(E5=MAX($D5:$I5),E$4/(SUM(M$5:M5)+1),E5)</f>
        <v>22407.5</v>
      </c>
      <c r="F6" s="10">
        <f>IF(F5=MAX($D5:$I5),F$4/(SUM(N$5:N5)+1),F5)</f>
        <v>24911</v>
      </c>
      <c r="G6" s="10">
        <f>IF(G5=MAX($D5:$I5),G$4/(SUM(O$5:O5)+1),G5)</f>
        <v>24429</v>
      </c>
      <c r="H6" s="10">
        <f>IF(H5=MAX($D5:$I5),H$4/(SUM(P$5:P5)+1),H5)</f>
        <v>5630</v>
      </c>
      <c r="I6" s="10">
        <f>IF(I5=MAX($D5:$I5),I$4/(SUM(Q$5:Q5)+1),I5)</f>
        <v>5656</v>
      </c>
      <c r="K6" s="8">
        <v>2</v>
      </c>
      <c r="L6" s="8">
        <f t="shared" ref="L6:L29" si="2">IF(D6=MAX($D6:$I6),1,0)</f>
        <v>1</v>
      </c>
      <c r="M6" s="8">
        <f t="shared" si="1"/>
        <v>0</v>
      </c>
      <c r="N6" s="8">
        <f t="shared" si="1"/>
        <v>0</v>
      </c>
      <c r="O6" s="8">
        <f t="shared" si="1"/>
        <v>0</v>
      </c>
      <c r="P6" s="8">
        <f t="shared" si="1"/>
        <v>0</v>
      </c>
      <c r="Q6" s="8">
        <f t="shared" si="1"/>
        <v>0</v>
      </c>
      <c r="S6" s="8" t="s">
        <v>13</v>
      </c>
      <c r="T6" s="8" t="str">
        <f>IF(Datos!D5&gt;$T$3,"PASA CORTE","NO PASA CORTE")</f>
        <v>PASA CORTE</v>
      </c>
    </row>
    <row r="7" spans="2:20" x14ac:dyDescent="0.3">
      <c r="B7" s="8" t="s">
        <v>62</v>
      </c>
      <c r="C7" s="8">
        <v>3</v>
      </c>
      <c r="D7" s="10">
        <f>IF(D6=MAX($D6:$I6),D$4/(SUM(L$5:L6)+1),D6)</f>
        <v>20555.5</v>
      </c>
      <c r="E7" s="10">
        <f>IF(E6=MAX($D6:$I6),E$4/(SUM(M$5:M6)+1),E6)</f>
        <v>22407.5</v>
      </c>
      <c r="F7" s="10">
        <f>IF(F6=MAX($D6:$I6),F$4/(SUM(N$5:N6)+1),F6)</f>
        <v>24911</v>
      </c>
      <c r="G7" s="10">
        <f>IF(G6=MAX($D6:$I6),G$4/(SUM(O$5:O6)+1),G6)</f>
        <v>24429</v>
      </c>
      <c r="H7" s="10">
        <f>IF(H6=MAX($D6:$I6),H$4/(SUM(P$5:P6)+1),H6)</f>
        <v>5630</v>
      </c>
      <c r="I7" s="10">
        <f>IF(I6=MAX($D6:$I6),I$4/(SUM(Q$5:Q6)+1),I6)</f>
        <v>5656</v>
      </c>
      <c r="K7" s="8">
        <v>3</v>
      </c>
      <c r="L7" s="8">
        <f t="shared" si="2"/>
        <v>0</v>
      </c>
      <c r="M7" s="8">
        <f t="shared" si="1"/>
        <v>0</v>
      </c>
      <c r="N7" s="8">
        <f t="shared" si="1"/>
        <v>1</v>
      </c>
      <c r="O7" s="8">
        <f t="shared" si="1"/>
        <v>0</v>
      </c>
      <c r="P7" s="8">
        <f t="shared" si="1"/>
        <v>0</v>
      </c>
      <c r="Q7" s="8">
        <f t="shared" si="1"/>
        <v>0</v>
      </c>
      <c r="S7" s="8" t="s">
        <v>14</v>
      </c>
      <c r="T7" s="8" t="str">
        <f>IF(Datos!D6&gt;$T$3,"PASA CORTE","NO PASA CORTE")</f>
        <v>PASA CORTE</v>
      </c>
    </row>
    <row r="8" spans="2:20" x14ac:dyDescent="0.3">
      <c r="B8" s="8" t="s">
        <v>62</v>
      </c>
      <c r="C8" s="8">
        <v>4</v>
      </c>
      <c r="D8" s="10">
        <f>IF(D7=MAX($D7:$I7),D$4/(SUM(L$5:L7)+1),D7)</f>
        <v>20555.5</v>
      </c>
      <c r="E8" s="10">
        <f>IF(E7=MAX($D7:$I7),E$4/(SUM(M$5:M7)+1),E7)</f>
        <v>22407.5</v>
      </c>
      <c r="F8" s="10">
        <f>IF(F7=MAX($D7:$I7),F$4/(SUM(N$5:N7)+1),F7)</f>
        <v>12455.5</v>
      </c>
      <c r="G8" s="10">
        <f>IF(G7=MAX($D7:$I7),G$4/(SUM(O$5:O7)+1),G7)</f>
        <v>24429</v>
      </c>
      <c r="H8" s="10">
        <f>IF(H7=MAX($D7:$I7),H$4/(SUM(P$5:P7)+1),H7)</f>
        <v>5630</v>
      </c>
      <c r="I8" s="10">
        <f>IF(I7=MAX($D7:$I7),I$4/(SUM(Q$5:Q7)+1),I7)</f>
        <v>5656</v>
      </c>
      <c r="K8" s="8">
        <v>4</v>
      </c>
      <c r="L8" s="8">
        <f t="shared" si="2"/>
        <v>0</v>
      </c>
      <c r="M8" s="8">
        <f t="shared" si="1"/>
        <v>0</v>
      </c>
      <c r="N8" s="8">
        <f t="shared" si="1"/>
        <v>0</v>
      </c>
      <c r="O8" s="8">
        <f t="shared" si="1"/>
        <v>1</v>
      </c>
      <c r="P8" s="8">
        <f t="shared" si="1"/>
        <v>0</v>
      </c>
      <c r="Q8" s="8">
        <f t="shared" si="1"/>
        <v>0</v>
      </c>
      <c r="S8" s="8" t="s">
        <v>15</v>
      </c>
      <c r="T8" s="8" t="str">
        <f>IF(Datos!D7&gt;$T$3,"PASA CORTE","NO PASA CORTE")</f>
        <v>PASA CORTE</v>
      </c>
    </row>
    <row r="9" spans="2:20" x14ac:dyDescent="0.3">
      <c r="B9" s="8" t="s">
        <v>62</v>
      </c>
      <c r="C9" s="8">
        <v>5</v>
      </c>
      <c r="D9" s="10">
        <f>IF(D8=MAX($D8:$I8),D$4/(SUM(L$5:L8)+1),D8)</f>
        <v>20555.5</v>
      </c>
      <c r="E9" s="10">
        <f>IF(E8=MAX($D8:$I8),E$4/(SUM(M$5:M8)+1),E8)</f>
        <v>22407.5</v>
      </c>
      <c r="F9" s="10">
        <f>IF(F8=MAX($D8:$I8),F$4/(SUM(N$5:N8)+1),F8)</f>
        <v>12455.5</v>
      </c>
      <c r="G9" s="10">
        <f>IF(G8=MAX($D8:$I8),G$4/(SUM(O$5:O8)+1),G8)</f>
        <v>12214.5</v>
      </c>
      <c r="H9" s="10">
        <f>IF(H8=MAX($D8:$I8),H$4/(SUM(P$5:P8)+1),H8)</f>
        <v>5630</v>
      </c>
      <c r="I9" s="10">
        <f>IF(I8=MAX($D8:$I8),I$4/(SUM(Q$5:Q8)+1),I8)</f>
        <v>5656</v>
      </c>
      <c r="K9" s="8">
        <v>5</v>
      </c>
      <c r="L9" s="8">
        <f t="shared" si="2"/>
        <v>0</v>
      </c>
      <c r="M9" s="8">
        <f t="shared" si="1"/>
        <v>1</v>
      </c>
      <c r="N9" s="8">
        <f t="shared" si="1"/>
        <v>0</v>
      </c>
      <c r="O9" s="8">
        <f t="shared" si="1"/>
        <v>0</v>
      </c>
      <c r="P9" s="8">
        <f t="shared" si="1"/>
        <v>0</v>
      </c>
      <c r="Q9" s="8">
        <f t="shared" si="1"/>
        <v>0</v>
      </c>
      <c r="S9" s="8" t="s">
        <v>16</v>
      </c>
      <c r="T9" s="8" t="str">
        <f>IF(Datos!D8&gt;$T$3,"PASA CORTE","NO PASA CORTE")</f>
        <v>NO PASA CORTE</v>
      </c>
    </row>
    <row r="10" spans="2:20" x14ac:dyDescent="0.3">
      <c r="B10" s="8" t="s">
        <v>62</v>
      </c>
      <c r="C10" s="8">
        <v>6</v>
      </c>
      <c r="D10" s="10">
        <f>IF(D9=MAX($D9:$I9),D$4/(SUM(L$5:L9)+1),D9)</f>
        <v>20555.5</v>
      </c>
      <c r="E10" s="10">
        <f>IF(E9=MAX($D9:$I9),E$4/(SUM(M$5:M9)+1),E9)</f>
        <v>14938.333333333334</v>
      </c>
      <c r="F10" s="10">
        <f>IF(F9=MAX($D9:$I9),F$4/(SUM(N$5:N9)+1),F9)</f>
        <v>12455.5</v>
      </c>
      <c r="G10" s="10">
        <f>IF(G9=MAX($D9:$I9),G$4/(SUM(O$5:O9)+1),G9)</f>
        <v>12214.5</v>
      </c>
      <c r="H10" s="10">
        <f>IF(H9=MAX($D9:$I9),H$4/(SUM(P$5:P9)+1),H9)</f>
        <v>5630</v>
      </c>
      <c r="I10" s="10">
        <f>IF(I9=MAX($D9:$I9),I$4/(SUM(Q$5:Q9)+1),I9)</f>
        <v>5656</v>
      </c>
      <c r="K10" s="8">
        <v>6</v>
      </c>
      <c r="L10" s="8">
        <f t="shared" si="2"/>
        <v>1</v>
      </c>
      <c r="M10" s="8">
        <f t="shared" si="1"/>
        <v>0</v>
      </c>
      <c r="N10" s="8">
        <f t="shared" si="1"/>
        <v>0</v>
      </c>
      <c r="O10" s="8">
        <f t="shared" si="1"/>
        <v>0</v>
      </c>
      <c r="P10" s="8">
        <f t="shared" si="1"/>
        <v>0</v>
      </c>
      <c r="Q10" s="8">
        <f t="shared" si="1"/>
        <v>0</v>
      </c>
      <c r="S10" s="8" t="s">
        <v>17</v>
      </c>
      <c r="T10" s="8" t="str">
        <f>IF(Datos!D9&gt;$T$3,"PASA CORTE","NO PASA CORTE")</f>
        <v>PASA CORTE</v>
      </c>
    </row>
    <row r="11" spans="2:20" x14ac:dyDescent="0.3">
      <c r="B11" s="8" t="s">
        <v>62</v>
      </c>
      <c r="C11" s="8">
        <v>7</v>
      </c>
      <c r="D11" s="10">
        <f>IF(D10=MAX($D10:$I10),D$4/(SUM(L$5:L10)+1),D10)</f>
        <v>13703.666666666666</v>
      </c>
      <c r="E11" s="10">
        <f>IF(E10=MAX($D10:$I10),E$4/(SUM(M$5:M10)+1),E10)</f>
        <v>14938.333333333334</v>
      </c>
      <c r="F11" s="10">
        <f>IF(F10=MAX($D10:$I10),F$4/(SUM(N$5:N10)+1),F10)</f>
        <v>12455.5</v>
      </c>
      <c r="G11" s="10">
        <f>IF(G10=MAX($D10:$I10),G$4/(SUM(O$5:O10)+1),G10)</f>
        <v>12214.5</v>
      </c>
      <c r="H11" s="10">
        <f>IF(H10=MAX($D10:$I10),H$4/(SUM(P$5:P10)+1),H10)</f>
        <v>5630</v>
      </c>
      <c r="I11" s="10">
        <f>IF(I10=MAX($D10:$I10),I$4/(SUM(Q$5:Q10)+1),I10)</f>
        <v>5656</v>
      </c>
      <c r="K11" s="8">
        <v>7</v>
      </c>
      <c r="L11" s="8">
        <f t="shared" si="2"/>
        <v>0</v>
      </c>
      <c r="M11" s="8">
        <f t="shared" si="1"/>
        <v>1</v>
      </c>
      <c r="N11" s="8">
        <f t="shared" si="1"/>
        <v>0</v>
      </c>
      <c r="O11" s="8">
        <f t="shared" si="1"/>
        <v>0</v>
      </c>
      <c r="P11" s="8">
        <f t="shared" si="1"/>
        <v>0</v>
      </c>
      <c r="Q11" s="8">
        <f t="shared" si="1"/>
        <v>0</v>
      </c>
      <c r="S11" s="8" t="s">
        <v>18</v>
      </c>
      <c r="T11" s="8" t="str">
        <f>IF(Datos!D10&gt;$T$3,"PASA CORTE","NO PASA CORTE")</f>
        <v>NO PASA CORTE</v>
      </c>
    </row>
    <row r="12" spans="2:20" x14ac:dyDescent="0.3">
      <c r="B12" s="8" t="s">
        <v>62</v>
      </c>
      <c r="C12" s="8">
        <v>8</v>
      </c>
      <c r="D12" s="10">
        <f>IF(D11=MAX($D11:$I11),D$4/(SUM(L$5:L11)+1),D11)</f>
        <v>13703.666666666666</v>
      </c>
      <c r="E12" s="10">
        <f>IF(E11=MAX($D11:$I11),E$4/(SUM(M$5:M11)+1),E11)</f>
        <v>11203.75</v>
      </c>
      <c r="F12" s="10">
        <f>IF(F11=MAX($D11:$I11),F$4/(SUM(N$5:N11)+1),F11)</f>
        <v>12455.5</v>
      </c>
      <c r="G12" s="10">
        <f>IF(G11=MAX($D11:$I11),G$4/(SUM(O$5:O11)+1),G11)</f>
        <v>12214.5</v>
      </c>
      <c r="H12" s="10">
        <f>IF(H11=MAX($D11:$I11),H$4/(SUM(P$5:P11)+1),H11)</f>
        <v>5630</v>
      </c>
      <c r="I12" s="10">
        <f>IF(I11=MAX($D11:$I11),I$4/(SUM(Q$5:Q11)+1),I11)</f>
        <v>5656</v>
      </c>
      <c r="K12" s="8">
        <v>8</v>
      </c>
      <c r="L12" s="8">
        <f t="shared" si="2"/>
        <v>1</v>
      </c>
      <c r="M12" s="8">
        <f t="shared" si="1"/>
        <v>0</v>
      </c>
      <c r="N12" s="8">
        <f t="shared" si="1"/>
        <v>0</v>
      </c>
      <c r="O12" s="8">
        <f t="shared" si="1"/>
        <v>0</v>
      </c>
      <c r="P12" s="8">
        <f t="shared" si="1"/>
        <v>0</v>
      </c>
      <c r="Q12" s="8">
        <f t="shared" si="1"/>
        <v>0</v>
      </c>
      <c r="S12" s="8" t="s">
        <v>19</v>
      </c>
      <c r="T12" s="8" t="str">
        <f>IF(Datos!D11&gt;$T$3,"PASA CORTE","NO PASA CORTE")</f>
        <v>NO PASA CORTE</v>
      </c>
    </row>
    <row r="13" spans="2:20" x14ac:dyDescent="0.3">
      <c r="B13" s="8" t="s">
        <v>62</v>
      </c>
      <c r="C13" s="8">
        <v>9</v>
      </c>
      <c r="D13" s="10">
        <f>IF(D12=MAX($D12:$I12),D$4/(SUM(L$5:L12)+1),D12)</f>
        <v>10277.75</v>
      </c>
      <c r="E13" s="10">
        <f>IF(E12=MAX($D12:$I12),E$4/(SUM(M$5:M12)+1),E12)</f>
        <v>11203.75</v>
      </c>
      <c r="F13" s="10">
        <f>IF(F12=MAX($D12:$I12),F$4/(SUM(N$5:N12)+1),F12)</f>
        <v>12455.5</v>
      </c>
      <c r="G13" s="10">
        <f>IF(G12=MAX($D12:$I12),G$4/(SUM(O$5:O12)+1),G12)</f>
        <v>12214.5</v>
      </c>
      <c r="H13" s="10">
        <f>IF(H12=MAX($D12:$I12),H$4/(SUM(P$5:P12)+1),H12)</f>
        <v>5630</v>
      </c>
      <c r="I13" s="10">
        <f>IF(I12=MAX($D12:$I12),I$4/(SUM(Q$5:Q12)+1),I12)</f>
        <v>5656</v>
      </c>
      <c r="K13" s="8">
        <v>9</v>
      </c>
      <c r="L13" s="8">
        <f t="shared" si="2"/>
        <v>0</v>
      </c>
      <c r="M13" s="8">
        <f t="shared" si="1"/>
        <v>0</v>
      </c>
      <c r="N13" s="8">
        <f t="shared" si="1"/>
        <v>1</v>
      </c>
      <c r="O13" s="8">
        <f t="shared" si="1"/>
        <v>0</v>
      </c>
      <c r="P13" s="8">
        <f t="shared" si="1"/>
        <v>0</v>
      </c>
      <c r="Q13" s="8">
        <f t="shared" si="1"/>
        <v>0</v>
      </c>
      <c r="S13" s="8" t="s">
        <v>20</v>
      </c>
      <c r="T13" s="8" t="str">
        <f>IF(Datos!D12&gt;$T$3,"PASA CORTE","NO PASA CORTE")</f>
        <v>NO PASA CORTE</v>
      </c>
    </row>
    <row r="14" spans="2:20" x14ac:dyDescent="0.3">
      <c r="B14" s="8" t="s">
        <v>62</v>
      </c>
      <c r="C14" s="8">
        <v>10</v>
      </c>
      <c r="D14" s="10">
        <f>IF(D13=MAX($D13:$I13),D$4/(SUM(L$5:L13)+1),D13)</f>
        <v>10277.75</v>
      </c>
      <c r="E14" s="10">
        <f>IF(E13=MAX($D13:$I13),E$4/(SUM(M$5:M13)+1),E13)</f>
        <v>11203.75</v>
      </c>
      <c r="F14" s="10">
        <f>IF(F13=MAX($D13:$I13),F$4/(SUM(N$5:N13)+1),F13)</f>
        <v>8303.6666666666661</v>
      </c>
      <c r="G14" s="10">
        <f>IF(G13=MAX($D13:$I13),G$4/(SUM(O$5:O13)+1),G13)</f>
        <v>12214.5</v>
      </c>
      <c r="H14" s="10">
        <f>IF(H13=MAX($D13:$I13),H$4/(SUM(P$5:P13)+1),H13)</f>
        <v>5630</v>
      </c>
      <c r="I14" s="10">
        <f>IF(I13=MAX($D13:$I13),I$4/(SUM(Q$5:Q13)+1),I13)</f>
        <v>5656</v>
      </c>
      <c r="K14" s="8">
        <v>10</v>
      </c>
      <c r="L14" s="8">
        <f t="shared" si="2"/>
        <v>0</v>
      </c>
      <c r="M14" s="8">
        <f t="shared" si="1"/>
        <v>0</v>
      </c>
      <c r="N14" s="8">
        <f t="shared" si="1"/>
        <v>0</v>
      </c>
      <c r="O14" s="8">
        <f t="shared" si="1"/>
        <v>1</v>
      </c>
      <c r="P14" s="8">
        <f t="shared" si="1"/>
        <v>0</v>
      </c>
      <c r="Q14" s="8">
        <f t="shared" si="1"/>
        <v>0</v>
      </c>
      <c r="S14" s="8" t="s">
        <v>21</v>
      </c>
      <c r="T14" s="8" t="str">
        <f>IF(Datos!D13&gt;$T$3,"PASA CORTE","NO PASA CORTE")</f>
        <v>NO PASA CORTE</v>
      </c>
    </row>
    <row r="15" spans="2:20" x14ac:dyDescent="0.3">
      <c r="B15" s="8" t="s">
        <v>62</v>
      </c>
      <c r="C15" s="8">
        <v>11</v>
      </c>
      <c r="D15" s="10">
        <f>IF(D14=MAX($D14:$I14),D$4/(SUM(L$5:L14)+1),D14)</f>
        <v>10277.75</v>
      </c>
      <c r="E15" s="10">
        <f>IF(E14=MAX($D14:$I14),E$4/(SUM(M$5:M14)+1),E14)</f>
        <v>11203.75</v>
      </c>
      <c r="F15" s="10">
        <f>IF(F14=MAX($D14:$I14),F$4/(SUM(N$5:N14)+1),F14)</f>
        <v>8303.6666666666661</v>
      </c>
      <c r="G15" s="10">
        <f>IF(G14=MAX($D14:$I14),G$4/(SUM(O$5:O14)+1),G14)</f>
        <v>8143</v>
      </c>
      <c r="H15" s="10">
        <f>IF(H14=MAX($D14:$I14),H$4/(SUM(P$5:P14)+1),H14)</f>
        <v>5630</v>
      </c>
      <c r="I15" s="10">
        <f>IF(I14=MAX($D14:$I14),I$4/(SUM(Q$5:Q14)+1),I14)</f>
        <v>5656</v>
      </c>
      <c r="K15" s="8">
        <v>11</v>
      </c>
      <c r="L15" s="8">
        <f t="shared" si="2"/>
        <v>0</v>
      </c>
      <c r="M15" s="8">
        <f t="shared" si="1"/>
        <v>1</v>
      </c>
      <c r="N15" s="8">
        <f t="shared" si="1"/>
        <v>0</v>
      </c>
      <c r="O15" s="8">
        <f t="shared" si="1"/>
        <v>0</v>
      </c>
      <c r="P15" s="8">
        <f t="shared" si="1"/>
        <v>0</v>
      </c>
      <c r="Q15" s="8">
        <f t="shared" si="1"/>
        <v>0</v>
      </c>
      <c r="S15" s="8" t="s">
        <v>22</v>
      </c>
      <c r="T15" s="8" t="str">
        <f>IF(Datos!D14&gt;$T$3,"PASA CORTE","NO PASA CORTE")</f>
        <v>NO PASA CORTE</v>
      </c>
    </row>
    <row r="16" spans="2:20" x14ac:dyDescent="0.3">
      <c r="B16" s="8" t="s">
        <v>62</v>
      </c>
      <c r="C16" s="8">
        <v>12</v>
      </c>
      <c r="D16" s="10">
        <f>IF(D15=MAX($D15:$I15),D$4/(SUM(L$5:L15)+1),D15)</f>
        <v>10277.75</v>
      </c>
      <c r="E16" s="10">
        <f>IF(E15=MAX($D15:$I15),E$4/(SUM(M$5:M15)+1),E15)</f>
        <v>8963</v>
      </c>
      <c r="F16" s="10">
        <f>IF(F15=MAX($D15:$I15),F$4/(SUM(N$5:N15)+1),F15)</f>
        <v>8303.6666666666661</v>
      </c>
      <c r="G16" s="10">
        <f>IF(G15=MAX($D15:$I15),G$4/(SUM(O$5:O15)+1),G15)</f>
        <v>8143</v>
      </c>
      <c r="H16" s="10">
        <f>IF(H15=MAX($D15:$I15),H$4/(SUM(P$5:P15)+1),H15)</f>
        <v>5630</v>
      </c>
      <c r="I16" s="10">
        <f>IF(I15=MAX($D15:$I15),I$4/(SUM(Q$5:Q15)+1),I15)</f>
        <v>5656</v>
      </c>
      <c r="K16" s="8">
        <v>12</v>
      </c>
      <c r="L16" s="8">
        <f t="shared" si="2"/>
        <v>1</v>
      </c>
      <c r="M16" s="8">
        <f t="shared" si="1"/>
        <v>0</v>
      </c>
      <c r="N16" s="8">
        <f t="shared" si="1"/>
        <v>0</v>
      </c>
      <c r="O16" s="8">
        <f t="shared" si="1"/>
        <v>0</v>
      </c>
      <c r="P16" s="8">
        <f t="shared" si="1"/>
        <v>0</v>
      </c>
      <c r="Q16" s="8">
        <f t="shared" si="1"/>
        <v>0</v>
      </c>
      <c r="S16" s="8" t="s">
        <v>23</v>
      </c>
      <c r="T16" s="8" t="str">
        <f>IF(Datos!D15&gt;$T$3,"PASA CORTE","NO PASA CORTE")</f>
        <v>NO PASA CORTE</v>
      </c>
    </row>
    <row r="17" spans="2:20" x14ac:dyDescent="0.3">
      <c r="B17" s="8" t="s">
        <v>62</v>
      </c>
      <c r="C17" s="8">
        <v>13</v>
      </c>
      <c r="D17" s="10">
        <f>IF(D16=MAX($D16:$I16),D$4/(SUM(L$5:L16)+1),D16)</f>
        <v>8222.2000000000007</v>
      </c>
      <c r="E17" s="10">
        <f>IF(E16=MAX($D16:$I16),E$4/(SUM(M$5:M16)+1),E16)</f>
        <v>8963</v>
      </c>
      <c r="F17" s="10">
        <f>IF(F16=MAX($D16:$I16),F$4/(SUM(N$5:N16)+1),F16)</f>
        <v>8303.6666666666661</v>
      </c>
      <c r="G17" s="10">
        <f>IF(G16=MAX($D16:$I16),G$4/(SUM(O$5:O16)+1),G16)</f>
        <v>8143</v>
      </c>
      <c r="H17" s="10">
        <f>IF(H16=MAX($D16:$I16),H$4/(SUM(P$5:P16)+1),H16)</f>
        <v>5630</v>
      </c>
      <c r="I17" s="10">
        <f>IF(I16=MAX($D16:$I16),I$4/(SUM(Q$5:Q16)+1),I16)</f>
        <v>5656</v>
      </c>
      <c r="K17" s="8">
        <v>13</v>
      </c>
      <c r="L17" s="8">
        <f t="shared" si="2"/>
        <v>0</v>
      </c>
      <c r="M17" s="8">
        <f t="shared" si="1"/>
        <v>1</v>
      </c>
      <c r="N17" s="8">
        <f t="shared" si="1"/>
        <v>0</v>
      </c>
      <c r="O17" s="8">
        <f t="shared" si="1"/>
        <v>0</v>
      </c>
      <c r="P17" s="8">
        <f t="shared" si="1"/>
        <v>0</v>
      </c>
      <c r="Q17" s="8">
        <f t="shared" si="1"/>
        <v>0</v>
      </c>
      <c r="S17" s="8" t="s">
        <v>24</v>
      </c>
      <c r="T17" s="8" t="str">
        <f>IF(Datos!D16&gt;$T$3,"PASA CORTE","NO PASA CORTE")</f>
        <v>NO PASA CORTE</v>
      </c>
    </row>
    <row r="18" spans="2:20" x14ac:dyDescent="0.3">
      <c r="B18" s="8" t="s">
        <v>62</v>
      </c>
      <c r="C18" s="8">
        <v>14</v>
      </c>
      <c r="D18" s="10">
        <f>IF(D17=MAX($D17:$I17),D$4/(SUM(L$5:L17)+1),D17)</f>
        <v>8222.2000000000007</v>
      </c>
      <c r="E18" s="10">
        <f>IF(E17=MAX($D17:$I17),E$4/(SUM(M$5:M17)+1),E17)</f>
        <v>7469.166666666667</v>
      </c>
      <c r="F18" s="10">
        <f>IF(F17=MAX($D17:$I17),F$4/(SUM(N$5:N17)+1),F17)</f>
        <v>8303.6666666666661</v>
      </c>
      <c r="G18" s="10">
        <f>IF(G17=MAX($D17:$I17),G$4/(SUM(O$5:O17)+1),G17)</f>
        <v>8143</v>
      </c>
      <c r="H18" s="10">
        <f>IF(H17=MAX($D17:$I17),H$4/(SUM(P$5:P17)+1),H17)</f>
        <v>5630</v>
      </c>
      <c r="I18" s="10">
        <f>IF(I17=MAX($D17:$I17),I$4/(SUM(Q$5:Q17)+1),I17)</f>
        <v>5656</v>
      </c>
      <c r="K18" s="8">
        <v>14</v>
      </c>
      <c r="L18" s="8">
        <f t="shared" si="2"/>
        <v>0</v>
      </c>
      <c r="M18" s="8">
        <f t="shared" si="1"/>
        <v>0</v>
      </c>
      <c r="N18" s="8">
        <f t="shared" si="1"/>
        <v>1</v>
      </c>
      <c r="O18" s="8">
        <f t="shared" si="1"/>
        <v>0</v>
      </c>
      <c r="P18" s="8">
        <f t="shared" si="1"/>
        <v>0</v>
      </c>
      <c r="Q18" s="8">
        <f t="shared" si="1"/>
        <v>0</v>
      </c>
    </row>
    <row r="19" spans="2:20" x14ac:dyDescent="0.3">
      <c r="B19" s="8" t="s">
        <v>62</v>
      </c>
      <c r="C19" s="8">
        <v>15</v>
      </c>
      <c r="D19" s="10">
        <f>IF(D18=MAX($D18:$I18),D$4/(SUM(L$5:L18)+1),D18)</f>
        <v>8222.2000000000007</v>
      </c>
      <c r="E19" s="10">
        <f>IF(E18=MAX($D18:$I18),E$4/(SUM(M$5:M18)+1),E18)</f>
        <v>7469.166666666667</v>
      </c>
      <c r="F19" s="10">
        <f>IF(F18=MAX($D18:$I18),F$4/(SUM(N$5:N18)+1),F18)</f>
        <v>6227.75</v>
      </c>
      <c r="G19" s="10">
        <f>IF(G18=MAX($D18:$I18),G$4/(SUM(O$5:O18)+1),G18)</f>
        <v>8143</v>
      </c>
      <c r="H19" s="10">
        <f>IF(H18=MAX($D18:$I18),H$4/(SUM(P$5:P18)+1),H18)</f>
        <v>5630</v>
      </c>
      <c r="I19" s="10">
        <f>IF(I18=MAX($D18:$I18),I$4/(SUM(Q$5:Q18)+1),I18)</f>
        <v>5656</v>
      </c>
      <c r="K19" s="8">
        <v>15</v>
      </c>
      <c r="L19" s="8">
        <f t="shared" si="2"/>
        <v>1</v>
      </c>
      <c r="M19" s="8">
        <f t="shared" si="1"/>
        <v>0</v>
      </c>
      <c r="N19" s="8">
        <f t="shared" si="1"/>
        <v>0</v>
      </c>
      <c r="O19" s="8">
        <f t="shared" si="1"/>
        <v>0</v>
      </c>
      <c r="P19" s="8">
        <f t="shared" si="1"/>
        <v>0</v>
      </c>
      <c r="Q19" s="8">
        <f t="shared" si="1"/>
        <v>0</v>
      </c>
    </row>
    <row r="20" spans="2:20" x14ac:dyDescent="0.3">
      <c r="B20" s="8" t="s">
        <v>62</v>
      </c>
      <c r="C20" s="8">
        <v>16</v>
      </c>
      <c r="D20" s="10">
        <f>IF(D19=MAX($D19:$I19),D$4/(SUM(L$5:L19)+1),D19)</f>
        <v>6851.833333333333</v>
      </c>
      <c r="E20" s="10">
        <f>IF(E19=MAX($D19:$I19),E$4/(SUM(M$5:M19)+1),E19)</f>
        <v>7469.166666666667</v>
      </c>
      <c r="F20" s="10">
        <f>IF(F19=MAX($D19:$I19),F$4/(SUM(N$5:N19)+1),F19)</f>
        <v>6227.75</v>
      </c>
      <c r="G20" s="10">
        <f>IF(G19=MAX($D19:$I19),G$4/(SUM(O$5:O19)+1),G19)</f>
        <v>8143</v>
      </c>
      <c r="H20" s="10">
        <f>IF(H19=MAX($D19:$I19),H$4/(SUM(P$5:P19)+1),H19)</f>
        <v>5630</v>
      </c>
      <c r="I20" s="10">
        <f>IF(I19=MAX($D19:$I19),I$4/(SUM(Q$5:Q19)+1),I19)</f>
        <v>5656</v>
      </c>
      <c r="K20" s="8">
        <v>16</v>
      </c>
      <c r="L20" s="8">
        <f t="shared" si="2"/>
        <v>0</v>
      </c>
      <c r="M20" s="8">
        <f t="shared" si="1"/>
        <v>0</v>
      </c>
      <c r="N20" s="8">
        <f t="shared" si="1"/>
        <v>0</v>
      </c>
      <c r="O20" s="8">
        <f t="shared" si="1"/>
        <v>1</v>
      </c>
      <c r="P20" s="8">
        <f t="shared" si="1"/>
        <v>0</v>
      </c>
      <c r="Q20" s="8">
        <f t="shared" si="1"/>
        <v>0</v>
      </c>
    </row>
    <row r="21" spans="2:20" x14ac:dyDescent="0.3">
      <c r="B21" s="8" t="s">
        <v>62</v>
      </c>
      <c r="C21" s="8">
        <v>17</v>
      </c>
      <c r="D21" s="10">
        <f>IF(D20=MAX($D20:$I20),D$4/(SUM(L$5:L20)+1),D20)</f>
        <v>6851.833333333333</v>
      </c>
      <c r="E21" s="10">
        <f>IF(E20=MAX($D20:$I20),E$4/(SUM(M$5:M20)+1),E20)</f>
        <v>7469.166666666667</v>
      </c>
      <c r="F21" s="10">
        <f>IF(F20=MAX($D20:$I20),F$4/(SUM(N$5:N20)+1),F20)</f>
        <v>6227.75</v>
      </c>
      <c r="G21" s="10">
        <f>IF(G20=MAX($D20:$I20),G$4/(SUM(O$5:O20)+1),G20)</f>
        <v>6107.25</v>
      </c>
      <c r="H21" s="10">
        <f>IF(H20=MAX($D20:$I20),H$4/(SUM(P$5:P20)+1),H20)</f>
        <v>5630</v>
      </c>
      <c r="I21" s="10">
        <f>IF(I20=MAX($D20:$I20),I$4/(SUM(Q$5:Q20)+1),I20)</f>
        <v>5656</v>
      </c>
      <c r="K21" s="8">
        <v>17</v>
      </c>
      <c r="L21" s="8">
        <f t="shared" si="2"/>
        <v>0</v>
      </c>
      <c r="M21" s="8">
        <f t="shared" ref="M21:M29" si="3">IF(E21=MAX($D21:$I21),1,0)</f>
        <v>1</v>
      </c>
      <c r="N21" s="8">
        <f t="shared" ref="N21:N29" si="4">IF(F21=MAX($D21:$I21),1,0)</f>
        <v>0</v>
      </c>
      <c r="O21" s="8">
        <f t="shared" ref="O21:O29" si="5">IF(G21=MAX($D21:$I21),1,0)</f>
        <v>0</v>
      </c>
      <c r="P21" s="8">
        <f t="shared" ref="P21:P29" si="6">IF(H21=MAX($D21:$I21),1,0)</f>
        <v>0</v>
      </c>
      <c r="Q21" s="8">
        <f t="shared" ref="Q21:Q29" si="7">IF(I21=MAX($D21:$I21),1,0)</f>
        <v>0</v>
      </c>
    </row>
    <row r="22" spans="2:20" x14ac:dyDescent="0.3">
      <c r="B22" s="8" t="s">
        <v>62</v>
      </c>
      <c r="C22" s="8">
        <v>18</v>
      </c>
      <c r="D22" s="10">
        <f>IF(D21=MAX($D21:$I21),D$4/(SUM(L$5:L21)+1),D21)</f>
        <v>6851.833333333333</v>
      </c>
      <c r="E22" s="10">
        <f>IF(E21=MAX($D21:$I21),E$4/(SUM(M$5:M21)+1),E21)</f>
        <v>6402.1428571428569</v>
      </c>
      <c r="F22" s="10">
        <f>IF(F21=MAX($D21:$I21),F$4/(SUM(N$5:N21)+1),F21)</f>
        <v>6227.75</v>
      </c>
      <c r="G22" s="10">
        <f>IF(G21=MAX($D21:$I21),G$4/(SUM(O$5:O21)+1),G21)</f>
        <v>6107.25</v>
      </c>
      <c r="H22" s="10">
        <f>IF(H21=MAX($D21:$I21),H$4/(SUM(P$5:P21)+1),H21)</f>
        <v>5630</v>
      </c>
      <c r="I22" s="10">
        <f>IF(I21=MAX($D21:$I21),I$4/(SUM(Q$5:Q21)+1),I21)</f>
        <v>5656</v>
      </c>
      <c r="K22" s="8">
        <v>18</v>
      </c>
      <c r="L22" s="8">
        <f t="shared" si="2"/>
        <v>1</v>
      </c>
      <c r="M22" s="8">
        <f t="shared" si="3"/>
        <v>0</v>
      </c>
      <c r="N22" s="8">
        <f t="shared" si="4"/>
        <v>0</v>
      </c>
      <c r="O22" s="8">
        <f t="shared" si="5"/>
        <v>0</v>
      </c>
      <c r="P22" s="8">
        <f t="shared" si="6"/>
        <v>0</v>
      </c>
      <c r="Q22" s="8">
        <f t="shared" si="7"/>
        <v>0</v>
      </c>
    </row>
    <row r="23" spans="2:20" x14ac:dyDescent="0.3">
      <c r="B23" s="8" t="s">
        <v>62</v>
      </c>
      <c r="C23" s="8">
        <v>19</v>
      </c>
      <c r="D23" s="10">
        <f>IF(D22=MAX($D22:$I22),D$4/(SUM(L$5:L22)+1),D22)</f>
        <v>5873</v>
      </c>
      <c r="E23" s="10">
        <f>IF(E22=MAX($D22:$I22),E$4/(SUM(M$5:M22)+1),E22)</f>
        <v>6402.1428571428569</v>
      </c>
      <c r="F23" s="10">
        <f>IF(F22=MAX($D22:$I22),F$4/(SUM(N$5:N22)+1),F22)</f>
        <v>6227.75</v>
      </c>
      <c r="G23" s="10">
        <f>IF(G22=MAX($D22:$I22),G$4/(SUM(O$5:O22)+1),G22)</f>
        <v>6107.25</v>
      </c>
      <c r="H23" s="10">
        <f>IF(H22=MAX($D22:$I22),H$4/(SUM(P$5:P22)+1),H22)</f>
        <v>5630</v>
      </c>
      <c r="I23" s="10">
        <f>IF(I22=MAX($D22:$I22),I$4/(SUM(Q$5:Q22)+1),I22)</f>
        <v>5656</v>
      </c>
      <c r="K23" s="8">
        <v>19</v>
      </c>
      <c r="L23" s="8">
        <f t="shared" si="2"/>
        <v>0</v>
      </c>
      <c r="M23" s="8">
        <f t="shared" si="3"/>
        <v>1</v>
      </c>
      <c r="N23" s="8">
        <f t="shared" si="4"/>
        <v>0</v>
      </c>
      <c r="O23" s="8">
        <f t="shared" si="5"/>
        <v>0</v>
      </c>
      <c r="P23" s="8">
        <f t="shared" si="6"/>
        <v>0</v>
      </c>
      <c r="Q23" s="8">
        <f t="shared" si="7"/>
        <v>0</v>
      </c>
    </row>
    <row r="24" spans="2:20" x14ac:dyDescent="0.3">
      <c r="B24" s="8" t="s">
        <v>62</v>
      </c>
      <c r="C24" s="8">
        <v>20</v>
      </c>
      <c r="D24" s="10">
        <f>IF(D23=MAX($D23:$I23),D$4/(SUM(L$5:L23)+1),D23)</f>
        <v>5873</v>
      </c>
      <c r="E24" s="10">
        <f>IF(E23=MAX($D23:$I23),E$4/(SUM(M$5:M23)+1),E23)</f>
        <v>5601.875</v>
      </c>
      <c r="F24" s="10">
        <f>IF(F23=MAX($D23:$I23),F$4/(SUM(N$5:N23)+1),F23)</f>
        <v>6227.75</v>
      </c>
      <c r="G24" s="10">
        <f>IF(G23=MAX($D23:$I23),G$4/(SUM(O$5:O23)+1),G23)</f>
        <v>6107.25</v>
      </c>
      <c r="H24" s="10">
        <f>IF(H23=MAX($D23:$I23),H$4/(SUM(P$5:P23)+1),H23)</f>
        <v>5630</v>
      </c>
      <c r="I24" s="10">
        <f>IF(I23=MAX($D23:$I23),I$4/(SUM(Q$5:Q23)+1),I23)</f>
        <v>5656</v>
      </c>
      <c r="K24" s="8">
        <v>20</v>
      </c>
      <c r="L24" s="8">
        <f t="shared" si="2"/>
        <v>0</v>
      </c>
      <c r="M24" s="8">
        <f t="shared" si="3"/>
        <v>0</v>
      </c>
      <c r="N24" s="8">
        <f t="shared" si="4"/>
        <v>1</v>
      </c>
      <c r="O24" s="8">
        <f t="shared" si="5"/>
        <v>0</v>
      </c>
      <c r="P24" s="8">
        <f t="shared" si="6"/>
        <v>0</v>
      </c>
      <c r="Q24" s="8">
        <f t="shared" si="7"/>
        <v>0</v>
      </c>
    </row>
    <row r="25" spans="2:20" x14ac:dyDescent="0.3">
      <c r="B25" s="8" t="s">
        <v>62</v>
      </c>
      <c r="C25" s="8">
        <v>21</v>
      </c>
      <c r="D25" s="10">
        <f>IF(D24=MAX($D24:$I24),D$4/(SUM(L$5:L24)+1),D24)</f>
        <v>5873</v>
      </c>
      <c r="E25" s="10">
        <f>IF(E24=MAX($D24:$I24),E$4/(SUM(M$5:M24)+1),E24)</f>
        <v>5601.875</v>
      </c>
      <c r="F25" s="10">
        <f>IF(F24=MAX($D24:$I24),F$4/(SUM(N$5:N24)+1),F24)</f>
        <v>4982.2</v>
      </c>
      <c r="G25" s="10">
        <f>IF(G24=MAX($D24:$I24),G$4/(SUM(O$5:O24)+1),G24)</f>
        <v>6107.25</v>
      </c>
      <c r="H25" s="10">
        <f>IF(H24=MAX($D24:$I24),H$4/(SUM(P$5:P24)+1),H24)</f>
        <v>5630</v>
      </c>
      <c r="I25" s="10">
        <f>IF(I24=MAX($D24:$I24),I$4/(SUM(Q$5:Q24)+1),I24)</f>
        <v>5656</v>
      </c>
      <c r="K25" s="8">
        <v>21</v>
      </c>
      <c r="L25" s="8">
        <f t="shared" si="2"/>
        <v>0</v>
      </c>
      <c r="M25" s="8">
        <f t="shared" si="3"/>
        <v>0</v>
      </c>
      <c r="N25" s="8">
        <f t="shared" si="4"/>
        <v>0</v>
      </c>
      <c r="O25" s="8">
        <f t="shared" si="5"/>
        <v>1</v>
      </c>
      <c r="P25" s="8">
        <f t="shared" si="6"/>
        <v>0</v>
      </c>
      <c r="Q25" s="8">
        <f t="shared" si="7"/>
        <v>0</v>
      </c>
    </row>
    <row r="26" spans="2:20" x14ac:dyDescent="0.3">
      <c r="B26" s="8" t="s">
        <v>62</v>
      </c>
      <c r="C26" s="8">
        <v>22</v>
      </c>
      <c r="D26" s="10">
        <f>IF(D25=MAX($D25:$I25),D$4/(SUM(L$5:L25)+1),D25)</f>
        <v>5873</v>
      </c>
      <c r="E26" s="10">
        <f>IF(E25=MAX($D25:$I25),E$4/(SUM(M$5:M25)+1),E25)</f>
        <v>5601.875</v>
      </c>
      <c r="F26" s="10">
        <f>IF(F25=MAX($D25:$I25),F$4/(SUM(N$5:N25)+1),F25)</f>
        <v>4982.2</v>
      </c>
      <c r="G26" s="10">
        <f>IF(G25=MAX($D25:$I25),G$4/(SUM(O$5:O25)+1),G25)</f>
        <v>4885.8</v>
      </c>
      <c r="H26" s="10">
        <f>IF(H25=MAX($D25:$I25),H$4/(SUM(P$5:P25)+1),H25)</f>
        <v>5630</v>
      </c>
      <c r="I26" s="10">
        <f>IF(I25=MAX($D25:$I25),I$4/(SUM(Q$5:Q25)+1),I25)</f>
        <v>5656</v>
      </c>
      <c r="K26" s="8">
        <v>22</v>
      </c>
      <c r="L26" s="8">
        <f t="shared" si="2"/>
        <v>1</v>
      </c>
      <c r="M26" s="8">
        <f t="shared" si="3"/>
        <v>0</v>
      </c>
      <c r="N26" s="8">
        <f t="shared" si="4"/>
        <v>0</v>
      </c>
      <c r="O26" s="8">
        <f t="shared" si="5"/>
        <v>0</v>
      </c>
      <c r="P26" s="8">
        <f t="shared" si="6"/>
        <v>0</v>
      </c>
      <c r="Q26" s="8">
        <f t="shared" si="7"/>
        <v>0</v>
      </c>
    </row>
    <row r="27" spans="2:20" x14ac:dyDescent="0.3">
      <c r="B27" s="8" t="s">
        <v>62</v>
      </c>
      <c r="C27" s="8">
        <v>23</v>
      </c>
      <c r="D27" s="10">
        <f>IF(D26=MAX($D26:$I26),D$4/(SUM(L$5:L26)+1),D26)</f>
        <v>5138.875</v>
      </c>
      <c r="E27" s="10">
        <f>IF(E26=MAX($D26:$I26),E$4/(SUM(M$5:M26)+1),E26)</f>
        <v>5601.875</v>
      </c>
      <c r="F27" s="10">
        <f>IF(F26=MAX($D26:$I26),F$4/(SUM(N$5:N26)+1),F26)</f>
        <v>4982.2</v>
      </c>
      <c r="G27" s="10">
        <f>IF(G26=MAX($D26:$I26),G$4/(SUM(O$5:O26)+1),G26)</f>
        <v>4885.8</v>
      </c>
      <c r="H27" s="10">
        <f>IF(H26=MAX($D26:$I26),H$4/(SUM(P$5:P26)+1),H26)</f>
        <v>5630</v>
      </c>
      <c r="I27" s="10">
        <f>IF(I26=MAX($D26:$I26),I$4/(SUM(Q$5:Q26)+1),I26)</f>
        <v>5656</v>
      </c>
      <c r="K27" s="8">
        <v>23</v>
      </c>
      <c r="L27" s="8">
        <f t="shared" si="2"/>
        <v>0</v>
      </c>
      <c r="M27" s="8">
        <f t="shared" si="3"/>
        <v>0</v>
      </c>
      <c r="N27" s="8">
        <f t="shared" si="4"/>
        <v>0</v>
      </c>
      <c r="O27" s="8">
        <f t="shared" si="5"/>
        <v>0</v>
      </c>
      <c r="P27" s="8">
        <f t="shared" si="6"/>
        <v>0</v>
      </c>
      <c r="Q27" s="8">
        <f t="shared" si="7"/>
        <v>1</v>
      </c>
    </row>
    <row r="28" spans="2:20" x14ac:dyDescent="0.3">
      <c r="B28" s="8" t="s">
        <v>62</v>
      </c>
      <c r="C28" s="8">
        <v>24</v>
      </c>
      <c r="D28" s="10">
        <f>IF(D27=MAX($D27:$I27),D$4/(SUM(L$5:L27)+1),D27)</f>
        <v>5138.875</v>
      </c>
      <c r="E28" s="10">
        <f>IF(E27=MAX($D27:$I27),E$4/(SUM(M$5:M27)+1),E27)</f>
        <v>5601.875</v>
      </c>
      <c r="F28" s="10">
        <f>IF(F27=MAX($D27:$I27),F$4/(SUM(N$5:N27)+1),F27)</f>
        <v>4982.2</v>
      </c>
      <c r="G28" s="10">
        <f>IF(G27=MAX($D27:$I27),G$4/(SUM(O$5:O27)+1),G27)</f>
        <v>4885.8</v>
      </c>
      <c r="H28" s="10">
        <f>IF(H27=MAX($D27:$I27),H$4/(SUM(P$5:P27)+1),H27)</f>
        <v>5630</v>
      </c>
      <c r="I28" s="10">
        <f>IF(I27=MAX($D27:$I27),I$4/(SUM(Q$5:Q27)+1),I27)</f>
        <v>2828</v>
      </c>
      <c r="K28" s="8">
        <v>24</v>
      </c>
      <c r="L28" s="8">
        <f t="shared" si="2"/>
        <v>0</v>
      </c>
      <c r="M28" s="8">
        <f t="shared" si="3"/>
        <v>0</v>
      </c>
      <c r="N28" s="8">
        <f t="shared" si="4"/>
        <v>0</v>
      </c>
      <c r="O28" s="8">
        <f t="shared" si="5"/>
        <v>0</v>
      </c>
      <c r="P28" s="8">
        <f t="shared" si="6"/>
        <v>1</v>
      </c>
      <c r="Q28" s="8">
        <f t="shared" si="7"/>
        <v>0</v>
      </c>
    </row>
    <row r="29" spans="2:20" x14ac:dyDescent="0.3">
      <c r="B29" s="8" t="s">
        <v>62</v>
      </c>
      <c r="C29" s="8">
        <v>25</v>
      </c>
      <c r="D29" s="10">
        <f>IF(D28=MAX($D28:$I28),D$4/(SUM(L$5:L28)+1),D28)</f>
        <v>5138.875</v>
      </c>
      <c r="E29" s="10">
        <f>IF(E28=MAX($D28:$I28),E$4/(SUM(M$5:M28)+1),E28)</f>
        <v>5601.875</v>
      </c>
      <c r="F29" s="10">
        <f>IF(F28=MAX($D28:$I28),F$4/(SUM(N$5:N28)+1),F28)</f>
        <v>4982.2</v>
      </c>
      <c r="G29" s="10">
        <f>IF(G28=MAX($D28:$I28),G$4/(SUM(O$5:O28)+1),G28)</f>
        <v>4885.8</v>
      </c>
      <c r="H29" s="10">
        <f>IF(H28=MAX($D28:$I28),H$4/(SUM(P$5:P28)+1),H28)</f>
        <v>2815</v>
      </c>
      <c r="I29" s="10">
        <f>IF(I28=MAX($D28:$I28),I$4/(SUM(Q$5:Q28)+1),I28)</f>
        <v>2828</v>
      </c>
      <c r="K29" s="8">
        <v>25</v>
      </c>
      <c r="L29" s="8">
        <f t="shared" si="2"/>
        <v>0</v>
      </c>
      <c r="M29" s="8">
        <f t="shared" si="3"/>
        <v>1</v>
      </c>
      <c r="N29" s="8">
        <f t="shared" si="4"/>
        <v>0</v>
      </c>
      <c r="O29" s="8">
        <f t="shared" si="5"/>
        <v>0</v>
      </c>
      <c r="P29" s="8">
        <f t="shared" si="6"/>
        <v>0</v>
      </c>
      <c r="Q29" s="8">
        <f t="shared" si="7"/>
        <v>0</v>
      </c>
    </row>
    <row r="30" spans="2:20" x14ac:dyDescent="0.3">
      <c r="B30" s="8"/>
      <c r="C30" s="8"/>
      <c r="D30" s="10"/>
      <c r="E30" s="10"/>
      <c r="F30" s="10"/>
      <c r="G30" s="8"/>
      <c r="H30" s="8"/>
      <c r="K30" s="8"/>
      <c r="L30" s="8">
        <f>SUM(L5:L29)</f>
        <v>7</v>
      </c>
      <c r="M30" s="8">
        <f>SUM(M5:M29)</f>
        <v>8</v>
      </c>
      <c r="N30" s="8">
        <f>SUM(N5:N29)</f>
        <v>4</v>
      </c>
      <c r="O30" s="8">
        <f>SUM(O5:O29)</f>
        <v>4</v>
      </c>
      <c r="P30" s="8">
        <f t="shared" ref="P30:Q30" si="8">SUM(P5:P29)</f>
        <v>1</v>
      </c>
      <c r="Q30" s="8">
        <f t="shared" si="8"/>
        <v>1</v>
      </c>
    </row>
    <row r="32" spans="2:20" x14ac:dyDescent="0.3">
      <c r="B32" s="8"/>
      <c r="C32" s="8"/>
      <c r="D32" s="8" t="s">
        <v>11</v>
      </c>
      <c r="E32" s="8" t="s">
        <v>12</v>
      </c>
      <c r="F32" s="8" t="s">
        <v>13</v>
      </c>
      <c r="G32" s="8" t="s">
        <v>14</v>
      </c>
      <c r="H32" s="22" t="s">
        <v>30</v>
      </c>
      <c r="J32" s="8"/>
      <c r="K32" s="8" t="s">
        <v>11</v>
      </c>
      <c r="L32" s="8" t="s">
        <v>12</v>
      </c>
      <c r="M32" s="8" t="s">
        <v>13</v>
      </c>
      <c r="N32" s="8" t="s">
        <v>14</v>
      </c>
      <c r="O32" s="22" t="s">
        <v>30</v>
      </c>
      <c r="Q32" s="8" t="s">
        <v>28</v>
      </c>
      <c r="R32" s="10">
        <f>Datos!I12</f>
        <v>17129.82</v>
      </c>
    </row>
    <row r="33" spans="2:18" x14ac:dyDescent="0.3">
      <c r="B33" s="8"/>
      <c r="C33" s="8" t="s">
        <v>25</v>
      </c>
      <c r="D33" s="8">
        <f t="array" ref="D33:H33">TRANSPOSE(Datos!E3:E16)</f>
        <v>223118</v>
      </c>
      <c r="E33" s="8">
        <v>161486</v>
      </c>
      <c r="F33" s="8">
        <v>79575</v>
      </c>
      <c r="G33" s="10">
        <v>51644</v>
      </c>
      <c r="H33" s="8">
        <v>19155</v>
      </c>
      <c r="J33" s="8" t="s">
        <v>34</v>
      </c>
      <c r="K33" s="8"/>
      <c r="L33" s="8"/>
      <c r="M33" s="8"/>
      <c r="N33" s="8"/>
      <c r="Q33" s="8" t="s">
        <v>11</v>
      </c>
      <c r="R33" s="8" t="str">
        <f>IF(Datos!E3&gt;$R$32,"PASA CORTE","NO PASA CORTE")</f>
        <v>PASA CORTE</v>
      </c>
    </row>
    <row r="34" spans="2:18" x14ac:dyDescent="0.3">
      <c r="B34" s="8" t="s">
        <v>62</v>
      </c>
      <c r="C34" s="8">
        <v>1</v>
      </c>
      <c r="D34" s="10">
        <f>D33/(0+1)</f>
        <v>223118</v>
      </c>
      <c r="E34" s="10">
        <f>E33/(0+1)</f>
        <v>161486</v>
      </c>
      <c r="F34" s="10">
        <f>F33/(0+1)</f>
        <v>79575</v>
      </c>
      <c r="G34" s="10">
        <f>G33/(0+1)</f>
        <v>51644</v>
      </c>
      <c r="H34" s="10">
        <f>H33/(0+1)</f>
        <v>19155</v>
      </c>
      <c r="J34" s="8">
        <v>1</v>
      </c>
      <c r="K34" s="8">
        <f>IF(D34=MAX($D34:$H34),1,0)</f>
        <v>1</v>
      </c>
      <c r="L34" s="8">
        <f t="shared" ref="L34:O49" si="9">IF(E34=MAX($D34:$H34),1,0)</f>
        <v>0</v>
      </c>
      <c r="M34" s="8">
        <f t="shared" si="9"/>
        <v>0</v>
      </c>
      <c r="N34" s="8">
        <f t="shared" si="9"/>
        <v>0</v>
      </c>
      <c r="O34" s="8">
        <f t="shared" si="9"/>
        <v>0</v>
      </c>
      <c r="Q34" s="8" t="s">
        <v>12</v>
      </c>
      <c r="R34" s="8" t="str">
        <f>IF(Datos!E4&gt;$R$32,"PASA CORTE","NO PASA CORTE")</f>
        <v>PASA CORTE</v>
      </c>
    </row>
    <row r="35" spans="2:18" x14ac:dyDescent="0.3">
      <c r="B35" s="8" t="s">
        <v>62</v>
      </c>
      <c r="C35" s="8">
        <v>2</v>
      </c>
      <c r="D35" s="10">
        <f>IF(D34=MAX($D34:$H34),D$33/(SUM(K$34:K34)+1),D34)</f>
        <v>111559</v>
      </c>
      <c r="E35" s="10">
        <f>IF(E34=MAX($D34:$H34),E$33/(SUM(L$34:L34)+1),E34)</f>
        <v>161486</v>
      </c>
      <c r="F35" s="10">
        <f>IF(F34=MAX($D34:$H34),F$33/(SUM(M$34:M34)+1),F34)</f>
        <v>79575</v>
      </c>
      <c r="G35" s="10">
        <f>IF(G34=MAX($D34:$H34),G$33/(SUM(N$34:N34)+1),G34)</f>
        <v>51644</v>
      </c>
      <c r="H35" s="10">
        <f>IF(H34=MAX($D34:$H34),H$33/(SUM(O$34:O34)+1),H34)</f>
        <v>19155</v>
      </c>
      <c r="J35" s="8">
        <v>2</v>
      </c>
      <c r="K35" s="8">
        <f t="shared" ref="K35:K58" si="10">IF(D35=MAX($D35:$H35),1,0)</f>
        <v>0</v>
      </c>
      <c r="L35" s="8">
        <f t="shared" si="9"/>
        <v>1</v>
      </c>
      <c r="M35" s="8">
        <f t="shared" si="9"/>
        <v>0</v>
      </c>
      <c r="N35" s="8">
        <f t="shared" si="9"/>
        <v>0</v>
      </c>
      <c r="O35" s="8">
        <f t="shared" si="9"/>
        <v>0</v>
      </c>
      <c r="Q35" s="8" t="s">
        <v>13</v>
      </c>
      <c r="R35" s="8" t="str">
        <f>IF(Datos!E5&gt;$R$32,"PASA CORTE","NO PASA CORTE")</f>
        <v>PASA CORTE</v>
      </c>
    </row>
    <row r="36" spans="2:18" x14ac:dyDescent="0.3">
      <c r="B36" s="8" t="s">
        <v>62</v>
      </c>
      <c r="C36" s="8">
        <v>3</v>
      </c>
      <c r="D36" s="10">
        <f>IF(D35=MAX($D35:$H35),D$33/(SUM(K$34:K35)+1),D35)</f>
        <v>111559</v>
      </c>
      <c r="E36" s="10">
        <f>IF(E35=MAX($D35:$H35),E$33/(SUM(L$34:L35)+1),E35)</f>
        <v>80743</v>
      </c>
      <c r="F36" s="10">
        <f>IF(F35=MAX($D35:$H35),F$33/(SUM(M$34:M35)+1),F35)</f>
        <v>79575</v>
      </c>
      <c r="G36" s="10">
        <f>IF(G35=MAX($D35:$H35),G$33/(SUM(N$34:N35)+1),G35)</f>
        <v>51644</v>
      </c>
      <c r="H36" s="10">
        <f>IF(H35=MAX($D35:$H35),H$33/(SUM(O$34:O35)+1),H35)</f>
        <v>19155</v>
      </c>
      <c r="J36" s="8">
        <v>3</v>
      </c>
      <c r="K36" s="8">
        <f t="shared" si="10"/>
        <v>1</v>
      </c>
      <c r="L36" s="8">
        <f t="shared" si="9"/>
        <v>0</v>
      </c>
      <c r="M36" s="8">
        <f t="shared" si="9"/>
        <v>0</v>
      </c>
      <c r="N36" s="8">
        <f t="shared" si="9"/>
        <v>0</v>
      </c>
      <c r="O36" s="8">
        <f t="shared" si="9"/>
        <v>0</v>
      </c>
      <c r="Q36" s="8" t="s">
        <v>14</v>
      </c>
      <c r="R36" s="8" t="str">
        <f>IF(Datos!E6&gt;$R$32,"PASA CORTE","NO PASA CORTE")</f>
        <v>PASA CORTE</v>
      </c>
    </row>
    <row r="37" spans="2:18" x14ac:dyDescent="0.3">
      <c r="B37" s="8" t="s">
        <v>62</v>
      </c>
      <c r="C37" s="8">
        <v>4</v>
      </c>
      <c r="D37" s="10">
        <f>IF(D36=MAX($D36:$H36),D$33/(SUM(K$34:K36)+1),D36)</f>
        <v>74372.666666666672</v>
      </c>
      <c r="E37" s="10">
        <f>IF(E36=MAX($D36:$H36),E$33/(SUM(L$34:L36)+1),E36)</f>
        <v>80743</v>
      </c>
      <c r="F37" s="10">
        <f>IF(F36=MAX($D36:$H36),F$33/(SUM(M$34:M36)+1),F36)</f>
        <v>79575</v>
      </c>
      <c r="G37" s="10">
        <f>IF(G36=MAX($D36:$H36),G$33/(SUM(N$34:N36)+1),G36)</f>
        <v>51644</v>
      </c>
      <c r="H37" s="10">
        <f>IF(H36=MAX($D36:$H36),H$33/(SUM(O$34:O36)+1),H36)</f>
        <v>19155</v>
      </c>
      <c r="J37" s="8">
        <v>4</v>
      </c>
      <c r="K37" s="8">
        <f t="shared" si="10"/>
        <v>0</v>
      </c>
      <c r="L37" s="8">
        <f t="shared" si="9"/>
        <v>1</v>
      </c>
      <c r="M37" s="8">
        <f t="shared" si="9"/>
        <v>0</v>
      </c>
      <c r="N37" s="8">
        <f t="shared" si="9"/>
        <v>0</v>
      </c>
      <c r="O37" s="8">
        <f t="shared" si="9"/>
        <v>0</v>
      </c>
      <c r="Q37" s="8" t="s">
        <v>15</v>
      </c>
      <c r="R37" s="8" t="str">
        <f>IF(Datos!E7&gt;$R$32,"PASA CORTE","NO PASA CORTE")</f>
        <v>PASA CORTE</v>
      </c>
    </row>
    <row r="38" spans="2:18" x14ac:dyDescent="0.3">
      <c r="B38" s="8" t="s">
        <v>62</v>
      </c>
      <c r="C38" s="8">
        <v>5</v>
      </c>
      <c r="D38" s="10">
        <f>IF(D37=MAX($D37:$H37),D$33/(SUM(K$34:K37)+1),D37)</f>
        <v>74372.666666666672</v>
      </c>
      <c r="E38" s="10">
        <f>IF(E37=MAX($D37:$H37),E$33/(SUM(L$34:L37)+1),E37)</f>
        <v>53828.666666666664</v>
      </c>
      <c r="F38" s="10">
        <f>IF(F37=MAX($D37:$H37),F$33/(SUM(M$34:M37)+1),F37)</f>
        <v>79575</v>
      </c>
      <c r="G38" s="10">
        <f>IF(G37=MAX($D37:$H37),G$33/(SUM(N$34:N37)+1),G37)</f>
        <v>51644</v>
      </c>
      <c r="H38" s="10">
        <f>IF(H37=MAX($D37:$H37),H$33/(SUM(O$34:O37)+1),H37)</f>
        <v>19155</v>
      </c>
      <c r="J38" s="8">
        <v>5</v>
      </c>
      <c r="K38" s="8">
        <f t="shared" si="10"/>
        <v>0</v>
      </c>
      <c r="L38" s="8">
        <f t="shared" si="9"/>
        <v>0</v>
      </c>
      <c r="M38" s="8">
        <f t="shared" si="9"/>
        <v>1</v>
      </c>
      <c r="N38" s="8">
        <f t="shared" si="9"/>
        <v>0</v>
      </c>
      <c r="O38" s="8">
        <f t="shared" si="9"/>
        <v>0</v>
      </c>
      <c r="Q38" s="8" t="s">
        <v>16</v>
      </c>
      <c r="R38" s="8" t="str">
        <f>IF(Datos!E8&gt;$R$32,"PASA CORTE","NO PASA CORTE")</f>
        <v>NO PASA CORTE</v>
      </c>
    </row>
    <row r="39" spans="2:18" x14ac:dyDescent="0.3">
      <c r="B39" s="8" t="s">
        <v>62</v>
      </c>
      <c r="C39" s="8">
        <v>6</v>
      </c>
      <c r="D39" s="10">
        <f>IF(D38=MAX($D38:$H38),D$33/(SUM(K$34:K38)+1),D38)</f>
        <v>74372.666666666672</v>
      </c>
      <c r="E39" s="10">
        <f>IF(E38=MAX($D38:$H38),E$33/(SUM(L$34:L38)+1),E38)</f>
        <v>53828.666666666664</v>
      </c>
      <c r="F39" s="10">
        <f>IF(F38=MAX($D38:$H38),F$33/(SUM(M$34:M38)+1),F38)</f>
        <v>39787.5</v>
      </c>
      <c r="G39" s="10">
        <f>IF(G38=MAX($D38:$H38),G$33/(SUM(N$34:N38)+1),G38)</f>
        <v>51644</v>
      </c>
      <c r="H39" s="10">
        <f>IF(H38=MAX($D38:$H38),H$33/(SUM(O$34:O38)+1),H38)</f>
        <v>19155</v>
      </c>
      <c r="J39" s="8">
        <v>6</v>
      </c>
      <c r="K39" s="8">
        <f t="shared" si="10"/>
        <v>1</v>
      </c>
      <c r="L39" s="8">
        <f t="shared" si="9"/>
        <v>0</v>
      </c>
      <c r="M39" s="8">
        <f t="shared" si="9"/>
        <v>0</v>
      </c>
      <c r="N39" s="8">
        <f t="shared" si="9"/>
        <v>0</v>
      </c>
      <c r="O39" s="8">
        <f t="shared" si="9"/>
        <v>0</v>
      </c>
      <c r="Q39" s="8" t="s">
        <v>17</v>
      </c>
      <c r="R39" s="8" t="str">
        <f>IF(Datos!E9&gt;$R$32,"PASA CORTE","NO PASA CORTE")</f>
        <v>NO PASA CORTE</v>
      </c>
    </row>
    <row r="40" spans="2:18" x14ac:dyDescent="0.3">
      <c r="B40" s="8" t="s">
        <v>62</v>
      </c>
      <c r="C40" s="8">
        <v>7</v>
      </c>
      <c r="D40" s="10">
        <f>IF(D39=MAX($D39:$H39),D$33/(SUM(K$34:K39)+1),D39)</f>
        <v>55779.5</v>
      </c>
      <c r="E40" s="10">
        <f>IF(E39=MAX($D39:$H39),E$33/(SUM(L$34:L39)+1),E39)</f>
        <v>53828.666666666664</v>
      </c>
      <c r="F40" s="10">
        <f>IF(F39=MAX($D39:$H39),F$33/(SUM(M$34:M39)+1),F39)</f>
        <v>39787.5</v>
      </c>
      <c r="G40" s="10">
        <f>IF(G39=MAX($D39:$H39),G$33/(SUM(N$34:N39)+1),G39)</f>
        <v>51644</v>
      </c>
      <c r="H40" s="10">
        <f>IF(H39=MAX($D39:$H39),H$33/(SUM(O$34:O39)+1),H39)</f>
        <v>19155</v>
      </c>
      <c r="J40" s="8">
        <v>7</v>
      </c>
      <c r="K40" s="8">
        <f t="shared" si="10"/>
        <v>1</v>
      </c>
      <c r="L40" s="8">
        <f t="shared" si="9"/>
        <v>0</v>
      </c>
      <c r="M40" s="8">
        <f t="shared" si="9"/>
        <v>0</v>
      </c>
      <c r="N40" s="8">
        <f t="shared" si="9"/>
        <v>0</v>
      </c>
      <c r="O40" s="8">
        <f t="shared" si="9"/>
        <v>0</v>
      </c>
      <c r="Q40" s="8" t="s">
        <v>18</v>
      </c>
      <c r="R40" s="8" t="str">
        <f>IF(Datos!E10&gt;$R$32,"PASA CORTE","NO PASA CORTE")</f>
        <v>NO PASA CORTE</v>
      </c>
    </row>
    <row r="41" spans="2:18" x14ac:dyDescent="0.3">
      <c r="B41" s="8" t="s">
        <v>62</v>
      </c>
      <c r="C41" s="8">
        <v>8</v>
      </c>
      <c r="D41" s="10">
        <f>IF(D40=MAX($D40:$H40),D$33/(SUM(K$34:K40)+1),D40)</f>
        <v>44623.6</v>
      </c>
      <c r="E41" s="10">
        <f>IF(E40=MAX($D40:$H40),E$33/(SUM(L$34:L40)+1),E40)</f>
        <v>53828.666666666664</v>
      </c>
      <c r="F41" s="10">
        <f>IF(F40=MAX($D40:$H40),F$33/(SUM(M$34:M40)+1),F40)</f>
        <v>39787.5</v>
      </c>
      <c r="G41" s="10">
        <f>IF(G40=MAX($D40:$H40),G$33/(SUM(N$34:N40)+1),G40)</f>
        <v>51644</v>
      </c>
      <c r="H41" s="10">
        <f>IF(H40=MAX($D40:$H40),H$33/(SUM(O$34:O40)+1),H40)</f>
        <v>19155</v>
      </c>
      <c r="J41" s="8">
        <v>8</v>
      </c>
      <c r="K41" s="8">
        <f t="shared" si="10"/>
        <v>0</v>
      </c>
      <c r="L41" s="8">
        <f t="shared" si="9"/>
        <v>1</v>
      </c>
      <c r="M41" s="8">
        <f t="shared" si="9"/>
        <v>0</v>
      </c>
      <c r="N41" s="8">
        <f t="shared" si="9"/>
        <v>0</v>
      </c>
      <c r="O41" s="8">
        <f t="shared" si="9"/>
        <v>0</v>
      </c>
      <c r="Q41" s="8" t="s">
        <v>19</v>
      </c>
      <c r="R41" s="8" t="str">
        <f>IF(Datos!E11&gt;$R$32,"PASA CORTE","NO PASA CORTE")</f>
        <v>NO PASA CORTE</v>
      </c>
    </row>
    <row r="42" spans="2:18" x14ac:dyDescent="0.3">
      <c r="B42" s="8" t="s">
        <v>62</v>
      </c>
      <c r="C42" s="8">
        <v>9</v>
      </c>
      <c r="D42" s="10">
        <f>IF(D41=MAX($D41:$H41),D$33/(SUM(K$34:K41)+1),D41)</f>
        <v>44623.6</v>
      </c>
      <c r="E42" s="10">
        <f>IF(E41=MAX($D41:$H41),E$33/(SUM(L$34:L41)+1),E41)</f>
        <v>40371.5</v>
      </c>
      <c r="F42" s="10">
        <f>IF(F41=MAX($D41:$H41),F$33/(SUM(M$34:M41)+1),F41)</f>
        <v>39787.5</v>
      </c>
      <c r="G42" s="10">
        <f>IF(G41=MAX($D41:$H41),G$33/(SUM(N$34:N41)+1),G41)</f>
        <v>51644</v>
      </c>
      <c r="H42" s="10">
        <f>IF(H41=MAX($D41:$H41),H$33/(SUM(O$34:O41)+1),H41)</f>
        <v>19155</v>
      </c>
      <c r="J42" s="8">
        <v>9</v>
      </c>
      <c r="K42" s="8">
        <f t="shared" si="10"/>
        <v>0</v>
      </c>
      <c r="L42" s="8">
        <f t="shared" si="9"/>
        <v>0</v>
      </c>
      <c r="M42" s="8">
        <f t="shared" si="9"/>
        <v>0</v>
      </c>
      <c r="N42" s="8">
        <f t="shared" si="9"/>
        <v>1</v>
      </c>
      <c r="O42" s="8">
        <f t="shared" si="9"/>
        <v>0</v>
      </c>
      <c r="Q42" s="8" t="s">
        <v>20</v>
      </c>
      <c r="R42" s="8" t="str">
        <f>IF(Datos!E12&gt;$R$32,"PASA CORTE","NO PASA CORTE")</f>
        <v>NO PASA CORTE</v>
      </c>
    </row>
    <row r="43" spans="2:18" x14ac:dyDescent="0.3">
      <c r="B43" s="8" t="s">
        <v>62</v>
      </c>
      <c r="C43" s="8">
        <v>10</v>
      </c>
      <c r="D43" s="10">
        <f>IF(D42=MAX($D42:$H42),D$33/(SUM(K$34:K42)+1),D42)</f>
        <v>44623.6</v>
      </c>
      <c r="E43" s="10">
        <f>IF(E42=MAX($D42:$H42),E$33/(SUM(L$34:L42)+1),E42)</f>
        <v>40371.5</v>
      </c>
      <c r="F43" s="10">
        <f>IF(F42=MAX($D42:$H42),F$33/(SUM(M$34:M42)+1),F42)</f>
        <v>39787.5</v>
      </c>
      <c r="G43" s="10">
        <f>IF(G42=MAX($D42:$H42),G$33/(SUM(N$34:N42)+1),G42)</f>
        <v>25822</v>
      </c>
      <c r="H43" s="10">
        <f>IF(H42=MAX($D42:$H42),H$33/(SUM(O$34:O42)+1),H42)</f>
        <v>19155</v>
      </c>
      <c r="J43" s="8">
        <v>10</v>
      </c>
      <c r="K43" s="8">
        <f t="shared" si="10"/>
        <v>1</v>
      </c>
      <c r="L43" s="8">
        <f t="shared" si="9"/>
        <v>0</v>
      </c>
      <c r="M43" s="8">
        <f t="shared" si="9"/>
        <v>0</v>
      </c>
      <c r="N43" s="8">
        <f t="shared" si="9"/>
        <v>0</v>
      </c>
      <c r="O43" s="8">
        <f t="shared" si="9"/>
        <v>0</v>
      </c>
      <c r="Q43" s="8" t="s">
        <v>21</v>
      </c>
      <c r="R43" s="8" t="str">
        <f>IF(Datos!E13&gt;$R$32,"PASA CORTE","NO PASA CORTE")</f>
        <v>NO PASA CORTE</v>
      </c>
    </row>
    <row r="44" spans="2:18" x14ac:dyDescent="0.3">
      <c r="B44" s="8" t="s">
        <v>62</v>
      </c>
      <c r="C44" s="8">
        <v>11</v>
      </c>
      <c r="D44" s="10">
        <f>IF(D43=MAX($D43:$H43),D$33/(SUM(K$34:K43)+1),D43)</f>
        <v>37186.333333333336</v>
      </c>
      <c r="E44" s="10">
        <f>IF(E43=MAX($D43:$H43),E$33/(SUM(L$34:L43)+1),E43)</f>
        <v>40371.5</v>
      </c>
      <c r="F44" s="10">
        <f>IF(F43=MAX($D43:$H43),F$33/(SUM(M$34:M43)+1),F43)</f>
        <v>39787.5</v>
      </c>
      <c r="G44" s="10">
        <f>IF(G43=MAX($D43:$H43),G$33/(SUM(N$34:N43)+1),G43)</f>
        <v>25822</v>
      </c>
      <c r="H44" s="10">
        <f>IF(H43=MAX($D43:$H43),H$33/(SUM(O$34:O43)+1),H43)</f>
        <v>19155</v>
      </c>
      <c r="J44" s="8">
        <v>11</v>
      </c>
      <c r="K44" s="8">
        <f t="shared" si="10"/>
        <v>0</v>
      </c>
      <c r="L44" s="8">
        <f t="shared" si="9"/>
        <v>1</v>
      </c>
      <c r="M44" s="8">
        <f t="shared" si="9"/>
        <v>0</v>
      </c>
      <c r="N44" s="8">
        <f t="shared" si="9"/>
        <v>0</v>
      </c>
      <c r="O44" s="8">
        <f t="shared" si="9"/>
        <v>0</v>
      </c>
      <c r="Q44" s="8" t="s">
        <v>22</v>
      </c>
      <c r="R44" s="8" t="str">
        <f>IF(Datos!E14&gt;$R$32,"PASA CORTE","NO PASA CORTE")</f>
        <v>NO PASA CORTE</v>
      </c>
    </row>
    <row r="45" spans="2:18" x14ac:dyDescent="0.3">
      <c r="B45" s="8" t="s">
        <v>62</v>
      </c>
      <c r="C45" s="8">
        <v>12</v>
      </c>
      <c r="D45" s="10">
        <f>IF(D44=MAX($D44:$H44),D$33/(SUM(K$34:K44)+1),D44)</f>
        <v>37186.333333333336</v>
      </c>
      <c r="E45" s="10">
        <f>IF(E44=MAX($D44:$H44),E$33/(SUM(L$34:L44)+1),E44)</f>
        <v>32297.200000000001</v>
      </c>
      <c r="F45" s="10">
        <f>IF(F44=MAX($D44:$H44),F$33/(SUM(M$34:M44)+1),F44)</f>
        <v>39787.5</v>
      </c>
      <c r="G45" s="10">
        <f>IF(G44=MAX($D44:$H44),G$33/(SUM(N$34:N44)+1),G44)</f>
        <v>25822</v>
      </c>
      <c r="H45" s="10">
        <f>IF(H44=MAX($D44:$H44),H$33/(SUM(O$34:O44)+1),H44)</f>
        <v>19155</v>
      </c>
      <c r="J45" s="8">
        <v>12</v>
      </c>
      <c r="K45" s="8">
        <f t="shared" si="10"/>
        <v>0</v>
      </c>
      <c r="L45" s="8">
        <f t="shared" si="9"/>
        <v>0</v>
      </c>
      <c r="M45" s="8">
        <f t="shared" si="9"/>
        <v>1</v>
      </c>
      <c r="N45" s="8">
        <f t="shared" si="9"/>
        <v>0</v>
      </c>
      <c r="O45" s="8">
        <f t="shared" si="9"/>
        <v>0</v>
      </c>
      <c r="Q45" s="8" t="s">
        <v>23</v>
      </c>
      <c r="R45" s="8" t="str">
        <f>IF(Datos!E15&gt;$R$32,"PASA CORTE","NO PASA CORTE")</f>
        <v>NO PASA CORTE</v>
      </c>
    </row>
    <row r="46" spans="2:18" x14ac:dyDescent="0.3">
      <c r="B46" s="8" t="s">
        <v>62</v>
      </c>
      <c r="C46" s="8">
        <v>13</v>
      </c>
      <c r="D46" s="10">
        <f>IF(D45=MAX($D45:$H45),D$33/(SUM(K$34:K45)+1),D45)</f>
        <v>37186.333333333336</v>
      </c>
      <c r="E46" s="10">
        <f>IF(E45=MAX($D45:$H45),E$33/(SUM(L$34:L45)+1),E45)</f>
        <v>32297.200000000001</v>
      </c>
      <c r="F46" s="10">
        <f>IF(F45=MAX($D45:$H45),F$33/(SUM(M$34:M45)+1),F45)</f>
        <v>26525</v>
      </c>
      <c r="G46" s="10">
        <f>IF(G45=MAX($D45:$H45),G$33/(SUM(N$34:N45)+1),G45)</f>
        <v>25822</v>
      </c>
      <c r="H46" s="10">
        <f>IF(H45=MAX($D45:$H45),H$33/(SUM(O$34:O45)+1),H45)</f>
        <v>19155</v>
      </c>
      <c r="J46" s="8">
        <v>13</v>
      </c>
      <c r="K46" s="8">
        <f t="shared" si="10"/>
        <v>1</v>
      </c>
      <c r="L46" s="8">
        <f t="shared" si="9"/>
        <v>0</v>
      </c>
      <c r="M46" s="8">
        <f t="shared" si="9"/>
        <v>0</v>
      </c>
      <c r="N46" s="8">
        <f t="shared" si="9"/>
        <v>0</v>
      </c>
      <c r="O46" s="8">
        <f t="shared" si="9"/>
        <v>0</v>
      </c>
      <c r="Q46" s="8" t="s">
        <v>24</v>
      </c>
      <c r="R46" s="8" t="str">
        <f>IF(Datos!E16&gt;$R$32,"PASA CORTE","NO PASA CORTE")</f>
        <v>NO PASA CORTE</v>
      </c>
    </row>
    <row r="47" spans="2:18" x14ac:dyDescent="0.3">
      <c r="B47" s="8" t="s">
        <v>62</v>
      </c>
      <c r="C47" s="8">
        <v>14</v>
      </c>
      <c r="D47" s="10">
        <f>IF(D46=MAX($D46:$H46),D$33/(SUM(K$34:K46)+1),D46)</f>
        <v>31874</v>
      </c>
      <c r="E47" s="10">
        <f>IF(E46=MAX($D46:$H46),E$33/(SUM(L$34:L46)+1),E46)</f>
        <v>32297.200000000001</v>
      </c>
      <c r="F47" s="10">
        <f>IF(F46=MAX($D46:$H46),F$33/(SUM(M$34:M46)+1),F46)</f>
        <v>26525</v>
      </c>
      <c r="G47" s="10">
        <f>IF(G46=MAX($D46:$H46),G$33/(SUM(N$34:N46)+1),G46)</f>
        <v>25822</v>
      </c>
      <c r="H47" s="10">
        <f>IF(H46=MAX($D46:$H46),H$33/(SUM(O$34:O46)+1),H46)</f>
        <v>19155</v>
      </c>
      <c r="J47" s="8">
        <v>14</v>
      </c>
      <c r="K47" s="8">
        <f t="shared" si="10"/>
        <v>0</v>
      </c>
      <c r="L47" s="8">
        <f t="shared" si="9"/>
        <v>1</v>
      </c>
      <c r="M47" s="8">
        <f t="shared" si="9"/>
        <v>0</v>
      </c>
      <c r="N47" s="8">
        <f t="shared" si="9"/>
        <v>0</v>
      </c>
      <c r="O47" s="8">
        <f t="shared" si="9"/>
        <v>0</v>
      </c>
      <c r="P47" s="8"/>
    </row>
    <row r="48" spans="2:18" x14ac:dyDescent="0.3">
      <c r="B48" s="8" t="s">
        <v>62</v>
      </c>
      <c r="C48" s="8">
        <v>15</v>
      </c>
      <c r="D48" s="10">
        <f>IF(D47=MAX($D47:$H47),D$33/(SUM(K$34:K47)+1),D47)</f>
        <v>31874</v>
      </c>
      <c r="E48" s="10">
        <f>IF(E47=MAX($D47:$H47),E$33/(SUM(L$34:L47)+1),E47)</f>
        <v>26914.333333333332</v>
      </c>
      <c r="F48" s="10">
        <f>IF(F47=MAX($D47:$H47),F$33/(SUM(M$34:M47)+1),F47)</f>
        <v>26525</v>
      </c>
      <c r="G48" s="10">
        <f>IF(G47=MAX($D47:$H47),G$33/(SUM(N$34:N47)+1),G47)</f>
        <v>25822</v>
      </c>
      <c r="H48" s="10">
        <f>IF(H47=MAX($D47:$H47),H$33/(SUM(O$34:O47)+1),H47)</f>
        <v>19155</v>
      </c>
      <c r="J48" s="8">
        <v>15</v>
      </c>
      <c r="K48" s="8">
        <f t="shared" si="10"/>
        <v>1</v>
      </c>
      <c r="L48" s="8">
        <f t="shared" si="9"/>
        <v>0</v>
      </c>
      <c r="M48" s="8">
        <f t="shared" si="9"/>
        <v>0</v>
      </c>
      <c r="N48" s="8">
        <f t="shared" si="9"/>
        <v>0</v>
      </c>
      <c r="O48" s="8">
        <f t="shared" si="9"/>
        <v>0</v>
      </c>
      <c r="P48" s="8"/>
    </row>
    <row r="49" spans="2:18" x14ac:dyDescent="0.3">
      <c r="B49" s="8" t="s">
        <v>62</v>
      </c>
      <c r="C49" s="8">
        <v>16</v>
      </c>
      <c r="D49" s="10">
        <f>IF(D48=MAX($D48:$H48),D$33/(SUM(K$34:K48)+1),D48)</f>
        <v>27889.75</v>
      </c>
      <c r="E49" s="10">
        <f>IF(E48=MAX($D48:$H48),E$33/(SUM(L$34:L48)+1),E48)</f>
        <v>26914.333333333332</v>
      </c>
      <c r="F49" s="10">
        <f>IF(F48=MAX($D48:$H48),F$33/(SUM(M$34:M48)+1),F48)</f>
        <v>26525</v>
      </c>
      <c r="G49" s="10">
        <f>IF(G48=MAX($D48:$H48),G$33/(SUM(N$34:N48)+1),G48)</f>
        <v>25822</v>
      </c>
      <c r="H49" s="10">
        <f>IF(H48=MAX($D48:$H48),H$33/(SUM(O$34:O48)+1),H48)</f>
        <v>19155</v>
      </c>
      <c r="J49" s="8">
        <v>16</v>
      </c>
      <c r="K49" s="8">
        <f t="shared" si="10"/>
        <v>1</v>
      </c>
      <c r="L49" s="8">
        <f t="shared" si="9"/>
        <v>0</v>
      </c>
      <c r="M49" s="8">
        <f t="shared" si="9"/>
        <v>0</v>
      </c>
      <c r="N49" s="8">
        <f t="shared" si="9"/>
        <v>0</v>
      </c>
      <c r="O49" s="8">
        <f t="shared" si="9"/>
        <v>0</v>
      </c>
      <c r="P49" s="8"/>
    </row>
    <row r="50" spans="2:18" x14ac:dyDescent="0.3">
      <c r="B50" s="8" t="s">
        <v>62</v>
      </c>
      <c r="C50" s="8">
        <v>17</v>
      </c>
      <c r="D50" s="10">
        <f>IF(D49=MAX($D49:$H49),D$33/(SUM(K$34:K49)+1),D49)</f>
        <v>24790.888888888891</v>
      </c>
      <c r="E50" s="10">
        <f>IF(E49=MAX($D49:$H49),E$33/(SUM(L$34:L49)+1),E49)</f>
        <v>26914.333333333332</v>
      </c>
      <c r="F50" s="10">
        <f>IF(F49=MAX($D49:$H49),F$33/(SUM(M$34:M49)+1),F49)</f>
        <v>26525</v>
      </c>
      <c r="G50" s="10">
        <f>IF(G49=MAX($D49:$H49),G$33/(SUM(N$34:N49)+1),G49)</f>
        <v>25822</v>
      </c>
      <c r="H50" s="10">
        <f>IF(H49=MAX($D49:$H49),H$33/(SUM(O$34:O49)+1),H49)</f>
        <v>19155</v>
      </c>
      <c r="J50" s="8">
        <v>17</v>
      </c>
      <c r="K50" s="8">
        <f t="shared" si="10"/>
        <v>0</v>
      </c>
      <c r="L50" s="8">
        <f t="shared" ref="L50:L58" si="11">IF(E50=MAX($D50:$H50),1,0)</f>
        <v>1</v>
      </c>
      <c r="M50" s="8">
        <f t="shared" ref="M50:M58" si="12">IF(F50=MAX($D50:$H50),1,0)</f>
        <v>0</v>
      </c>
      <c r="N50" s="8">
        <f t="shared" ref="N50:N58" si="13">IF(G50=MAX($D50:$H50),1,0)</f>
        <v>0</v>
      </c>
      <c r="O50" s="8">
        <f t="shared" ref="O50:O58" si="14">IF(H50=MAX($D50:$H50),1,0)</f>
        <v>0</v>
      </c>
      <c r="P50" s="8"/>
    </row>
    <row r="51" spans="2:18" x14ac:dyDescent="0.3">
      <c r="B51" s="8" t="s">
        <v>62</v>
      </c>
      <c r="C51" s="8">
        <v>18</v>
      </c>
      <c r="D51" s="10">
        <f>IF(D50=MAX($D50:$H50),D$33/(SUM(K$34:K50)+1),D50)</f>
        <v>24790.888888888891</v>
      </c>
      <c r="E51" s="10">
        <f>IF(E50=MAX($D50:$H50),E$33/(SUM(L$34:L50)+1),E50)</f>
        <v>23069.428571428572</v>
      </c>
      <c r="F51" s="10">
        <f>IF(F50=MAX($D50:$H50),F$33/(SUM(M$34:M50)+1),F50)</f>
        <v>26525</v>
      </c>
      <c r="G51" s="10">
        <f>IF(G50=MAX($D50:$H50),G$33/(SUM(N$34:N50)+1),G50)</f>
        <v>25822</v>
      </c>
      <c r="H51" s="10">
        <f>IF(H50=MAX($D50:$H50),H$33/(SUM(O$34:O50)+1),H50)</f>
        <v>19155</v>
      </c>
      <c r="J51" s="8">
        <v>18</v>
      </c>
      <c r="K51" s="8">
        <f t="shared" si="10"/>
        <v>0</v>
      </c>
      <c r="L51" s="8">
        <f t="shared" si="11"/>
        <v>0</v>
      </c>
      <c r="M51" s="8">
        <f t="shared" si="12"/>
        <v>1</v>
      </c>
      <c r="N51" s="8">
        <f t="shared" si="13"/>
        <v>0</v>
      </c>
      <c r="O51" s="8">
        <f t="shared" si="14"/>
        <v>0</v>
      </c>
      <c r="P51" s="8"/>
    </row>
    <row r="52" spans="2:18" x14ac:dyDescent="0.3">
      <c r="B52" s="8" t="s">
        <v>62</v>
      </c>
      <c r="C52" s="8">
        <v>19</v>
      </c>
      <c r="D52" s="10">
        <f>IF(D51=MAX($D51:$H51),D$33/(SUM(K$34:K51)+1),D51)</f>
        <v>24790.888888888891</v>
      </c>
      <c r="E52" s="10">
        <f>IF(E51=MAX($D51:$H51),E$33/(SUM(L$34:L51)+1),E51)</f>
        <v>23069.428571428572</v>
      </c>
      <c r="F52" s="10">
        <f>IF(F51=MAX($D51:$H51),F$33/(SUM(M$34:M51)+1),F51)</f>
        <v>19893.75</v>
      </c>
      <c r="G52" s="10">
        <f>IF(G51=MAX($D51:$H51),G$33/(SUM(N$34:N51)+1),G51)</f>
        <v>25822</v>
      </c>
      <c r="H52" s="10">
        <f>IF(H51=MAX($D51:$H51),H$33/(SUM(O$34:O51)+1),H51)</f>
        <v>19155</v>
      </c>
      <c r="J52" s="8">
        <v>19</v>
      </c>
      <c r="K52" s="8">
        <f t="shared" si="10"/>
        <v>0</v>
      </c>
      <c r="L52" s="8">
        <f t="shared" si="11"/>
        <v>0</v>
      </c>
      <c r="M52" s="8">
        <f t="shared" si="12"/>
        <v>0</v>
      </c>
      <c r="N52" s="8">
        <f t="shared" si="13"/>
        <v>1</v>
      </c>
      <c r="O52" s="8">
        <f t="shared" si="14"/>
        <v>0</v>
      </c>
      <c r="P52" s="8"/>
    </row>
    <row r="53" spans="2:18" x14ac:dyDescent="0.3">
      <c r="B53" s="8" t="s">
        <v>62</v>
      </c>
      <c r="C53" s="8">
        <v>20</v>
      </c>
      <c r="D53" s="10">
        <f>IF(D52=MAX($D52:$H52),D$33/(SUM(K$34:K52)+1),D52)</f>
        <v>24790.888888888891</v>
      </c>
      <c r="E53" s="10">
        <f>IF(E52=MAX($D52:$H52),E$33/(SUM(L$34:L52)+1),E52)</f>
        <v>23069.428571428572</v>
      </c>
      <c r="F53" s="10">
        <f>IF(F52=MAX($D52:$H52),F$33/(SUM(M$34:M52)+1),F52)</f>
        <v>19893.75</v>
      </c>
      <c r="G53" s="10">
        <f>IF(G52=MAX($D52:$H52),G$33/(SUM(N$34:N52)+1),G52)</f>
        <v>17214.666666666668</v>
      </c>
      <c r="H53" s="10">
        <f>IF(H52=MAX($D52:$H52),H$33/(SUM(O$34:O52)+1),H52)</f>
        <v>19155</v>
      </c>
      <c r="J53" s="8">
        <v>20</v>
      </c>
      <c r="K53" s="8">
        <f t="shared" si="10"/>
        <v>1</v>
      </c>
      <c r="L53" s="8">
        <f t="shared" si="11"/>
        <v>0</v>
      </c>
      <c r="M53" s="8">
        <f t="shared" si="12"/>
        <v>0</v>
      </c>
      <c r="N53" s="8">
        <f t="shared" si="13"/>
        <v>0</v>
      </c>
      <c r="O53" s="8">
        <f t="shared" si="14"/>
        <v>0</v>
      </c>
      <c r="P53" s="8"/>
    </row>
    <row r="54" spans="2:18" x14ac:dyDescent="0.3">
      <c r="B54" s="8" t="s">
        <v>62</v>
      </c>
      <c r="C54" s="8">
        <v>21</v>
      </c>
      <c r="D54" s="10">
        <f>IF(D53=MAX($D53:$H53),D$33/(SUM(K$34:K53)+1),D53)</f>
        <v>22311.8</v>
      </c>
      <c r="E54" s="10">
        <f>IF(E53=MAX($D53:$H53),E$33/(SUM(L$34:L53)+1),E53)</f>
        <v>23069.428571428572</v>
      </c>
      <c r="F54" s="10">
        <f>IF(F53=MAX($D53:$H53),F$33/(SUM(M$34:M53)+1),F53)</f>
        <v>19893.75</v>
      </c>
      <c r="G54" s="10">
        <f>IF(G53=MAX($D53:$H53),G$33/(SUM(N$34:N53)+1),G53)</f>
        <v>17214.666666666668</v>
      </c>
      <c r="H54" s="10">
        <f>IF(H53=MAX($D53:$H53),H$33/(SUM(O$34:O53)+1),H53)</f>
        <v>19155</v>
      </c>
      <c r="J54" s="8">
        <v>21</v>
      </c>
      <c r="K54" s="8">
        <f t="shared" si="10"/>
        <v>0</v>
      </c>
      <c r="L54" s="8">
        <f t="shared" si="11"/>
        <v>1</v>
      </c>
      <c r="M54" s="8">
        <f t="shared" si="12"/>
        <v>0</v>
      </c>
      <c r="N54" s="8">
        <f t="shared" si="13"/>
        <v>0</v>
      </c>
      <c r="O54" s="8">
        <f t="shared" si="14"/>
        <v>0</v>
      </c>
      <c r="P54" s="8"/>
    </row>
    <row r="55" spans="2:18" x14ac:dyDescent="0.3">
      <c r="B55" s="8" t="s">
        <v>62</v>
      </c>
      <c r="C55" s="8">
        <v>22</v>
      </c>
      <c r="D55" s="10">
        <f>IF(D54=MAX($D54:$H54),D$33/(SUM(K$34:K54)+1),D54)</f>
        <v>22311.8</v>
      </c>
      <c r="E55" s="10">
        <f>IF(E54=MAX($D54:$H54),E$33/(SUM(L$34:L54)+1),E54)</f>
        <v>20185.75</v>
      </c>
      <c r="F55" s="10">
        <f>IF(F54=MAX($D54:$H54),F$33/(SUM(M$34:M54)+1),F54)</f>
        <v>19893.75</v>
      </c>
      <c r="G55" s="10">
        <f>IF(G54=MAX($D54:$H54),G$33/(SUM(N$34:N54)+1),G54)</f>
        <v>17214.666666666668</v>
      </c>
      <c r="H55" s="10">
        <f>IF(H54=MAX($D54:$H54),H$33/(SUM(O$34:O54)+1),H54)</f>
        <v>19155</v>
      </c>
      <c r="J55" s="8">
        <v>22</v>
      </c>
      <c r="K55" s="8">
        <f t="shared" si="10"/>
        <v>1</v>
      </c>
      <c r="L55" s="8">
        <f t="shared" si="11"/>
        <v>0</v>
      </c>
      <c r="M55" s="8">
        <f t="shared" si="12"/>
        <v>0</v>
      </c>
      <c r="N55" s="8">
        <f t="shared" si="13"/>
        <v>0</v>
      </c>
      <c r="O55" s="8">
        <f t="shared" si="14"/>
        <v>0</v>
      </c>
      <c r="P55" s="8"/>
    </row>
    <row r="56" spans="2:18" x14ac:dyDescent="0.3">
      <c r="B56" s="8" t="s">
        <v>62</v>
      </c>
      <c r="C56" s="8">
        <v>23</v>
      </c>
      <c r="D56" s="10">
        <f>IF(D55=MAX($D55:$H55),D$33/(SUM(K$34:K55)+1),D55)</f>
        <v>20283.454545454544</v>
      </c>
      <c r="E56" s="10">
        <f>IF(E55=MAX($D55:$H55),E$33/(SUM(L$34:L55)+1),E55)</f>
        <v>20185.75</v>
      </c>
      <c r="F56" s="10">
        <f>IF(F55=MAX($D55:$H55),F$33/(SUM(M$34:M55)+1),F55)</f>
        <v>19893.75</v>
      </c>
      <c r="G56" s="10">
        <f>IF(G55=MAX($D55:$H55),G$33/(SUM(N$34:N55)+1),G55)</f>
        <v>17214.666666666668</v>
      </c>
      <c r="H56" s="10">
        <f>IF(H55=MAX($D55:$H55),H$33/(SUM(O$34:O55)+1),H55)</f>
        <v>19155</v>
      </c>
      <c r="J56" s="8">
        <v>23</v>
      </c>
      <c r="K56" s="8">
        <f t="shared" si="10"/>
        <v>1</v>
      </c>
      <c r="L56" s="8">
        <f t="shared" si="11"/>
        <v>0</v>
      </c>
      <c r="M56" s="8">
        <f t="shared" si="12"/>
        <v>0</v>
      </c>
      <c r="N56" s="8">
        <f t="shared" si="13"/>
        <v>0</v>
      </c>
      <c r="O56" s="8">
        <f t="shared" si="14"/>
        <v>0</v>
      </c>
      <c r="P56" s="8"/>
    </row>
    <row r="57" spans="2:18" x14ac:dyDescent="0.3">
      <c r="B57" s="8" t="s">
        <v>62</v>
      </c>
      <c r="C57" s="8">
        <v>24</v>
      </c>
      <c r="D57" s="10">
        <f>IF(D56=MAX($D56:$H56),D$33/(SUM(K$34:K56)+1),D56)</f>
        <v>18593.166666666668</v>
      </c>
      <c r="E57" s="10">
        <f>IF(E56=MAX($D56:$H56),E$33/(SUM(L$34:L56)+1),E56)</f>
        <v>20185.75</v>
      </c>
      <c r="F57" s="10">
        <f>IF(F56=MAX($D56:$H56),F$33/(SUM(M$34:M56)+1),F56)</f>
        <v>19893.75</v>
      </c>
      <c r="G57" s="10">
        <f>IF(G56=MAX($D56:$H56),G$33/(SUM(N$34:N56)+1),G56)</f>
        <v>17214.666666666668</v>
      </c>
      <c r="H57" s="10">
        <f>IF(H56=MAX($D56:$H56),H$33/(SUM(O$34:O56)+1),H56)</f>
        <v>19155</v>
      </c>
      <c r="J57" s="8">
        <v>24</v>
      </c>
      <c r="K57" s="8">
        <f t="shared" si="10"/>
        <v>0</v>
      </c>
      <c r="L57" s="8">
        <f t="shared" si="11"/>
        <v>1</v>
      </c>
      <c r="M57" s="8">
        <f t="shared" si="12"/>
        <v>0</v>
      </c>
      <c r="N57" s="8">
        <f t="shared" si="13"/>
        <v>0</v>
      </c>
      <c r="O57" s="8">
        <f t="shared" si="14"/>
        <v>0</v>
      </c>
      <c r="P57" s="8"/>
    </row>
    <row r="58" spans="2:18" x14ac:dyDescent="0.3">
      <c r="B58" s="8" t="s">
        <v>62</v>
      </c>
      <c r="C58" s="8">
        <v>25</v>
      </c>
      <c r="D58" s="10">
        <f>IF(D57=MAX($D57:$H57),D$33/(SUM(K$34:K57)+1),D57)</f>
        <v>18593.166666666668</v>
      </c>
      <c r="E58" s="10">
        <f>IF(E57=MAX($D57:$H57),E$33/(SUM(L$34:L57)+1),E57)</f>
        <v>17942.888888888891</v>
      </c>
      <c r="F58" s="10">
        <f>IF(F57=MAX($D57:$H57),F$33/(SUM(M$34:M57)+1),F57)</f>
        <v>19893.75</v>
      </c>
      <c r="G58" s="10">
        <f>IF(G57=MAX($D57:$H57),G$33/(SUM(N$34:N57)+1),G57)</f>
        <v>17214.666666666668</v>
      </c>
      <c r="H58" s="10">
        <f>IF(H57=MAX($D57:$H57),H$33/(SUM(O$34:O57)+1),H57)</f>
        <v>19155</v>
      </c>
      <c r="J58" s="8">
        <v>25</v>
      </c>
      <c r="K58" s="8">
        <f t="shared" si="10"/>
        <v>0</v>
      </c>
      <c r="L58" s="8">
        <f t="shared" si="11"/>
        <v>0</v>
      </c>
      <c r="M58" s="8">
        <f t="shared" si="12"/>
        <v>1</v>
      </c>
      <c r="N58" s="8">
        <f t="shared" si="13"/>
        <v>0</v>
      </c>
      <c r="O58" s="8">
        <f t="shared" si="14"/>
        <v>0</v>
      </c>
      <c r="P58" s="8"/>
    </row>
    <row r="59" spans="2:18" x14ac:dyDescent="0.3">
      <c r="B59" s="8"/>
      <c r="C59" s="8"/>
      <c r="D59" s="10"/>
      <c r="E59" s="10"/>
      <c r="F59" s="10"/>
      <c r="G59" s="8"/>
      <c r="H59" s="8"/>
      <c r="J59" s="8"/>
      <c r="K59" s="8">
        <f>SUM(K34:K58)</f>
        <v>11</v>
      </c>
      <c r="L59" s="8">
        <f>SUM(L34:L58)</f>
        <v>8</v>
      </c>
      <c r="M59" s="8">
        <f>SUM(M34:M58)</f>
        <v>4</v>
      </c>
      <c r="N59" s="8">
        <f>SUM(N34:N58)</f>
        <v>2</v>
      </c>
      <c r="O59" s="8">
        <f>SUM(O34:O58)</f>
        <v>0</v>
      </c>
      <c r="P59" s="8"/>
    </row>
    <row r="62" spans="2:18" x14ac:dyDescent="0.3">
      <c r="B62" s="8"/>
      <c r="C62" s="8"/>
      <c r="D62" s="8" t="s">
        <v>11</v>
      </c>
      <c r="E62" s="8" t="s">
        <v>12</v>
      </c>
      <c r="F62" s="8" t="s">
        <v>13</v>
      </c>
      <c r="G62" s="8" t="s">
        <v>14</v>
      </c>
      <c r="H62" s="22" t="s">
        <v>30</v>
      </c>
      <c r="J62" s="8"/>
      <c r="K62" s="8" t="s">
        <v>11</v>
      </c>
      <c r="L62" s="8" t="s">
        <v>12</v>
      </c>
      <c r="M62" s="8" t="s">
        <v>13</v>
      </c>
      <c r="N62" s="8" t="s">
        <v>14</v>
      </c>
      <c r="O62" s="22" t="s">
        <v>30</v>
      </c>
      <c r="Q62" s="8" t="s">
        <v>28</v>
      </c>
      <c r="R62" s="10">
        <f>Datos!I13</f>
        <v>10345.44</v>
      </c>
    </row>
    <row r="63" spans="2:18" x14ac:dyDescent="0.3">
      <c r="B63" s="8"/>
      <c r="C63" s="8" t="s">
        <v>25</v>
      </c>
      <c r="D63" s="8">
        <f t="array" ref="D63:H63">TRANSPOSE(Datos!F3:F16)</f>
        <v>108227</v>
      </c>
      <c r="E63" s="8">
        <v>137308</v>
      </c>
      <c r="F63" s="8">
        <v>46266</v>
      </c>
      <c r="G63" s="10">
        <v>22071</v>
      </c>
      <c r="H63" s="8">
        <v>10617</v>
      </c>
      <c r="J63" s="8" t="s">
        <v>34</v>
      </c>
      <c r="K63" s="8"/>
      <c r="L63" s="8"/>
      <c r="M63" s="8"/>
      <c r="N63" s="8"/>
      <c r="Q63" s="8" t="s">
        <v>11</v>
      </c>
      <c r="R63" s="8" t="str">
        <f>IF(Datos!F3&gt;$R$62,"PASA CORTE","NO PASA CORTE")</f>
        <v>PASA CORTE</v>
      </c>
    </row>
    <row r="64" spans="2:18" x14ac:dyDescent="0.3">
      <c r="B64" s="8" t="s">
        <v>62</v>
      </c>
      <c r="C64" s="8">
        <v>1</v>
      </c>
      <c r="D64" s="10">
        <f>D63/(0+1)</f>
        <v>108227</v>
      </c>
      <c r="E64" s="10">
        <f>E63/(0+1)</f>
        <v>137308</v>
      </c>
      <c r="F64" s="10">
        <f>F63/(0+1)</f>
        <v>46266</v>
      </c>
      <c r="G64" s="10">
        <f>G63/(0+1)</f>
        <v>22071</v>
      </c>
      <c r="H64" s="10">
        <f>H63/(0+1)</f>
        <v>10617</v>
      </c>
      <c r="J64" s="8">
        <v>1</v>
      </c>
      <c r="K64" s="8">
        <f>IF(D64=MAX($D64:$H64),1,0)</f>
        <v>0</v>
      </c>
      <c r="L64" s="8">
        <f t="shared" ref="L64:O79" si="15">IF(E64=MAX($D64:$H64),1,0)</f>
        <v>1</v>
      </c>
      <c r="M64" s="8">
        <f t="shared" si="15"/>
        <v>0</v>
      </c>
      <c r="N64" s="8">
        <f t="shared" si="15"/>
        <v>0</v>
      </c>
      <c r="O64" s="8">
        <f t="shared" si="15"/>
        <v>0</v>
      </c>
      <c r="Q64" s="8" t="s">
        <v>12</v>
      </c>
      <c r="R64" s="8" t="str">
        <f>IF(Datos!F4&gt;$R$62,"PASA CORTE","NO PASA CORTE")</f>
        <v>PASA CORTE</v>
      </c>
    </row>
    <row r="65" spans="2:18" x14ac:dyDescent="0.3">
      <c r="B65" s="8" t="s">
        <v>62</v>
      </c>
      <c r="C65" s="8">
        <v>2</v>
      </c>
      <c r="D65" s="10">
        <f>IF(D64=MAX($D64:$H64),D$63/(SUM(K$64:K64)+1),D64)</f>
        <v>108227</v>
      </c>
      <c r="E65" s="10">
        <f>IF(E64=MAX($D64:$H64),E$63/(SUM(L$64:L64)+1),E64)</f>
        <v>68654</v>
      </c>
      <c r="F65" s="10">
        <f>IF(F64=MAX($D64:$H64),F$63/(SUM(M$64:M64)+1),F64)</f>
        <v>46266</v>
      </c>
      <c r="G65" s="10">
        <f>IF(G64=MAX($D64:$H64),G$63/(SUM(N$64:N64)+1),G64)</f>
        <v>22071</v>
      </c>
      <c r="H65" s="10">
        <f>IF(H64=MAX($D64:$H64),H$63/(SUM(O$64:O64)+1),H64)</f>
        <v>10617</v>
      </c>
      <c r="J65" s="8">
        <v>2</v>
      </c>
      <c r="K65" s="8">
        <f t="shared" ref="K65:K88" si="16">IF(D65=MAX($D65:$H65),1,0)</f>
        <v>1</v>
      </c>
      <c r="L65" s="8">
        <f t="shared" si="15"/>
        <v>0</v>
      </c>
      <c r="M65" s="8">
        <f t="shared" si="15"/>
        <v>0</v>
      </c>
      <c r="N65" s="8">
        <f t="shared" si="15"/>
        <v>0</v>
      </c>
      <c r="O65" s="8">
        <f t="shared" si="15"/>
        <v>0</v>
      </c>
      <c r="Q65" s="8" t="s">
        <v>13</v>
      </c>
      <c r="R65" s="8" t="str">
        <f>IF(Datos!F5&gt;$R$62,"PASA CORTE","NO PASA CORTE")</f>
        <v>PASA CORTE</v>
      </c>
    </row>
    <row r="66" spans="2:18" x14ac:dyDescent="0.3">
      <c r="B66" s="8" t="s">
        <v>62</v>
      </c>
      <c r="C66" s="8">
        <v>3</v>
      </c>
      <c r="D66" s="10">
        <f>IF(D65=MAX($D65:$H65),D$63/(SUM(K$64:K65)+1),D65)</f>
        <v>54113.5</v>
      </c>
      <c r="E66" s="10">
        <f>IF(E65=MAX($D65:$H65),E$63/(SUM(L$64:L65)+1),E65)</f>
        <v>68654</v>
      </c>
      <c r="F66" s="10">
        <f>IF(F65=MAX($D65:$H65),F$63/(SUM(M$64:M65)+1),F65)</f>
        <v>46266</v>
      </c>
      <c r="G66" s="10">
        <f>IF(G65=MAX($D65:$H65),G$63/(SUM(N$64:N65)+1),G65)</f>
        <v>22071</v>
      </c>
      <c r="H66" s="10">
        <f>IF(H65=MAX($D65:$H65),H$63/(SUM(O$64:O65)+1),H65)</f>
        <v>10617</v>
      </c>
      <c r="J66" s="8">
        <v>3</v>
      </c>
      <c r="K66" s="8">
        <f t="shared" si="16"/>
        <v>0</v>
      </c>
      <c r="L66" s="8">
        <f t="shared" si="15"/>
        <v>1</v>
      </c>
      <c r="M66" s="8">
        <f t="shared" si="15"/>
        <v>0</v>
      </c>
      <c r="N66" s="8">
        <f t="shared" si="15"/>
        <v>0</v>
      </c>
      <c r="O66" s="8">
        <f t="shared" si="15"/>
        <v>0</v>
      </c>
      <c r="Q66" s="8" t="s">
        <v>14</v>
      </c>
      <c r="R66" s="8" t="str">
        <f>IF(Datos!F6&gt;$R$62,"PASA CORTE","NO PASA CORTE")</f>
        <v>PASA CORTE</v>
      </c>
    </row>
    <row r="67" spans="2:18" x14ac:dyDescent="0.3">
      <c r="B67" s="8" t="s">
        <v>62</v>
      </c>
      <c r="C67" s="8">
        <v>4</v>
      </c>
      <c r="D67" s="10">
        <f>IF(D66=MAX($D66:$H66),D$63/(SUM(K$64:K66)+1),D66)</f>
        <v>54113.5</v>
      </c>
      <c r="E67" s="10">
        <f>IF(E66=MAX($D66:$H66),E$63/(SUM(L$64:L66)+1),E66)</f>
        <v>45769.333333333336</v>
      </c>
      <c r="F67" s="10">
        <f>IF(F66=MAX($D66:$H66),F$63/(SUM(M$64:M66)+1),F66)</f>
        <v>46266</v>
      </c>
      <c r="G67" s="10">
        <f>IF(G66=MAX($D66:$H66),G$63/(SUM(N$64:N66)+1),G66)</f>
        <v>22071</v>
      </c>
      <c r="H67" s="10">
        <f>IF(H66=MAX($D66:$H66),H$63/(SUM(O$64:O66)+1),H66)</f>
        <v>10617</v>
      </c>
      <c r="J67" s="8">
        <v>4</v>
      </c>
      <c r="K67" s="8">
        <f t="shared" si="16"/>
        <v>1</v>
      </c>
      <c r="L67" s="8">
        <f t="shared" si="15"/>
        <v>0</v>
      </c>
      <c r="M67" s="8">
        <f t="shared" si="15"/>
        <v>0</v>
      </c>
      <c r="N67" s="8">
        <f t="shared" si="15"/>
        <v>0</v>
      </c>
      <c r="O67" s="8">
        <f t="shared" si="15"/>
        <v>0</v>
      </c>
      <c r="Q67" s="8" t="s">
        <v>15</v>
      </c>
      <c r="R67" s="8" t="str">
        <f>IF(Datos!F7&gt;$R$62,"PASA CORTE","NO PASA CORTE")</f>
        <v>PASA CORTE</v>
      </c>
    </row>
    <row r="68" spans="2:18" x14ac:dyDescent="0.3">
      <c r="B68" s="8" t="s">
        <v>62</v>
      </c>
      <c r="C68" s="8">
        <v>5</v>
      </c>
      <c r="D68" s="10">
        <f>IF(D67=MAX($D67:$H67),D$63/(SUM(K$64:K67)+1),D67)</f>
        <v>36075.666666666664</v>
      </c>
      <c r="E68" s="10">
        <f>IF(E67=MAX($D67:$H67),E$63/(SUM(L$64:L67)+1),E67)</f>
        <v>45769.333333333336</v>
      </c>
      <c r="F68" s="10">
        <f>IF(F67=MAX($D67:$H67),F$63/(SUM(M$64:M67)+1),F67)</f>
        <v>46266</v>
      </c>
      <c r="G68" s="10">
        <f>IF(G67=MAX($D67:$H67),G$63/(SUM(N$64:N67)+1),G67)</f>
        <v>22071</v>
      </c>
      <c r="H68" s="10">
        <f>IF(H67=MAX($D67:$H67),H$63/(SUM(O$64:O67)+1),H67)</f>
        <v>10617</v>
      </c>
      <c r="J68" s="8">
        <v>5</v>
      </c>
      <c r="K68" s="8">
        <f t="shared" si="16"/>
        <v>0</v>
      </c>
      <c r="L68" s="8">
        <f t="shared" si="15"/>
        <v>0</v>
      </c>
      <c r="M68" s="8">
        <f t="shared" si="15"/>
        <v>1</v>
      </c>
      <c r="N68" s="8">
        <f t="shared" si="15"/>
        <v>0</v>
      </c>
      <c r="O68" s="8">
        <f t="shared" si="15"/>
        <v>0</v>
      </c>
      <c r="Q68" s="8" t="s">
        <v>16</v>
      </c>
      <c r="R68" s="8" t="str">
        <f>IF(Datos!F8&gt;$R$62,"PASA CORTE","NO PASA CORTE")</f>
        <v>NO PASA CORTE</v>
      </c>
    </row>
    <row r="69" spans="2:18" x14ac:dyDescent="0.3">
      <c r="B69" s="8" t="s">
        <v>62</v>
      </c>
      <c r="C69" s="8">
        <v>6</v>
      </c>
      <c r="D69" s="10">
        <f>IF(D68=MAX($D68:$H68),D$63/(SUM(K$64:K68)+1),D68)</f>
        <v>36075.666666666664</v>
      </c>
      <c r="E69" s="10">
        <f>IF(E68=MAX($D68:$H68),E$63/(SUM(L$64:L68)+1),E68)</f>
        <v>45769.333333333336</v>
      </c>
      <c r="F69" s="10">
        <f>IF(F68=MAX($D68:$H68),F$63/(SUM(M$64:M68)+1),F68)</f>
        <v>23133</v>
      </c>
      <c r="G69" s="10">
        <f>IF(G68=MAX($D68:$H68),G$63/(SUM(N$64:N68)+1),G68)</f>
        <v>22071</v>
      </c>
      <c r="H69" s="10">
        <f>IF(H68=MAX($D68:$H68),H$63/(SUM(O$64:O68)+1),H68)</f>
        <v>10617</v>
      </c>
      <c r="J69" s="8">
        <v>6</v>
      </c>
      <c r="K69" s="8">
        <f t="shared" si="16"/>
        <v>0</v>
      </c>
      <c r="L69" s="8">
        <f t="shared" si="15"/>
        <v>1</v>
      </c>
      <c r="M69" s="8">
        <f t="shared" si="15"/>
        <v>0</v>
      </c>
      <c r="N69" s="8">
        <f t="shared" si="15"/>
        <v>0</v>
      </c>
      <c r="O69" s="8">
        <f t="shared" si="15"/>
        <v>0</v>
      </c>
      <c r="Q69" s="8" t="s">
        <v>17</v>
      </c>
      <c r="R69" s="8" t="str">
        <f>IF(Datos!F9&gt;$R$62,"PASA CORTE","NO PASA CORTE")</f>
        <v>NO PASA CORTE</v>
      </c>
    </row>
    <row r="70" spans="2:18" x14ac:dyDescent="0.3">
      <c r="B70" s="8" t="s">
        <v>62</v>
      </c>
      <c r="C70" s="8">
        <v>7</v>
      </c>
      <c r="D70" s="10">
        <f>IF(D69=MAX($D69:$H69),D$63/(SUM(K$64:K69)+1),D69)</f>
        <v>36075.666666666664</v>
      </c>
      <c r="E70" s="10">
        <f>IF(E69=MAX($D69:$H69),E$63/(SUM(L$64:L69)+1),E69)</f>
        <v>34327</v>
      </c>
      <c r="F70" s="10">
        <f>IF(F69=MAX($D69:$H69),F$63/(SUM(M$64:M69)+1),F69)</f>
        <v>23133</v>
      </c>
      <c r="G70" s="10">
        <f>IF(G69=MAX($D69:$H69),G$63/(SUM(N$64:N69)+1),G69)</f>
        <v>22071</v>
      </c>
      <c r="H70" s="10">
        <f>IF(H69=MAX($D69:$H69),H$63/(SUM(O$64:O69)+1),H69)</f>
        <v>10617</v>
      </c>
      <c r="J70" s="8">
        <v>7</v>
      </c>
      <c r="K70" s="8">
        <f t="shared" si="16"/>
        <v>1</v>
      </c>
      <c r="L70" s="8">
        <f t="shared" si="15"/>
        <v>0</v>
      </c>
      <c r="M70" s="8">
        <f t="shared" si="15"/>
        <v>0</v>
      </c>
      <c r="N70" s="8">
        <f t="shared" si="15"/>
        <v>0</v>
      </c>
      <c r="O70" s="8">
        <f t="shared" si="15"/>
        <v>0</v>
      </c>
      <c r="Q70" s="8" t="s">
        <v>18</v>
      </c>
      <c r="R70" s="8" t="str">
        <f>IF(Datos!F10&gt;$R$62,"PASA CORTE","NO PASA CORTE")</f>
        <v>NO PASA CORTE</v>
      </c>
    </row>
    <row r="71" spans="2:18" x14ac:dyDescent="0.3">
      <c r="B71" s="8" t="s">
        <v>62</v>
      </c>
      <c r="C71" s="8">
        <v>8</v>
      </c>
      <c r="D71" s="10">
        <f>IF(D70=MAX($D70:$H70),D$63/(SUM(K$64:K70)+1),D70)</f>
        <v>27056.75</v>
      </c>
      <c r="E71" s="10">
        <f>IF(E70=MAX($D70:$H70),E$63/(SUM(L$64:L70)+1),E70)</f>
        <v>34327</v>
      </c>
      <c r="F71" s="10">
        <f>IF(F70=MAX($D70:$H70),F$63/(SUM(M$64:M70)+1),F70)</f>
        <v>23133</v>
      </c>
      <c r="G71" s="10">
        <f>IF(G70=MAX($D70:$H70),G$63/(SUM(N$64:N70)+1),G70)</f>
        <v>22071</v>
      </c>
      <c r="H71" s="10">
        <f>IF(H70=MAX($D70:$H70),H$63/(SUM(O$64:O70)+1),H70)</f>
        <v>10617</v>
      </c>
      <c r="J71" s="8">
        <v>8</v>
      </c>
      <c r="K71" s="8">
        <f t="shared" si="16"/>
        <v>0</v>
      </c>
      <c r="L71" s="8">
        <f t="shared" si="15"/>
        <v>1</v>
      </c>
      <c r="M71" s="8">
        <f t="shared" si="15"/>
        <v>0</v>
      </c>
      <c r="N71" s="8">
        <f t="shared" si="15"/>
        <v>0</v>
      </c>
      <c r="O71" s="8">
        <f t="shared" si="15"/>
        <v>0</v>
      </c>
      <c r="Q71" s="8" t="s">
        <v>19</v>
      </c>
      <c r="R71" s="8" t="str">
        <f>IF(Datos!F11&gt;$R$62,"PASA CORTE","NO PASA CORTE")</f>
        <v>NO PASA CORTE</v>
      </c>
    </row>
    <row r="72" spans="2:18" x14ac:dyDescent="0.3">
      <c r="B72" s="8" t="s">
        <v>62</v>
      </c>
      <c r="C72" s="8">
        <v>9</v>
      </c>
      <c r="D72" s="10">
        <f>IF(D71=MAX($D71:$H71),D$63/(SUM(K$64:K71)+1),D71)</f>
        <v>27056.75</v>
      </c>
      <c r="E72" s="10">
        <f>IF(E71=MAX($D71:$H71),E$63/(SUM(L$64:L71)+1),E71)</f>
        <v>27461.599999999999</v>
      </c>
      <c r="F72" s="10">
        <f>IF(F71=MAX($D71:$H71),F$63/(SUM(M$64:M71)+1),F71)</f>
        <v>23133</v>
      </c>
      <c r="G72" s="10">
        <f>IF(G71=MAX($D71:$H71),G$63/(SUM(N$64:N71)+1),G71)</f>
        <v>22071</v>
      </c>
      <c r="H72" s="10">
        <f>IF(H71=MAX($D71:$H71),H$63/(SUM(O$64:O71)+1),H71)</f>
        <v>10617</v>
      </c>
      <c r="J72" s="8">
        <v>9</v>
      </c>
      <c r="K72" s="8">
        <f t="shared" si="16"/>
        <v>0</v>
      </c>
      <c r="L72" s="8">
        <f t="shared" si="15"/>
        <v>1</v>
      </c>
      <c r="M72" s="8">
        <f t="shared" si="15"/>
        <v>0</v>
      </c>
      <c r="N72" s="8">
        <f t="shared" si="15"/>
        <v>0</v>
      </c>
      <c r="O72" s="8">
        <f t="shared" si="15"/>
        <v>0</v>
      </c>
      <c r="Q72" s="8" t="s">
        <v>20</v>
      </c>
      <c r="R72" s="8" t="str">
        <f>IF(Datos!F12&gt;$R$62,"PASA CORTE","NO PASA CORTE")</f>
        <v>NO PASA CORTE</v>
      </c>
    </row>
    <row r="73" spans="2:18" x14ac:dyDescent="0.3">
      <c r="B73" s="8" t="s">
        <v>62</v>
      </c>
      <c r="C73" s="8">
        <v>10</v>
      </c>
      <c r="D73" s="10">
        <f>IF(D72=MAX($D72:$H72),D$63/(SUM(K$64:K72)+1),D72)</f>
        <v>27056.75</v>
      </c>
      <c r="E73" s="10">
        <f>IF(E72=MAX($D72:$H72),E$63/(SUM(L$64:L72)+1),E72)</f>
        <v>22884.666666666668</v>
      </c>
      <c r="F73" s="10">
        <f>IF(F72=MAX($D72:$H72),F$63/(SUM(M$64:M72)+1),F72)</f>
        <v>23133</v>
      </c>
      <c r="G73" s="10">
        <f>IF(G72=MAX($D72:$H72),G$63/(SUM(N$64:N72)+1),G72)</f>
        <v>22071</v>
      </c>
      <c r="H73" s="10">
        <f>IF(H72=MAX($D72:$H72),H$63/(SUM(O$64:O72)+1),H72)</f>
        <v>10617</v>
      </c>
      <c r="J73" s="8">
        <v>10</v>
      </c>
      <c r="K73" s="8">
        <f t="shared" si="16"/>
        <v>1</v>
      </c>
      <c r="L73" s="8">
        <f t="shared" si="15"/>
        <v>0</v>
      </c>
      <c r="M73" s="8">
        <f t="shared" si="15"/>
        <v>0</v>
      </c>
      <c r="N73" s="8">
        <f t="shared" si="15"/>
        <v>0</v>
      </c>
      <c r="O73" s="8">
        <f t="shared" si="15"/>
        <v>0</v>
      </c>
      <c r="Q73" s="8" t="s">
        <v>21</v>
      </c>
      <c r="R73" s="8" t="str">
        <f>IF(Datos!F13&gt;$R$62,"PASA CORTE","NO PASA CORTE")</f>
        <v>NO PASA CORTE</v>
      </c>
    </row>
    <row r="74" spans="2:18" x14ac:dyDescent="0.3">
      <c r="B74" s="8" t="s">
        <v>62</v>
      </c>
      <c r="C74" s="8">
        <v>11</v>
      </c>
      <c r="D74" s="10">
        <f>IF(D73=MAX($D73:$H73),D$63/(SUM(K$64:K73)+1),D73)</f>
        <v>21645.4</v>
      </c>
      <c r="E74" s="10">
        <f>IF(E73=MAX($D73:$H73),E$63/(SUM(L$64:L73)+1),E73)</f>
        <v>22884.666666666668</v>
      </c>
      <c r="F74" s="10">
        <f>IF(F73=MAX($D73:$H73),F$63/(SUM(M$64:M73)+1),F73)</f>
        <v>23133</v>
      </c>
      <c r="G74" s="10">
        <f>IF(G73=MAX($D73:$H73),G$63/(SUM(N$64:N73)+1),G73)</f>
        <v>22071</v>
      </c>
      <c r="H74" s="10">
        <f>IF(H73=MAX($D73:$H73),H$63/(SUM(O$64:O73)+1),H73)</f>
        <v>10617</v>
      </c>
      <c r="J74" s="8">
        <v>11</v>
      </c>
      <c r="K74" s="8">
        <f t="shared" si="16"/>
        <v>0</v>
      </c>
      <c r="L74" s="8">
        <f t="shared" si="15"/>
        <v>0</v>
      </c>
      <c r="M74" s="8">
        <f t="shared" si="15"/>
        <v>1</v>
      </c>
      <c r="N74" s="8">
        <f t="shared" si="15"/>
        <v>0</v>
      </c>
      <c r="O74" s="8">
        <f t="shared" si="15"/>
        <v>0</v>
      </c>
      <c r="Q74" s="8" t="s">
        <v>22</v>
      </c>
      <c r="R74" s="8" t="str">
        <f>IF(Datos!F14&gt;$R$62,"PASA CORTE","NO PASA CORTE")</f>
        <v>NO PASA CORTE</v>
      </c>
    </row>
    <row r="75" spans="2:18" x14ac:dyDescent="0.3">
      <c r="B75" s="8" t="s">
        <v>62</v>
      </c>
      <c r="C75" s="8">
        <v>12</v>
      </c>
      <c r="D75" s="10">
        <f>IF(D74=MAX($D74:$H74),D$63/(SUM(K$64:K74)+1),D74)</f>
        <v>21645.4</v>
      </c>
      <c r="E75" s="10">
        <f>IF(E74=MAX($D74:$H74),E$63/(SUM(L$64:L74)+1),E74)</f>
        <v>22884.666666666668</v>
      </c>
      <c r="F75" s="10">
        <f>IF(F74=MAX($D74:$H74),F$63/(SUM(M$64:M74)+1),F74)</f>
        <v>15422</v>
      </c>
      <c r="G75" s="10">
        <f>IF(G74=MAX($D74:$H74),G$63/(SUM(N$64:N74)+1),G74)</f>
        <v>22071</v>
      </c>
      <c r="H75" s="10">
        <f>IF(H74=MAX($D74:$H74),H$63/(SUM(O$64:O74)+1),H74)</f>
        <v>10617</v>
      </c>
      <c r="J75" s="8">
        <v>12</v>
      </c>
      <c r="K75" s="8">
        <f t="shared" si="16"/>
        <v>0</v>
      </c>
      <c r="L75" s="8">
        <f t="shared" si="15"/>
        <v>1</v>
      </c>
      <c r="M75" s="8">
        <f t="shared" si="15"/>
        <v>0</v>
      </c>
      <c r="N75" s="8">
        <f t="shared" si="15"/>
        <v>0</v>
      </c>
      <c r="O75" s="8">
        <f t="shared" si="15"/>
        <v>0</v>
      </c>
      <c r="Q75" s="8" t="s">
        <v>23</v>
      </c>
      <c r="R75" s="8" t="str">
        <f>IF(Datos!F15&gt;$R$62,"PASA CORTE","NO PASA CORTE")</f>
        <v>NO PASA CORTE</v>
      </c>
    </row>
    <row r="76" spans="2:18" x14ac:dyDescent="0.3">
      <c r="B76" s="8" t="s">
        <v>62</v>
      </c>
      <c r="C76" s="8">
        <v>13</v>
      </c>
      <c r="D76" s="10">
        <f>IF(D75=MAX($D75:$H75),D$63/(SUM(K$64:K75)+1),D75)</f>
        <v>21645.4</v>
      </c>
      <c r="E76" s="10">
        <f>IF(E75=MAX($D75:$H75),E$63/(SUM(L$64:L75)+1),E75)</f>
        <v>19615.428571428572</v>
      </c>
      <c r="F76" s="10">
        <f>IF(F75=MAX($D75:$H75),F$63/(SUM(M$64:M75)+1),F75)</f>
        <v>15422</v>
      </c>
      <c r="G76" s="10">
        <f>IF(G75=MAX($D75:$H75),G$63/(SUM(N$64:N75)+1),G75)</f>
        <v>22071</v>
      </c>
      <c r="H76" s="10">
        <f>IF(H75=MAX($D75:$H75),H$63/(SUM(O$64:O75)+1),H75)</f>
        <v>10617</v>
      </c>
      <c r="J76" s="8">
        <v>13</v>
      </c>
      <c r="K76" s="8">
        <f t="shared" si="16"/>
        <v>0</v>
      </c>
      <c r="L76" s="8">
        <f t="shared" si="15"/>
        <v>0</v>
      </c>
      <c r="M76" s="8">
        <f t="shared" si="15"/>
        <v>0</v>
      </c>
      <c r="N76" s="8">
        <f t="shared" si="15"/>
        <v>1</v>
      </c>
      <c r="O76" s="8">
        <f t="shared" si="15"/>
        <v>0</v>
      </c>
      <c r="Q76" s="8" t="s">
        <v>24</v>
      </c>
      <c r="R76" s="8" t="str">
        <f>IF(Datos!F16&gt;$R$62,"PASA CORTE","NO PASA CORTE")</f>
        <v>NO PASA CORTE</v>
      </c>
    </row>
    <row r="77" spans="2:18" x14ac:dyDescent="0.3">
      <c r="B77" s="8" t="s">
        <v>62</v>
      </c>
      <c r="C77" s="8">
        <v>14</v>
      </c>
      <c r="D77" s="10">
        <f>IF(D76=MAX($D76:$H76),D$63/(SUM(K$64:K76)+1),D76)</f>
        <v>21645.4</v>
      </c>
      <c r="E77" s="10">
        <f>IF(E76=MAX($D76:$H76),E$63/(SUM(L$64:L76)+1),E76)</f>
        <v>19615.428571428572</v>
      </c>
      <c r="F77" s="10">
        <f>IF(F76=MAX($D76:$H76),F$63/(SUM(M$64:M76)+1),F76)</f>
        <v>15422</v>
      </c>
      <c r="G77" s="10">
        <f>IF(G76=MAX($D76:$H76),G$63/(SUM(N$64:N76)+1),G76)</f>
        <v>11035.5</v>
      </c>
      <c r="H77" s="10">
        <f>IF(H76=MAX($D76:$H76),H$63/(SUM(O$64:O76)+1),H76)</f>
        <v>10617</v>
      </c>
      <c r="J77" s="8">
        <v>14</v>
      </c>
      <c r="K77" s="8">
        <f t="shared" si="16"/>
        <v>1</v>
      </c>
      <c r="L77" s="8">
        <f t="shared" si="15"/>
        <v>0</v>
      </c>
      <c r="M77" s="8">
        <f t="shared" si="15"/>
        <v>0</v>
      </c>
      <c r="N77" s="8">
        <f t="shared" si="15"/>
        <v>0</v>
      </c>
      <c r="O77" s="8">
        <f t="shared" si="15"/>
        <v>0</v>
      </c>
      <c r="P77" s="8"/>
    </row>
    <row r="78" spans="2:18" x14ac:dyDescent="0.3">
      <c r="B78" s="8" t="s">
        <v>62</v>
      </c>
      <c r="C78" s="8">
        <v>15</v>
      </c>
      <c r="D78" s="10">
        <f>IF(D77=MAX($D77:$H77),D$63/(SUM(K$64:K77)+1),D77)</f>
        <v>18037.833333333332</v>
      </c>
      <c r="E78" s="10">
        <f>IF(E77=MAX($D77:$H77),E$63/(SUM(L$64:L77)+1),E77)</f>
        <v>19615.428571428572</v>
      </c>
      <c r="F78" s="10">
        <f>IF(F77=MAX($D77:$H77),F$63/(SUM(M$64:M77)+1),F77)</f>
        <v>15422</v>
      </c>
      <c r="G78" s="10">
        <f>IF(G77=MAX($D77:$H77),G$63/(SUM(N$64:N77)+1),G77)</f>
        <v>11035.5</v>
      </c>
      <c r="H78" s="10">
        <f>IF(H77=MAX($D77:$H77),H$63/(SUM(O$64:O77)+1),H77)</f>
        <v>10617</v>
      </c>
      <c r="J78" s="8">
        <v>15</v>
      </c>
      <c r="K78" s="8">
        <f t="shared" si="16"/>
        <v>0</v>
      </c>
      <c r="L78" s="8">
        <f t="shared" si="15"/>
        <v>1</v>
      </c>
      <c r="M78" s="8">
        <f t="shared" si="15"/>
        <v>0</v>
      </c>
      <c r="N78" s="8">
        <f t="shared" si="15"/>
        <v>0</v>
      </c>
      <c r="O78" s="8">
        <f t="shared" si="15"/>
        <v>0</v>
      </c>
      <c r="P78" s="8"/>
    </row>
    <row r="79" spans="2:18" x14ac:dyDescent="0.3">
      <c r="B79" s="8" t="s">
        <v>62</v>
      </c>
      <c r="C79" s="8">
        <v>16</v>
      </c>
      <c r="D79" s="10">
        <f>IF(D78=MAX($D78:$H78),D$63/(SUM(K$64:K78)+1),D78)</f>
        <v>18037.833333333332</v>
      </c>
      <c r="E79" s="10">
        <f>IF(E78=MAX($D78:$H78),E$63/(SUM(L$64:L78)+1),E78)</f>
        <v>17163.5</v>
      </c>
      <c r="F79" s="10">
        <f>IF(F78=MAX($D78:$H78),F$63/(SUM(M$64:M78)+1),F78)</f>
        <v>15422</v>
      </c>
      <c r="G79" s="10">
        <f>IF(G78=MAX($D78:$H78),G$63/(SUM(N$64:N78)+1),G78)</f>
        <v>11035.5</v>
      </c>
      <c r="H79" s="10">
        <f>IF(H78=MAX($D78:$H78),H$63/(SUM(O$64:O78)+1),H78)</f>
        <v>10617</v>
      </c>
      <c r="J79" s="8">
        <v>16</v>
      </c>
      <c r="K79" s="8">
        <f t="shared" si="16"/>
        <v>1</v>
      </c>
      <c r="L79" s="8">
        <f t="shared" si="15"/>
        <v>0</v>
      </c>
      <c r="M79" s="8">
        <f t="shared" si="15"/>
        <v>0</v>
      </c>
      <c r="N79" s="8">
        <f t="shared" si="15"/>
        <v>0</v>
      </c>
      <c r="O79" s="8">
        <f t="shared" si="15"/>
        <v>0</v>
      </c>
      <c r="P79" s="8"/>
    </row>
    <row r="80" spans="2:18" x14ac:dyDescent="0.3">
      <c r="B80" s="8" t="s">
        <v>62</v>
      </c>
      <c r="C80" s="8">
        <v>17</v>
      </c>
      <c r="D80" s="10">
        <f>IF(D79=MAX($D79:$H79),D$63/(SUM(K$64:K79)+1),D79)</f>
        <v>15461</v>
      </c>
      <c r="E80" s="10">
        <f>IF(E79=MAX($D79:$H79),E$63/(SUM(L$64:L79)+1),E79)</f>
        <v>17163.5</v>
      </c>
      <c r="F80" s="10">
        <f>IF(F79=MAX($D79:$H79),F$63/(SUM(M$64:M79)+1),F79)</f>
        <v>15422</v>
      </c>
      <c r="G80" s="10">
        <f>IF(G79=MAX($D79:$H79),G$63/(SUM(N$64:N79)+1),G79)</f>
        <v>11035.5</v>
      </c>
      <c r="H80" s="10">
        <f>IF(H79=MAX($D79:$H79),H$63/(SUM(O$64:O79)+1),H79)</f>
        <v>10617</v>
      </c>
      <c r="J80" s="8">
        <v>17</v>
      </c>
      <c r="K80" s="8">
        <f t="shared" si="16"/>
        <v>0</v>
      </c>
      <c r="L80" s="8">
        <f t="shared" ref="L80:L88" si="17">IF(E80=MAX($D80:$H80),1,0)</f>
        <v>1</v>
      </c>
      <c r="M80" s="8">
        <f t="shared" ref="M80:M88" si="18">IF(F80=MAX($D80:$H80),1,0)</f>
        <v>0</v>
      </c>
      <c r="N80" s="8">
        <f t="shared" ref="N80:N88" si="19">IF(G80=MAX($D80:$H80),1,0)</f>
        <v>0</v>
      </c>
      <c r="O80" s="8">
        <f t="shared" ref="O80:O88" si="20">IF(H80=MAX($D80:$H80),1,0)</f>
        <v>0</v>
      </c>
      <c r="P80" s="8"/>
    </row>
    <row r="81" spans="2:16" x14ac:dyDescent="0.3">
      <c r="B81" s="8" t="s">
        <v>62</v>
      </c>
      <c r="C81" s="8">
        <v>18</v>
      </c>
      <c r="D81" s="10">
        <f>IF(D80=MAX($D80:$H80),D$63/(SUM(K$64:K80)+1),D80)</f>
        <v>15461</v>
      </c>
      <c r="E81" s="10">
        <f>IF(E80=MAX($D80:$H80),E$63/(SUM(L$64:L80)+1),E80)</f>
        <v>15256.444444444445</v>
      </c>
      <c r="F81" s="10">
        <f>IF(F80=MAX($D80:$H80),F$63/(SUM(M$64:M80)+1),F80)</f>
        <v>15422</v>
      </c>
      <c r="G81" s="10">
        <f>IF(G80=MAX($D80:$H80),G$63/(SUM(N$64:N80)+1),G80)</f>
        <v>11035.5</v>
      </c>
      <c r="H81" s="10">
        <f>IF(H80=MAX($D80:$H80),H$63/(SUM(O$64:O80)+1),H80)</f>
        <v>10617</v>
      </c>
      <c r="J81" s="8">
        <v>18</v>
      </c>
      <c r="K81" s="8">
        <f t="shared" si="16"/>
        <v>1</v>
      </c>
      <c r="L81" s="8">
        <f t="shared" si="17"/>
        <v>0</v>
      </c>
      <c r="M81" s="8">
        <f t="shared" si="18"/>
        <v>0</v>
      </c>
      <c r="N81" s="8">
        <f t="shared" si="19"/>
        <v>0</v>
      </c>
      <c r="O81" s="8">
        <f t="shared" si="20"/>
        <v>0</v>
      </c>
      <c r="P81" s="8"/>
    </row>
    <row r="82" spans="2:16" x14ac:dyDescent="0.3">
      <c r="B82" s="8" t="s">
        <v>62</v>
      </c>
      <c r="C82" s="8">
        <v>19</v>
      </c>
      <c r="D82" s="10">
        <f>IF(D81=MAX($D81:$H81),D$63/(SUM(K$64:K81)+1),D81)</f>
        <v>13528.375</v>
      </c>
      <c r="E82" s="10">
        <f>IF(E81=MAX($D81:$H81),E$63/(SUM(L$64:L81)+1),E81)</f>
        <v>15256.444444444445</v>
      </c>
      <c r="F82" s="10">
        <f>IF(F81=MAX($D81:$H81),F$63/(SUM(M$64:M81)+1),F81)</f>
        <v>15422</v>
      </c>
      <c r="G82" s="10">
        <f>IF(G81=MAX($D81:$H81),G$63/(SUM(N$64:N81)+1),G81)</f>
        <v>11035.5</v>
      </c>
      <c r="H82" s="10">
        <f>IF(H81=MAX($D81:$H81),H$63/(SUM(O$64:O81)+1),H81)</f>
        <v>10617</v>
      </c>
      <c r="J82" s="8">
        <v>19</v>
      </c>
      <c r="K82" s="8">
        <f t="shared" si="16"/>
        <v>0</v>
      </c>
      <c r="L82" s="8">
        <f t="shared" si="17"/>
        <v>0</v>
      </c>
      <c r="M82" s="8">
        <f t="shared" si="18"/>
        <v>1</v>
      </c>
      <c r="N82" s="8">
        <f t="shared" si="19"/>
        <v>0</v>
      </c>
      <c r="O82" s="8">
        <f t="shared" si="20"/>
        <v>0</v>
      </c>
      <c r="P82" s="8"/>
    </row>
    <row r="83" spans="2:16" x14ac:dyDescent="0.3">
      <c r="B83" s="8" t="s">
        <v>62</v>
      </c>
      <c r="C83" s="8">
        <v>20</v>
      </c>
      <c r="D83" s="10">
        <f>IF(D82=MAX($D82:$H82),D$63/(SUM(K$64:K82)+1),D82)</f>
        <v>13528.375</v>
      </c>
      <c r="E83" s="10">
        <f>IF(E82=MAX($D82:$H82),E$63/(SUM(L$64:L82)+1),E82)</f>
        <v>15256.444444444445</v>
      </c>
      <c r="F83" s="10">
        <f>IF(F82=MAX($D82:$H82),F$63/(SUM(M$64:M82)+1),F82)</f>
        <v>11566.5</v>
      </c>
      <c r="G83" s="10">
        <f>IF(G82=MAX($D82:$H82),G$63/(SUM(N$64:N82)+1),G82)</f>
        <v>11035.5</v>
      </c>
      <c r="H83" s="10">
        <f>IF(H82=MAX($D82:$H82),H$63/(SUM(O$64:O82)+1),H82)</f>
        <v>10617</v>
      </c>
      <c r="J83" s="8">
        <v>20</v>
      </c>
      <c r="K83" s="8">
        <f t="shared" si="16"/>
        <v>0</v>
      </c>
      <c r="L83" s="8">
        <f t="shared" si="17"/>
        <v>1</v>
      </c>
      <c r="M83" s="8">
        <f t="shared" si="18"/>
        <v>0</v>
      </c>
      <c r="N83" s="8">
        <f t="shared" si="19"/>
        <v>0</v>
      </c>
      <c r="O83" s="8">
        <f t="shared" si="20"/>
        <v>0</v>
      </c>
      <c r="P83" s="8"/>
    </row>
    <row r="84" spans="2:16" x14ac:dyDescent="0.3">
      <c r="B84" s="8" t="s">
        <v>62</v>
      </c>
      <c r="C84" s="8">
        <v>21</v>
      </c>
      <c r="D84" s="10">
        <f>IF(D83=MAX($D83:$H83),D$63/(SUM(K$64:K83)+1),D83)</f>
        <v>13528.375</v>
      </c>
      <c r="E84" s="10">
        <f>IF(E83=MAX($D83:$H83),E$63/(SUM(L$64:L83)+1),E83)</f>
        <v>13730.8</v>
      </c>
      <c r="F84" s="10">
        <f>IF(F83=MAX($D83:$H83),F$63/(SUM(M$64:M83)+1),F83)</f>
        <v>11566.5</v>
      </c>
      <c r="G84" s="10">
        <f>IF(G83=MAX($D83:$H83),G$63/(SUM(N$64:N83)+1),G83)</f>
        <v>11035.5</v>
      </c>
      <c r="H84" s="10">
        <f>IF(H83=MAX($D83:$H83),H$63/(SUM(O$64:O83)+1),H83)</f>
        <v>10617</v>
      </c>
      <c r="J84" s="8">
        <v>21</v>
      </c>
      <c r="K84" s="8">
        <f t="shared" si="16"/>
        <v>0</v>
      </c>
      <c r="L84" s="8">
        <f t="shared" si="17"/>
        <v>1</v>
      </c>
      <c r="M84" s="8">
        <f t="shared" si="18"/>
        <v>0</v>
      </c>
      <c r="N84" s="8">
        <f t="shared" si="19"/>
        <v>0</v>
      </c>
      <c r="O84" s="8">
        <f t="shared" si="20"/>
        <v>0</v>
      </c>
      <c r="P84" s="8"/>
    </row>
    <row r="85" spans="2:16" x14ac:dyDescent="0.3">
      <c r="B85" s="8" t="s">
        <v>62</v>
      </c>
      <c r="C85" s="8">
        <v>22</v>
      </c>
      <c r="D85" s="10">
        <f>IF(D84=MAX($D84:$H84),D$63/(SUM(K$64:K84)+1),D84)</f>
        <v>13528.375</v>
      </c>
      <c r="E85" s="10">
        <f>IF(E84=MAX($D84:$H84),E$63/(SUM(L$64:L84)+1),E84)</f>
        <v>12482.545454545454</v>
      </c>
      <c r="F85" s="10">
        <f>IF(F84=MAX($D84:$H84),F$63/(SUM(M$64:M84)+1),F84)</f>
        <v>11566.5</v>
      </c>
      <c r="G85" s="10">
        <f>IF(G84=MAX($D84:$H84),G$63/(SUM(N$64:N84)+1),G84)</f>
        <v>11035.5</v>
      </c>
      <c r="H85" s="10">
        <f>IF(H84=MAX($D84:$H84),H$63/(SUM(O$64:O84)+1),H84)</f>
        <v>10617</v>
      </c>
      <c r="J85" s="8">
        <v>22</v>
      </c>
      <c r="K85" s="8">
        <f t="shared" si="16"/>
        <v>1</v>
      </c>
      <c r="L85" s="8">
        <f t="shared" si="17"/>
        <v>0</v>
      </c>
      <c r="M85" s="8">
        <f t="shared" si="18"/>
        <v>0</v>
      </c>
      <c r="N85" s="8">
        <f t="shared" si="19"/>
        <v>0</v>
      </c>
      <c r="O85" s="8">
        <f t="shared" si="20"/>
        <v>0</v>
      </c>
      <c r="P85" s="8"/>
    </row>
    <row r="86" spans="2:16" x14ac:dyDescent="0.3">
      <c r="B86" s="8" t="s">
        <v>62</v>
      </c>
      <c r="C86" s="8">
        <v>23</v>
      </c>
      <c r="D86" s="10">
        <f>IF(D85=MAX($D85:$H85),D$63/(SUM(K$64:K85)+1),D85)</f>
        <v>12025.222222222223</v>
      </c>
      <c r="E86" s="10">
        <f>IF(E85=MAX($D85:$H85),E$63/(SUM(L$64:L85)+1),E85)</f>
        <v>12482.545454545454</v>
      </c>
      <c r="F86" s="10">
        <f>IF(F85=MAX($D85:$H85),F$63/(SUM(M$64:M85)+1),F85)</f>
        <v>11566.5</v>
      </c>
      <c r="G86" s="10">
        <f>IF(G85=MAX($D85:$H85),G$63/(SUM(N$64:N85)+1),G85)</f>
        <v>11035.5</v>
      </c>
      <c r="H86" s="10">
        <f>IF(H85=MAX($D85:$H85),H$63/(SUM(O$64:O85)+1),H85)</f>
        <v>10617</v>
      </c>
      <c r="J86" s="8">
        <v>23</v>
      </c>
      <c r="K86" s="8">
        <f t="shared" si="16"/>
        <v>0</v>
      </c>
      <c r="L86" s="8">
        <f t="shared" si="17"/>
        <v>1</v>
      </c>
      <c r="M86" s="8">
        <f t="shared" si="18"/>
        <v>0</v>
      </c>
      <c r="N86" s="8">
        <f t="shared" si="19"/>
        <v>0</v>
      </c>
      <c r="O86" s="8">
        <f t="shared" si="20"/>
        <v>0</v>
      </c>
      <c r="P86" s="8"/>
    </row>
    <row r="87" spans="2:16" x14ac:dyDescent="0.3">
      <c r="B87" s="8" t="s">
        <v>62</v>
      </c>
      <c r="C87" s="8">
        <v>24</v>
      </c>
      <c r="D87" s="10">
        <f>IF(D86=MAX($D86:$H86),D$63/(SUM(K$64:K86)+1),D86)</f>
        <v>12025.222222222223</v>
      </c>
      <c r="E87" s="10">
        <f>IF(E86=MAX($D86:$H86),E$63/(SUM(L$64:L86)+1),E86)</f>
        <v>11442.333333333334</v>
      </c>
      <c r="F87" s="10">
        <f>IF(F86=MAX($D86:$H86),F$63/(SUM(M$64:M86)+1),F86)</f>
        <v>11566.5</v>
      </c>
      <c r="G87" s="10">
        <f>IF(G86=MAX($D86:$H86),G$63/(SUM(N$64:N86)+1),G86)</f>
        <v>11035.5</v>
      </c>
      <c r="H87" s="10">
        <f>IF(H86=MAX($D86:$H86),H$63/(SUM(O$64:O86)+1),H86)</f>
        <v>10617</v>
      </c>
      <c r="J87" s="8">
        <v>24</v>
      </c>
      <c r="K87" s="8">
        <f t="shared" si="16"/>
        <v>1</v>
      </c>
      <c r="L87" s="8">
        <f t="shared" si="17"/>
        <v>0</v>
      </c>
      <c r="M87" s="8">
        <f t="shared" si="18"/>
        <v>0</v>
      </c>
      <c r="N87" s="8">
        <f t="shared" si="19"/>
        <v>0</v>
      </c>
      <c r="O87" s="8">
        <f t="shared" si="20"/>
        <v>0</v>
      </c>
      <c r="P87" s="8"/>
    </row>
    <row r="88" spans="2:16" x14ac:dyDescent="0.3">
      <c r="B88" s="8" t="s">
        <v>62</v>
      </c>
      <c r="C88" s="8">
        <v>25</v>
      </c>
      <c r="D88" s="10">
        <f>IF(D87=MAX($D87:$H87),D$63/(SUM(K$64:K87)+1),D87)</f>
        <v>10822.7</v>
      </c>
      <c r="E88" s="10">
        <f>IF(E87=MAX($D87:$H87),E$63/(SUM(L$64:L87)+1),E87)</f>
        <v>11442.333333333334</v>
      </c>
      <c r="F88" s="10">
        <f>IF(F87=MAX($D87:$H87),F$63/(SUM(M$64:M87)+1),F87)</f>
        <v>11566.5</v>
      </c>
      <c r="G88" s="10">
        <f>IF(G87=MAX($D87:$H87),G$63/(SUM(N$64:N87)+1),G87)</f>
        <v>11035.5</v>
      </c>
      <c r="H88" s="10">
        <f>IF(H87=MAX($D87:$H87),H$63/(SUM(O$64:O87)+1),H87)</f>
        <v>10617</v>
      </c>
      <c r="J88" s="8">
        <v>25</v>
      </c>
      <c r="K88" s="8">
        <f t="shared" si="16"/>
        <v>0</v>
      </c>
      <c r="L88" s="8">
        <f t="shared" si="17"/>
        <v>0</v>
      </c>
      <c r="M88" s="8">
        <f t="shared" si="18"/>
        <v>1</v>
      </c>
      <c r="N88" s="8">
        <f t="shared" si="19"/>
        <v>0</v>
      </c>
      <c r="O88" s="8">
        <f t="shared" si="20"/>
        <v>0</v>
      </c>
      <c r="P88" s="8"/>
    </row>
    <row r="89" spans="2:16" x14ac:dyDescent="0.3">
      <c r="B89" s="8"/>
      <c r="C89" s="8"/>
      <c r="D89" s="10"/>
      <c r="E89" s="10"/>
      <c r="F89" s="10"/>
      <c r="G89" s="8"/>
      <c r="H89" s="8"/>
      <c r="J89" s="8"/>
      <c r="K89" s="8">
        <f>SUM(K64:K88)</f>
        <v>9</v>
      </c>
      <c r="L89" s="8">
        <f>SUM(L64:L88)</f>
        <v>11</v>
      </c>
      <c r="M89" s="8">
        <f>SUM(M64:M88)</f>
        <v>4</v>
      </c>
      <c r="N89" s="8">
        <f>SUM(N64:N88)</f>
        <v>1</v>
      </c>
      <c r="O89" s="8">
        <f>SUM(O64:O88)</f>
        <v>0</v>
      </c>
      <c r="P89" s="8"/>
    </row>
    <row r="91" spans="2:16" x14ac:dyDescent="0.3">
      <c r="I91" s="13" t="s">
        <v>33</v>
      </c>
      <c r="J91">
        <f>SUM(K89,K59,L30)</f>
        <v>27</v>
      </c>
      <c r="K91" s="8">
        <f>SUM(L89,L59,M30)</f>
        <v>27</v>
      </c>
      <c r="L91" s="8">
        <f>SUM(M89,M59,N30)</f>
        <v>12</v>
      </c>
      <c r="M91" s="8">
        <f>SUM(N89,N59,O30)</f>
        <v>7</v>
      </c>
      <c r="N91">
        <f>SUM(O89,O59,P30)</f>
        <v>1</v>
      </c>
      <c r="P91">
        <f>SUM(Q30)</f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BDBA8-B250-4658-8E43-75AF29787D91}">
  <dimension ref="A1:U48"/>
  <sheetViews>
    <sheetView workbookViewId="0">
      <selection activeCell="B15" sqref="B15"/>
    </sheetView>
  </sheetViews>
  <sheetFormatPr baseColWidth="10" defaultRowHeight="14.4" x14ac:dyDescent="0.3"/>
  <sheetData>
    <row r="1" spans="1:21" x14ac:dyDescent="0.3">
      <c r="A1" s="13"/>
    </row>
    <row r="3" spans="1:21" x14ac:dyDescent="0.3">
      <c r="B3" s="8" t="s">
        <v>63</v>
      </c>
      <c r="C3" s="10">
        <f>Datos!L7/Datos!J14</f>
        <v>14261.293333333333</v>
      </c>
      <c r="D3" s="8"/>
      <c r="E3" s="8" t="s">
        <v>34</v>
      </c>
      <c r="F3" s="8">
        <v>75</v>
      </c>
      <c r="G3" s="8"/>
      <c r="H3" s="8" t="s">
        <v>64</v>
      </c>
      <c r="I3" s="8"/>
      <c r="J3" s="10">
        <f>SUM(C7:M7)</f>
        <v>70</v>
      </c>
      <c r="K3" s="8" t="s">
        <v>65</v>
      </c>
      <c r="L3" s="8"/>
      <c r="M3" s="8"/>
      <c r="N3" s="8">
        <f>F3-J3</f>
        <v>5</v>
      </c>
      <c r="O3" s="8"/>
    </row>
    <row r="4" spans="1:21" x14ac:dyDescent="0.3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21" x14ac:dyDescent="0.3">
      <c r="B5" s="8"/>
      <c r="C5" s="8" t="s">
        <v>11</v>
      </c>
      <c r="D5" s="8" t="s">
        <v>12</v>
      </c>
      <c r="E5" s="8" t="s">
        <v>13</v>
      </c>
      <c r="F5" s="8" t="s">
        <v>14</v>
      </c>
      <c r="G5" s="8" t="s">
        <v>15</v>
      </c>
      <c r="H5" s="8" t="s">
        <v>16</v>
      </c>
      <c r="I5" s="8" t="s">
        <v>17</v>
      </c>
      <c r="J5" s="8" t="s">
        <v>18</v>
      </c>
      <c r="K5" s="8" t="s">
        <v>19</v>
      </c>
      <c r="L5" s="8" t="s">
        <v>20</v>
      </c>
      <c r="M5" s="8" t="s">
        <v>21</v>
      </c>
      <c r="N5" s="8" t="s">
        <v>22</v>
      </c>
      <c r="O5" s="8" t="s">
        <v>23</v>
      </c>
      <c r="P5" s="8" t="s">
        <v>24</v>
      </c>
    </row>
    <row r="6" spans="1:21" x14ac:dyDescent="0.3">
      <c r="B6" s="8" t="s">
        <v>39</v>
      </c>
      <c r="C6" s="10">
        <f t="array" ref="C6:P6">TRANSPOSE(Datos!C3:C16)</f>
        <v>372456</v>
      </c>
      <c r="D6" s="10">
        <v>343609</v>
      </c>
      <c r="E6" s="10">
        <v>150752</v>
      </c>
      <c r="F6" s="10">
        <v>98144</v>
      </c>
      <c r="G6" s="10">
        <v>35402</v>
      </c>
      <c r="H6" s="10">
        <v>23888</v>
      </c>
      <c r="I6" s="10">
        <v>21696</v>
      </c>
      <c r="J6" s="10">
        <v>5585</v>
      </c>
      <c r="K6" s="10">
        <v>3112</v>
      </c>
      <c r="L6" s="10">
        <v>1683</v>
      </c>
      <c r="M6" s="10">
        <v>1419</v>
      </c>
      <c r="N6" s="10">
        <v>666</v>
      </c>
      <c r="O6" s="8">
        <v>475</v>
      </c>
      <c r="P6">
        <v>187</v>
      </c>
    </row>
    <row r="7" spans="1:21" x14ac:dyDescent="0.3">
      <c r="B7" s="8" t="s">
        <v>66</v>
      </c>
      <c r="C7" s="8">
        <f>INT(C6/$C$3)</f>
        <v>26</v>
      </c>
      <c r="D7" s="8">
        <f t="shared" ref="D7:P7" si="0">INT(D6/$C$3)</f>
        <v>24</v>
      </c>
      <c r="E7" s="8">
        <f t="shared" si="0"/>
        <v>10</v>
      </c>
      <c r="F7" s="8">
        <f t="shared" si="0"/>
        <v>6</v>
      </c>
      <c r="G7" s="8">
        <f t="shared" si="0"/>
        <v>2</v>
      </c>
      <c r="H7" s="8">
        <f t="shared" si="0"/>
        <v>1</v>
      </c>
      <c r="I7" s="8">
        <f t="shared" si="0"/>
        <v>1</v>
      </c>
      <c r="J7" s="8">
        <f t="shared" si="0"/>
        <v>0</v>
      </c>
      <c r="K7" s="8">
        <f t="shared" si="0"/>
        <v>0</v>
      </c>
      <c r="L7" s="8">
        <f t="shared" si="0"/>
        <v>0</v>
      </c>
      <c r="M7" s="8">
        <f t="shared" si="0"/>
        <v>0</v>
      </c>
      <c r="N7" s="8">
        <f t="shared" si="0"/>
        <v>0</v>
      </c>
      <c r="O7" s="8">
        <f t="shared" si="0"/>
        <v>0</v>
      </c>
      <c r="P7" s="8">
        <f t="shared" si="0"/>
        <v>0</v>
      </c>
    </row>
    <row r="8" spans="1:21" x14ac:dyDescent="0.3">
      <c r="B8" s="8" t="s">
        <v>40</v>
      </c>
      <c r="C8" s="10">
        <f>C7*$C$3</f>
        <v>370793.62666666665</v>
      </c>
      <c r="D8" s="10">
        <f t="shared" ref="D8:P8" si="1">D7*$C$3</f>
        <v>342271.04</v>
      </c>
      <c r="E8" s="10">
        <f t="shared" si="1"/>
        <v>142612.93333333332</v>
      </c>
      <c r="F8" s="10">
        <f t="shared" si="1"/>
        <v>85567.76</v>
      </c>
      <c r="G8" s="10">
        <f t="shared" si="1"/>
        <v>28522.586666666666</v>
      </c>
      <c r="H8" s="10">
        <f t="shared" si="1"/>
        <v>14261.293333333333</v>
      </c>
      <c r="I8" s="10">
        <f t="shared" si="1"/>
        <v>14261.293333333333</v>
      </c>
      <c r="J8" s="10">
        <f t="shared" si="1"/>
        <v>0</v>
      </c>
      <c r="K8" s="10">
        <f t="shared" si="1"/>
        <v>0</v>
      </c>
      <c r="L8" s="10">
        <f t="shared" si="1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</row>
    <row r="9" spans="1:21" x14ac:dyDescent="0.3">
      <c r="B9" s="8" t="s">
        <v>41</v>
      </c>
      <c r="C9" s="10">
        <f>MOD(C6,$C$3)</f>
        <v>1662.3733333333403</v>
      </c>
      <c r="D9" s="10">
        <f t="shared" ref="D9:P9" si="2">MOD(D6,$C$3)</f>
        <v>1337.9600000000064</v>
      </c>
      <c r="E9" s="10">
        <f t="shared" si="2"/>
        <v>8139.0666666666693</v>
      </c>
      <c r="F9" s="10">
        <f t="shared" si="2"/>
        <v>12576.240000000002</v>
      </c>
      <c r="G9" s="10">
        <f t="shared" si="2"/>
        <v>6879.4133333333339</v>
      </c>
      <c r="H9" s="10">
        <f t="shared" si="2"/>
        <v>9626.7066666666669</v>
      </c>
      <c r="I9" s="10">
        <f t="shared" si="2"/>
        <v>7434.7066666666669</v>
      </c>
      <c r="J9" s="10">
        <f t="shared" si="2"/>
        <v>5585</v>
      </c>
      <c r="K9" s="10">
        <f t="shared" si="2"/>
        <v>3112</v>
      </c>
      <c r="L9" s="10">
        <f t="shared" si="2"/>
        <v>1683</v>
      </c>
      <c r="M9" s="10">
        <f t="shared" si="2"/>
        <v>1419</v>
      </c>
      <c r="N9" s="10">
        <f t="shared" si="2"/>
        <v>666</v>
      </c>
      <c r="O9" s="10">
        <f t="shared" si="2"/>
        <v>475</v>
      </c>
      <c r="P9" s="10">
        <f t="shared" si="2"/>
        <v>187</v>
      </c>
    </row>
    <row r="10" spans="1:21" x14ac:dyDescent="0.3">
      <c r="B10" s="8" t="s">
        <v>67</v>
      </c>
      <c r="C10" s="8">
        <v>0</v>
      </c>
      <c r="D10" s="8">
        <v>0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10">
        <f>SUM(C10:P10)</f>
        <v>5</v>
      </c>
    </row>
    <row r="11" spans="1:21" x14ac:dyDescent="0.3">
      <c r="B11" s="8" t="s">
        <v>51</v>
      </c>
      <c r="C11" s="8">
        <f>SUM(C7,C10)</f>
        <v>26</v>
      </c>
      <c r="D11" s="8">
        <f t="shared" ref="D11:P11" si="3">SUM(D7,D10)</f>
        <v>24</v>
      </c>
      <c r="E11" s="8">
        <f t="shared" si="3"/>
        <v>11</v>
      </c>
      <c r="F11" s="8">
        <f t="shared" si="3"/>
        <v>7</v>
      </c>
      <c r="G11" s="8">
        <f t="shared" si="3"/>
        <v>3</v>
      </c>
      <c r="H11" s="8">
        <f t="shared" si="3"/>
        <v>2</v>
      </c>
      <c r="I11" s="8">
        <f t="shared" si="3"/>
        <v>2</v>
      </c>
      <c r="J11" s="8">
        <f t="shared" si="3"/>
        <v>0</v>
      </c>
      <c r="K11" s="8">
        <f t="shared" si="3"/>
        <v>0</v>
      </c>
      <c r="L11" s="8">
        <f t="shared" si="3"/>
        <v>0</v>
      </c>
      <c r="M11" s="8">
        <f t="shared" si="3"/>
        <v>0</v>
      </c>
      <c r="N11" s="8">
        <f t="shared" si="3"/>
        <v>0</v>
      </c>
      <c r="O11" s="8">
        <f t="shared" si="3"/>
        <v>0</v>
      </c>
      <c r="P11" s="8">
        <f t="shared" si="3"/>
        <v>0</v>
      </c>
      <c r="Q11" s="10">
        <f>SUM(C11:P11)</f>
        <v>75</v>
      </c>
      <c r="R11" s="8"/>
      <c r="S11" s="8"/>
      <c r="T11" s="8"/>
      <c r="U11" s="8"/>
    </row>
    <row r="14" spans="1:21" x14ac:dyDescent="0.3">
      <c r="B14" s="13" t="s">
        <v>42</v>
      </c>
      <c r="C14" s="8" t="s">
        <v>63</v>
      </c>
      <c r="D14" s="10">
        <f>Datos!L4/Datos!J11</f>
        <v>6150.2</v>
      </c>
      <c r="E14" s="8"/>
      <c r="F14" s="8" t="s">
        <v>34</v>
      </c>
      <c r="G14" s="8">
        <v>25</v>
      </c>
      <c r="H14" s="8"/>
      <c r="I14" s="8" t="s">
        <v>64</v>
      </c>
      <c r="J14" s="8"/>
      <c r="K14" s="10">
        <f>SUM(C18:P18)</f>
        <v>20</v>
      </c>
      <c r="L14" s="8" t="s">
        <v>65</v>
      </c>
      <c r="M14" s="8"/>
      <c r="N14" s="8"/>
      <c r="O14" s="8">
        <f>G14-K14</f>
        <v>5</v>
      </c>
    </row>
    <row r="15" spans="1:21" x14ac:dyDescent="0.3">
      <c r="B15" s="20" t="s">
        <v>56</v>
      </c>
    </row>
    <row r="16" spans="1:21" x14ac:dyDescent="0.3">
      <c r="B16" s="8"/>
      <c r="C16" s="8" t="s">
        <v>11</v>
      </c>
      <c r="D16" s="8" t="s">
        <v>12</v>
      </c>
      <c r="E16" s="8" t="s">
        <v>13</v>
      </c>
      <c r="F16" s="8" t="s">
        <v>14</v>
      </c>
      <c r="G16" s="8" t="s">
        <v>15</v>
      </c>
      <c r="H16" s="8" t="s">
        <v>16</v>
      </c>
      <c r="I16" s="8" t="s">
        <v>17</v>
      </c>
      <c r="J16" s="8" t="s">
        <v>18</v>
      </c>
      <c r="K16" s="8" t="s">
        <v>19</v>
      </c>
      <c r="L16" s="8" t="s">
        <v>20</v>
      </c>
      <c r="M16" s="8" t="s">
        <v>21</v>
      </c>
      <c r="N16" s="8" t="s">
        <v>22</v>
      </c>
      <c r="O16" s="8" t="s">
        <v>23</v>
      </c>
      <c r="P16" s="8" t="s">
        <v>24</v>
      </c>
      <c r="Q16" s="8"/>
    </row>
    <row r="17" spans="2:17" x14ac:dyDescent="0.3">
      <c r="B17" s="8" t="s">
        <v>39</v>
      </c>
      <c r="C17" s="10">
        <f t="array" ref="C17:P17">TRANSPOSE(Datos!D3:D16)</f>
        <v>41111</v>
      </c>
      <c r="D17" s="10">
        <v>44815</v>
      </c>
      <c r="E17" s="10">
        <v>24911</v>
      </c>
      <c r="F17" s="10">
        <v>24429</v>
      </c>
      <c r="G17" s="10">
        <v>5630</v>
      </c>
      <c r="H17" s="10">
        <v>3681</v>
      </c>
      <c r="I17" s="10">
        <v>5656</v>
      </c>
      <c r="J17" s="10">
        <v>974</v>
      </c>
      <c r="K17" s="10">
        <v>691</v>
      </c>
      <c r="L17" s="10">
        <v>301</v>
      </c>
      <c r="M17" s="10">
        <v>0</v>
      </c>
      <c r="N17" s="10">
        <v>0</v>
      </c>
      <c r="O17" s="8">
        <v>0</v>
      </c>
      <c r="P17" s="8">
        <v>187</v>
      </c>
      <c r="Q17" s="8"/>
    </row>
    <row r="18" spans="2:17" x14ac:dyDescent="0.3">
      <c r="B18" s="8" t="s">
        <v>66</v>
      </c>
      <c r="C18" s="8">
        <f>INT(C17/$D$14)</f>
        <v>6</v>
      </c>
      <c r="D18" s="8">
        <f t="shared" ref="D18:P18" si="4">INT(D17/$D$14)</f>
        <v>7</v>
      </c>
      <c r="E18" s="8">
        <f t="shared" si="4"/>
        <v>4</v>
      </c>
      <c r="F18" s="8">
        <f t="shared" si="4"/>
        <v>3</v>
      </c>
      <c r="G18" s="8">
        <f t="shared" si="4"/>
        <v>0</v>
      </c>
      <c r="H18" s="8">
        <f t="shared" si="4"/>
        <v>0</v>
      </c>
      <c r="I18" s="8">
        <f t="shared" si="4"/>
        <v>0</v>
      </c>
      <c r="J18" s="8">
        <f t="shared" si="4"/>
        <v>0</v>
      </c>
      <c r="K18" s="8">
        <f t="shared" si="4"/>
        <v>0</v>
      </c>
      <c r="L18" s="8">
        <f t="shared" si="4"/>
        <v>0</v>
      </c>
      <c r="M18" s="8">
        <f t="shared" si="4"/>
        <v>0</v>
      </c>
      <c r="N18" s="8">
        <f t="shared" si="4"/>
        <v>0</v>
      </c>
      <c r="O18" s="8">
        <f t="shared" si="4"/>
        <v>0</v>
      </c>
      <c r="P18" s="8">
        <f t="shared" si="4"/>
        <v>0</v>
      </c>
      <c r="Q18" s="8"/>
    </row>
    <row r="19" spans="2:17" x14ac:dyDescent="0.3">
      <c r="B19" s="8" t="s">
        <v>40</v>
      </c>
      <c r="C19" s="10">
        <f>C18*$D$14</f>
        <v>36901.199999999997</v>
      </c>
      <c r="D19" s="10">
        <f t="shared" ref="D19:P19" si="5">D18*$D$14</f>
        <v>43051.4</v>
      </c>
      <c r="E19" s="10">
        <f t="shared" si="5"/>
        <v>24600.799999999999</v>
      </c>
      <c r="F19" s="10">
        <f t="shared" si="5"/>
        <v>18450.599999999999</v>
      </c>
      <c r="G19" s="10">
        <f t="shared" si="5"/>
        <v>0</v>
      </c>
      <c r="H19" s="10">
        <f t="shared" si="5"/>
        <v>0</v>
      </c>
      <c r="I19" s="10">
        <f t="shared" si="5"/>
        <v>0</v>
      </c>
      <c r="J19" s="10">
        <f t="shared" si="5"/>
        <v>0</v>
      </c>
      <c r="K19" s="10">
        <f t="shared" si="5"/>
        <v>0</v>
      </c>
      <c r="L19" s="10">
        <f t="shared" si="5"/>
        <v>0</v>
      </c>
      <c r="M19" s="10">
        <f t="shared" si="5"/>
        <v>0</v>
      </c>
      <c r="N19" s="10">
        <f t="shared" si="5"/>
        <v>0</v>
      </c>
      <c r="O19" s="10">
        <f t="shared" si="5"/>
        <v>0</v>
      </c>
      <c r="P19" s="10">
        <f t="shared" si="5"/>
        <v>0</v>
      </c>
      <c r="Q19" s="8"/>
    </row>
    <row r="20" spans="2:17" x14ac:dyDescent="0.3">
      <c r="B20" s="8" t="s">
        <v>41</v>
      </c>
      <c r="C20" s="10">
        <f>MOD(C17,$D$14)</f>
        <v>4209.8000000000011</v>
      </c>
      <c r="D20" s="10">
        <f t="shared" ref="D20:P20" si="6">MOD(D17,$D$14)</f>
        <v>1763.6000000000013</v>
      </c>
      <c r="E20" s="10">
        <f t="shared" si="6"/>
        <v>310.20000000000073</v>
      </c>
      <c r="F20" s="10">
        <f t="shared" si="6"/>
        <v>5978.4000000000005</v>
      </c>
      <c r="G20" s="10">
        <f t="shared" si="6"/>
        <v>5630</v>
      </c>
      <c r="H20" s="10">
        <f t="shared" si="6"/>
        <v>3681</v>
      </c>
      <c r="I20" s="10">
        <f t="shared" si="6"/>
        <v>5656</v>
      </c>
      <c r="J20" s="10">
        <f t="shared" si="6"/>
        <v>974</v>
      </c>
      <c r="K20" s="10">
        <f t="shared" si="6"/>
        <v>691</v>
      </c>
      <c r="L20" s="10">
        <f t="shared" si="6"/>
        <v>301</v>
      </c>
      <c r="M20" s="10">
        <f t="shared" si="6"/>
        <v>0</v>
      </c>
      <c r="N20" s="10">
        <f t="shared" si="6"/>
        <v>0</v>
      </c>
      <c r="O20" s="10">
        <f t="shared" si="6"/>
        <v>0</v>
      </c>
      <c r="P20" s="10">
        <f t="shared" si="6"/>
        <v>187</v>
      </c>
      <c r="Q20" s="8"/>
    </row>
    <row r="21" spans="2:17" x14ac:dyDescent="0.3">
      <c r="B21" s="8" t="s">
        <v>67</v>
      </c>
      <c r="C21" s="8">
        <v>1</v>
      </c>
      <c r="D21" s="8">
        <v>0</v>
      </c>
      <c r="E21" s="8">
        <v>0</v>
      </c>
      <c r="F21" s="8">
        <v>1</v>
      </c>
      <c r="G21" s="8">
        <v>1</v>
      </c>
      <c r="H21" s="8">
        <v>1</v>
      </c>
      <c r="I21" s="8">
        <v>1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10">
        <f>SUM(C21:P21)</f>
        <v>5</v>
      </c>
    </row>
    <row r="22" spans="2:17" x14ac:dyDescent="0.3">
      <c r="B22" s="8" t="s">
        <v>51</v>
      </c>
      <c r="C22" s="8">
        <f>SUM(C18,C21)</f>
        <v>7</v>
      </c>
      <c r="D22" s="8">
        <f t="shared" ref="D22:P22" si="7">SUM(D18,D21)</f>
        <v>7</v>
      </c>
      <c r="E22" s="8">
        <f t="shared" si="7"/>
        <v>4</v>
      </c>
      <c r="F22" s="8">
        <f t="shared" si="7"/>
        <v>4</v>
      </c>
      <c r="G22" s="8">
        <f t="shared" si="7"/>
        <v>1</v>
      </c>
      <c r="H22" s="8">
        <f t="shared" si="7"/>
        <v>1</v>
      </c>
      <c r="I22" s="8">
        <f t="shared" si="7"/>
        <v>1</v>
      </c>
      <c r="J22" s="8">
        <f t="shared" si="7"/>
        <v>0</v>
      </c>
      <c r="K22" s="8">
        <f t="shared" si="7"/>
        <v>0</v>
      </c>
      <c r="L22" s="8">
        <f t="shared" si="7"/>
        <v>0</v>
      </c>
      <c r="M22" s="8">
        <f t="shared" si="7"/>
        <v>0</v>
      </c>
      <c r="N22" s="8">
        <f t="shared" si="7"/>
        <v>0</v>
      </c>
      <c r="O22" s="8">
        <f t="shared" si="7"/>
        <v>0</v>
      </c>
      <c r="P22" s="8">
        <f t="shared" si="7"/>
        <v>0</v>
      </c>
      <c r="Q22" s="10">
        <f>SUM(C22:P22)</f>
        <v>25</v>
      </c>
    </row>
    <row r="26" spans="2:17" x14ac:dyDescent="0.3">
      <c r="B26" s="13" t="s">
        <v>42</v>
      </c>
      <c r="C26" s="8" t="s">
        <v>63</v>
      </c>
      <c r="D26" s="10">
        <f>Datos!L5/Datos!J12</f>
        <v>22839.759999999998</v>
      </c>
      <c r="E26" s="8"/>
      <c r="F26" s="8" t="s">
        <v>34</v>
      </c>
      <c r="G26" s="8">
        <v>25</v>
      </c>
      <c r="H26" s="8"/>
      <c r="I26" s="8" t="s">
        <v>64</v>
      </c>
      <c r="J26" s="8"/>
      <c r="K26" s="10">
        <f>SUM(C30:P30)</f>
        <v>21</v>
      </c>
      <c r="L26" s="8" t="s">
        <v>65</v>
      </c>
      <c r="M26" s="8"/>
      <c r="N26" s="8"/>
      <c r="O26" s="8">
        <f>G26-K26</f>
        <v>4</v>
      </c>
      <c r="P26" s="8"/>
      <c r="Q26" s="8"/>
    </row>
    <row r="27" spans="2:17" x14ac:dyDescent="0.3">
      <c r="B27" s="20" t="s">
        <v>58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2:17" x14ac:dyDescent="0.3">
      <c r="B28" s="8"/>
      <c r="C28" s="8" t="s">
        <v>11</v>
      </c>
      <c r="D28" s="8" t="s">
        <v>12</v>
      </c>
      <c r="E28" s="8" t="s">
        <v>13</v>
      </c>
      <c r="F28" s="8" t="s">
        <v>14</v>
      </c>
      <c r="G28" s="8" t="s">
        <v>15</v>
      </c>
      <c r="H28" s="8" t="s">
        <v>16</v>
      </c>
      <c r="I28" s="8" t="s">
        <v>17</v>
      </c>
      <c r="J28" s="8" t="s">
        <v>18</v>
      </c>
      <c r="K28" s="8" t="s">
        <v>19</v>
      </c>
      <c r="L28" s="8" t="s">
        <v>20</v>
      </c>
      <c r="M28" s="8" t="s">
        <v>21</v>
      </c>
      <c r="N28" s="8" t="s">
        <v>22</v>
      </c>
      <c r="O28" s="8" t="s">
        <v>23</v>
      </c>
      <c r="P28" s="8" t="s">
        <v>24</v>
      </c>
      <c r="Q28" s="8"/>
    </row>
    <row r="29" spans="2:17" x14ac:dyDescent="0.3">
      <c r="B29" s="8" t="s">
        <v>39</v>
      </c>
      <c r="C29" s="10">
        <f t="array" ref="C29:P29">TRANSPOSE(Datos!E3:E16)</f>
        <v>223118</v>
      </c>
      <c r="D29" s="10">
        <v>161486</v>
      </c>
      <c r="E29" s="10">
        <v>79575</v>
      </c>
      <c r="F29" s="10">
        <v>51644</v>
      </c>
      <c r="G29" s="10">
        <v>19155</v>
      </c>
      <c r="H29" s="10">
        <v>12738</v>
      </c>
      <c r="I29" s="10">
        <v>10822</v>
      </c>
      <c r="J29" s="10">
        <v>2827</v>
      </c>
      <c r="K29" s="10">
        <v>1260</v>
      </c>
      <c r="L29" s="10">
        <v>920</v>
      </c>
      <c r="M29" s="10">
        <v>780</v>
      </c>
      <c r="N29" s="10">
        <v>666</v>
      </c>
      <c r="O29" s="8">
        <v>475</v>
      </c>
      <c r="P29" s="8">
        <v>0</v>
      </c>
      <c r="Q29" s="8"/>
    </row>
    <row r="30" spans="2:17" x14ac:dyDescent="0.3">
      <c r="B30" s="8" t="s">
        <v>66</v>
      </c>
      <c r="C30" s="8">
        <f>INT(C29/$D$26)</f>
        <v>9</v>
      </c>
      <c r="D30" s="8">
        <f t="shared" ref="D30:P30" si="8">INT(D29/$D$26)</f>
        <v>7</v>
      </c>
      <c r="E30" s="8">
        <f t="shared" si="8"/>
        <v>3</v>
      </c>
      <c r="F30" s="8">
        <f t="shared" si="8"/>
        <v>2</v>
      </c>
      <c r="G30" s="8">
        <f t="shared" si="8"/>
        <v>0</v>
      </c>
      <c r="H30" s="8">
        <f t="shared" si="8"/>
        <v>0</v>
      </c>
      <c r="I30" s="8">
        <f t="shared" si="8"/>
        <v>0</v>
      </c>
      <c r="J30" s="8">
        <f t="shared" si="8"/>
        <v>0</v>
      </c>
      <c r="K30" s="8">
        <f t="shared" si="8"/>
        <v>0</v>
      </c>
      <c r="L30" s="8">
        <f t="shared" si="8"/>
        <v>0</v>
      </c>
      <c r="M30" s="8">
        <f t="shared" si="8"/>
        <v>0</v>
      </c>
      <c r="N30" s="8">
        <f t="shared" si="8"/>
        <v>0</v>
      </c>
      <c r="O30" s="8">
        <f t="shared" si="8"/>
        <v>0</v>
      </c>
      <c r="P30" s="8">
        <f t="shared" si="8"/>
        <v>0</v>
      </c>
      <c r="Q30" s="8"/>
    </row>
    <row r="31" spans="2:17" x14ac:dyDescent="0.3">
      <c r="B31" s="8" t="s">
        <v>40</v>
      </c>
      <c r="C31" s="10">
        <f>C30*$D$26</f>
        <v>205557.84</v>
      </c>
      <c r="D31" s="10">
        <f t="shared" ref="D31:P31" si="9">D30*$D$26</f>
        <v>159878.31999999998</v>
      </c>
      <c r="E31" s="10">
        <f t="shared" si="9"/>
        <v>68519.28</v>
      </c>
      <c r="F31" s="10">
        <f t="shared" si="9"/>
        <v>45679.519999999997</v>
      </c>
      <c r="G31" s="10">
        <f t="shared" si="9"/>
        <v>0</v>
      </c>
      <c r="H31" s="10">
        <f t="shared" si="9"/>
        <v>0</v>
      </c>
      <c r="I31" s="10">
        <f t="shared" si="9"/>
        <v>0</v>
      </c>
      <c r="J31" s="10">
        <f t="shared" si="9"/>
        <v>0</v>
      </c>
      <c r="K31" s="10">
        <f t="shared" si="9"/>
        <v>0</v>
      </c>
      <c r="L31" s="10">
        <f t="shared" si="9"/>
        <v>0</v>
      </c>
      <c r="M31" s="10">
        <f t="shared" si="9"/>
        <v>0</v>
      </c>
      <c r="N31" s="10">
        <f t="shared" si="9"/>
        <v>0</v>
      </c>
      <c r="O31" s="10">
        <f t="shared" si="9"/>
        <v>0</v>
      </c>
      <c r="P31" s="10">
        <f t="shared" si="9"/>
        <v>0</v>
      </c>
      <c r="Q31" s="8"/>
    </row>
    <row r="32" spans="2:17" x14ac:dyDescent="0.3">
      <c r="B32" s="8" t="s">
        <v>41</v>
      </c>
      <c r="C32" s="10">
        <f>MOD(C29,$D$26)</f>
        <v>17560.160000000014</v>
      </c>
      <c r="D32" s="10">
        <f t="shared" ref="D32:P32" si="10">MOD(D29,$D$26)</f>
        <v>1607.6800000000112</v>
      </c>
      <c r="E32" s="10">
        <f t="shared" si="10"/>
        <v>11055.720000000005</v>
      </c>
      <c r="F32" s="10">
        <f t="shared" si="10"/>
        <v>5964.4800000000032</v>
      </c>
      <c r="G32" s="10">
        <f t="shared" si="10"/>
        <v>19155</v>
      </c>
      <c r="H32" s="10">
        <f t="shared" si="10"/>
        <v>12738</v>
      </c>
      <c r="I32" s="10">
        <f t="shared" si="10"/>
        <v>10822</v>
      </c>
      <c r="J32" s="10">
        <f t="shared" si="10"/>
        <v>2827</v>
      </c>
      <c r="K32" s="10">
        <f t="shared" si="10"/>
        <v>1260</v>
      </c>
      <c r="L32" s="10">
        <f t="shared" si="10"/>
        <v>920</v>
      </c>
      <c r="M32" s="10">
        <f t="shared" si="10"/>
        <v>780</v>
      </c>
      <c r="N32" s="10">
        <f t="shared" si="10"/>
        <v>666</v>
      </c>
      <c r="O32" s="10">
        <f t="shared" si="10"/>
        <v>475</v>
      </c>
      <c r="P32" s="10">
        <f t="shared" si="10"/>
        <v>0</v>
      </c>
      <c r="Q32" s="8"/>
    </row>
    <row r="33" spans="2:17" x14ac:dyDescent="0.3">
      <c r="B33" s="8" t="s">
        <v>67</v>
      </c>
      <c r="C33" s="8">
        <v>1</v>
      </c>
      <c r="D33" s="8">
        <v>0</v>
      </c>
      <c r="E33" s="8">
        <v>1</v>
      </c>
      <c r="F33" s="8">
        <v>0</v>
      </c>
      <c r="G33" s="8">
        <v>1</v>
      </c>
      <c r="H33" s="8">
        <v>1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10">
        <f>SUM(C33:P33)</f>
        <v>4</v>
      </c>
    </row>
    <row r="34" spans="2:17" x14ac:dyDescent="0.3">
      <c r="B34" s="8" t="s">
        <v>51</v>
      </c>
      <c r="C34" s="8">
        <f>SUM(C30,C33)</f>
        <v>10</v>
      </c>
      <c r="D34" s="8">
        <f t="shared" ref="D34:P34" si="11">SUM(D30,D33)</f>
        <v>7</v>
      </c>
      <c r="E34" s="8">
        <f t="shared" si="11"/>
        <v>4</v>
      </c>
      <c r="F34" s="8">
        <f t="shared" si="11"/>
        <v>2</v>
      </c>
      <c r="G34" s="8">
        <f t="shared" si="11"/>
        <v>1</v>
      </c>
      <c r="H34" s="8">
        <f t="shared" si="11"/>
        <v>1</v>
      </c>
      <c r="I34" s="8">
        <f t="shared" si="11"/>
        <v>0</v>
      </c>
      <c r="J34" s="8">
        <f t="shared" si="11"/>
        <v>0</v>
      </c>
      <c r="K34" s="8">
        <f t="shared" si="11"/>
        <v>0</v>
      </c>
      <c r="L34" s="8">
        <f t="shared" si="11"/>
        <v>0</v>
      </c>
      <c r="M34" s="8">
        <f t="shared" si="11"/>
        <v>0</v>
      </c>
      <c r="N34" s="8">
        <f t="shared" si="11"/>
        <v>0</v>
      </c>
      <c r="O34" s="8">
        <f t="shared" si="11"/>
        <v>0</v>
      </c>
      <c r="P34" s="8">
        <f t="shared" si="11"/>
        <v>0</v>
      </c>
      <c r="Q34" s="10">
        <f>SUM(C34:P34)</f>
        <v>25</v>
      </c>
    </row>
    <row r="35" spans="2:17" x14ac:dyDescent="0.3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7" spans="2:17" x14ac:dyDescent="0.3">
      <c r="B37" s="13" t="s">
        <v>42</v>
      </c>
      <c r="C37" s="8" t="s">
        <v>63</v>
      </c>
      <c r="D37" s="10">
        <f>Datos!L6/Datos!J13</f>
        <v>13793.92</v>
      </c>
      <c r="E37" s="8"/>
      <c r="F37" s="8" t="s">
        <v>34</v>
      </c>
      <c r="G37" s="8">
        <v>25</v>
      </c>
      <c r="H37" s="8"/>
      <c r="I37" s="8" t="s">
        <v>64</v>
      </c>
      <c r="J37" s="8"/>
      <c r="K37" s="10">
        <f>SUM(C41:P41)</f>
        <v>20</v>
      </c>
      <c r="L37" s="8" t="s">
        <v>65</v>
      </c>
      <c r="M37" s="8"/>
      <c r="N37" s="8"/>
      <c r="O37" s="8">
        <f>G37-K37</f>
        <v>5</v>
      </c>
      <c r="P37" s="8"/>
      <c r="Q37" s="8"/>
    </row>
    <row r="38" spans="2:17" x14ac:dyDescent="0.3">
      <c r="B38" s="24" t="s">
        <v>74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2:17" x14ac:dyDescent="0.3">
      <c r="B39" s="8"/>
      <c r="C39" s="8" t="s">
        <v>11</v>
      </c>
      <c r="D39" s="8" t="s">
        <v>12</v>
      </c>
      <c r="E39" s="8" t="s">
        <v>13</v>
      </c>
      <c r="F39" s="8" t="s">
        <v>14</v>
      </c>
      <c r="G39" s="8" t="s">
        <v>15</v>
      </c>
      <c r="H39" s="8" t="s">
        <v>16</v>
      </c>
      <c r="I39" s="8" t="s">
        <v>17</v>
      </c>
      <c r="J39" s="8" t="s">
        <v>18</v>
      </c>
      <c r="K39" s="8" t="s">
        <v>19</v>
      </c>
      <c r="L39" s="8" t="s">
        <v>20</v>
      </c>
      <c r="M39" s="8" t="s">
        <v>21</v>
      </c>
      <c r="N39" s="8" t="s">
        <v>22</v>
      </c>
      <c r="O39" s="8" t="s">
        <v>23</v>
      </c>
      <c r="P39" s="8" t="s">
        <v>24</v>
      </c>
      <c r="Q39" s="8"/>
    </row>
    <row r="40" spans="2:17" x14ac:dyDescent="0.3">
      <c r="B40" s="8" t="s">
        <v>39</v>
      </c>
      <c r="C40" s="10">
        <f t="array" ref="C40:P40">TRANSPOSE(Datos!F3:F16)</f>
        <v>108227</v>
      </c>
      <c r="D40" s="10">
        <v>137308</v>
      </c>
      <c r="E40" s="10">
        <v>46266</v>
      </c>
      <c r="F40" s="10">
        <v>22071</v>
      </c>
      <c r="G40" s="10">
        <v>10617</v>
      </c>
      <c r="H40" s="10">
        <v>7469</v>
      </c>
      <c r="I40" s="10">
        <v>5218</v>
      </c>
      <c r="J40" s="10">
        <v>1784</v>
      </c>
      <c r="K40" s="10">
        <v>1161</v>
      </c>
      <c r="L40" s="10">
        <v>462</v>
      </c>
      <c r="M40" s="10">
        <v>639</v>
      </c>
      <c r="N40" s="10">
        <v>0</v>
      </c>
      <c r="O40" s="8">
        <v>0</v>
      </c>
      <c r="P40" s="8">
        <v>0</v>
      </c>
      <c r="Q40" s="8"/>
    </row>
    <row r="41" spans="2:17" x14ac:dyDescent="0.3">
      <c r="B41" s="8" t="s">
        <v>66</v>
      </c>
      <c r="C41" s="8">
        <f>INT(C40/$D$37)</f>
        <v>7</v>
      </c>
      <c r="D41" s="8">
        <f t="shared" ref="D41:P41" si="12">INT(D40/$D$37)</f>
        <v>9</v>
      </c>
      <c r="E41" s="8">
        <f t="shared" si="12"/>
        <v>3</v>
      </c>
      <c r="F41" s="8">
        <f t="shared" si="12"/>
        <v>1</v>
      </c>
      <c r="G41" s="8">
        <f t="shared" si="12"/>
        <v>0</v>
      </c>
      <c r="H41" s="8">
        <f t="shared" si="12"/>
        <v>0</v>
      </c>
      <c r="I41" s="8">
        <f t="shared" si="12"/>
        <v>0</v>
      </c>
      <c r="J41" s="8">
        <f t="shared" si="12"/>
        <v>0</v>
      </c>
      <c r="K41" s="8">
        <f t="shared" si="12"/>
        <v>0</v>
      </c>
      <c r="L41" s="8">
        <f t="shared" si="12"/>
        <v>0</v>
      </c>
      <c r="M41" s="8">
        <f t="shared" si="12"/>
        <v>0</v>
      </c>
      <c r="N41" s="8">
        <f t="shared" si="12"/>
        <v>0</v>
      </c>
      <c r="O41" s="8">
        <f t="shared" si="12"/>
        <v>0</v>
      </c>
      <c r="P41" s="8">
        <f t="shared" si="12"/>
        <v>0</v>
      </c>
      <c r="Q41" s="8"/>
    </row>
    <row r="42" spans="2:17" x14ac:dyDescent="0.3">
      <c r="B42" s="8" t="s">
        <v>40</v>
      </c>
      <c r="C42" s="10">
        <f>C41*$D$37</f>
        <v>96557.440000000002</v>
      </c>
      <c r="D42" s="10">
        <f t="shared" ref="D42:P42" si="13">D41*$D$37</f>
        <v>124145.28</v>
      </c>
      <c r="E42" s="10">
        <f t="shared" si="13"/>
        <v>41381.760000000002</v>
      </c>
      <c r="F42" s="10">
        <f t="shared" si="13"/>
        <v>13793.92</v>
      </c>
      <c r="G42" s="10">
        <f t="shared" si="13"/>
        <v>0</v>
      </c>
      <c r="H42" s="10">
        <f t="shared" si="13"/>
        <v>0</v>
      </c>
      <c r="I42" s="10">
        <f t="shared" si="13"/>
        <v>0</v>
      </c>
      <c r="J42" s="10">
        <f t="shared" si="13"/>
        <v>0</v>
      </c>
      <c r="K42" s="10">
        <f t="shared" si="13"/>
        <v>0</v>
      </c>
      <c r="L42" s="10">
        <f t="shared" si="13"/>
        <v>0</v>
      </c>
      <c r="M42" s="10">
        <f t="shared" si="13"/>
        <v>0</v>
      </c>
      <c r="N42" s="10">
        <f t="shared" si="13"/>
        <v>0</v>
      </c>
      <c r="O42" s="10">
        <f t="shared" si="13"/>
        <v>0</v>
      </c>
      <c r="P42" s="10">
        <f t="shared" si="13"/>
        <v>0</v>
      </c>
      <c r="Q42" s="8"/>
    </row>
    <row r="43" spans="2:17" x14ac:dyDescent="0.3">
      <c r="B43" s="8" t="s">
        <v>41</v>
      </c>
      <c r="C43" s="10">
        <f>MOD(C40,$D$37)</f>
        <v>11669.56</v>
      </c>
      <c r="D43" s="10">
        <f t="shared" ref="D43:P43" si="14">MOD(D40,$D$37)</f>
        <v>13162.72</v>
      </c>
      <c r="E43" s="10">
        <f t="shared" si="14"/>
        <v>4884.24</v>
      </c>
      <c r="F43" s="10">
        <f t="shared" si="14"/>
        <v>8277.08</v>
      </c>
      <c r="G43" s="10">
        <f t="shared" si="14"/>
        <v>10617</v>
      </c>
      <c r="H43" s="10">
        <f t="shared" si="14"/>
        <v>7469</v>
      </c>
      <c r="I43" s="10">
        <f t="shared" si="14"/>
        <v>5218</v>
      </c>
      <c r="J43" s="10">
        <f t="shared" si="14"/>
        <v>1784</v>
      </c>
      <c r="K43" s="10">
        <f t="shared" si="14"/>
        <v>1161</v>
      </c>
      <c r="L43" s="10">
        <f t="shared" si="14"/>
        <v>462</v>
      </c>
      <c r="M43" s="10">
        <f t="shared" si="14"/>
        <v>639</v>
      </c>
      <c r="N43" s="10">
        <f t="shared" si="14"/>
        <v>0</v>
      </c>
      <c r="O43" s="10">
        <f t="shared" si="14"/>
        <v>0</v>
      </c>
      <c r="P43" s="10">
        <f t="shared" si="14"/>
        <v>0</v>
      </c>
      <c r="Q43" s="8"/>
    </row>
    <row r="44" spans="2:17" x14ac:dyDescent="0.3">
      <c r="B44" s="8" t="s">
        <v>67</v>
      </c>
      <c r="C44" s="8">
        <v>1</v>
      </c>
      <c r="D44" s="8">
        <v>1</v>
      </c>
      <c r="E44" s="8">
        <v>0</v>
      </c>
      <c r="F44" s="8">
        <v>1</v>
      </c>
      <c r="G44" s="8">
        <v>1</v>
      </c>
      <c r="H44" s="8">
        <v>1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10">
        <f>SUM(C44:P44)</f>
        <v>5</v>
      </c>
    </row>
    <row r="45" spans="2:17" x14ac:dyDescent="0.3">
      <c r="B45" s="8" t="s">
        <v>51</v>
      </c>
      <c r="C45" s="8">
        <f>SUM(C41,C44)</f>
        <v>8</v>
      </c>
      <c r="D45" s="8">
        <f t="shared" ref="D45:P45" si="15">SUM(D41,D44)</f>
        <v>10</v>
      </c>
      <c r="E45" s="8">
        <f t="shared" si="15"/>
        <v>3</v>
      </c>
      <c r="F45" s="8">
        <f t="shared" si="15"/>
        <v>2</v>
      </c>
      <c r="G45" s="8">
        <f t="shared" si="15"/>
        <v>1</v>
      </c>
      <c r="H45" s="8">
        <f t="shared" si="15"/>
        <v>1</v>
      </c>
      <c r="I45" s="8">
        <f t="shared" si="15"/>
        <v>0</v>
      </c>
      <c r="J45" s="8">
        <f t="shared" si="15"/>
        <v>0</v>
      </c>
      <c r="K45" s="8">
        <f t="shared" si="15"/>
        <v>0</v>
      </c>
      <c r="L45" s="8">
        <f t="shared" si="15"/>
        <v>0</v>
      </c>
      <c r="M45" s="8">
        <f t="shared" si="15"/>
        <v>0</v>
      </c>
      <c r="N45" s="8">
        <f t="shared" si="15"/>
        <v>0</v>
      </c>
      <c r="O45" s="8">
        <f t="shared" si="15"/>
        <v>0</v>
      </c>
      <c r="P45" s="8">
        <f t="shared" si="15"/>
        <v>0</v>
      </c>
      <c r="Q45" s="10">
        <f>SUM(C45:P45)</f>
        <v>25</v>
      </c>
    </row>
    <row r="47" spans="2:17" x14ac:dyDescent="0.3">
      <c r="C47" s="8" t="s">
        <v>11</v>
      </c>
      <c r="D47" s="8" t="s">
        <v>12</v>
      </c>
      <c r="E47" s="8" t="s">
        <v>13</v>
      </c>
      <c r="F47" s="8" t="s">
        <v>14</v>
      </c>
      <c r="G47" s="8" t="s">
        <v>15</v>
      </c>
      <c r="H47" s="8" t="s">
        <v>16</v>
      </c>
      <c r="I47" s="8" t="s">
        <v>17</v>
      </c>
      <c r="J47" s="8" t="s">
        <v>18</v>
      </c>
      <c r="K47" s="8" t="s">
        <v>19</v>
      </c>
      <c r="L47" s="8" t="s">
        <v>20</v>
      </c>
      <c r="M47" s="8" t="s">
        <v>21</v>
      </c>
      <c r="N47" s="8" t="s">
        <v>22</v>
      </c>
      <c r="O47" s="8" t="s">
        <v>23</v>
      </c>
      <c r="P47" s="8" t="s">
        <v>24</v>
      </c>
    </row>
    <row r="48" spans="2:17" x14ac:dyDescent="0.3">
      <c r="B48" s="13" t="s">
        <v>33</v>
      </c>
      <c r="C48">
        <f>SUM(C45,C34,C22)</f>
        <v>25</v>
      </c>
      <c r="D48" s="8">
        <f t="shared" ref="D48:P48" si="16">SUM(D45,D34,D22)</f>
        <v>24</v>
      </c>
      <c r="E48" s="8">
        <f t="shared" si="16"/>
        <v>11</v>
      </c>
      <c r="F48" s="8">
        <f t="shared" si="16"/>
        <v>8</v>
      </c>
      <c r="G48" s="8">
        <f t="shared" si="16"/>
        <v>3</v>
      </c>
      <c r="H48" s="8">
        <f t="shared" si="16"/>
        <v>3</v>
      </c>
      <c r="I48" s="8">
        <f t="shared" si="16"/>
        <v>1</v>
      </c>
      <c r="J48" s="8">
        <f t="shared" si="16"/>
        <v>0</v>
      </c>
      <c r="K48" s="8">
        <f t="shared" si="16"/>
        <v>0</v>
      </c>
      <c r="L48" s="8">
        <f t="shared" si="16"/>
        <v>0</v>
      </c>
      <c r="M48" s="8">
        <f t="shared" si="16"/>
        <v>0</v>
      </c>
      <c r="N48" s="8">
        <f t="shared" si="16"/>
        <v>0</v>
      </c>
      <c r="O48" s="8">
        <f t="shared" si="16"/>
        <v>0</v>
      </c>
      <c r="P48" s="8">
        <f t="shared" si="16"/>
        <v>0</v>
      </c>
    </row>
  </sheetData>
  <conditionalFormatting sqref="C9:P9">
    <cfRule type="top10" dxfId="21" priority="5" rank="5"/>
  </conditionalFormatting>
  <conditionalFormatting sqref="C20:P20">
    <cfRule type="top10" dxfId="20" priority="3" rank="5"/>
  </conditionalFormatting>
  <conditionalFormatting sqref="C32:P32">
    <cfRule type="top10" dxfId="19" priority="2" rank="4"/>
  </conditionalFormatting>
  <conditionalFormatting sqref="C43:P43">
    <cfRule type="top10" dxfId="18" priority="1" rank="5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6B05F-4F66-4A90-93F6-8987A12B7194}">
  <dimension ref="B2:P72"/>
  <sheetViews>
    <sheetView topLeftCell="A25" workbookViewId="0">
      <selection activeCell="C72" sqref="C72"/>
    </sheetView>
  </sheetViews>
  <sheetFormatPr baseColWidth="10" defaultRowHeight="14.4" x14ac:dyDescent="0.3"/>
  <sheetData>
    <row r="2" spans="2:13" x14ac:dyDescent="0.3">
      <c r="C2" s="10"/>
      <c r="D2" s="8"/>
      <c r="E2" s="10"/>
      <c r="F2" s="8"/>
      <c r="G2" s="8"/>
    </row>
    <row r="3" spans="2:13" x14ac:dyDescent="0.3">
      <c r="B3" t="s">
        <v>57</v>
      </c>
    </row>
    <row r="4" spans="2:13" x14ac:dyDescent="0.3">
      <c r="L4" s="16" t="s">
        <v>52</v>
      </c>
      <c r="M4" s="17">
        <f>Datos!I14</f>
        <v>32087.91</v>
      </c>
    </row>
    <row r="5" spans="2:13" x14ac:dyDescent="0.3">
      <c r="B5" s="8" t="s">
        <v>63</v>
      </c>
      <c r="C5" s="10">
        <f>SUM(Datos!C3:C7)/Datos!J14</f>
        <v>13338.173333333334</v>
      </c>
      <c r="D5" s="8"/>
      <c r="E5" s="8"/>
      <c r="F5" s="8"/>
      <c r="G5" s="8"/>
      <c r="L5" s="8" t="s">
        <v>11</v>
      </c>
      <c r="M5" s="17" t="str">
        <f>IF(Datos!C3&gt;$M$4,"PASA CORTE","NO PASA CORTE")</f>
        <v>PASA CORTE</v>
      </c>
    </row>
    <row r="6" spans="2:13" x14ac:dyDescent="0.3">
      <c r="L6" s="8" t="s">
        <v>12</v>
      </c>
      <c r="M6" s="17" t="str">
        <f>IF(Datos!C4&gt;$M$4,"PASA CORTE","NO PASA CORTE")</f>
        <v>PASA CORTE</v>
      </c>
    </row>
    <row r="7" spans="2:13" x14ac:dyDescent="0.3">
      <c r="B7" s="8"/>
      <c r="C7" s="8" t="s">
        <v>11</v>
      </c>
      <c r="D7" s="8" t="s">
        <v>12</v>
      </c>
      <c r="E7" s="8" t="s">
        <v>13</v>
      </c>
      <c r="F7" s="8" t="s">
        <v>14</v>
      </c>
      <c r="G7" s="22" t="s">
        <v>30</v>
      </c>
      <c r="I7" s="8" t="s">
        <v>34</v>
      </c>
      <c r="J7">
        <v>75</v>
      </c>
      <c r="L7" s="8" t="s">
        <v>13</v>
      </c>
      <c r="M7" s="17" t="str">
        <f>IF(Datos!C5&gt;$M$4,"PASA CORTE","NO PASA CORTE")</f>
        <v>PASA CORTE</v>
      </c>
    </row>
    <row r="8" spans="2:13" x14ac:dyDescent="0.3">
      <c r="B8" s="8" t="s">
        <v>39</v>
      </c>
      <c r="C8" s="10">
        <f t="array" ref="C8:G8">TRANSPOSE(Datos!C3:C16)</f>
        <v>372456</v>
      </c>
      <c r="D8" s="10">
        <v>343609</v>
      </c>
      <c r="E8" s="10">
        <v>150752</v>
      </c>
      <c r="F8" s="10">
        <v>98144</v>
      </c>
      <c r="G8">
        <v>35402</v>
      </c>
      <c r="I8" s="8" t="s">
        <v>64</v>
      </c>
      <c r="J8">
        <f>SUM(C9:G9)</f>
        <v>72</v>
      </c>
      <c r="L8" s="8" t="s">
        <v>14</v>
      </c>
      <c r="M8" s="17" t="str">
        <f>IF(Datos!C6&gt;$M$4,"PASA CORTE","NO PASA CORTE")</f>
        <v>PASA CORTE</v>
      </c>
    </row>
    <row r="9" spans="2:13" x14ac:dyDescent="0.3">
      <c r="B9" s="8" t="s">
        <v>66</v>
      </c>
      <c r="C9" s="8">
        <f>INT(C8/$C5)</f>
        <v>27</v>
      </c>
      <c r="D9" s="8">
        <f t="shared" ref="D9:G9" si="0">INT(D8/$C5)</f>
        <v>25</v>
      </c>
      <c r="E9" s="8">
        <f t="shared" si="0"/>
        <v>11</v>
      </c>
      <c r="F9" s="8">
        <f t="shared" si="0"/>
        <v>7</v>
      </c>
      <c r="G9" s="8">
        <f t="shared" si="0"/>
        <v>2</v>
      </c>
      <c r="I9" s="8" t="s">
        <v>65</v>
      </c>
      <c r="J9">
        <f>J7-J8</f>
        <v>3</v>
      </c>
      <c r="L9" s="8" t="s">
        <v>15</v>
      </c>
      <c r="M9" s="17" t="str">
        <f>IF(Datos!C7&gt;$M$4,"PASA CORTE","NO PASA CORTE")</f>
        <v>PASA CORTE</v>
      </c>
    </row>
    <row r="10" spans="2:13" x14ac:dyDescent="0.3">
      <c r="B10" s="8" t="s">
        <v>40</v>
      </c>
      <c r="C10" s="10">
        <f>$C$5*C9</f>
        <v>360130.68</v>
      </c>
      <c r="D10" s="10">
        <f>$C$5*D9</f>
        <v>333454.33333333337</v>
      </c>
      <c r="E10" s="10">
        <f>$C$5*E9</f>
        <v>146719.90666666668</v>
      </c>
      <c r="F10" s="10">
        <f>$C$5*F9</f>
        <v>93367.213333333333</v>
      </c>
      <c r="G10" s="10">
        <f>$C$5*G9</f>
        <v>26676.346666666668</v>
      </c>
      <c r="L10" s="8" t="s">
        <v>16</v>
      </c>
      <c r="M10" s="17" t="str">
        <f>IF(Datos!C8&gt;$M$4,"PASA CORTE","NO PASA CORTE")</f>
        <v>NO PASA CORTE</v>
      </c>
    </row>
    <row r="11" spans="2:13" x14ac:dyDescent="0.3">
      <c r="B11" s="8" t="s">
        <v>41</v>
      </c>
      <c r="C11" s="10">
        <f>MOD(C8,$C$5)</f>
        <v>12325.31999999998</v>
      </c>
      <c r="D11" s="10">
        <f>MOD(D8,$C$5)</f>
        <v>10154.666666666648</v>
      </c>
      <c r="E11" s="10">
        <f>MOD(E8,$C$5)</f>
        <v>4032.0933333333251</v>
      </c>
      <c r="F11" s="10">
        <f>MOD(F8,$C$5)</f>
        <v>4776.7866666666614</v>
      </c>
      <c r="G11" s="10">
        <f>MOD(G8,$C$5)</f>
        <v>8725.6533333333318</v>
      </c>
      <c r="L11" s="8" t="s">
        <v>17</v>
      </c>
      <c r="M11" s="17" t="str">
        <f>IF(Datos!C9&gt;$M$4,"PASA CORTE","NO PASA CORTE")</f>
        <v>NO PASA CORTE</v>
      </c>
    </row>
    <row r="12" spans="2:13" x14ac:dyDescent="0.3">
      <c r="B12" s="8" t="s">
        <v>67</v>
      </c>
      <c r="C12" s="8">
        <v>1</v>
      </c>
      <c r="D12" s="8">
        <v>1</v>
      </c>
      <c r="E12" s="8">
        <v>0</v>
      </c>
      <c r="F12" s="8">
        <v>0</v>
      </c>
      <c r="G12" s="8">
        <v>1</v>
      </c>
      <c r="L12" s="8" t="s">
        <v>18</v>
      </c>
      <c r="M12" s="17" t="str">
        <f>IF(Datos!C10&gt;$M$4,"PASA CORTE","NO PASA CORTE")</f>
        <v>NO PASA CORTE</v>
      </c>
    </row>
    <row r="13" spans="2:13" x14ac:dyDescent="0.3">
      <c r="B13" s="8" t="s">
        <v>51</v>
      </c>
      <c r="C13" s="8">
        <f>SUM(C9,C12)</f>
        <v>28</v>
      </c>
      <c r="D13" s="8">
        <f>SUM(D9,D12)</f>
        <v>26</v>
      </c>
      <c r="E13" s="8">
        <f>SUM(E9,E12)</f>
        <v>11</v>
      </c>
      <c r="F13" s="8">
        <f>SUM(F9,F12)</f>
        <v>7</v>
      </c>
      <c r="G13" s="8">
        <f>SUM(G9,G12)</f>
        <v>3</v>
      </c>
      <c r="L13" s="8" t="s">
        <v>19</v>
      </c>
      <c r="M13" s="17" t="str">
        <f>IF(Datos!C11&gt;$M$4,"PASA CORTE","NO PASA CORTE")</f>
        <v>NO PASA CORTE</v>
      </c>
    </row>
    <row r="14" spans="2:13" x14ac:dyDescent="0.3">
      <c r="B14" s="8"/>
      <c r="C14" s="8"/>
      <c r="D14" s="8"/>
      <c r="E14" s="8"/>
      <c r="F14" s="8"/>
      <c r="G14" s="8"/>
      <c r="I14" s="8"/>
      <c r="J14" s="8"/>
      <c r="L14" s="8" t="s">
        <v>20</v>
      </c>
      <c r="M14" s="17" t="str">
        <f>IF(Datos!C12&gt;$M$4,"PASA CORTE","NO PASA CORTE")</f>
        <v>NO PASA CORTE</v>
      </c>
    </row>
    <row r="15" spans="2:13" x14ac:dyDescent="0.3">
      <c r="L15" s="8" t="s">
        <v>21</v>
      </c>
      <c r="M15" s="17" t="str">
        <f>IF(Datos!C13&gt;$M$4,"PASA CORTE","NO PASA CORTE")</f>
        <v>NO PASA CORTE</v>
      </c>
    </row>
    <row r="16" spans="2:13" x14ac:dyDescent="0.3">
      <c r="L16" s="8" t="s">
        <v>22</v>
      </c>
      <c r="M16" s="17" t="str">
        <f>IF(Datos!C14&gt;$M$4,"PASA CORTE","NO PASA CORTE")</f>
        <v>NO PASA CORTE</v>
      </c>
    </row>
    <row r="17" spans="2:16" x14ac:dyDescent="0.3">
      <c r="L17" s="8" t="s">
        <v>23</v>
      </c>
      <c r="M17" s="17" t="str">
        <f>IF(Datos!C15&gt;$M$4,"PASA CORTE","NO PASA CORTE")</f>
        <v>NO PASA CORTE</v>
      </c>
    </row>
    <row r="18" spans="2:16" x14ac:dyDescent="0.3">
      <c r="L18" s="8" t="s">
        <v>24</v>
      </c>
      <c r="M18" s="17" t="str">
        <f>IF(Datos!C16&gt;$M$4,"PASA CORTE","NO PASA CORTE")</f>
        <v>NO PASA CORTE</v>
      </c>
    </row>
    <row r="19" spans="2:16" x14ac:dyDescent="0.3">
      <c r="J19" s="17"/>
    </row>
    <row r="20" spans="2:16" x14ac:dyDescent="0.3">
      <c r="B20" s="1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2:16" x14ac:dyDescent="0.3">
      <c r="B21" s="17" t="s">
        <v>55</v>
      </c>
      <c r="C21" s="17"/>
      <c r="D21" s="17"/>
      <c r="E21" s="17"/>
      <c r="F21" s="17"/>
      <c r="G21" s="17"/>
      <c r="H21" s="17"/>
      <c r="I21" s="17"/>
      <c r="J21" s="17"/>
      <c r="K21" s="8"/>
      <c r="L21" s="8"/>
      <c r="M21" s="17"/>
      <c r="N21" s="17"/>
      <c r="O21" s="17"/>
      <c r="P21" s="17"/>
    </row>
    <row r="22" spans="2:16" x14ac:dyDescent="0.3">
      <c r="B22" t="s">
        <v>61</v>
      </c>
      <c r="M22" s="16" t="s">
        <v>52</v>
      </c>
      <c r="N22" s="17">
        <f>Datos!I11</f>
        <v>4612.6499999999996</v>
      </c>
    </row>
    <row r="23" spans="2:16" x14ac:dyDescent="0.3">
      <c r="M23" s="8" t="s">
        <v>11</v>
      </c>
      <c r="N23" s="17" t="str">
        <f>IF(Datos!D3&gt;$N$22,"PASA CORTE","NO PASA CORTE")</f>
        <v>PASA CORTE</v>
      </c>
    </row>
    <row r="24" spans="2:16" x14ac:dyDescent="0.3">
      <c r="B24" s="8" t="s">
        <v>63</v>
      </c>
      <c r="C24" s="10">
        <f>SUM(Datos!D3:D7,Datos!D9)/Datos!J11</f>
        <v>5862.08</v>
      </c>
      <c r="M24" s="8" t="s">
        <v>12</v>
      </c>
      <c r="N24" s="17" t="str">
        <f>IF(Datos!D4&gt;$N$22,"PASA CORTE","NO PASA CORTE")</f>
        <v>PASA CORTE</v>
      </c>
    </row>
    <row r="25" spans="2:16" x14ac:dyDescent="0.3">
      <c r="M25" s="8" t="s">
        <v>13</v>
      </c>
      <c r="N25" s="17" t="str">
        <f>IF(Datos!D5&gt;$N$22,"PASA CORTE","NO PASA CORTE")</f>
        <v>PASA CORTE</v>
      </c>
    </row>
    <row r="26" spans="2:16" x14ac:dyDescent="0.3">
      <c r="B26" s="8"/>
      <c r="C26" s="8" t="s">
        <v>11</v>
      </c>
      <c r="D26" s="8" t="s">
        <v>12</v>
      </c>
      <c r="E26" s="8" t="s">
        <v>13</v>
      </c>
      <c r="F26" s="8" t="s">
        <v>14</v>
      </c>
      <c r="G26" s="22" t="s">
        <v>70</v>
      </c>
      <c r="H26" s="22" t="s">
        <v>71</v>
      </c>
      <c r="M26" s="8" t="s">
        <v>14</v>
      </c>
      <c r="N26" s="17" t="str">
        <f>IF(Datos!D6&gt;$N$22,"PASA CORTE","NO PASA CORTE")</f>
        <v>PASA CORTE</v>
      </c>
    </row>
    <row r="27" spans="2:16" x14ac:dyDescent="0.3">
      <c r="B27" s="8" t="s">
        <v>39</v>
      </c>
      <c r="C27" s="10">
        <f t="array" ref="C27:G27">TRANSPOSE(Datos!D3:D16)</f>
        <v>41111</v>
      </c>
      <c r="D27" s="10">
        <v>44815</v>
      </c>
      <c r="E27" s="10">
        <v>24911</v>
      </c>
      <c r="F27" s="10">
        <v>24429</v>
      </c>
      <c r="G27" s="8">
        <v>5630</v>
      </c>
      <c r="H27">
        <f>Datos!D9</f>
        <v>5656</v>
      </c>
      <c r="J27" s="8" t="s">
        <v>34</v>
      </c>
      <c r="K27" s="8">
        <v>25</v>
      </c>
      <c r="M27" s="8" t="s">
        <v>15</v>
      </c>
      <c r="N27" s="17" t="str">
        <f>IF(Datos!D7&gt;$N$22,"PASA CORTE","NO PASA CORTE")</f>
        <v>PASA CORTE</v>
      </c>
    </row>
    <row r="28" spans="2:16" x14ac:dyDescent="0.3">
      <c r="B28" s="8" t="s">
        <v>66</v>
      </c>
      <c r="C28" s="8">
        <f>INT(C27/$C$24)</f>
        <v>7</v>
      </c>
      <c r="D28" s="8">
        <f t="shared" ref="D28:H28" si="1">INT(D27/$C$24)</f>
        <v>7</v>
      </c>
      <c r="E28" s="8">
        <f t="shared" si="1"/>
        <v>4</v>
      </c>
      <c r="F28" s="8">
        <f t="shared" si="1"/>
        <v>4</v>
      </c>
      <c r="G28" s="8">
        <f t="shared" si="1"/>
        <v>0</v>
      </c>
      <c r="H28" s="8">
        <f t="shared" si="1"/>
        <v>0</v>
      </c>
      <c r="J28" s="8" t="s">
        <v>64</v>
      </c>
      <c r="K28" s="8">
        <f>SUM(C28:H28)</f>
        <v>22</v>
      </c>
      <c r="M28" s="8" t="s">
        <v>16</v>
      </c>
      <c r="N28" s="17" t="str">
        <f>IF(Datos!D8&gt;$N$22,"PASA CORTE","NO PASA CORTE")</f>
        <v>NO PASA CORTE</v>
      </c>
    </row>
    <row r="29" spans="2:16" x14ac:dyDescent="0.3">
      <c r="B29" s="8" t="s">
        <v>40</v>
      </c>
      <c r="C29" s="10">
        <f>$C$24*C28</f>
        <v>41034.559999999998</v>
      </c>
      <c r="D29" s="10">
        <f t="shared" ref="D29:H29" si="2">$C$24*D28</f>
        <v>41034.559999999998</v>
      </c>
      <c r="E29" s="10">
        <f t="shared" si="2"/>
        <v>23448.32</v>
      </c>
      <c r="F29" s="10">
        <f t="shared" si="2"/>
        <v>23448.32</v>
      </c>
      <c r="G29" s="10">
        <f t="shared" si="2"/>
        <v>0</v>
      </c>
      <c r="H29" s="10">
        <f t="shared" si="2"/>
        <v>0</v>
      </c>
      <c r="J29" s="8" t="s">
        <v>65</v>
      </c>
      <c r="K29" s="8">
        <f>K27-K28</f>
        <v>3</v>
      </c>
      <c r="M29" s="8" t="s">
        <v>17</v>
      </c>
      <c r="N29" s="17" t="str">
        <f>IF(Datos!D9&gt;$N$22,"PASA CORTE","NO PASA CORTE")</f>
        <v>PASA CORTE</v>
      </c>
    </row>
    <row r="30" spans="2:16" x14ac:dyDescent="0.3">
      <c r="B30" s="8" t="s">
        <v>41</v>
      </c>
      <c r="C30" s="10">
        <f>MOD(C27,$C$24)</f>
        <v>76.440000000000509</v>
      </c>
      <c r="D30" s="10">
        <f t="shared" ref="D30:H30" si="3">MOD(D27,$C$24)</f>
        <v>3780.4400000000005</v>
      </c>
      <c r="E30" s="10">
        <f t="shared" si="3"/>
        <v>1462.6800000000003</v>
      </c>
      <c r="F30" s="10">
        <f t="shared" si="3"/>
        <v>980.68000000000029</v>
      </c>
      <c r="G30" s="10">
        <f t="shared" si="3"/>
        <v>5630</v>
      </c>
      <c r="H30" s="10">
        <f t="shared" si="3"/>
        <v>5656</v>
      </c>
      <c r="J30" s="8"/>
      <c r="K30" s="8"/>
      <c r="M30" s="8" t="s">
        <v>18</v>
      </c>
      <c r="N30" s="17" t="str">
        <f>IF(Datos!D10&gt;$N$22,"PASA CORTE","NO PASA CORTE")</f>
        <v>NO PASA CORTE</v>
      </c>
    </row>
    <row r="31" spans="2:16" x14ac:dyDescent="0.3">
      <c r="B31" s="8" t="s">
        <v>67</v>
      </c>
      <c r="C31" s="8">
        <v>0</v>
      </c>
      <c r="D31" s="8">
        <v>1</v>
      </c>
      <c r="E31" s="8">
        <v>0</v>
      </c>
      <c r="F31" s="8">
        <v>0</v>
      </c>
      <c r="G31" s="8">
        <v>1</v>
      </c>
      <c r="H31">
        <v>1</v>
      </c>
      <c r="J31" s="8"/>
      <c r="K31" s="8"/>
      <c r="M31" s="8" t="s">
        <v>19</v>
      </c>
      <c r="N31" s="17" t="str">
        <f>IF(Datos!D11&gt;$N$22,"PASA CORTE","NO PASA CORTE")</f>
        <v>NO PASA CORTE</v>
      </c>
    </row>
    <row r="32" spans="2:16" x14ac:dyDescent="0.3">
      <c r="B32" s="8" t="s">
        <v>51</v>
      </c>
      <c r="C32" s="8">
        <f>SUM(C28,C31)</f>
        <v>7</v>
      </c>
      <c r="D32" s="8">
        <f>SUM(D28,D31)</f>
        <v>8</v>
      </c>
      <c r="E32" s="8">
        <f>SUM(E28,E31)</f>
        <v>4</v>
      </c>
      <c r="F32" s="8">
        <f>SUM(F28,F31)</f>
        <v>4</v>
      </c>
      <c r="G32" s="8">
        <f t="shared" ref="G32:H32" si="4">SUM(G28,G31)</f>
        <v>1</v>
      </c>
      <c r="H32" s="8">
        <f t="shared" si="4"/>
        <v>1</v>
      </c>
      <c r="J32" s="8"/>
      <c r="K32" s="8"/>
      <c r="M32" s="8" t="s">
        <v>20</v>
      </c>
      <c r="N32" s="17" t="str">
        <f>IF(Datos!D12&gt;$N$22,"PASA CORTE","NO PASA CORTE")</f>
        <v>NO PASA CORTE</v>
      </c>
    </row>
    <row r="33" spans="2:14" x14ac:dyDescent="0.3">
      <c r="M33" s="8" t="s">
        <v>21</v>
      </c>
      <c r="N33" s="17" t="str">
        <f>IF(Datos!D13&gt;$N$22,"PASA CORTE","NO PASA CORTE")</f>
        <v>NO PASA CORTE</v>
      </c>
    </row>
    <row r="34" spans="2:14" x14ac:dyDescent="0.3">
      <c r="M34" s="8" t="s">
        <v>22</v>
      </c>
      <c r="N34" s="17" t="str">
        <f>IF(Datos!D14&gt;$N$22,"PASA CORTE","NO PASA CORTE")</f>
        <v>NO PASA CORTE</v>
      </c>
    </row>
    <row r="35" spans="2:14" x14ac:dyDescent="0.3">
      <c r="M35" s="8" t="s">
        <v>23</v>
      </c>
      <c r="N35" s="17" t="str">
        <f>IF(Datos!D15&gt;$N$22,"PASA CORTE","NO PASA CORTE")</f>
        <v>NO PASA CORTE</v>
      </c>
    </row>
    <row r="36" spans="2:14" x14ac:dyDescent="0.3">
      <c r="M36" s="8" t="s">
        <v>24</v>
      </c>
      <c r="N36" s="17" t="str">
        <f>IF(Datos!D16&gt;$N$22,"PASA CORTE","NO PASA CORTE")</f>
        <v>NO PASA CORTE</v>
      </c>
    </row>
    <row r="39" spans="2:14" x14ac:dyDescent="0.3">
      <c r="B39" s="8" t="s">
        <v>60</v>
      </c>
      <c r="C39" s="8"/>
      <c r="D39" s="8"/>
      <c r="E39" s="8"/>
      <c r="F39" s="8"/>
      <c r="G39" s="8"/>
      <c r="I39" s="8"/>
      <c r="J39" s="8"/>
      <c r="K39" s="8"/>
      <c r="L39" s="16" t="s">
        <v>52</v>
      </c>
      <c r="M39" s="17">
        <f>Datos!I12</f>
        <v>17129.82</v>
      </c>
    </row>
    <row r="40" spans="2:14" x14ac:dyDescent="0.3">
      <c r="B40" s="8"/>
      <c r="C40" s="8"/>
      <c r="D40" s="8"/>
      <c r="E40" s="8"/>
      <c r="F40" s="8"/>
      <c r="G40" s="8"/>
      <c r="I40" s="8"/>
      <c r="J40" s="8"/>
      <c r="K40" s="8"/>
      <c r="L40" s="8" t="s">
        <v>11</v>
      </c>
      <c r="M40" s="17" t="str">
        <f>IF(Datos!E3&gt;$M$39,"PASA CORTE","NO PASA CORTE")</f>
        <v>PASA CORTE</v>
      </c>
    </row>
    <row r="41" spans="2:14" x14ac:dyDescent="0.3">
      <c r="B41" s="8" t="s">
        <v>63</v>
      </c>
      <c r="C41" s="10">
        <f>SUM(Datos!E3:E7)/Datos!J12</f>
        <v>21399.119999999999</v>
      </c>
      <c r="D41" s="8"/>
      <c r="E41" s="8"/>
      <c r="F41" s="8"/>
      <c r="G41" s="8"/>
      <c r="I41" s="8"/>
      <c r="J41" s="8"/>
      <c r="K41" s="8"/>
      <c r="L41" s="8" t="s">
        <v>12</v>
      </c>
      <c r="M41" s="17" t="str">
        <f>IF(Datos!E4&gt;$M$39,"PASA CORTE","NO PASA CORTE")</f>
        <v>PASA CORTE</v>
      </c>
    </row>
    <row r="42" spans="2:14" x14ac:dyDescent="0.3">
      <c r="B42" s="8"/>
      <c r="C42" s="8"/>
      <c r="D42" s="8"/>
      <c r="E42" s="8"/>
      <c r="F42" s="8"/>
      <c r="G42" s="8"/>
      <c r="I42" s="8"/>
      <c r="J42" s="8"/>
      <c r="K42" s="8"/>
      <c r="L42" s="8" t="s">
        <v>13</v>
      </c>
      <c r="M42" s="17" t="str">
        <f>IF(Datos!E5&gt;$M$39,"PASA CORTE","NO PASA CORTE")</f>
        <v>PASA CORTE</v>
      </c>
    </row>
    <row r="43" spans="2:14" x14ac:dyDescent="0.3">
      <c r="B43" s="8"/>
      <c r="C43" s="8" t="s">
        <v>11</v>
      </c>
      <c r="D43" s="8" t="s">
        <v>12</v>
      </c>
      <c r="E43" s="8" t="s">
        <v>13</v>
      </c>
      <c r="F43" s="8" t="s">
        <v>14</v>
      </c>
      <c r="G43" s="22" t="s">
        <v>30</v>
      </c>
      <c r="I43" s="8"/>
      <c r="J43" s="8"/>
      <c r="K43" s="8"/>
      <c r="L43" s="8" t="s">
        <v>14</v>
      </c>
      <c r="M43" s="17" t="str">
        <f>IF(Datos!E6&gt;$M$39,"PASA CORTE","NO PASA CORTE")</f>
        <v>PASA CORTE</v>
      </c>
    </row>
    <row r="44" spans="2:14" x14ac:dyDescent="0.3">
      <c r="B44" s="8" t="s">
        <v>39</v>
      </c>
      <c r="C44" s="10">
        <f t="array" ref="C44:G44">TRANSPOSE(Datos!E3:E16)</f>
        <v>223118</v>
      </c>
      <c r="D44" s="10">
        <v>161486</v>
      </c>
      <c r="E44" s="10">
        <v>79575</v>
      </c>
      <c r="F44" s="10">
        <v>51644</v>
      </c>
      <c r="G44" s="8">
        <v>19155</v>
      </c>
      <c r="I44" s="8" t="s">
        <v>34</v>
      </c>
      <c r="J44" s="8">
        <v>25</v>
      </c>
      <c r="K44" s="8"/>
      <c r="L44" s="8" t="s">
        <v>15</v>
      </c>
      <c r="M44" s="17" t="str">
        <f>IF(Datos!E7&gt;$M$39,"PASA CORTE","NO PASA CORTE")</f>
        <v>PASA CORTE</v>
      </c>
    </row>
    <row r="45" spans="2:14" x14ac:dyDescent="0.3">
      <c r="B45" s="8" t="s">
        <v>66</v>
      </c>
      <c r="C45" s="8">
        <f>INT(C44/$C$41)</f>
        <v>10</v>
      </c>
      <c r="D45" s="8">
        <f t="shared" ref="D45:G45" si="5">INT(D44/$C$41)</f>
        <v>7</v>
      </c>
      <c r="E45" s="8">
        <f t="shared" si="5"/>
        <v>3</v>
      </c>
      <c r="F45" s="8">
        <f t="shared" si="5"/>
        <v>2</v>
      </c>
      <c r="G45" s="8">
        <f t="shared" si="5"/>
        <v>0</v>
      </c>
      <c r="I45" s="8" t="s">
        <v>64</v>
      </c>
      <c r="J45" s="8">
        <f>SUM(C45:G45)</f>
        <v>22</v>
      </c>
      <c r="K45" s="8"/>
      <c r="L45" s="8" t="s">
        <v>16</v>
      </c>
      <c r="M45" s="17" t="str">
        <f>IF(Datos!E8&gt;$M$39,"PASA CORTE","NO PASA CORTE")</f>
        <v>NO PASA CORTE</v>
      </c>
    </row>
    <row r="46" spans="2:14" x14ac:dyDescent="0.3">
      <c r="B46" s="8" t="s">
        <v>40</v>
      </c>
      <c r="C46" s="10">
        <f>$C$24*C45</f>
        <v>58620.800000000003</v>
      </c>
      <c r="D46" s="10">
        <f t="shared" ref="D46" si="6">$C$24*D45</f>
        <v>41034.559999999998</v>
      </c>
      <c r="E46" s="10">
        <f t="shared" ref="E46" si="7">$C$24*E45</f>
        <v>17586.239999999998</v>
      </c>
      <c r="F46" s="10">
        <f t="shared" ref="F46:G46" si="8">$C$24*F45</f>
        <v>11724.16</v>
      </c>
      <c r="G46" s="10">
        <f t="shared" si="8"/>
        <v>0</v>
      </c>
      <c r="I46" s="8" t="s">
        <v>65</v>
      </c>
      <c r="J46" s="8">
        <f>J44-J45</f>
        <v>3</v>
      </c>
      <c r="K46" s="8"/>
      <c r="L46" s="8" t="s">
        <v>17</v>
      </c>
      <c r="M46" s="17" t="str">
        <f>IF(Datos!E9&gt;$M$39,"PASA CORTE","NO PASA CORTE")</f>
        <v>NO PASA CORTE</v>
      </c>
    </row>
    <row r="47" spans="2:14" x14ac:dyDescent="0.3">
      <c r="B47" s="8" t="s">
        <v>41</v>
      </c>
      <c r="C47" s="10">
        <f t="shared" ref="C47:F47" si="9">MOD(C44,$C$41)</f>
        <v>9126.8000000000102</v>
      </c>
      <c r="D47" s="10">
        <f t="shared" si="9"/>
        <v>11692.160000000007</v>
      </c>
      <c r="E47" s="10">
        <f t="shared" si="9"/>
        <v>15377.640000000003</v>
      </c>
      <c r="F47" s="10">
        <f t="shared" si="9"/>
        <v>8845.760000000002</v>
      </c>
      <c r="G47" s="10">
        <f>MOD(G44,$C$41)</f>
        <v>19155</v>
      </c>
      <c r="I47" s="8"/>
      <c r="J47" s="8"/>
      <c r="K47" s="8"/>
      <c r="L47" s="8" t="s">
        <v>18</v>
      </c>
      <c r="M47" s="17" t="str">
        <f>IF(Datos!E10&gt;$M$39,"PASA CORTE","NO PASA CORTE")</f>
        <v>NO PASA CORTE</v>
      </c>
    </row>
    <row r="48" spans="2:14" x14ac:dyDescent="0.3">
      <c r="B48" s="8" t="s">
        <v>67</v>
      </c>
      <c r="C48" s="8">
        <v>0</v>
      </c>
      <c r="D48" s="8">
        <v>1</v>
      </c>
      <c r="E48" s="8">
        <v>1</v>
      </c>
      <c r="F48" s="8">
        <v>0</v>
      </c>
      <c r="G48" s="8">
        <v>1</v>
      </c>
      <c r="I48" s="8"/>
      <c r="J48" s="8"/>
      <c r="K48" s="8"/>
      <c r="L48" s="8" t="s">
        <v>19</v>
      </c>
      <c r="M48" s="17" t="str">
        <f>IF(Datos!E11&gt;$M$39,"PASA CORTE","NO PASA CORTE")</f>
        <v>NO PASA CORTE</v>
      </c>
    </row>
    <row r="49" spans="2:13" x14ac:dyDescent="0.3">
      <c r="B49" s="8" t="s">
        <v>51</v>
      </c>
      <c r="C49" s="8">
        <f>SUM(C45,C48)</f>
        <v>10</v>
      </c>
      <c r="D49" s="8">
        <f>SUM(D45,D48)</f>
        <v>8</v>
      </c>
      <c r="E49" s="8">
        <f>SUM(E45,E48)</f>
        <v>4</v>
      </c>
      <c r="F49" s="8">
        <f>SUM(F45,F48)</f>
        <v>2</v>
      </c>
      <c r="G49" s="8">
        <f>SUM(G45,G48)</f>
        <v>1</v>
      </c>
      <c r="I49" s="8"/>
      <c r="J49" s="8"/>
      <c r="K49" s="8"/>
      <c r="L49" s="8" t="s">
        <v>20</v>
      </c>
      <c r="M49" s="17" t="str">
        <f>IF(Datos!E12&gt;$M$39,"PASA CORTE","NO PASA CORTE")</f>
        <v>NO PASA CORTE</v>
      </c>
    </row>
    <row r="50" spans="2:13" x14ac:dyDescent="0.3">
      <c r="B50" s="8"/>
      <c r="C50" s="8"/>
      <c r="D50" s="8"/>
      <c r="E50" s="8"/>
      <c r="F50" s="8"/>
      <c r="G50" s="8"/>
      <c r="I50" s="8"/>
      <c r="J50" s="8"/>
      <c r="K50" s="8"/>
      <c r="L50" s="8" t="s">
        <v>21</v>
      </c>
      <c r="M50" s="17" t="str">
        <f>IF(Datos!E13&gt;$M$39,"PASA CORTE","NO PASA CORTE")</f>
        <v>NO PASA CORTE</v>
      </c>
    </row>
    <row r="51" spans="2:13" x14ac:dyDescent="0.3">
      <c r="B51" s="8"/>
      <c r="C51" s="8"/>
      <c r="D51" s="8"/>
      <c r="E51" s="8"/>
      <c r="F51" s="8"/>
      <c r="G51" s="8"/>
      <c r="I51" s="8"/>
      <c r="J51" s="8"/>
      <c r="K51" s="8"/>
      <c r="L51" s="8" t="s">
        <v>22</v>
      </c>
      <c r="M51" s="17" t="str">
        <f>IF(Datos!E14&gt;$M$39,"PASA CORTE","NO PASA CORTE")</f>
        <v>NO PASA CORTE</v>
      </c>
    </row>
    <row r="52" spans="2:13" x14ac:dyDescent="0.3">
      <c r="B52" s="8"/>
      <c r="C52" s="8"/>
      <c r="D52" s="8"/>
      <c r="E52" s="8"/>
      <c r="F52" s="8"/>
      <c r="G52" s="8"/>
      <c r="I52" s="8"/>
      <c r="J52" s="8"/>
      <c r="K52" s="8"/>
      <c r="L52" s="8" t="s">
        <v>23</v>
      </c>
      <c r="M52" s="17" t="str">
        <f>IF(Datos!E15&gt;$M$39,"PASA CORTE","NO PASA CORTE")</f>
        <v>NO PASA CORTE</v>
      </c>
    </row>
    <row r="53" spans="2:13" x14ac:dyDescent="0.3">
      <c r="B53" s="8"/>
      <c r="C53" s="8"/>
      <c r="D53" s="8"/>
      <c r="E53" s="8"/>
      <c r="F53" s="8"/>
      <c r="G53" s="8"/>
      <c r="I53" s="8"/>
      <c r="J53" s="8"/>
      <c r="K53" s="8"/>
      <c r="L53" s="8" t="s">
        <v>24</v>
      </c>
      <c r="M53" s="17" t="str">
        <f>IF(Datos!E16&gt;$M$39,"PASA CORTE","NO PASA CORTE")</f>
        <v>NO PASA CORTE</v>
      </c>
    </row>
    <row r="54" spans="2:13" x14ac:dyDescent="0.3">
      <c r="B54" s="8"/>
      <c r="C54" s="8"/>
      <c r="D54" s="8"/>
      <c r="E54" s="8"/>
      <c r="F54" s="8"/>
      <c r="G54" s="8"/>
      <c r="H54" s="8"/>
      <c r="I54" s="8"/>
      <c r="J54" s="8"/>
      <c r="K54" s="8"/>
      <c r="L54" s="17"/>
    </row>
    <row r="57" spans="2:13" x14ac:dyDescent="0.3">
      <c r="B57" s="8" t="s">
        <v>59</v>
      </c>
      <c r="C57" s="8"/>
      <c r="D57" s="8"/>
      <c r="E57" s="8"/>
      <c r="F57" s="8"/>
      <c r="G57" s="8"/>
      <c r="I57" s="8"/>
      <c r="J57" s="8"/>
      <c r="K57" s="8"/>
      <c r="L57" s="16" t="s">
        <v>52</v>
      </c>
      <c r="M57" s="17">
        <f>Datos!I13</f>
        <v>10345.44</v>
      </c>
    </row>
    <row r="58" spans="2:13" x14ac:dyDescent="0.3">
      <c r="B58" s="8"/>
      <c r="C58" s="8"/>
      <c r="D58" s="8"/>
      <c r="E58" s="8"/>
      <c r="F58" s="8"/>
      <c r="G58" s="8"/>
      <c r="I58" s="8"/>
      <c r="J58" s="8"/>
      <c r="K58" s="8"/>
      <c r="L58" s="8" t="s">
        <v>11</v>
      </c>
      <c r="M58" s="17" t="str">
        <f>IF(Datos!F3&gt;$M$57,"PASA CORTE","NO PASA CORTE")</f>
        <v>PASA CORTE</v>
      </c>
    </row>
    <row r="59" spans="2:13" x14ac:dyDescent="0.3">
      <c r="B59" s="8" t="s">
        <v>63</v>
      </c>
      <c r="C59" s="10">
        <f>SUM(Datos!F3:F7)/Datos!J13</f>
        <v>12979.56</v>
      </c>
      <c r="D59" s="8"/>
      <c r="E59" s="8"/>
      <c r="F59" s="8"/>
      <c r="G59" s="8"/>
      <c r="I59" s="8"/>
      <c r="J59" s="8"/>
      <c r="K59" s="8"/>
      <c r="L59" s="8" t="s">
        <v>12</v>
      </c>
      <c r="M59" s="17" t="str">
        <f>IF(Datos!F4&gt;$M$57,"PASA CORTE","NO PASA CORTE")</f>
        <v>PASA CORTE</v>
      </c>
    </row>
    <row r="60" spans="2:13" x14ac:dyDescent="0.3">
      <c r="B60" s="8"/>
      <c r="C60" s="8"/>
      <c r="D60" s="8"/>
      <c r="E60" s="8"/>
      <c r="F60" s="8"/>
      <c r="G60" s="8"/>
      <c r="I60" s="8"/>
      <c r="J60" s="8"/>
      <c r="K60" s="8"/>
      <c r="L60" s="8" t="s">
        <v>13</v>
      </c>
      <c r="M60" s="17" t="str">
        <f>IF(Datos!F5&gt;$M$57,"PASA CORTE","NO PASA CORTE")</f>
        <v>PASA CORTE</v>
      </c>
    </row>
    <row r="61" spans="2:13" x14ac:dyDescent="0.3">
      <c r="B61" s="8"/>
      <c r="C61" s="8" t="s">
        <v>11</v>
      </c>
      <c r="D61" s="8" t="s">
        <v>12</v>
      </c>
      <c r="E61" s="8" t="s">
        <v>13</v>
      </c>
      <c r="F61" s="8" t="s">
        <v>14</v>
      </c>
      <c r="G61" s="22" t="s">
        <v>30</v>
      </c>
      <c r="I61" s="8"/>
      <c r="J61" s="8"/>
      <c r="K61" s="8"/>
      <c r="L61" s="8" t="s">
        <v>14</v>
      </c>
      <c r="M61" s="17" t="str">
        <f>IF(Datos!F6&gt;$M$57,"PASA CORTE","NO PASA CORTE")</f>
        <v>PASA CORTE</v>
      </c>
    </row>
    <row r="62" spans="2:13" x14ac:dyDescent="0.3">
      <c r="B62" s="8" t="s">
        <v>39</v>
      </c>
      <c r="C62" s="10">
        <f t="array" ref="C62:G62">TRANSPOSE(Datos!F3:F16)</f>
        <v>108227</v>
      </c>
      <c r="D62" s="10">
        <v>137308</v>
      </c>
      <c r="E62" s="10">
        <v>46266</v>
      </c>
      <c r="F62" s="10">
        <v>22071</v>
      </c>
      <c r="G62" s="8">
        <v>10617</v>
      </c>
      <c r="I62" s="8" t="s">
        <v>34</v>
      </c>
      <c r="J62" s="8">
        <v>25</v>
      </c>
      <c r="K62" s="8"/>
      <c r="L62" s="8" t="s">
        <v>15</v>
      </c>
      <c r="M62" s="17" t="str">
        <f>IF(Datos!F7&gt;$M$57,"PASA CORTE","NO PASA CORTE")</f>
        <v>PASA CORTE</v>
      </c>
    </row>
    <row r="63" spans="2:13" x14ac:dyDescent="0.3">
      <c r="B63" s="8" t="s">
        <v>66</v>
      </c>
      <c r="C63" s="8">
        <f>INT(C62/$C$59)</f>
        <v>8</v>
      </c>
      <c r="D63" s="8">
        <f t="shared" ref="D63:G63" si="10">INT(D62/$C$59)</f>
        <v>10</v>
      </c>
      <c r="E63" s="8">
        <f t="shared" si="10"/>
        <v>3</v>
      </c>
      <c r="F63" s="8">
        <f t="shared" si="10"/>
        <v>1</v>
      </c>
      <c r="G63" s="8">
        <f t="shared" si="10"/>
        <v>0</v>
      </c>
      <c r="I63" s="8" t="s">
        <v>64</v>
      </c>
      <c r="J63" s="8">
        <f>SUM(C63:G63)</f>
        <v>22</v>
      </c>
      <c r="K63" s="8"/>
      <c r="L63" s="8" t="s">
        <v>16</v>
      </c>
      <c r="M63" s="17" t="str">
        <f>IF(Datos!F8&gt;$M$57,"PASA CORTE","NO PASA CORTE")</f>
        <v>NO PASA CORTE</v>
      </c>
    </row>
    <row r="64" spans="2:13" x14ac:dyDescent="0.3">
      <c r="B64" s="8" t="s">
        <v>40</v>
      </c>
      <c r="C64" s="10">
        <f>$C$59*C63</f>
        <v>103836.48</v>
      </c>
      <c r="D64" s="10">
        <f t="shared" ref="D64:G64" si="11">$C$59*D63</f>
        <v>129795.59999999999</v>
      </c>
      <c r="E64" s="10">
        <f t="shared" si="11"/>
        <v>38938.68</v>
      </c>
      <c r="F64" s="10">
        <f t="shared" si="11"/>
        <v>12979.56</v>
      </c>
      <c r="G64" s="10">
        <f t="shared" si="11"/>
        <v>0</v>
      </c>
      <c r="I64" s="8" t="s">
        <v>65</v>
      </c>
      <c r="J64" s="8">
        <f>J62-J63</f>
        <v>3</v>
      </c>
      <c r="K64" s="8"/>
      <c r="L64" s="8" t="s">
        <v>17</v>
      </c>
      <c r="M64" s="17" t="str">
        <f>IF(Datos!F9&gt;$M$57,"PASA CORTE","NO PASA CORTE")</f>
        <v>NO PASA CORTE</v>
      </c>
    </row>
    <row r="65" spans="2:13" x14ac:dyDescent="0.3">
      <c r="B65" s="8" t="s">
        <v>41</v>
      </c>
      <c r="C65" s="10">
        <f>MOD(C62,$C$59)</f>
        <v>4390.5200000000041</v>
      </c>
      <c r="D65" s="10">
        <f t="shared" ref="D65:G65" si="12">MOD(D62,$C$59)</f>
        <v>7512.4000000000051</v>
      </c>
      <c r="E65" s="10">
        <f t="shared" si="12"/>
        <v>7327.3200000000015</v>
      </c>
      <c r="F65" s="10">
        <f t="shared" si="12"/>
        <v>9091.44</v>
      </c>
      <c r="G65" s="10">
        <f t="shared" si="12"/>
        <v>10617</v>
      </c>
      <c r="I65" s="8"/>
      <c r="J65" s="8"/>
      <c r="K65" s="8"/>
      <c r="L65" s="8" t="s">
        <v>18</v>
      </c>
      <c r="M65" s="17" t="str">
        <f>IF(Datos!F10&gt;$M$57,"PASA CORTE","NO PASA CORTE")</f>
        <v>NO PASA CORTE</v>
      </c>
    </row>
    <row r="66" spans="2:13" x14ac:dyDescent="0.3">
      <c r="B66" s="8" t="s">
        <v>67</v>
      </c>
      <c r="C66" s="8">
        <v>0</v>
      </c>
      <c r="D66" s="8">
        <v>1</v>
      </c>
      <c r="E66" s="8">
        <v>0</v>
      </c>
      <c r="F66" s="8">
        <v>1</v>
      </c>
      <c r="G66" s="8">
        <v>1</v>
      </c>
      <c r="I66" s="8"/>
      <c r="J66" s="8"/>
      <c r="K66" s="8"/>
      <c r="L66" s="8" t="s">
        <v>19</v>
      </c>
      <c r="M66" s="17" t="str">
        <f>IF(Datos!F11&gt;$M$57,"PASA CORTE","NO PASA CORTE")</f>
        <v>NO PASA CORTE</v>
      </c>
    </row>
    <row r="67" spans="2:13" x14ac:dyDescent="0.3">
      <c r="B67" s="8" t="s">
        <v>51</v>
      </c>
      <c r="C67" s="8">
        <f>SUM(C63,C66)</f>
        <v>8</v>
      </c>
      <c r="D67" s="8">
        <f>SUM(D63,D66)</f>
        <v>11</v>
      </c>
      <c r="E67" s="8">
        <f>SUM(E63,E66)</f>
        <v>3</v>
      </c>
      <c r="F67" s="8">
        <f>SUM(F63,F66)</f>
        <v>2</v>
      </c>
      <c r="G67" s="8">
        <f>SUM(G63,G66)</f>
        <v>1</v>
      </c>
      <c r="I67" s="8"/>
      <c r="J67" s="8"/>
      <c r="K67" s="8"/>
      <c r="L67" s="8" t="s">
        <v>20</v>
      </c>
      <c r="M67" s="17" t="str">
        <f>IF(Datos!F12&gt;$M$57,"PASA CORTE","NO PASA CORTE")</f>
        <v>NO PASA CORTE</v>
      </c>
    </row>
    <row r="68" spans="2:13" x14ac:dyDescent="0.3">
      <c r="B68" s="8"/>
      <c r="C68" s="8"/>
      <c r="D68" s="8"/>
      <c r="E68" s="8"/>
      <c r="F68" s="8"/>
      <c r="G68" s="8"/>
      <c r="I68" s="8"/>
      <c r="J68" s="8"/>
      <c r="K68" s="8"/>
      <c r="L68" s="8" t="s">
        <v>21</v>
      </c>
      <c r="M68" s="17" t="str">
        <f>IF(Datos!F13&gt;$M$57,"PASA CORTE","NO PASA CORTE")</f>
        <v>NO PASA CORTE</v>
      </c>
    </row>
    <row r="69" spans="2:13" x14ac:dyDescent="0.3">
      <c r="B69" s="8"/>
      <c r="C69" s="8"/>
      <c r="D69" s="8"/>
      <c r="E69" s="8"/>
      <c r="F69" s="8"/>
      <c r="G69" s="8"/>
      <c r="I69" s="8"/>
      <c r="J69" s="8"/>
      <c r="K69" s="8"/>
      <c r="L69" s="8" t="s">
        <v>22</v>
      </c>
      <c r="M69" s="17" t="str">
        <f>IF(Datos!F14&gt;$M$57,"PASA CORTE","NO PASA CORTE")</f>
        <v>NO PASA CORTE</v>
      </c>
    </row>
    <row r="70" spans="2:13" x14ac:dyDescent="0.3">
      <c r="B70" s="8"/>
      <c r="C70" s="8"/>
      <c r="D70" s="8"/>
      <c r="E70" s="8"/>
      <c r="F70" s="8"/>
      <c r="G70" s="8"/>
      <c r="I70" s="8"/>
      <c r="J70" s="8"/>
      <c r="K70" s="8"/>
      <c r="L70" s="8" t="s">
        <v>23</v>
      </c>
      <c r="M70" s="17" t="str">
        <f>IF(Datos!F15&gt;$M$57,"PASA CORTE","NO PASA CORTE")</f>
        <v>NO PASA CORTE</v>
      </c>
    </row>
    <row r="71" spans="2:13" x14ac:dyDescent="0.3">
      <c r="B71" s="21" t="s">
        <v>51</v>
      </c>
      <c r="C71" s="8" t="s">
        <v>11</v>
      </c>
      <c r="D71" s="8" t="s">
        <v>12</v>
      </c>
      <c r="E71" s="8" t="s">
        <v>13</v>
      </c>
      <c r="F71" s="8" t="s">
        <v>14</v>
      </c>
      <c r="G71" s="22" t="s">
        <v>30</v>
      </c>
      <c r="I71" s="22" t="s">
        <v>29</v>
      </c>
      <c r="J71" s="8"/>
      <c r="K71" s="8"/>
      <c r="L71" s="8" t="s">
        <v>24</v>
      </c>
      <c r="M71" s="17" t="str">
        <f>IF(Datos!F16&gt;$M$57,"PASA CORTE","NO PASA CORTE")</f>
        <v>NO PASA CORTE</v>
      </c>
    </row>
    <row r="72" spans="2:13" x14ac:dyDescent="0.3">
      <c r="B72">
        <f>SUM(C72:I72)</f>
        <v>75</v>
      </c>
      <c r="C72">
        <f>SUM(C67,C49,C32)</f>
        <v>25</v>
      </c>
      <c r="D72" s="8">
        <f t="shared" ref="D72:F72" si="13">SUM(D67,D49,D32)</f>
        <v>27</v>
      </c>
      <c r="E72" s="8">
        <f t="shared" si="13"/>
        <v>11</v>
      </c>
      <c r="F72" s="8">
        <f t="shared" si="13"/>
        <v>8</v>
      </c>
      <c r="G72">
        <f>SUM(G67,G49,G32)</f>
        <v>3</v>
      </c>
      <c r="I72">
        <f>H32</f>
        <v>1</v>
      </c>
    </row>
  </sheetData>
  <conditionalFormatting sqref="C11:G11">
    <cfRule type="top10" dxfId="17" priority="5" rank="3"/>
  </conditionalFormatting>
  <conditionalFormatting sqref="C30:H30">
    <cfRule type="top10" dxfId="16" priority="4" rank="3"/>
  </conditionalFormatting>
  <conditionalFormatting sqref="C47:G47">
    <cfRule type="top10" dxfId="15" priority="2" rank="3"/>
  </conditionalFormatting>
  <conditionalFormatting sqref="C65:G65">
    <cfRule type="top10" dxfId="14" priority="1" rank="3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C6788-849C-49F7-9862-03AE4D696BC3}">
  <dimension ref="B3:Q50"/>
  <sheetViews>
    <sheetView topLeftCell="B25" workbookViewId="0">
      <selection activeCell="Q45" sqref="Q45"/>
    </sheetView>
  </sheetViews>
  <sheetFormatPr baseColWidth="10" defaultRowHeight="14.4" x14ac:dyDescent="0.3"/>
  <sheetData>
    <row r="3" spans="2:17" x14ac:dyDescent="0.3">
      <c r="B3" s="8" t="s">
        <v>63</v>
      </c>
      <c r="C3" s="8"/>
      <c r="D3" s="10">
        <f>Datos!L7/(Datos!J14+2)</f>
        <v>13890.870129870131</v>
      </c>
      <c r="E3" s="8"/>
      <c r="F3" s="8" t="s">
        <v>34</v>
      </c>
      <c r="G3" s="8">
        <v>75</v>
      </c>
      <c r="H3" s="8"/>
      <c r="I3" s="8" t="s">
        <v>64</v>
      </c>
      <c r="J3" s="8"/>
      <c r="K3" s="8">
        <f>SUM(C7:M7)</f>
        <v>71</v>
      </c>
      <c r="L3" s="8" t="s">
        <v>65</v>
      </c>
      <c r="M3" s="8"/>
      <c r="N3" s="8"/>
      <c r="O3" s="8">
        <f>G3-K3</f>
        <v>4</v>
      </c>
      <c r="P3" s="8"/>
    </row>
    <row r="4" spans="2:17" x14ac:dyDescent="0.3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2:17" x14ac:dyDescent="0.3">
      <c r="B5" s="8"/>
      <c r="C5" s="8" t="s">
        <v>11</v>
      </c>
      <c r="D5" s="8" t="s">
        <v>12</v>
      </c>
      <c r="E5" s="8" t="s">
        <v>13</v>
      </c>
      <c r="F5" s="8" t="s">
        <v>14</v>
      </c>
      <c r="G5" s="8" t="s">
        <v>15</v>
      </c>
      <c r="H5" s="8" t="s">
        <v>16</v>
      </c>
      <c r="I5" s="8" t="s">
        <v>17</v>
      </c>
      <c r="J5" s="8" t="s">
        <v>18</v>
      </c>
      <c r="K5" s="8" t="s">
        <v>19</v>
      </c>
      <c r="L5" s="8" t="s">
        <v>20</v>
      </c>
      <c r="M5" s="8" t="s">
        <v>21</v>
      </c>
      <c r="N5" s="8" t="s">
        <v>22</v>
      </c>
      <c r="O5" s="8" t="s">
        <v>23</v>
      </c>
      <c r="P5" s="8" t="s">
        <v>24</v>
      </c>
    </row>
    <row r="6" spans="2:17" x14ac:dyDescent="0.3">
      <c r="B6" s="8" t="s">
        <v>39</v>
      </c>
      <c r="C6" s="8">
        <f t="array" ref="C6:P6">TRANSPOSE(Datos!C3:C16)</f>
        <v>372456</v>
      </c>
      <c r="D6" s="8">
        <v>343609</v>
      </c>
      <c r="E6" s="8">
        <v>150752</v>
      </c>
      <c r="F6" s="8">
        <v>98144</v>
      </c>
      <c r="G6" s="8">
        <v>35402</v>
      </c>
      <c r="H6" s="8">
        <v>23888</v>
      </c>
      <c r="I6" s="8">
        <v>21696</v>
      </c>
      <c r="J6" s="8">
        <v>5585</v>
      </c>
      <c r="K6" s="8">
        <v>3112</v>
      </c>
      <c r="L6" s="8">
        <v>1683</v>
      </c>
      <c r="M6" s="8">
        <v>1419</v>
      </c>
      <c r="N6" s="8">
        <v>666</v>
      </c>
      <c r="O6" s="8">
        <v>475</v>
      </c>
      <c r="P6" s="8">
        <v>187</v>
      </c>
    </row>
    <row r="7" spans="2:17" x14ac:dyDescent="0.3">
      <c r="B7" s="8" t="s">
        <v>66</v>
      </c>
      <c r="C7" s="8">
        <f>INT(C6/$D$3)</f>
        <v>26</v>
      </c>
      <c r="D7" s="8">
        <f t="shared" ref="D7:O7" si="0">INT(D6/$D$3)</f>
        <v>24</v>
      </c>
      <c r="E7" s="8">
        <f t="shared" si="0"/>
        <v>10</v>
      </c>
      <c r="F7" s="8">
        <f t="shared" si="0"/>
        <v>7</v>
      </c>
      <c r="G7" s="8">
        <f t="shared" si="0"/>
        <v>2</v>
      </c>
      <c r="H7" s="8">
        <f t="shared" si="0"/>
        <v>1</v>
      </c>
      <c r="I7" s="8">
        <f t="shared" si="0"/>
        <v>1</v>
      </c>
      <c r="J7" s="8">
        <f t="shared" si="0"/>
        <v>0</v>
      </c>
      <c r="K7" s="8">
        <f t="shared" si="0"/>
        <v>0</v>
      </c>
      <c r="L7" s="8">
        <f t="shared" si="0"/>
        <v>0</v>
      </c>
      <c r="M7" s="8">
        <f t="shared" si="0"/>
        <v>0</v>
      </c>
      <c r="N7" s="8">
        <f t="shared" si="0"/>
        <v>0</v>
      </c>
      <c r="O7" s="8">
        <f t="shared" si="0"/>
        <v>0</v>
      </c>
      <c r="P7" s="8">
        <f>INT(P6/$D$3)</f>
        <v>0</v>
      </c>
      <c r="Q7" s="10">
        <f>SUM(C7:M7)</f>
        <v>71</v>
      </c>
    </row>
    <row r="8" spans="2:17" x14ac:dyDescent="0.3">
      <c r="B8" s="8" t="s">
        <v>40</v>
      </c>
      <c r="C8" s="10">
        <f>C7*$D$3</f>
        <v>361162.62337662338</v>
      </c>
      <c r="D8" s="10">
        <f t="shared" ref="D8:P8" si="1">D7*$D$3</f>
        <v>333380.88311688311</v>
      </c>
      <c r="E8" s="10">
        <f t="shared" si="1"/>
        <v>138908.70129870131</v>
      </c>
      <c r="F8" s="10">
        <f t="shared" si="1"/>
        <v>97236.090909090912</v>
      </c>
      <c r="G8" s="10">
        <f t="shared" si="1"/>
        <v>27781.740259740262</v>
      </c>
      <c r="H8" s="10">
        <f t="shared" si="1"/>
        <v>13890.870129870131</v>
      </c>
      <c r="I8" s="10">
        <f t="shared" si="1"/>
        <v>13890.870129870131</v>
      </c>
      <c r="J8" s="10">
        <f t="shared" si="1"/>
        <v>0</v>
      </c>
      <c r="K8" s="10">
        <f t="shared" si="1"/>
        <v>0</v>
      </c>
      <c r="L8" s="10">
        <f t="shared" si="1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/>
    </row>
    <row r="9" spans="2:17" x14ac:dyDescent="0.3">
      <c r="B9" s="8" t="s">
        <v>41</v>
      </c>
      <c r="C9" s="10">
        <f>MOD(C6,$D$3)</f>
        <v>11293.3766233766</v>
      </c>
      <c r="D9" s="10">
        <f t="shared" ref="D9:P9" si="2">MOD(D6,$D$3)</f>
        <v>10228.116883116862</v>
      </c>
      <c r="E9" s="10">
        <f t="shared" si="2"/>
        <v>11843.298701298692</v>
      </c>
      <c r="F9" s="10">
        <f t="shared" si="2"/>
        <v>907.90909090908463</v>
      </c>
      <c r="G9" s="10">
        <f t="shared" si="2"/>
        <v>7620.2597402597385</v>
      </c>
      <c r="H9" s="10">
        <f t="shared" si="2"/>
        <v>9997.1298701298692</v>
      </c>
      <c r="I9" s="10">
        <f t="shared" si="2"/>
        <v>7805.1298701298692</v>
      </c>
      <c r="J9" s="10">
        <f t="shared" si="2"/>
        <v>5585</v>
      </c>
      <c r="K9" s="10">
        <f t="shared" si="2"/>
        <v>3112</v>
      </c>
      <c r="L9" s="10">
        <f t="shared" si="2"/>
        <v>1683</v>
      </c>
      <c r="M9" s="10">
        <f t="shared" si="2"/>
        <v>1419</v>
      </c>
      <c r="N9" s="10">
        <f t="shared" si="2"/>
        <v>666</v>
      </c>
      <c r="O9" s="10">
        <f t="shared" si="2"/>
        <v>475</v>
      </c>
      <c r="P9" s="10">
        <f t="shared" si="2"/>
        <v>187</v>
      </c>
      <c r="Q9" s="10"/>
    </row>
    <row r="10" spans="2:17" x14ac:dyDescent="0.3">
      <c r="B10" s="8" t="s">
        <v>67</v>
      </c>
      <c r="C10" s="8">
        <v>1</v>
      </c>
      <c r="D10" s="8">
        <v>1</v>
      </c>
      <c r="E10" s="8">
        <v>1</v>
      </c>
      <c r="F10" s="8">
        <v>0</v>
      </c>
      <c r="G10" s="8">
        <v>0</v>
      </c>
      <c r="H10" s="8">
        <v>1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10">
        <v>0</v>
      </c>
      <c r="O10">
        <v>0</v>
      </c>
      <c r="P10" s="8">
        <v>0</v>
      </c>
      <c r="Q10" s="10">
        <f>SUM(C10:P10)</f>
        <v>4</v>
      </c>
    </row>
    <row r="11" spans="2:17" x14ac:dyDescent="0.3">
      <c r="B11" s="8" t="s">
        <v>51</v>
      </c>
      <c r="C11" s="8">
        <f>SUM(C7,C10)</f>
        <v>27</v>
      </c>
      <c r="D11" s="8">
        <f t="shared" ref="D11:P11" si="3">SUM(D7,D10)</f>
        <v>25</v>
      </c>
      <c r="E11" s="8">
        <f t="shared" si="3"/>
        <v>11</v>
      </c>
      <c r="F11" s="8">
        <f t="shared" si="3"/>
        <v>7</v>
      </c>
      <c r="G11" s="8">
        <f t="shared" si="3"/>
        <v>2</v>
      </c>
      <c r="H11" s="8">
        <f t="shared" si="3"/>
        <v>2</v>
      </c>
      <c r="I11" s="8">
        <f t="shared" si="3"/>
        <v>1</v>
      </c>
      <c r="J11" s="8">
        <f t="shared" si="3"/>
        <v>0</v>
      </c>
      <c r="K11" s="8">
        <f t="shared" si="3"/>
        <v>0</v>
      </c>
      <c r="L11" s="8">
        <f t="shared" si="3"/>
        <v>0</v>
      </c>
      <c r="M11" s="8">
        <f t="shared" si="3"/>
        <v>0</v>
      </c>
      <c r="N11" s="8">
        <f t="shared" si="3"/>
        <v>0</v>
      </c>
      <c r="O11" s="8">
        <f t="shared" si="3"/>
        <v>0</v>
      </c>
      <c r="P11" s="8">
        <f t="shared" si="3"/>
        <v>0</v>
      </c>
      <c r="Q11" s="10">
        <f>SUM(C11:M11)</f>
        <v>75</v>
      </c>
    </row>
    <row r="14" spans="2:17" x14ac:dyDescent="0.3">
      <c r="B14" s="13" t="s">
        <v>38</v>
      </c>
    </row>
    <row r="15" spans="2:17" x14ac:dyDescent="0.3">
      <c r="B15" s="13" t="s">
        <v>35</v>
      </c>
      <c r="C15" s="8" t="s">
        <v>63</v>
      </c>
      <c r="D15" s="10">
        <f>Datos!L4/(Datos!J11+2)</f>
        <v>5694.6296296296296</v>
      </c>
      <c r="E15" s="8"/>
      <c r="F15" s="8" t="s">
        <v>34</v>
      </c>
      <c r="G15" s="8">
        <v>25</v>
      </c>
      <c r="H15" s="8"/>
      <c r="I15" s="8" t="s">
        <v>64</v>
      </c>
      <c r="J15" s="8"/>
      <c r="K15" s="8">
        <f>SUM(C19:M19)</f>
        <v>22</v>
      </c>
      <c r="L15" s="8" t="s">
        <v>65</v>
      </c>
      <c r="M15" s="8"/>
      <c r="N15" s="8"/>
      <c r="O15" s="8">
        <f>G15-K15</f>
        <v>3</v>
      </c>
      <c r="P15" s="8"/>
      <c r="Q15" s="8"/>
    </row>
    <row r="16" spans="2:17" x14ac:dyDescent="0.3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2:17" x14ac:dyDescent="0.3">
      <c r="B17" s="8"/>
      <c r="C17" s="8" t="s">
        <v>11</v>
      </c>
      <c r="D17" s="8" t="s">
        <v>12</v>
      </c>
      <c r="E17" s="8" t="s">
        <v>13</v>
      </c>
      <c r="F17" s="8" t="s">
        <v>14</v>
      </c>
      <c r="G17" s="8" t="s">
        <v>15</v>
      </c>
      <c r="H17" s="8" t="s">
        <v>16</v>
      </c>
      <c r="I17" s="8" t="s">
        <v>17</v>
      </c>
      <c r="J17" s="8" t="s">
        <v>18</v>
      </c>
      <c r="K17" s="8" t="s">
        <v>19</v>
      </c>
      <c r="L17" s="8" t="s">
        <v>20</v>
      </c>
      <c r="M17" s="8" t="s">
        <v>21</v>
      </c>
      <c r="N17" s="8" t="s">
        <v>22</v>
      </c>
      <c r="O17" s="8" t="s">
        <v>23</v>
      </c>
      <c r="P17" s="8" t="s">
        <v>24</v>
      </c>
      <c r="Q17" s="8"/>
    </row>
    <row r="18" spans="2:17" x14ac:dyDescent="0.3">
      <c r="B18" s="8" t="s">
        <v>39</v>
      </c>
      <c r="C18" s="8">
        <f t="array" ref="C18:P18">TRANSPOSE(Datos!D3:D16)</f>
        <v>41111</v>
      </c>
      <c r="D18" s="8">
        <v>44815</v>
      </c>
      <c r="E18" s="8">
        <v>24911</v>
      </c>
      <c r="F18" s="8">
        <v>24429</v>
      </c>
      <c r="G18" s="8">
        <v>5630</v>
      </c>
      <c r="H18" s="8">
        <v>3681</v>
      </c>
      <c r="I18" s="8">
        <v>5656</v>
      </c>
      <c r="J18" s="8">
        <v>974</v>
      </c>
      <c r="K18" s="8">
        <v>691</v>
      </c>
      <c r="L18" s="8">
        <v>301</v>
      </c>
      <c r="M18" s="8">
        <v>0</v>
      </c>
      <c r="N18" s="8">
        <v>0</v>
      </c>
      <c r="O18" s="8">
        <v>0</v>
      </c>
      <c r="P18" s="8">
        <v>187</v>
      </c>
      <c r="Q18" s="8"/>
    </row>
    <row r="19" spans="2:17" x14ac:dyDescent="0.3">
      <c r="B19" s="8" t="s">
        <v>66</v>
      </c>
      <c r="C19" s="8">
        <f>INT(C18/$D$15)</f>
        <v>7</v>
      </c>
      <c r="D19" s="8">
        <f t="shared" ref="D19:P19" si="4">INT(D18/$D$15)</f>
        <v>7</v>
      </c>
      <c r="E19" s="8">
        <f t="shared" si="4"/>
        <v>4</v>
      </c>
      <c r="F19" s="8">
        <f t="shared" si="4"/>
        <v>4</v>
      </c>
      <c r="G19" s="8">
        <f t="shared" si="4"/>
        <v>0</v>
      </c>
      <c r="H19" s="8">
        <f t="shared" si="4"/>
        <v>0</v>
      </c>
      <c r="I19" s="8">
        <f t="shared" si="4"/>
        <v>0</v>
      </c>
      <c r="J19" s="8">
        <f t="shared" si="4"/>
        <v>0</v>
      </c>
      <c r="K19" s="8">
        <f t="shared" si="4"/>
        <v>0</v>
      </c>
      <c r="L19" s="8">
        <f t="shared" si="4"/>
        <v>0</v>
      </c>
      <c r="M19" s="8">
        <f t="shared" si="4"/>
        <v>0</v>
      </c>
      <c r="N19" s="8">
        <f t="shared" si="4"/>
        <v>0</v>
      </c>
      <c r="O19" s="8">
        <f t="shared" si="4"/>
        <v>0</v>
      </c>
      <c r="P19" s="8">
        <f t="shared" si="4"/>
        <v>0</v>
      </c>
      <c r="Q19" s="10">
        <f>SUM(C19:M19)</f>
        <v>22</v>
      </c>
    </row>
    <row r="20" spans="2:17" x14ac:dyDescent="0.3">
      <c r="B20" s="8" t="s">
        <v>40</v>
      </c>
      <c r="C20" s="10">
        <f>C19*$D$15</f>
        <v>39862.407407407409</v>
      </c>
      <c r="D20" s="10">
        <f t="shared" ref="D20:P20" si="5">D19*$D$15</f>
        <v>39862.407407407409</v>
      </c>
      <c r="E20" s="10">
        <f t="shared" si="5"/>
        <v>22778.518518518518</v>
      </c>
      <c r="F20" s="10">
        <f t="shared" si="5"/>
        <v>22778.518518518518</v>
      </c>
      <c r="G20" s="10">
        <f t="shared" si="5"/>
        <v>0</v>
      </c>
      <c r="H20" s="10">
        <f t="shared" si="5"/>
        <v>0</v>
      </c>
      <c r="I20" s="10">
        <f t="shared" si="5"/>
        <v>0</v>
      </c>
      <c r="J20" s="10">
        <f t="shared" si="5"/>
        <v>0</v>
      </c>
      <c r="K20" s="10">
        <f t="shared" si="5"/>
        <v>0</v>
      </c>
      <c r="L20" s="10">
        <f t="shared" si="5"/>
        <v>0</v>
      </c>
      <c r="M20" s="10">
        <f t="shared" si="5"/>
        <v>0</v>
      </c>
      <c r="N20" s="10">
        <f t="shared" si="5"/>
        <v>0</v>
      </c>
      <c r="O20" s="10">
        <f t="shared" si="5"/>
        <v>0</v>
      </c>
      <c r="P20" s="10">
        <f t="shared" si="5"/>
        <v>0</v>
      </c>
      <c r="Q20" s="10"/>
    </row>
    <row r="21" spans="2:17" x14ac:dyDescent="0.3">
      <c r="B21" s="8" t="s">
        <v>41</v>
      </c>
      <c r="C21" s="10">
        <f>MOD(C18,$D$15)</f>
        <v>1248.5925925925931</v>
      </c>
      <c r="D21" s="10">
        <f t="shared" ref="D21:P21" si="6">MOD(D18,$D$15)</f>
        <v>4952.5925925925931</v>
      </c>
      <c r="E21" s="10">
        <f t="shared" si="6"/>
        <v>2132.4814814814818</v>
      </c>
      <c r="F21" s="10">
        <f t="shared" si="6"/>
        <v>1650.4814814814818</v>
      </c>
      <c r="G21" s="10">
        <f t="shared" si="6"/>
        <v>5630</v>
      </c>
      <c r="H21" s="10">
        <f t="shared" si="6"/>
        <v>3681</v>
      </c>
      <c r="I21" s="10">
        <f t="shared" si="6"/>
        <v>5656</v>
      </c>
      <c r="J21" s="10">
        <f t="shared" si="6"/>
        <v>974</v>
      </c>
      <c r="K21" s="10">
        <f t="shared" si="6"/>
        <v>691</v>
      </c>
      <c r="L21" s="10">
        <f t="shared" si="6"/>
        <v>301</v>
      </c>
      <c r="M21" s="10">
        <f t="shared" si="6"/>
        <v>0</v>
      </c>
      <c r="N21" s="10">
        <f t="shared" si="6"/>
        <v>0</v>
      </c>
      <c r="O21" s="10">
        <f t="shared" si="6"/>
        <v>0</v>
      </c>
      <c r="P21" s="10">
        <f t="shared" si="6"/>
        <v>187</v>
      </c>
      <c r="Q21" s="10"/>
    </row>
    <row r="22" spans="2:17" x14ac:dyDescent="0.3">
      <c r="B22" s="8" t="s">
        <v>67</v>
      </c>
      <c r="C22" s="8">
        <v>0</v>
      </c>
      <c r="D22" s="8">
        <v>1</v>
      </c>
      <c r="E22" s="8">
        <v>0</v>
      </c>
      <c r="F22" s="8">
        <v>0</v>
      </c>
      <c r="G22" s="8">
        <v>1</v>
      </c>
      <c r="H22" s="8">
        <v>0</v>
      </c>
      <c r="I22" s="8">
        <v>1</v>
      </c>
      <c r="J22" s="8">
        <v>0</v>
      </c>
      <c r="K22" s="8">
        <v>0</v>
      </c>
      <c r="L22" s="8">
        <v>0</v>
      </c>
      <c r="M22" s="8">
        <v>0</v>
      </c>
      <c r="N22" s="10">
        <v>0</v>
      </c>
      <c r="O22" s="8">
        <v>0</v>
      </c>
      <c r="P22" s="8">
        <v>0</v>
      </c>
      <c r="Q22" s="10">
        <f>SUM(C22:P22)</f>
        <v>3</v>
      </c>
    </row>
    <row r="23" spans="2:17" x14ac:dyDescent="0.3">
      <c r="B23" s="8" t="s">
        <v>51</v>
      </c>
      <c r="C23" s="8">
        <f>SUM(C19,C22)</f>
        <v>7</v>
      </c>
      <c r="D23" s="8">
        <f t="shared" ref="D23:P23" si="7">SUM(D19,D22)</f>
        <v>8</v>
      </c>
      <c r="E23" s="8">
        <f t="shared" si="7"/>
        <v>4</v>
      </c>
      <c r="F23" s="8">
        <f t="shared" si="7"/>
        <v>4</v>
      </c>
      <c r="G23" s="8">
        <f t="shared" si="7"/>
        <v>1</v>
      </c>
      <c r="H23" s="8">
        <f t="shared" si="7"/>
        <v>0</v>
      </c>
      <c r="I23" s="8">
        <f t="shared" si="7"/>
        <v>1</v>
      </c>
      <c r="J23" s="8">
        <f t="shared" si="7"/>
        <v>0</v>
      </c>
      <c r="K23" s="8">
        <f t="shared" si="7"/>
        <v>0</v>
      </c>
      <c r="L23" s="8">
        <f t="shared" si="7"/>
        <v>0</v>
      </c>
      <c r="M23" s="8">
        <f t="shared" si="7"/>
        <v>0</v>
      </c>
      <c r="N23" s="8">
        <f t="shared" si="7"/>
        <v>0</v>
      </c>
      <c r="O23" s="8">
        <f t="shared" si="7"/>
        <v>0</v>
      </c>
      <c r="P23" s="8">
        <f t="shared" si="7"/>
        <v>0</v>
      </c>
      <c r="Q23" s="10">
        <f>SUM(C23:M23)</f>
        <v>25</v>
      </c>
    </row>
    <row r="26" spans="2:17" x14ac:dyDescent="0.3">
      <c r="B26" s="13" t="s">
        <v>38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2:17" x14ac:dyDescent="0.3">
      <c r="B27" s="13" t="s">
        <v>43</v>
      </c>
      <c r="C27" s="8" t="s">
        <v>63</v>
      </c>
      <c r="D27" s="10">
        <f>Datos!L5/(Datos!J12+2)</f>
        <v>21147.925925925927</v>
      </c>
      <c r="E27" s="8"/>
      <c r="F27" s="8" t="s">
        <v>34</v>
      </c>
      <c r="G27" s="8">
        <v>25</v>
      </c>
      <c r="H27" s="8"/>
      <c r="I27" s="8" t="s">
        <v>64</v>
      </c>
      <c r="J27" s="8"/>
      <c r="K27" s="8">
        <f>SUM(C31:P31)</f>
        <v>22</v>
      </c>
      <c r="L27" s="8" t="s">
        <v>65</v>
      </c>
      <c r="M27" s="8"/>
      <c r="N27" s="8"/>
      <c r="O27" s="8">
        <f>G27-K27</f>
        <v>3</v>
      </c>
      <c r="P27" s="8"/>
      <c r="Q27" s="8"/>
    </row>
    <row r="28" spans="2:17" x14ac:dyDescent="0.3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2:17" x14ac:dyDescent="0.3">
      <c r="B29" s="8"/>
      <c r="C29" s="8" t="s">
        <v>11</v>
      </c>
      <c r="D29" s="8" t="s">
        <v>12</v>
      </c>
      <c r="E29" s="8" t="s">
        <v>13</v>
      </c>
      <c r="F29" s="8" t="s">
        <v>14</v>
      </c>
      <c r="G29" s="8" t="s">
        <v>15</v>
      </c>
      <c r="H29" s="8" t="s">
        <v>16</v>
      </c>
      <c r="I29" s="8" t="s">
        <v>17</v>
      </c>
      <c r="J29" s="8" t="s">
        <v>18</v>
      </c>
      <c r="K29" s="8" t="s">
        <v>19</v>
      </c>
      <c r="L29" s="8" t="s">
        <v>20</v>
      </c>
      <c r="M29" s="8" t="s">
        <v>21</v>
      </c>
      <c r="N29" s="8" t="s">
        <v>22</v>
      </c>
      <c r="O29" s="8" t="s">
        <v>23</v>
      </c>
      <c r="P29" s="8" t="s">
        <v>24</v>
      </c>
      <c r="Q29" s="8"/>
    </row>
    <row r="30" spans="2:17" x14ac:dyDescent="0.3">
      <c r="B30" s="8" t="s">
        <v>39</v>
      </c>
      <c r="C30" s="8">
        <f t="array" ref="C30:P30">TRANSPOSE(Datos!E3:E16)</f>
        <v>223118</v>
      </c>
      <c r="D30" s="8">
        <v>161486</v>
      </c>
      <c r="E30" s="8">
        <v>79575</v>
      </c>
      <c r="F30" s="8">
        <v>51644</v>
      </c>
      <c r="G30" s="8">
        <v>19155</v>
      </c>
      <c r="H30" s="8">
        <v>12738</v>
      </c>
      <c r="I30" s="8">
        <v>10822</v>
      </c>
      <c r="J30" s="8">
        <v>2827</v>
      </c>
      <c r="K30" s="8">
        <v>1260</v>
      </c>
      <c r="L30" s="8">
        <v>920</v>
      </c>
      <c r="M30" s="8">
        <v>780</v>
      </c>
      <c r="N30" s="8">
        <v>666</v>
      </c>
      <c r="O30" s="8">
        <v>475</v>
      </c>
      <c r="P30" s="8">
        <v>0</v>
      </c>
      <c r="Q30" s="8"/>
    </row>
    <row r="31" spans="2:17" x14ac:dyDescent="0.3">
      <c r="B31" s="8" t="s">
        <v>66</v>
      </c>
      <c r="C31" s="8">
        <f>INT(C30/$D$27)</f>
        <v>10</v>
      </c>
      <c r="D31" s="8">
        <f t="shared" ref="D31:P31" si="8">INT(D30/$D$27)</f>
        <v>7</v>
      </c>
      <c r="E31" s="8">
        <f t="shared" si="8"/>
        <v>3</v>
      </c>
      <c r="F31" s="8">
        <f t="shared" si="8"/>
        <v>2</v>
      </c>
      <c r="G31" s="8">
        <f t="shared" si="8"/>
        <v>0</v>
      </c>
      <c r="H31" s="8">
        <f t="shared" si="8"/>
        <v>0</v>
      </c>
      <c r="I31" s="8">
        <f t="shared" si="8"/>
        <v>0</v>
      </c>
      <c r="J31" s="8">
        <f t="shared" si="8"/>
        <v>0</v>
      </c>
      <c r="K31" s="8">
        <f t="shared" si="8"/>
        <v>0</v>
      </c>
      <c r="L31" s="8">
        <f t="shared" si="8"/>
        <v>0</v>
      </c>
      <c r="M31" s="8">
        <f t="shared" si="8"/>
        <v>0</v>
      </c>
      <c r="N31" s="8">
        <f t="shared" si="8"/>
        <v>0</v>
      </c>
      <c r="O31" s="8">
        <f t="shared" si="8"/>
        <v>0</v>
      </c>
      <c r="P31" s="8">
        <f t="shared" si="8"/>
        <v>0</v>
      </c>
      <c r="Q31" s="10">
        <f>SUM(C31:M31)</f>
        <v>22</v>
      </c>
    </row>
    <row r="32" spans="2:17" x14ac:dyDescent="0.3">
      <c r="B32" s="8" t="s">
        <v>40</v>
      </c>
      <c r="C32" s="10">
        <f>C31*$D$27</f>
        <v>211479.25925925927</v>
      </c>
      <c r="D32" s="10">
        <f t="shared" ref="D32:P32" si="9">D31*$D$27</f>
        <v>148035.48148148149</v>
      </c>
      <c r="E32" s="10">
        <f t="shared" si="9"/>
        <v>63443.777777777781</v>
      </c>
      <c r="F32" s="10">
        <f t="shared" si="9"/>
        <v>42295.851851851854</v>
      </c>
      <c r="G32" s="10">
        <f t="shared" si="9"/>
        <v>0</v>
      </c>
      <c r="H32" s="10">
        <f t="shared" si="9"/>
        <v>0</v>
      </c>
      <c r="I32" s="10">
        <f t="shared" si="9"/>
        <v>0</v>
      </c>
      <c r="J32" s="10">
        <f t="shared" si="9"/>
        <v>0</v>
      </c>
      <c r="K32" s="10">
        <f t="shared" si="9"/>
        <v>0</v>
      </c>
      <c r="L32" s="10">
        <f t="shared" si="9"/>
        <v>0</v>
      </c>
      <c r="M32" s="10">
        <f t="shared" si="9"/>
        <v>0</v>
      </c>
      <c r="N32" s="10">
        <f t="shared" si="9"/>
        <v>0</v>
      </c>
      <c r="O32" s="10">
        <f t="shared" si="9"/>
        <v>0</v>
      </c>
      <c r="P32" s="10">
        <f t="shared" si="9"/>
        <v>0</v>
      </c>
      <c r="Q32" s="10"/>
    </row>
    <row r="33" spans="2:17" x14ac:dyDescent="0.3">
      <c r="B33" s="8" t="s">
        <v>41</v>
      </c>
      <c r="C33" s="10">
        <f>MOD(C30,$D$27)</f>
        <v>11638.74074074073</v>
      </c>
      <c r="D33" s="10">
        <f t="shared" ref="D33:P33" si="10">MOD(D30,$D$27)</f>
        <v>13450.518518518511</v>
      </c>
      <c r="E33" s="10">
        <f t="shared" si="10"/>
        <v>16131.222222222219</v>
      </c>
      <c r="F33" s="10">
        <f t="shared" si="10"/>
        <v>9348.148148148146</v>
      </c>
      <c r="G33" s="10">
        <f t="shared" si="10"/>
        <v>19155</v>
      </c>
      <c r="H33" s="10">
        <f t="shared" si="10"/>
        <v>12738</v>
      </c>
      <c r="I33" s="10">
        <f t="shared" si="10"/>
        <v>10822</v>
      </c>
      <c r="J33" s="10">
        <f t="shared" si="10"/>
        <v>2827</v>
      </c>
      <c r="K33" s="10">
        <f t="shared" si="10"/>
        <v>1260</v>
      </c>
      <c r="L33" s="10">
        <f t="shared" si="10"/>
        <v>920</v>
      </c>
      <c r="M33" s="10">
        <f t="shared" si="10"/>
        <v>780</v>
      </c>
      <c r="N33" s="10">
        <f t="shared" si="10"/>
        <v>666</v>
      </c>
      <c r="O33" s="10">
        <f t="shared" si="10"/>
        <v>475</v>
      </c>
      <c r="P33" s="10">
        <f t="shared" si="10"/>
        <v>0</v>
      </c>
      <c r="Q33" s="10"/>
    </row>
    <row r="34" spans="2:17" x14ac:dyDescent="0.3">
      <c r="B34" s="8" t="s">
        <v>67</v>
      </c>
      <c r="C34" s="8">
        <v>0</v>
      </c>
      <c r="D34" s="8">
        <v>1</v>
      </c>
      <c r="E34" s="8">
        <v>1</v>
      </c>
      <c r="F34" s="8">
        <v>0</v>
      </c>
      <c r="G34" s="8">
        <v>1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10">
        <v>0</v>
      </c>
      <c r="O34" s="8">
        <v>0</v>
      </c>
      <c r="P34" s="8">
        <v>0</v>
      </c>
      <c r="Q34" s="10">
        <f>SUM(C34:P34)</f>
        <v>3</v>
      </c>
    </row>
    <row r="35" spans="2:17" x14ac:dyDescent="0.3">
      <c r="B35" s="8" t="s">
        <v>51</v>
      </c>
      <c r="C35" s="8">
        <f>SUM(C31,C34)</f>
        <v>10</v>
      </c>
      <c r="D35" s="8">
        <f t="shared" ref="D35:P35" si="11">SUM(D31,D34)</f>
        <v>8</v>
      </c>
      <c r="E35" s="8">
        <f t="shared" si="11"/>
        <v>4</v>
      </c>
      <c r="F35" s="8">
        <f t="shared" si="11"/>
        <v>2</v>
      </c>
      <c r="G35" s="8">
        <f t="shared" si="11"/>
        <v>1</v>
      </c>
      <c r="H35" s="8">
        <f t="shared" si="11"/>
        <v>0</v>
      </c>
      <c r="I35" s="8">
        <f t="shared" si="11"/>
        <v>0</v>
      </c>
      <c r="J35" s="8">
        <f t="shared" si="11"/>
        <v>0</v>
      </c>
      <c r="K35" s="8">
        <f t="shared" si="11"/>
        <v>0</v>
      </c>
      <c r="L35" s="8">
        <f t="shared" si="11"/>
        <v>0</v>
      </c>
      <c r="M35" s="8">
        <f t="shared" si="11"/>
        <v>0</v>
      </c>
      <c r="N35" s="8">
        <f t="shared" si="11"/>
        <v>0</v>
      </c>
      <c r="O35" s="8">
        <f t="shared" si="11"/>
        <v>0</v>
      </c>
      <c r="P35" s="8">
        <f t="shared" si="11"/>
        <v>0</v>
      </c>
      <c r="Q35" s="10">
        <f>SUM(C35:M35)</f>
        <v>25</v>
      </c>
    </row>
    <row r="38" spans="2:17" x14ac:dyDescent="0.3">
      <c r="B38" s="13" t="s">
        <v>38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2:17" x14ac:dyDescent="0.3">
      <c r="B39" s="13" t="s">
        <v>37</v>
      </c>
      <c r="C39" s="8" t="s">
        <v>63</v>
      </c>
      <c r="D39" s="10">
        <f>Datos!L6/(Datos!J13+2)</f>
        <v>12772.148148148148</v>
      </c>
      <c r="E39" s="8"/>
      <c r="F39" s="8" t="s">
        <v>34</v>
      </c>
      <c r="G39" s="8">
        <v>25</v>
      </c>
      <c r="H39" s="8"/>
      <c r="I39" s="8" t="s">
        <v>64</v>
      </c>
      <c r="J39" s="8"/>
      <c r="K39" s="8">
        <f>SUM(C43:P43)</f>
        <v>22</v>
      </c>
      <c r="L39" s="8" t="s">
        <v>65</v>
      </c>
      <c r="M39" s="8"/>
      <c r="N39" s="8"/>
      <c r="O39" s="8">
        <f>G39-K39</f>
        <v>3</v>
      </c>
      <c r="P39" s="8"/>
      <c r="Q39" s="8"/>
    </row>
    <row r="40" spans="2:17" x14ac:dyDescent="0.3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2:17" x14ac:dyDescent="0.3">
      <c r="B41" s="8"/>
      <c r="C41" s="8" t="s">
        <v>11</v>
      </c>
      <c r="D41" s="8" t="s">
        <v>12</v>
      </c>
      <c r="E41" s="8" t="s">
        <v>13</v>
      </c>
      <c r="F41" s="8" t="s">
        <v>14</v>
      </c>
      <c r="G41" s="8" t="s">
        <v>15</v>
      </c>
      <c r="H41" s="8" t="s">
        <v>16</v>
      </c>
      <c r="I41" s="8" t="s">
        <v>17</v>
      </c>
      <c r="J41" s="8" t="s">
        <v>18</v>
      </c>
      <c r="K41" s="8" t="s">
        <v>19</v>
      </c>
      <c r="L41" s="8" t="s">
        <v>20</v>
      </c>
      <c r="M41" s="8" t="s">
        <v>21</v>
      </c>
      <c r="N41" s="8" t="s">
        <v>22</v>
      </c>
      <c r="O41" s="8" t="s">
        <v>23</v>
      </c>
      <c r="P41" s="8" t="s">
        <v>24</v>
      </c>
      <c r="Q41" s="8"/>
    </row>
    <row r="42" spans="2:17" x14ac:dyDescent="0.3">
      <c r="B42" s="8" t="s">
        <v>39</v>
      </c>
      <c r="C42" s="8">
        <f t="array" ref="C42:P42">TRANSPOSE(Datos!F3:F16)</f>
        <v>108227</v>
      </c>
      <c r="D42" s="8">
        <v>137308</v>
      </c>
      <c r="E42" s="8">
        <v>46266</v>
      </c>
      <c r="F42" s="8">
        <v>22071</v>
      </c>
      <c r="G42" s="8">
        <v>10617</v>
      </c>
      <c r="H42" s="8">
        <v>7469</v>
      </c>
      <c r="I42" s="8">
        <v>5218</v>
      </c>
      <c r="J42" s="8">
        <v>1784</v>
      </c>
      <c r="K42" s="8">
        <v>1161</v>
      </c>
      <c r="L42" s="8">
        <v>462</v>
      </c>
      <c r="M42" s="8">
        <v>639</v>
      </c>
      <c r="N42" s="8">
        <v>0</v>
      </c>
      <c r="O42" s="8">
        <v>0</v>
      </c>
      <c r="P42" s="8">
        <v>0</v>
      </c>
      <c r="Q42" s="8"/>
    </row>
    <row r="43" spans="2:17" x14ac:dyDescent="0.3">
      <c r="B43" s="8" t="s">
        <v>66</v>
      </c>
      <c r="C43" s="8">
        <f>INT(C42/$D$39)</f>
        <v>8</v>
      </c>
      <c r="D43" s="8">
        <f t="shared" ref="D43:P43" si="12">INT(D42/$D$39)</f>
        <v>10</v>
      </c>
      <c r="E43" s="8">
        <f t="shared" si="12"/>
        <v>3</v>
      </c>
      <c r="F43" s="8">
        <f t="shared" si="12"/>
        <v>1</v>
      </c>
      <c r="G43" s="8">
        <f t="shared" si="12"/>
        <v>0</v>
      </c>
      <c r="H43" s="8">
        <f t="shared" si="12"/>
        <v>0</v>
      </c>
      <c r="I43" s="8">
        <f t="shared" si="12"/>
        <v>0</v>
      </c>
      <c r="J43" s="8">
        <f t="shared" si="12"/>
        <v>0</v>
      </c>
      <c r="K43" s="8">
        <f t="shared" si="12"/>
        <v>0</v>
      </c>
      <c r="L43" s="8">
        <f t="shared" si="12"/>
        <v>0</v>
      </c>
      <c r="M43" s="8">
        <f t="shared" si="12"/>
        <v>0</v>
      </c>
      <c r="N43" s="8">
        <f t="shared" si="12"/>
        <v>0</v>
      </c>
      <c r="O43" s="8">
        <f t="shared" si="12"/>
        <v>0</v>
      </c>
      <c r="P43" s="8">
        <f t="shared" si="12"/>
        <v>0</v>
      </c>
      <c r="Q43" s="10">
        <f>SUM(C43:M43)</f>
        <v>22</v>
      </c>
    </row>
    <row r="44" spans="2:17" x14ac:dyDescent="0.3">
      <c r="B44" s="8" t="s">
        <v>40</v>
      </c>
      <c r="C44" s="10">
        <f>C43*$D$39</f>
        <v>102177.18518518518</v>
      </c>
      <c r="D44" s="10">
        <f t="shared" ref="D44:P44" si="13">D43*$D$39</f>
        <v>127721.48148148147</v>
      </c>
      <c r="E44" s="10">
        <f t="shared" si="13"/>
        <v>38316.444444444445</v>
      </c>
      <c r="F44" s="10">
        <f t="shared" si="13"/>
        <v>12772.148148148148</v>
      </c>
      <c r="G44" s="10">
        <f t="shared" si="13"/>
        <v>0</v>
      </c>
      <c r="H44" s="10">
        <f t="shared" si="13"/>
        <v>0</v>
      </c>
      <c r="I44" s="10">
        <f t="shared" si="13"/>
        <v>0</v>
      </c>
      <c r="J44" s="10">
        <f t="shared" si="13"/>
        <v>0</v>
      </c>
      <c r="K44" s="10">
        <f t="shared" si="13"/>
        <v>0</v>
      </c>
      <c r="L44" s="10">
        <f t="shared" si="13"/>
        <v>0</v>
      </c>
      <c r="M44" s="10">
        <f t="shared" si="13"/>
        <v>0</v>
      </c>
      <c r="N44" s="10">
        <f t="shared" si="13"/>
        <v>0</v>
      </c>
      <c r="O44" s="10">
        <f t="shared" si="13"/>
        <v>0</v>
      </c>
      <c r="P44" s="10">
        <f t="shared" si="13"/>
        <v>0</v>
      </c>
      <c r="Q44" s="10"/>
    </row>
    <row r="45" spans="2:17" x14ac:dyDescent="0.3">
      <c r="B45" s="8" t="s">
        <v>41</v>
      </c>
      <c r="C45" s="10">
        <f>MOD(C42,$D$39)</f>
        <v>6049.8148148148175</v>
      </c>
      <c r="D45" s="10">
        <f t="shared" ref="D45:P45" si="14">MOD(D42,$D$39)</f>
        <v>9586.5185185185219</v>
      </c>
      <c r="E45" s="10">
        <f t="shared" si="14"/>
        <v>7949.5555555555566</v>
      </c>
      <c r="F45" s="10">
        <f t="shared" si="14"/>
        <v>9298.8518518518522</v>
      </c>
      <c r="G45" s="10">
        <f t="shared" si="14"/>
        <v>10617</v>
      </c>
      <c r="H45" s="10">
        <f t="shared" si="14"/>
        <v>7469</v>
      </c>
      <c r="I45" s="10">
        <f t="shared" si="14"/>
        <v>5218</v>
      </c>
      <c r="J45" s="10">
        <f t="shared" si="14"/>
        <v>1784</v>
      </c>
      <c r="K45" s="10">
        <f t="shared" si="14"/>
        <v>1161</v>
      </c>
      <c r="L45" s="10">
        <f t="shared" si="14"/>
        <v>462</v>
      </c>
      <c r="M45" s="10">
        <f t="shared" si="14"/>
        <v>639</v>
      </c>
      <c r="N45" s="10">
        <f t="shared" si="14"/>
        <v>0</v>
      </c>
      <c r="O45" s="10">
        <f t="shared" si="14"/>
        <v>0</v>
      </c>
      <c r="P45" s="10">
        <f t="shared" si="14"/>
        <v>0</v>
      </c>
      <c r="Q45" s="10">
        <f t="shared" ref="Q45" si="15">MOD(Q42,$D$3)</f>
        <v>0</v>
      </c>
    </row>
    <row r="46" spans="2:17" x14ac:dyDescent="0.3">
      <c r="B46" s="8" t="s">
        <v>67</v>
      </c>
      <c r="C46" s="8">
        <v>0</v>
      </c>
      <c r="D46" s="8">
        <v>1</v>
      </c>
      <c r="E46" s="8">
        <v>0</v>
      </c>
      <c r="F46" s="8">
        <v>1</v>
      </c>
      <c r="G46" s="8">
        <v>1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10">
        <v>0</v>
      </c>
      <c r="O46" s="8">
        <v>0</v>
      </c>
      <c r="P46" s="8">
        <v>0</v>
      </c>
      <c r="Q46" s="10">
        <f>SUM(C46:P46)</f>
        <v>3</v>
      </c>
    </row>
    <row r="47" spans="2:17" x14ac:dyDescent="0.3">
      <c r="B47" s="8" t="s">
        <v>51</v>
      </c>
      <c r="C47" s="8">
        <f>SUM(C43,C46)</f>
        <v>8</v>
      </c>
      <c r="D47" s="8">
        <f t="shared" ref="D47:P47" si="16">SUM(D43,D46)</f>
        <v>11</v>
      </c>
      <c r="E47" s="8">
        <f t="shared" si="16"/>
        <v>3</v>
      </c>
      <c r="F47" s="8">
        <f t="shared" si="16"/>
        <v>2</v>
      </c>
      <c r="G47" s="8">
        <f t="shared" si="16"/>
        <v>1</v>
      </c>
      <c r="H47" s="8">
        <f t="shared" si="16"/>
        <v>0</v>
      </c>
      <c r="I47" s="8">
        <f t="shared" si="16"/>
        <v>0</v>
      </c>
      <c r="J47" s="8">
        <f t="shared" si="16"/>
        <v>0</v>
      </c>
      <c r="K47" s="8">
        <f t="shared" si="16"/>
        <v>0</v>
      </c>
      <c r="L47" s="8">
        <f t="shared" si="16"/>
        <v>0</v>
      </c>
      <c r="M47" s="8">
        <f t="shared" si="16"/>
        <v>0</v>
      </c>
      <c r="N47" s="8">
        <f t="shared" si="16"/>
        <v>0</v>
      </c>
      <c r="O47" s="8">
        <f t="shared" si="16"/>
        <v>0</v>
      </c>
      <c r="P47" s="8">
        <f t="shared" si="16"/>
        <v>0</v>
      </c>
      <c r="Q47" s="10">
        <f>SUM(C47:M47)</f>
        <v>25</v>
      </c>
    </row>
    <row r="49" spans="2:16" x14ac:dyDescent="0.3">
      <c r="C49" s="8" t="s">
        <v>11</v>
      </c>
      <c r="D49" s="8" t="s">
        <v>12</v>
      </c>
      <c r="E49" s="8" t="s">
        <v>13</v>
      </c>
      <c r="F49" s="8" t="s">
        <v>14</v>
      </c>
      <c r="G49" s="8" t="s">
        <v>15</v>
      </c>
      <c r="H49" s="8" t="s">
        <v>16</v>
      </c>
      <c r="I49" s="8" t="s">
        <v>17</v>
      </c>
      <c r="J49" s="8" t="s">
        <v>18</v>
      </c>
      <c r="K49" s="8" t="s">
        <v>19</v>
      </c>
      <c r="L49" s="8" t="s">
        <v>20</v>
      </c>
      <c r="M49" s="8" t="s">
        <v>21</v>
      </c>
      <c r="N49" s="8" t="s">
        <v>22</v>
      </c>
      <c r="O49" s="8" t="s">
        <v>23</v>
      </c>
      <c r="P49" s="8" t="s">
        <v>24</v>
      </c>
    </row>
    <row r="50" spans="2:16" x14ac:dyDescent="0.3">
      <c r="B50" t="s">
        <v>51</v>
      </c>
      <c r="C50">
        <f>SUM(C47,C35,C23)</f>
        <v>25</v>
      </c>
      <c r="D50" s="8">
        <f t="shared" ref="D50:P50" si="17">SUM(D47,D35,D23)</f>
        <v>27</v>
      </c>
      <c r="E50" s="8">
        <f t="shared" si="17"/>
        <v>11</v>
      </c>
      <c r="F50" s="8">
        <f t="shared" si="17"/>
        <v>8</v>
      </c>
      <c r="G50" s="8">
        <f t="shared" si="17"/>
        <v>3</v>
      </c>
      <c r="H50" s="8">
        <f t="shared" si="17"/>
        <v>0</v>
      </c>
      <c r="I50" s="8">
        <f t="shared" si="17"/>
        <v>1</v>
      </c>
      <c r="J50" s="8">
        <f t="shared" si="17"/>
        <v>0</v>
      </c>
      <c r="K50" s="8">
        <f t="shared" si="17"/>
        <v>0</v>
      </c>
      <c r="L50" s="8">
        <f t="shared" si="17"/>
        <v>0</v>
      </c>
      <c r="M50" s="8">
        <f t="shared" si="17"/>
        <v>0</v>
      </c>
      <c r="N50" s="8">
        <f t="shared" si="17"/>
        <v>0</v>
      </c>
      <c r="O50" s="8">
        <f t="shared" si="17"/>
        <v>0</v>
      </c>
      <c r="P50" s="8">
        <f t="shared" si="17"/>
        <v>0</v>
      </c>
    </row>
  </sheetData>
  <conditionalFormatting sqref="C9:Q9">
    <cfRule type="top10" dxfId="13" priority="4" rank="4"/>
  </conditionalFormatting>
  <conditionalFormatting sqref="C21:Q21">
    <cfRule type="top10" dxfId="12" priority="3" rank="3"/>
  </conditionalFormatting>
  <conditionalFormatting sqref="C33:Q33">
    <cfRule type="top10" dxfId="11" priority="2" rank="3"/>
  </conditionalFormatting>
  <conditionalFormatting sqref="C45:Q45">
    <cfRule type="top10" dxfId="10" priority="1" rank="3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701AC-521D-4596-8415-246480861BA5}">
  <dimension ref="B3:N72"/>
  <sheetViews>
    <sheetView topLeftCell="A59" workbookViewId="0">
      <selection activeCell="K28" sqref="K28"/>
    </sheetView>
  </sheetViews>
  <sheetFormatPr baseColWidth="10" defaultRowHeight="14.4" x14ac:dyDescent="0.3"/>
  <sheetData>
    <row r="3" spans="2:13" x14ac:dyDescent="0.3">
      <c r="B3" s="8" t="s">
        <v>57</v>
      </c>
      <c r="C3" s="8"/>
      <c r="D3" s="8"/>
      <c r="E3" s="8"/>
      <c r="F3" s="8"/>
      <c r="G3" s="8"/>
      <c r="H3" s="8"/>
      <c r="I3" s="8"/>
      <c r="J3" s="8"/>
      <c r="K3" s="8"/>
      <c r="L3" s="8"/>
    </row>
    <row r="4" spans="2:13" x14ac:dyDescent="0.3">
      <c r="B4" s="8"/>
      <c r="C4" s="8"/>
      <c r="D4" s="8"/>
      <c r="E4" s="8"/>
      <c r="F4" s="8"/>
      <c r="G4" s="8"/>
      <c r="I4" s="8"/>
      <c r="J4" s="8"/>
      <c r="K4" s="8"/>
      <c r="L4" s="16" t="s">
        <v>52</v>
      </c>
      <c r="M4" s="17">
        <f>Datos!I14</f>
        <v>32087.91</v>
      </c>
    </row>
    <row r="5" spans="2:13" x14ac:dyDescent="0.3">
      <c r="B5" s="8" t="s">
        <v>63</v>
      </c>
      <c r="C5" s="10">
        <f>SUM(Datos!C3:C7)/(Datos!J14+2)</f>
        <v>12991.727272727272</v>
      </c>
      <c r="D5" s="8"/>
      <c r="E5" s="8"/>
      <c r="F5" s="8"/>
      <c r="G5" s="8"/>
      <c r="I5" s="8"/>
      <c r="J5" s="8"/>
      <c r="K5" s="8"/>
      <c r="L5" s="8" t="s">
        <v>11</v>
      </c>
      <c r="M5" s="17" t="str">
        <f>IF(Datos!C3&gt;$M$4,"PASA CORTE","NO PASA CORTE")</f>
        <v>PASA CORTE</v>
      </c>
    </row>
    <row r="6" spans="2:13" x14ac:dyDescent="0.3">
      <c r="B6" s="8"/>
      <c r="C6" s="8"/>
      <c r="D6" s="8"/>
      <c r="E6" s="8"/>
      <c r="F6" s="8"/>
      <c r="G6" s="8"/>
      <c r="I6" s="8"/>
      <c r="J6" s="8"/>
      <c r="K6" s="8"/>
      <c r="L6" s="8" t="s">
        <v>12</v>
      </c>
      <c r="M6" s="17" t="str">
        <f>IF(Datos!C4&gt;$M$4,"PASA CORTE","NO PASA CORTE")</f>
        <v>PASA CORTE</v>
      </c>
    </row>
    <row r="7" spans="2:13" x14ac:dyDescent="0.3">
      <c r="B7" s="8"/>
      <c r="C7" s="8" t="s">
        <v>11</v>
      </c>
      <c r="D7" s="8" t="s">
        <v>12</v>
      </c>
      <c r="E7" s="8" t="s">
        <v>13</v>
      </c>
      <c r="F7" s="8" t="s">
        <v>14</v>
      </c>
      <c r="G7" s="22" t="s">
        <v>30</v>
      </c>
      <c r="I7" s="8" t="s">
        <v>34</v>
      </c>
      <c r="J7" s="8">
        <v>75</v>
      </c>
      <c r="K7" s="8"/>
      <c r="L7" s="8" t="s">
        <v>13</v>
      </c>
      <c r="M7" s="17" t="str">
        <f>IF(Datos!C5&gt;$M$4,"PASA CORTE","NO PASA CORTE")</f>
        <v>PASA CORTE</v>
      </c>
    </row>
    <row r="8" spans="2:13" x14ac:dyDescent="0.3">
      <c r="B8" s="8" t="s">
        <v>39</v>
      </c>
      <c r="C8" s="10">
        <f t="array" ref="C8:G8">TRANSPOSE(Datos!C3:C16)</f>
        <v>372456</v>
      </c>
      <c r="D8" s="10">
        <v>343609</v>
      </c>
      <c r="E8" s="10">
        <v>150752</v>
      </c>
      <c r="F8" s="10">
        <v>98144</v>
      </c>
      <c r="G8" s="8">
        <v>35402</v>
      </c>
      <c r="I8" s="8" t="s">
        <v>64</v>
      </c>
      <c r="J8" s="8">
        <f>SUM(C9:G9)</f>
        <v>74</v>
      </c>
      <c r="K8" s="8"/>
      <c r="L8" s="8" t="s">
        <v>14</v>
      </c>
      <c r="M8" s="17" t="str">
        <f>IF(Datos!C6&gt;$M$4,"PASA CORTE","NO PASA CORTE")</f>
        <v>PASA CORTE</v>
      </c>
    </row>
    <row r="9" spans="2:13" x14ac:dyDescent="0.3">
      <c r="B9" s="8" t="s">
        <v>66</v>
      </c>
      <c r="C9" s="8">
        <f>INT(C8/$C$5)</f>
        <v>28</v>
      </c>
      <c r="D9" s="8">
        <f>INT(D8/$C$5)</f>
        <v>26</v>
      </c>
      <c r="E9" s="8">
        <f>INT(E8/$C$5)</f>
        <v>11</v>
      </c>
      <c r="F9" s="8">
        <f>INT(F8/$C$5)</f>
        <v>7</v>
      </c>
      <c r="G9" s="8">
        <f>INT(G8/$C$5)</f>
        <v>2</v>
      </c>
      <c r="I9" s="8" t="s">
        <v>65</v>
      </c>
      <c r="J9" s="8">
        <f>J7-J8</f>
        <v>1</v>
      </c>
      <c r="K9" s="8"/>
      <c r="L9" s="8" t="s">
        <v>15</v>
      </c>
      <c r="M9" s="17" t="str">
        <f>IF(Datos!C7&gt;$M$4,"PASA CORTE","NO PASA CORTE")</f>
        <v>PASA CORTE</v>
      </c>
    </row>
    <row r="10" spans="2:13" x14ac:dyDescent="0.3">
      <c r="B10" s="8" t="s">
        <v>40</v>
      </c>
      <c r="C10" s="10">
        <f>$C$5*C9</f>
        <v>363768.36363636365</v>
      </c>
      <c r="D10" s="10">
        <f>$C$5*D9</f>
        <v>337784.90909090906</v>
      </c>
      <c r="E10" s="10">
        <f>$C$5*E9</f>
        <v>142909</v>
      </c>
      <c r="F10" s="10">
        <f>$C$5*F9</f>
        <v>90942.090909090912</v>
      </c>
      <c r="G10" s="10">
        <f>$C$5*G9</f>
        <v>25983.454545454544</v>
      </c>
      <c r="I10" s="8"/>
      <c r="J10" s="8"/>
      <c r="K10" s="8"/>
      <c r="L10" s="8" t="s">
        <v>16</v>
      </c>
      <c r="M10" s="17" t="str">
        <f>IF(Datos!C8&gt;$M$4,"PASA CORTE","NO PASA CORTE")</f>
        <v>NO PASA CORTE</v>
      </c>
    </row>
    <row r="11" spans="2:13" x14ac:dyDescent="0.3">
      <c r="B11" s="8" t="s">
        <v>41</v>
      </c>
      <c r="C11" s="10">
        <f>MOD(C8,$C$5)</f>
        <v>8687.6363636363822</v>
      </c>
      <c r="D11" s="10">
        <f>MOD(D8,$C$5)</f>
        <v>5824.0909090909263</v>
      </c>
      <c r="E11" s="10">
        <f>MOD(E8,$C$5)</f>
        <v>7843.0000000000073</v>
      </c>
      <c r="F11" s="10">
        <f>MOD(F8,$C$5)</f>
        <v>7201.9090909090955</v>
      </c>
      <c r="G11" s="10">
        <f>MOD(G8,$C$5)</f>
        <v>9418.5454545454559</v>
      </c>
      <c r="I11" s="8"/>
      <c r="J11" s="8"/>
      <c r="K11" s="8"/>
      <c r="L11" s="8" t="s">
        <v>17</v>
      </c>
      <c r="M11" s="17" t="str">
        <f>IF(Datos!C9&gt;$M$4,"PASA CORTE","NO PASA CORTE")</f>
        <v>NO PASA CORTE</v>
      </c>
    </row>
    <row r="12" spans="2:13" x14ac:dyDescent="0.3">
      <c r="B12" s="8" t="s">
        <v>67</v>
      </c>
      <c r="C12" s="8">
        <v>0</v>
      </c>
      <c r="D12" s="8">
        <v>0</v>
      </c>
      <c r="E12" s="8">
        <v>0</v>
      </c>
      <c r="F12" s="8">
        <v>0</v>
      </c>
      <c r="G12" s="8">
        <v>1</v>
      </c>
      <c r="I12" s="8"/>
      <c r="J12" s="8"/>
      <c r="K12" s="8"/>
      <c r="L12" s="8" t="s">
        <v>18</v>
      </c>
      <c r="M12" s="17" t="str">
        <f>IF(Datos!C10&gt;$M$4,"PASA CORTE","NO PASA CORTE")</f>
        <v>NO PASA CORTE</v>
      </c>
    </row>
    <row r="13" spans="2:13" x14ac:dyDescent="0.3">
      <c r="B13" s="8" t="s">
        <v>51</v>
      </c>
      <c r="C13" s="8">
        <f>SUM(C9,C12)</f>
        <v>28</v>
      </c>
      <c r="D13" s="8">
        <f>SUM(D9,D12)</f>
        <v>26</v>
      </c>
      <c r="E13" s="8">
        <f>SUM(E9,E12)</f>
        <v>11</v>
      </c>
      <c r="F13" s="8">
        <f>SUM(F9,F12)</f>
        <v>7</v>
      </c>
      <c r="G13" s="8">
        <f>SUM(G9,G12)</f>
        <v>3</v>
      </c>
      <c r="I13" s="8"/>
      <c r="J13" s="8"/>
      <c r="K13" s="8"/>
      <c r="L13" s="8" t="s">
        <v>19</v>
      </c>
      <c r="M13" s="17" t="str">
        <f>IF(Datos!C11&gt;$M$4,"PASA CORTE","NO PASA CORTE")</f>
        <v>NO PASA CORTE</v>
      </c>
    </row>
    <row r="14" spans="2:13" x14ac:dyDescent="0.3">
      <c r="B14" s="8"/>
      <c r="C14" s="8"/>
      <c r="D14" s="8"/>
      <c r="E14" s="8"/>
      <c r="F14" s="8"/>
      <c r="G14" s="8"/>
      <c r="I14" s="8"/>
      <c r="J14" s="8"/>
      <c r="K14" s="8"/>
      <c r="L14" s="8" t="s">
        <v>20</v>
      </c>
      <c r="M14" s="17" t="str">
        <f>IF(Datos!C12&gt;$M$4,"PASA CORTE","NO PASA CORTE")</f>
        <v>NO PASA CORTE</v>
      </c>
    </row>
    <row r="15" spans="2:13" x14ac:dyDescent="0.3">
      <c r="B15" s="8"/>
      <c r="C15" s="8"/>
      <c r="D15" s="8"/>
      <c r="E15" s="8"/>
      <c r="F15" s="8"/>
      <c r="G15" s="8"/>
      <c r="I15" s="8"/>
      <c r="J15" s="8"/>
      <c r="K15" s="8"/>
      <c r="L15" s="8" t="s">
        <v>21</v>
      </c>
      <c r="M15" s="17" t="str">
        <f>IF(Datos!C13&gt;$M$4,"PASA CORTE","NO PASA CORTE")</f>
        <v>NO PASA CORTE</v>
      </c>
    </row>
    <row r="16" spans="2:13" x14ac:dyDescent="0.3">
      <c r="B16" s="8"/>
      <c r="C16" s="8"/>
      <c r="D16" s="8"/>
      <c r="E16" s="8"/>
      <c r="F16" s="8"/>
      <c r="G16" s="8"/>
      <c r="I16" s="8"/>
      <c r="J16" s="8"/>
      <c r="K16" s="8"/>
      <c r="L16" s="8" t="s">
        <v>22</v>
      </c>
      <c r="M16" s="17" t="str">
        <f>IF(Datos!C14&gt;$M$4,"PASA CORTE","NO PASA CORTE")</f>
        <v>NO PASA CORTE</v>
      </c>
    </row>
    <row r="17" spans="2:14" x14ac:dyDescent="0.3">
      <c r="B17" s="8"/>
      <c r="C17" s="8"/>
      <c r="D17" s="8"/>
      <c r="E17" s="8"/>
      <c r="F17" s="8"/>
      <c r="G17" s="8"/>
      <c r="I17" s="8"/>
      <c r="J17" s="8"/>
      <c r="K17" s="8"/>
      <c r="L17" s="8" t="s">
        <v>23</v>
      </c>
      <c r="M17" s="17" t="str">
        <f>IF(Datos!C15&gt;$M$4,"PASA CORTE","NO PASA CORTE")</f>
        <v>NO PASA CORTE</v>
      </c>
    </row>
    <row r="18" spans="2:14" x14ac:dyDescent="0.3">
      <c r="B18" s="8"/>
      <c r="C18" s="8"/>
      <c r="D18" s="8"/>
      <c r="E18" s="8"/>
      <c r="F18" s="8"/>
      <c r="G18" s="8"/>
      <c r="I18" s="8"/>
      <c r="J18" s="8"/>
      <c r="K18" s="8"/>
      <c r="L18" s="8" t="s">
        <v>24</v>
      </c>
      <c r="M18" s="17" t="str">
        <f>IF(Datos!C16&gt;$M$4,"PASA CORTE","NO PASA CORTE")</f>
        <v>NO PASA CORTE</v>
      </c>
    </row>
    <row r="21" spans="2:14" x14ac:dyDescent="0.3">
      <c r="B21" s="17" t="s">
        <v>55</v>
      </c>
      <c r="C21" s="17"/>
      <c r="D21" s="17"/>
      <c r="E21" s="17"/>
      <c r="F21" s="17"/>
      <c r="G21" s="17"/>
      <c r="H21" s="17"/>
      <c r="I21" s="17"/>
      <c r="J21" s="17"/>
      <c r="K21" s="8"/>
      <c r="L21" s="8"/>
    </row>
    <row r="22" spans="2:14" x14ac:dyDescent="0.3">
      <c r="B22" s="8" t="s">
        <v>61</v>
      </c>
      <c r="C22" s="8"/>
      <c r="D22" s="8"/>
      <c r="E22" s="8"/>
      <c r="F22" s="8"/>
      <c r="G22" s="8"/>
      <c r="J22" s="8"/>
      <c r="K22" s="8"/>
      <c r="L22" s="8"/>
      <c r="M22" s="16" t="s">
        <v>52</v>
      </c>
      <c r="N22" s="17">
        <f>Datos!I11</f>
        <v>4612.6499999999996</v>
      </c>
    </row>
    <row r="23" spans="2:14" x14ac:dyDescent="0.3">
      <c r="B23" s="8"/>
      <c r="C23" s="8"/>
      <c r="D23" s="8"/>
      <c r="E23" s="8"/>
      <c r="F23" s="8"/>
      <c r="G23" s="8"/>
      <c r="J23" s="8"/>
      <c r="K23" s="8"/>
      <c r="L23" s="8"/>
      <c r="M23" s="8" t="s">
        <v>11</v>
      </c>
      <c r="N23" s="17" t="str">
        <f>IF(Datos!D3&gt;$N$22,"PASA CORTE","NO PASA CORTE")</f>
        <v>PASA CORTE</v>
      </c>
    </row>
    <row r="24" spans="2:14" x14ac:dyDescent="0.3">
      <c r="B24" s="8" t="s">
        <v>63</v>
      </c>
      <c r="C24" s="10">
        <f>SUM(Datos!D3:D7,Datos!D9)/(Datos!J11+2)</f>
        <v>5427.8518518518522</v>
      </c>
      <c r="D24" s="8"/>
      <c r="E24" s="8"/>
      <c r="F24" s="8"/>
      <c r="G24" s="8"/>
      <c r="J24" s="8"/>
      <c r="K24" s="8"/>
      <c r="L24" s="8"/>
      <c r="M24" s="8" t="s">
        <v>12</v>
      </c>
      <c r="N24" s="17" t="str">
        <f>IF(Datos!D4&gt;$N$22,"PASA CORTE","NO PASA CORTE")</f>
        <v>PASA CORTE</v>
      </c>
    </row>
    <row r="25" spans="2:14" x14ac:dyDescent="0.3">
      <c r="B25" s="8"/>
      <c r="C25" s="8"/>
      <c r="D25" s="8"/>
      <c r="E25" s="8"/>
      <c r="F25" s="8"/>
      <c r="G25" s="8"/>
      <c r="J25" s="8"/>
      <c r="K25" s="8"/>
      <c r="L25" s="8"/>
      <c r="M25" s="8" t="s">
        <v>13</v>
      </c>
      <c r="N25" s="17" t="str">
        <f>IF(Datos!D5&gt;$N$22,"PASA CORTE","NO PASA CORTE")</f>
        <v>PASA CORTE</v>
      </c>
    </row>
    <row r="26" spans="2:14" x14ac:dyDescent="0.3">
      <c r="B26" s="8"/>
      <c r="C26" s="8" t="s">
        <v>11</v>
      </c>
      <c r="D26" s="8" t="s">
        <v>12</v>
      </c>
      <c r="E26" s="8" t="s">
        <v>13</v>
      </c>
      <c r="F26" s="8" t="s">
        <v>14</v>
      </c>
      <c r="G26" s="22" t="s">
        <v>70</v>
      </c>
      <c r="H26" s="22" t="s">
        <v>29</v>
      </c>
      <c r="J26" s="8"/>
      <c r="K26" s="8"/>
      <c r="L26" s="8"/>
      <c r="M26" s="8" t="s">
        <v>14</v>
      </c>
      <c r="N26" s="17" t="str">
        <f>IF(Datos!D6&gt;$N$22,"PASA CORTE","NO PASA CORTE")</f>
        <v>PASA CORTE</v>
      </c>
    </row>
    <row r="27" spans="2:14" x14ac:dyDescent="0.3">
      <c r="B27" s="8" t="s">
        <v>39</v>
      </c>
      <c r="C27" s="10">
        <f t="array" ref="C27:G27">TRANSPOSE(Datos!D3:D16)</f>
        <v>41111</v>
      </c>
      <c r="D27" s="10">
        <v>44815</v>
      </c>
      <c r="E27" s="10">
        <v>24911</v>
      </c>
      <c r="F27" s="10">
        <v>24429</v>
      </c>
      <c r="G27" s="10">
        <v>5630</v>
      </c>
      <c r="H27" s="10">
        <f>Datos!D9</f>
        <v>5656</v>
      </c>
      <c r="J27" s="8" t="s">
        <v>34</v>
      </c>
      <c r="K27" s="8">
        <v>25</v>
      </c>
      <c r="L27" s="8"/>
      <c r="M27" s="8" t="s">
        <v>15</v>
      </c>
      <c r="N27" s="17" t="str">
        <f>IF(Datos!D7&gt;$N$22,"PASA CORTE","NO PASA CORTE")</f>
        <v>PASA CORTE</v>
      </c>
    </row>
    <row r="28" spans="2:14" x14ac:dyDescent="0.3">
      <c r="B28" s="8" t="s">
        <v>66</v>
      </c>
      <c r="C28" s="8">
        <f>INT(C27/$C$24)</f>
        <v>7</v>
      </c>
      <c r="D28" s="8">
        <f t="shared" ref="D28:H28" si="0">INT(D27/$C$24)</f>
        <v>8</v>
      </c>
      <c r="E28" s="8">
        <f t="shared" si="0"/>
        <v>4</v>
      </c>
      <c r="F28" s="8">
        <f t="shared" si="0"/>
        <v>4</v>
      </c>
      <c r="G28" s="8">
        <f t="shared" si="0"/>
        <v>1</v>
      </c>
      <c r="H28" s="8">
        <f t="shared" si="0"/>
        <v>1</v>
      </c>
      <c r="J28" s="8" t="s">
        <v>64</v>
      </c>
      <c r="K28" s="8">
        <f>SUM(C28:H28)</f>
        <v>25</v>
      </c>
      <c r="L28" s="8"/>
      <c r="M28" s="8" t="s">
        <v>16</v>
      </c>
      <c r="N28" s="17" t="str">
        <f>IF(Datos!D8&gt;$N$22,"PASA CORTE","NO PASA CORTE")</f>
        <v>NO PASA CORTE</v>
      </c>
    </row>
    <row r="29" spans="2:14" x14ac:dyDescent="0.3">
      <c r="B29" s="8" t="s">
        <v>40</v>
      </c>
      <c r="C29" s="10">
        <f>$C$24*C28</f>
        <v>37994.962962962964</v>
      </c>
      <c r="D29" s="10">
        <f t="shared" ref="D29:H29" si="1">$C$24*D28</f>
        <v>43422.814814814818</v>
      </c>
      <c r="E29" s="10">
        <f t="shared" si="1"/>
        <v>21711.407407407409</v>
      </c>
      <c r="F29" s="10">
        <f t="shared" si="1"/>
        <v>21711.407407407409</v>
      </c>
      <c r="G29" s="10">
        <f t="shared" si="1"/>
        <v>5427.8518518518522</v>
      </c>
      <c r="H29" s="10">
        <f t="shared" si="1"/>
        <v>5427.8518518518522</v>
      </c>
      <c r="J29" s="8" t="s">
        <v>65</v>
      </c>
      <c r="K29" s="8">
        <f>K27-K28</f>
        <v>0</v>
      </c>
      <c r="L29" s="8"/>
      <c r="M29" s="8" t="s">
        <v>17</v>
      </c>
      <c r="N29" s="17" t="str">
        <f>IF(Datos!D9&gt;$N$22,"PASA CORTE","NO PASA CORTE")</f>
        <v>PASA CORTE</v>
      </c>
    </row>
    <row r="30" spans="2:14" x14ac:dyDescent="0.3">
      <c r="B30" s="8" t="s">
        <v>41</v>
      </c>
      <c r="C30" s="10">
        <f>MOD(C27,$C$24)</f>
        <v>3116.0370370370347</v>
      </c>
      <c r="D30" s="10">
        <f t="shared" ref="D30:H30" si="2">MOD(D27,$C$24)</f>
        <v>1392.1851851851825</v>
      </c>
      <c r="E30" s="10">
        <f t="shared" si="2"/>
        <v>3199.5925925925912</v>
      </c>
      <c r="F30" s="10">
        <f t="shared" si="2"/>
        <v>2717.5925925925912</v>
      </c>
      <c r="G30" s="10">
        <f t="shared" si="2"/>
        <v>202.14814814814781</v>
      </c>
      <c r="H30" s="10">
        <f t="shared" si="2"/>
        <v>228.14814814814781</v>
      </c>
      <c r="J30" s="8"/>
      <c r="K30" s="8"/>
      <c r="L30" s="8"/>
      <c r="M30" s="8" t="s">
        <v>18</v>
      </c>
      <c r="N30" s="17" t="str">
        <f>IF(Datos!D10&gt;$N$22,"PASA CORTE","NO PASA CORTE")</f>
        <v>NO PASA CORTE</v>
      </c>
    </row>
    <row r="31" spans="2:14" x14ac:dyDescent="0.3">
      <c r="B31" s="8" t="s">
        <v>67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>
        <v>0</v>
      </c>
      <c r="J31" s="8"/>
      <c r="K31" s="8"/>
      <c r="L31" s="8"/>
      <c r="M31" s="8" t="s">
        <v>19</v>
      </c>
      <c r="N31" s="17" t="str">
        <f>IF(Datos!D11&gt;$N$22,"PASA CORTE","NO PASA CORTE")</f>
        <v>NO PASA CORTE</v>
      </c>
    </row>
    <row r="32" spans="2:14" x14ac:dyDescent="0.3">
      <c r="B32" s="8" t="s">
        <v>51</v>
      </c>
      <c r="C32" s="8">
        <f>SUM(C28,C31)</f>
        <v>7</v>
      </c>
      <c r="D32" s="8">
        <f>SUM(D28,D31)</f>
        <v>8</v>
      </c>
      <c r="E32" s="8">
        <f>SUM(E28,E31)</f>
        <v>4</v>
      </c>
      <c r="F32" s="8">
        <f>SUM(F28,F31)</f>
        <v>4</v>
      </c>
      <c r="G32" s="8">
        <f t="shared" ref="G32:H32" si="3">SUM(G28,G31)</f>
        <v>1</v>
      </c>
      <c r="H32" s="8">
        <f t="shared" si="3"/>
        <v>1</v>
      </c>
      <c r="J32" s="8"/>
      <c r="K32" s="8"/>
      <c r="L32" s="8"/>
      <c r="M32" s="8" t="s">
        <v>20</v>
      </c>
      <c r="N32" s="17" t="str">
        <f>IF(Datos!D12&gt;$N$22,"PASA CORTE","NO PASA CORTE")</f>
        <v>NO PASA CORTE</v>
      </c>
    </row>
    <row r="33" spans="2:14" x14ac:dyDescent="0.3">
      <c r="B33" s="8"/>
      <c r="C33" s="8"/>
      <c r="D33" s="8"/>
      <c r="E33" s="8"/>
      <c r="F33" s="8"/>
      <c r="G33" s="8"/>
      <c r="J33" s="8"/>
      <c r="K33" s="8"/>
      <c r="L33" s="8"/>
      <c r="M33" s="8" t="s">
        <v>21</v>
      </c>
      <c r="N33" s="17" t="str">
        <f>IF(Datos!D13&gt;$N$22,"PASA CORTE","NO PASA CORTE")</f>
        <v>NO PASA CORTE</v>
      </c>
    </row>
    <row r="34" spans="2:14" x14ac:dyDescent="0.3">
      <c r="B34" s="8"/>
      <c r="C34" s="8"/>
      <c r="D34" s="8"/>
      <c r="E34" s="8"/>
      <c r="F34" s="8"/>
      <c r="G34" s="8"/>
      <c r="J34" s="8"/>
      <c r="K34" s="8"/>
      <c r="L34" s="8"/>
      <c r="M34" s="8" t="s">
        <v>22</v>
      </c>
      <c r="N34" s="17" t="str">
        <f>IF(Datos!D14&gt;$N$22,"PASA CORTE","NO PASA CORTE")</f>
        <v>NO PASA CORTE</v>
      </c>
    </row>
    <row r="35" spans="2:14" x14ac:dyDescent="0.3">
      <c r="B35" s="8"/>
      <c r="C35" s="8"/>
      <c r="D35" s="8"/>
      <c r="E35" s="8"/>
      <c r="F35" s="8"/>
      <c r="G35" s="8"/>
      <c r="J35" s="8"/>
      <c r="K35" s="8"/>
      <c r="L35" s="8"/>
      <c r="M35" s="8" t="s">
        <v>23</v>
      </c>
      <c r="N35" s="17" t="str">
        <f>IF(Datos!D15&gt;$N$22,"PASA CORTE","NO PASA CORTE")</f>
        <v>NO PASA CORTE</v>
      </c>
    </row>
    <row r="36" spans="2:14" x14ac:dyDescent="0.3">
      <c r="B36" s="8"/>
      <c r="C36" s="8"/>
      <c r="D36" s="8"/>
      <c r="E36" s="8"/>
      <c r="F36" s="8"/>
      <c r="G36" s="8"/>
      <c r="J36" s="8"/>
      <c r="K36" s="8"/>
      <c r="L36" s="8"/>
      <c r="M36" s="8" t="s">
        <v>24</v>
      </c>
      <c r="N36" s="17" t="str">
        <f>IF(Datos!D16&gt;$N$22,"PASA CORTE","NO PASA CORTE")</f>
        <v>NO PASA CORTE</v>
      </c>
    </row>
    <row r="37" spans="2:14" x14ac:dyDescent="0.3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2:14" x14ac:dyDescent="0.3">
      <c r="B38" s="8"/>
      <c r="C38" s="8"/>
      <c r="D38" s="8"/>
      <c r="E38" s="8"/>
      <c r="F38" s="8"/>
      <c r="G38" s="8"/>
      <c r="I38" s="8"/>
      <c r="J38" s="8"/>
      <c r="K38" s="8"/>
      <c r="L38" s="8"/>
      <c r="M38" s="8"/>
    </row>
    <row r="39" spans="2:14" x14ac:dyDescent="0.3">
      <c r="B39" s="8" t="s">
        <v>60</v>
      </c>
      <c r="C39" s="8"/>
      <c r="D39" s="8"/>
      <c r="E39" s="8"/>
      <c r="F39" s="8"/>
      <c r="G39" s="8"/>
      <c r="I39" s="8"/>
      <c r="J39" s="8"/>
      <c r="K39" s="8"/>
      <c r="L39" s="16" t="s">
        <v>52</v>
      </c>
      <c r="M39" s="17">
        <f>Datos!I12</f>
        <v>17129.82</v>
      </c>
    </row>
    <row r="40" spans="2:14" x14ac:dyDescent="0.3">
      <c r="B40" s="8"/>
      <c r="C40" s="8"/>
      <c r="D40" s="8"/>
      <c r="E40" s="8"/>
      <c r="F40" s="8"/>
      <c r="G40" s="8"/>
      <c r="I40" s="8"/>
      <c r="J40" s="8"/>
      <c r="K40" s="8"/>
      <c r="L40" s="8" t="s">
        <v>11</v>
      </c>
      <c r="M40" s="17" t="str">
        <f>IF(Datos!E3&gt;$M$39,"PASA CORTE","NO PASA CORTE")</f>
        <v>PASA CORTE</v>
      </c>
    </row>
    <row r="41" spans="2:14" x14ac:dyDescent="0.3">
      <c r="B41" s="8" t="s">
        <v>63</v>
      </c>
      <c r="C41" s="10">
        <f>SUM(Datos!E3:E7)/(Datos!J12+2)</f>
        <v>19814</v>
      </c>
      <c r="D41" s="8"/>
      <c r="E41" s="8"/>
      <c r="F41" s="8"/>
      <c r="G41" s="8"/>
      <c r="I41" s="8"/>
      <c r="J41" s="8"/>
      <c r="K41" s="8"/>
      <c r="L41" s="8" t="s">
        <v>12</v>
      </c>
      <c r="M41" s="17" t="str">
        <f>IF(Datos!E4&gt;$M$39,"PASA CORTE","NO PASA CORTE")</f>
        <v>PASA CORTE</v>
      </c>
    </row>
    <row r="42" spans="2:14" x14ac:dyDescent="0.3">
      <c r="B42" s="8"/>
      <c r="C42" s="8"/>
      <c r="D42" s="8"/>
      <c r="E42" s="8"/>
      <c r="F42" s="8"/>
      <c r="G42" s="8"/>
      <c r="I42" s="8"/>
      <c r="J42" s="8"/>
      <c r="K42" s="8"/>
      <c r="L42" s="8" t="s">
        <v>13</v>
      </c>
      <c r="M42" s="17" t="str">
        <f>IF(Datos!E5&gt;$M$39,"PASA CORTE","NO PASA CORTE")</f>
        <v>PASA CORTE</v>
      </c>
    </row>
    <row r="43" spans="2:14" x14ac:dyDescent="0.3">
      <c r="B43" s="8"/>
      <c r="C43" s="8" t="s">
        <v>11</v>
      </c>
      <c r="D43" s="8" t="s">
        <v>12</v>
      </c>
      <c r="E43" s="8" t="s">
        <v>13</v>
      </c>
      <c r="F43" s="8" t="s">
        <v>14</v>
      </c>
      <c r="G43" s="22" t="s">
        <v>30</v>
      </c>
      <c r="I43" s="8"/>
      <c r="J43" s="8"/>
      <c r="K43" s="8"/>
      <c r="L43" s="8" t="s">
        <v>14</v>
      </c>
      <c r="M43" s="17" t="str">
        <f>IF(Datos!E6&gt;$M$39,"PASA CORTE","NO PASA CORTE")</f>
        <v>PASA CORTE</v>
      </c>
    </row>
    <row r="44" spans="2:14" x14ac:dyDescent="0.3">
      <c r="B44" s="8" t="s">
        <v>39</v>
      </c>
      <c r="C44" s="10">
        <f t="array" ref="C44:G44">TRANSPOSE(Datos!E3:E16)</f>
        <v>223118</v>
      </c>
      <c r="D44" s="10">
        <v>161486</v>
      </c>
      <c r="E44" s="10">
        <v>79575</v>
      </c>
      <c r="F44" s="10">
        <v>51644</v>
      </c>
      <c r="G44" s="8">
        <v>19155</v>
      </c>
      <c r="I44" s="8" t="s">
        <v>34</v>
      </c>
      <c r="J44" s="8">
        <v>25</v>
      </c>
      <c r="K44" s="8"/>
      <c r="L44" s="8" t="s">
        <v>15</v>
      </c>
      <c r="M44" s="17" t="str">
        <f>IF(Datos!E7&gt;$M$39,"PASA CORTE","NO PASA CORTE")</f>
        <v>PASA CORTE</v>
      </c>
    </row>
    <row r="45" spans="2:14" x14ac:dyDescent="0.3">
      <c r="B45" s="8" t="s">
        <v>66</v>
      </c>
      <c r="C45" s="8">
        <f>INT(C44/$C$41)</f>
        <v>11</v>
      </c>
      <c r="D45" s="8">
        <f t="shared" ref="D45:G45" si="4">INT(D44/$C$41)</f>
        <v>8</v>
      </c>
      <c r="E45" s="8">
        <f t="shared" si="4"/>
        <v>4</v>
      </c>
      <c r="F45" s="8">
        <f t="shared" si="4"/>
        <v>2</v>
      </c>
      <c r="G45" s="8">
        <f t="shared" si="4"/>
        <v>0</v>
      </c>
      <c r="I45" s="8" t="s">
        <v>64</v>
      </c>
      <c r="J45" s="8">
        <f>SUM(C45:G45)</f>
        <v>25</v>
      </c>
      <c r="K45" s="8"/>
      <c r="L45" s="8" t="s">
        <v>16</v>
      </c>
      <c r="M45" s="17" t="str">
        <f>IF(Datos!E8&gt;$M$39,"PASA CORTE","NO PASA CORTE")</f>
        <v>NO PASA CORTE</v>
      </c>
    </row>
    <row r="46" spans="2:14" x14ac:dyDescent="0.3">
      <c r="B46" s="8" t="s">
        <v>40</v>
      </c>
      <c r="C46" s="10">
        <f>$C$41*C45</f>
        <v>217954</v>
      </c>
      <c r="D46" s="10">
        <f t="shared" ref="D46:G46" si="5">$C$41*D45</f>
        <v>158512</v>
      </c>
      <c r="E46" s="10">
        <f t="shared" si="5"/>
        <v>79256</v>
      </c>
      <c r="F46" s="10">
        <f t="shared" si="5"/>
        <v>39628</v>
      </c>
      <c r="G46" s="10">
        <f t="shared" si="5"/>
        <v>0</v>
      </c>
      <c r="I46" s="8" t="s">
        <v>65</v>
      </c>
      <c r="J46" s="8">
        <f>J44-J45</f>
        <v>0</v>
      </c>
      <c r="K46" s="8"/>
      <c r="L46" s="8" t="s">
        <v>17</v>
      </c>
      <c r="M46" s="17" t="str">
        <f>IF(Datos!E9&gt;$M$39,"PASA CORTE","NO PASA CORTE")</f>
        <v>NO PASA CORTE</v>
      </c>
    </row>
    <row r="47" spans="2:14" x14ac:dyDescent="0.3">
      <c r="B47" s="8" t="s">
        <v>41</v>
      </c>
      <c r="C47" s="10">
        <f>MOD(C44,$C$41)</f>
        <v>5164</v>
      </c>
      <c r="D47" s="10">
        <f t="shared" ref="D47:G47" si="6">MOD(D44,$C$41)</f>
        <v>2974</v>
      </c>
      <c r="E47" s="10">
        <f t="shared" si="6"/>
        <v>319</v>
      </c>
      <c r="F47" s="10">
        <f t="shared" si="6"/>
        <v>12016</v>
      </c>
      <c r="G47" s="10">
        <f t="shared" si="6"/>
        <v>19155</v>
      </c>
      <c r="I47" s="8"/>
      <c r="J47" s="8"/>
      <c r="K47" s="8"/>
      <c r="L47" s="8" t="s">
        <v>18</v>
      </c>
      <c r="M47" s="17" t="str">
        <f>IF(Datos!E10&gt;$M$39,"PASA CORTE","NO PASA CORTE")</f>
        <v>NO PASA CORTE</v>
      </c>
    </row>
    <row r="48" spans="2:14" x14ac:dyDescent="0.3">
      <c r="B48" s="8" t="s">
        <v>67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I48" s="8"/>
      <c r="J48" s="8"/>
      <c r="K48" s="8"/>
      <c r="L48" s="8" t="s">
        <v>19</v>
      </c>
      <c r="M48" s="17" t="str">
        <f>IF(Datos!E11&gt;$M$39,"PASA CORTE","NO PASA CORTE")</f>
        <v>NO PASA CORTE</v>
      </c>
    </row>
    <row r="49" spans="2:13" x14ac:dyDescent="0.3">
      <c r="B49" s="8" t="s">
        <v>51</v>
      </c>
      <c r="C49" s="8">
        <f>SUM(C45,C48)</f>
        <v>11</v>
      </c>
      <c r="D49" s="8">
        <f>SUM(D45,D48)</f>
        <v>8</v>
      </c>
      <c r="E49" s="8">
        <f>SUM(E45,E48)</f>
        <v>4</v>
      </c>
      <c r="F49" s="8">
        <f>SUM(F45,F48)</f>
        <v>2</v>
      </c>
      <c r="G49" s="8">
        <f>SUM(G45,G48)</f>
        <v>0</v>
      </c>
      <c r="I49" s="8"/>
      <c r="J49" s="8"/>
      <c r="K49" s="8"/>
      <c r="L49" s="8" t="s">
        <v>20</v>
      </c>
      <c r="M49" s="17" t="str">
        <f>IF(Datos!E12&gt;$M$39,"PASA CORTE","NO PASA CORTE")</f>
        <v>NO PASA CORTE</v>
      </c>
    </row>
    <row r="50" spans="2:13" x14ac:dyDescent="0.3">
      <c r="B50" s="8"/>
      <c r="C50" s="8"/>
      <c r="D50" s="8"/>
      <c r="E50" s="8"/>
      <c r="F50" s="8"/>
      <c r="G50" s="8"/>
      <c r="I50" s="8"/>
      <c r="J50" s="8"/>
      <c r="K50" s="8"/>
      <c r="L50" s="8" t="s">
        <v>21</v>
      </c>
      <c r="M50" s="17" t="str">
        <f>IF(Datos!E13&gt;$M$39,"PASA CORTE","NO PASA CORTE")</f>
        <v>NO PASA CORTE</v>
      </c>
    </row>
    <row r="51" spans="2:13" x14ac:dyDescent="0.3">
      <c r="B51" s="8"/>
      <c r="C51" s="8"/>
      <c r="D51" s="8"/>
      <c r="E51" s="8"/>
      <c r="F51" s="8"/>
      <c r="G51" s="8"/>
      <c r="I51" s="8"/>
      <c r="J51" s="8"/>
      <c r="K51" s="8"/>
      <c r="L51" s="8" t="s">
        <v>22</v>
      </c>
      <c r="M51" s="17" t="str">
        <f>IF(Datos!E14&gt;$M$39,"PASA CORTE","NO PASA CORTE")</f>
        <v>NO PASA CORTE</v>
      </c>
    </row>
    <row r="52" spans="2:13" x14ac:dyDescent="0.3">
      <c r="B52" s="8"/>
      <c r="C52" s="8"/>
      <c r="D52" s="8"/>
      <c r="E52" s="8"/>
      <c r="F52" s="8"/>
      <c r="G52" s="8"/>
      <c r="I52" s="8"/>
      <c r="J52" s="8"/>
      <c r="K52" s="8"/>
      <c r="L52" s="8" t="s">
        <v>23</v>
      </c>
      <c r="M52" s="17" t="str">
        <f>IF(Datos!E15&gt;$M$39,"PASA CORTE","NO PASA CORTE")</f>
        <v>NO PASA CORTE</v>
      </c>
    </row>
    <row r="53" spans="2:13" x14ac:dyDescent="0.3">
      <c r="B53" s="8"/>
      <c r="C53" s="8"/>
      <c r="D53" s="8"/>
      <c r="E53" s="8"/>
      <c r="F53" s="8"/>
      <c r="G53" s="8"/>
      <c r="I53" s="8"/>
      <c r="J53" s="8"/>
      <c r="K53" s="8"/>
      <c r="L53" s="8" t="s">
        <v>24</v>
      </c>
      <c r="M53" s="17" t="str">
        <f>IF(Datos!E16&gt;$M$39,"PASA CORTE","NO PASA CORTE")</f>
        <v>NO PASA CORTE</v>
      </c>
    </row>
    <row r="54" spans="2:13" x14ac:dyDescent="0.3">
      <c r="B54" s="8"/>
      <c r="C54" s="8"/>
      <c r="D54" s="8"/>
      <c r="E54" s="8"/>
      <c r="F54" s="8"/>
      <c r="G54" s="8"/>
      <c r="H54" s="8"/>
      <c r="I54" s="8"/>
      <c r="J54" s="8"/>
      <c r="K54" s="8"/>
      <c r="L54" s="17"/>
    </row>
    <row r="55" spans="2:13" x14ac:dyDescent="0.3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2:13" x14ac:dyDescent="0.3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2:13" x14ac:dyDescent="0.3">
      <c r="B57" s="8" t="s">
        <v>59</v>
      </c>
      <c r="C57" s="8"/>
      <c r="D57" s="8"/>
      <c r="E57" s="8"/>
      <c r="F57" s="8"/>
      <c r="G57" s="8"/>
      <c r="I57" s="8"/>
      <c r="J57" s="8"/>
      <c r="K57" s="8"/>
      <c r="L57" s="16" t="s">
        <v>52</v>
      </c>
      <c r="M57" s="17">
        <f>Datos!I13</f>
        <v>10345.44</v>
      </c>
    </row>
    <row r="58" spans="2:13" x14ac:dyDescent="0.3">
      <c r="B58" s="8"/>
      <c r="C58" s="8"/>
      <c r="D58" s="8"/>
      <c r="E58" s="8"/>
      <c r="F58" s="8"/>
      <c r="G58" s="8"/>
      <c r="I58" s="8"/>
      <c r="J58" s="8"/>
      <c r="K58" s="8"/>
      <c r="L58" s="8" t="s">
        <v>11</v>
      </c>
      <c r="M58" s="17" t="str">
        <f>IF(Datos!F3&gt;$M$57,"PASA CORTE","NO PASA CORTE")</f>
        <v>PASA CORTE</v>
      </c>
    </row>
    <row r="59" spans="2:13" x14ac:dyDescent="0.3">
      <c r="B59" s="8" t="s">
        <v>63</v>
      </c>
      <c r="C59" s="10">
        <f>SUM(Datos!F3:F7)/(Datos!J13+2)</f>
        <v>12018.111111111111</v>
      </c>
      <c r="D59" s="8"/>
      <c r="E59" s="8"/>
      <c r="F59" s="8"/>
      <c r="G59" s="8"/>
      <c r="I59" s="8"/>
      <c r="J59" s="8"/>
      <c r="K59" s="8"/>
      <c r="L59" s="8" t="s">
        <v>12</v>
      </c>
      <c r="M59" s="17" t="str">
        <f>IF(Datos!F4&gt;$M$57,"PASA CORTE","NO PASA CORTE")</f>
        <v>PASA CORTE</v>
      </c>
    </row>
    <row r="60" spans="2:13" x14ac:dyDescent="0.3">
      <c r="B60" s="8"/>
      <c r="C60" s="8"/>
      <c r="D60" s="8"/>
      <c r="E60" s="8"/>
      <c r="F60" s="8"/>
      <c r="G60" s="8"/>
      <c r="I60" s="8"/>
      <c r="J60" s="8"/>
      <c r="K60" s="8"/>
      <c r="L60" s="8" t="s">
        <v>13</v>
      </c>
      <c r="M60" s="17" t="str">
        <f>IF(Datos!F5&gt;$M$57,"PASA CORTE","NO PASA CORTE")</f>
        <v>PASA CORTE</v>
      </c>
    </row>
    <row r="61" spans="2:13" x14ac:dyDescent="0.3">
      <c r="B61" s="8"/>
      <c r="C61" s="8" t="s">
        <v>11</v>
      </c>
      <c r="D61" s="8" t="s">
        <v>12</v>
      </c>
      <c r="E61" s="8" t="s">
        <v>13</v>
      </c>
      <c r="F61" s="8" t="s">
        <v>14</v>
      </c>
      <c r="G61" s="22" t="s">
        <v>30</v>
      </c>
      <c r="I61" s="8"/>
      <c r="J61" s="8"/>
      <c r="K61" s="8"/>
      <c r="L61" s="8" t="s">
        <v>14</v>
      </c>
      <c r="M61" s="17" t="str">
        <f>IF(Datos!F6&gt;$M$57,"PASA CORTE","NO PASA CORTE")</f>
        <v>PASA CORTE</v>
      </c>
    </row>
    <row r="62" spans="2:13" x14ac:dyDescent="0.3">
      <c r="B62" s="8" t="s">
        <v>39</v>
      </c>
      <c r="C62" s="10">
        <f t="array" ref="C62:G62">TRANSPOSE(Datos!F3:F16)</f>
        <v>108227</v>
      </c>
      <c r="D62" s="10">
        <v>137308</v>
      </c>
      <c r="E62" s="10">
        <v>46266</v>
      </c>
      <c r="F62" s="10">
        <v>22071</v>
      </c>
      <c r="G62" s="8">
        <v>10617</v>
      </c>
      <c r="I62" s="8" t="s">
        <v>34</v>
      </c>
      <c r="J62" s="8">
        <v>25</v>
      </c>
      <c r="K62" s="8"/>
      <c r="L62" s="8" t="s">
        <v>15</v>
      </c>
      <c r="M62" s="17" t="str">
        <f>IF(Datos!F7&gt;$M$57,"PASA CORTE","NO PASA CORTE")</f>
        <v>PASA CORTE</v>
      </c>
    </row>
    <row r="63" spans="2:13" x14ac:dyDescent="0.3">
      <c r="B63" s="8" t="s">
        <v>66</v>
      </c>
      <c r="C63" s="8">
        <f>INT(C62/$C$59)</f>
        <v>9</v>
      </c>
      <c r="D63" s="8">
        <f t="shared" ref="D63:G63" si="7">INT(D62/$C$59)</f>
        <v>11</v>
      </c>
      <c r="E63" s="8">
        <f t="shared" si="7"/>
        <v>3</v>
      </c>
      <c r="F63" s="8">
        <f t="shared" si="7"/>
        <v>1</v>
      </c>
      <c r="G63" s="8">
        <f t="shared" si="7"/>
        <v>0</v>
      </c>
      <c r="I63" s="8" t="s">
        <v>64</v>
      </c>
      <c r="J63" s="8">
        <f>SUM(C63:G63)</f>
        <v>24</v>
      </c>
      <c r="K63" s="8"/>
      <c r="L63" s="8" t="s">
        <v>16</v>
      </c>
      <c r="M63" s="17" t="str">
        <f>IF(Datos!F8&gt;$M$57,"PASA CORTE","NO PASA CORTE")</f>
        <v>NO PASA CORTE</v>
      </c>
    </row>
    <row r="64" spans="2:13" x14ac:dyDescent="0.3">
      <c r="B64" s="8" t="s">
        <v>40</v>
      </c>
      <c r="C64" s="10">
        <f>$C$59*C63</f>
        <v>108163</v>
      </c>
      <c r="D64" s="10">
        <f t="shared" ref="D64:G64" si="8">$C$59*D63</f>
        <v>132199.22222222222</v>
      </c>
      <c r="E64" s="10">
        <f t="shared" si="8"/>
        <v>36054.333333333336</v>
      </c>
      <c r="F64" s="10">
        <f t="shared" si="8"/>
        <v>12018.111111111111</v>
      </c>
      <c r="G64" s="10">
        <f t="shared" si="8"/>
        <v>0</v>
      </c>
      <c r="I64" s="8" t="s">
        <v>65</v>
      </c>
      <c r="J64" s="8">
        <f>J62-J63</f>
        <v>1</v>
      </c>
      <c r="K64" s="8"/>
      <c r="L64" s="8" t="s">
        <v>17</v>
      </c>
      <c r="M64" s="17" t="str">
        <f>IF(Datos!F9&gt;$M$57,"PASA CORTE","NO PASA CORTE")</f>
        <v>NO PASA CORTE</v>
      </c>
    </row>
    <row r="65" spans="2:13" x14ac:dyDescent="0.3">
      <c r="B65" s="8" t="s">
        <v>41</v>
      </c>
      <c r="C65" s="10">
        <f>MOD(C62,$C$59)</f>
        <v>63.999999999998181</v>
      </c>
      <c r="D65" s="10">
        <f t="shared" ref="D65:G65" si="9">MOD(D62,$C$59)</f>
        <v>5108.7777777777756</v>
      </c>
      <c r="E65" s="10">
        <f t="shared" si="9"/>
        <v>10211.666666666666</v>
      </c>
      <c r="F65" s="10">
        <f t="shared" si="9"/>
        <v>10052.888888888889</v>
      </c>
      <c r="G65" s="10">
        <f t="shared" si="9"/>
        <v>10617</v>
      </c>
      <c r="I65" s="8"/>
      <c r="J65" s="8"/>
      <c r="K65" s="8"/>
      <c r="L65" s="8" t="s">
        <v>18</v>
      </c>
      <c r="M65" s="17" t="str">
        <f>IF(Datos!F10&gt;$M$57,"PASA CORTE","NO PASA CORTE")</f>
        <v>NO PASA CORTE</v>
      </c>
    </row>
    <row r="66" spans="2:13" x14ac:dyDescent="0.3">
      <c r="B66" s="8" t="s">
        <v>67</v>
      </c>
      <c r="C66" s="8">
        <v>0</v>
      </c>
      <c r="D66" s="8">
        <v>0</v>
      </c>
      <c r="E66" s="8">
        <v>0</v>
      </c>
      <c r="F66" s="8">
        <v>0</v>
      </c>
      <c r="G66" s="8">
        <v>1</v>
      </c>
      <c r="I66" s="8"/>
      <c r="J66" s="8"/>
      <c r="K66" s="8"/>
      <c r="L66" s="8" t="s">
        <v>19</v>
      </c>
      <c r="M66" s="17" t="str">
        <f>IF(Datos!F11&gt;$M$57,"PASA CORTE","NO PASA CORTE")</f>
        <v>NO PASA CORTE</v>
      </c>
    </row>
    <row r="67" spans="2:13" x14ac:dyDescent="0.3">
      <c r="B67" s="8" t="s">
        <v>51</v>
      </c>
      <c r="C67" s="8">
        <f>SUM(C63,C66)</f>
        <v>9</v>
      </c>
      <c r="D67" s="8">
        <f>SUM(D63,D66)</f>
        <v>11</v>
      </c>
      <c r="E67" s="8">
        <f>SUM(E63,E66)</f>
        <v>3</v>
      </c>
      <c r="F67" s="8">
        <f>SUM(F63,F66)</f>
        <v>1</v>
      </c>
      <c r="G67" s="8">
        <f>SUM(G63,G66)</f>
        <v>1</v>
      </c>
      <c r="I67" s="8"/>
      <c r="J67" s="8"/>
      <c r="K67" s="8"/>
      <c r="L67" s="8" t="s">
        <v>20</v>
      </c>
      <c r="M67" s="17" t="str">
        <f>IF(Datos!F12&gt;$M$57,"PASA CORTE","NO PASA CORTE")</f>
        <v>NO PASA CORTE</v>
      </c>
    </row>
    <row r="68" spans="2:13" x14ac:dyDescent="0.3">
      <c r="B68" s="8"/>
      <c r="C68" s="8"/>
      <c r="D68" s="8"/>
      <c r="E68" s="8"/>
      <c r="F68" s="8"/>
      <c r="G68" s="8"/>
      <c r="I68" s="8"/>
      <c r="J68" s="8"/>
      <c r="K68" s="8"/>
      <c r="L68" s="8" t="s">
        <v>21</v>
      </c>
      <c r="M68" s="17" t="str">
        <f>IF(Datos!F13&gt;$M$57,"PASA CORTE","NO PASA CORTE")</f>
        <v>NO PASA CORTE</v>
      </c>
    </row>
    <row r="69" spans="2:13" x14ac:dyDescent="0.3">
      <c r="B69" s="8"/>
      <c r="C69" s="8"/>
      <c r="D69" s="8"/>
      <c r="E69" s="8"/>
      <c r="F69" s="8"/>
      <c r="G69" s="8"/>
      <c r="I69" s="8"/>
      <c r="J69" s="8"/>
      <c r="K69" s="8"/>
      <c r="L69" s="8" t="s">
        <v>22</v>
      </c>
      <c r="M69" s="17" t="str">
        <f>IF(Datos!F14&gt;$M$57,"PASA CORTE","NO PASA CORTE")</f>
        <v>NO PASA CORTE</v>
      </c>
    </row>
    <row r="70" spans="2:13" x14ac:dyDescent="0.3">
      <c r="B70" s="8"/>
      <c r="C70" s="8"/>
      <c r="D70" s="8"/>
      <c r="E70" s="8"/>
      <c r="F70" s="8"/>
      <c r="G70" s="8"/>
      <c r="I70" s="8"/>
      <c r="J70" s="8"/>
      <c r="K70" s="8"/>
      <c r="L70" s="8" t="s">
        <v>23</v>
      </c>
      <c r="M70" s="17" t="str">
        <f>IF(Datos!F15&gt;$M$57,"PASA CORTE","NO PASA CORTE")</f>
        <v>NO PASA CORTE</v>
      </c>
    </row>
    <row r="71" spans="2:13" x14ac:dyDescent="0.3">
      <c r="B71" s="21" t="s">
        <v>51</v>
      </c>
      <c r="C71" s="8" t="s">
        <v>11</v>
      </c>
      <c r="D71" s="8" t="s">
        <v>12</v>
      </c>
      <c r="E71" s="8" t="s">
        <v>13</v>
      </c>
      <c r="F71" s="8" t="s">
        <v>14</v>
      </c>
      <c r="G71" s="22" t="s">
        <v>70</v>
      </c>
      <c r="I71" s="22" t="s">
        <v>29</v>
      </c>
      <c r="J71" s="8"/>
      <c r="K71" s="8"/>
      <c r="L71" s="8" t="s">
        <v>24</v>
      </c>
      <c r="M71" s="17" t="str">
        <f>IF(Datos!F16&gt;$M$57,"PASA CORTE","NO PASA CORTE")</f>
        <v>NO PASA CORTE</v>
      </c>
    </row>
    <row r="72" spans="2:13" x14ac:dyDescent="0.3">
      <c r="B72" s="8">
        <f>SUM(C72:I72)</f>
        <v>75</v>
      </c>
      <c r="C72" s="8">
        <f>SUM(C67,C49,C32)</f>
        <v>27</v>
      </c>
      <c r="D72" s="8">
        <f t="shared" ref="D72:F72" si="10">SUM(D67,D49,D32)</f>
        <v>27</v>
      </c>
      <c r="E72" s="8">
        <f t="shared" si="10"/>
        <v>11</v>
      </c>
      <c r="F72" s="8">
        <f t="shared" si="10"/>
        <v>7</v>
      </c>
      <c r="G72">
        <f>SUM(G67,G49,G32)</f>
        <v>2</v>
      </c>
      <c r="I72">
        <f>H32</f>
        <v>1</v>
      </c>
    </row>
  </sheetData>
  <conditionalFormatting sqref="C11:G11">
    <cfRule type="top10" dxfId="9" priority="4" rank="1"/>
  </conditionalFormatting>
  <conditionalFormatting sqref="C65:G65">
    <cfRule type="top10" dxfId="8" priority="1" rank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6033A-A0ED-4FEB-A0E2-F73125ACF3A3}">
  <dimension ref="B3:Q49"/>
  <sheetViews>
    <sheetView topLeftCell="A24" workbookViewId="0">
      <selection activeCell="D49" sqref="D49"/>
    </sheetView>
  </sheetViews>
  <sheetFormatPr baseColWidth="10" defaultRowHeight="14.4" x14ac:dyDescent="0.3"/>
  <sheetData>
    <row r="3" spans="2:17" x14ac:dyDescent="0.3">
      <c r="B3" s="8" t="s">
        <v>63</v>
      </c>
      <c r="C3" s="8"/>
      <c r="D3" s="10">
        <f>1+(Datos!L7/(Datos!J14+1))</f>
        <v>14074.644736842105</v>
      </c>
      <c r="E3" s="8"/>
      <c r="F3" s="8" t="s">
        <v>34</v>
      </c>
      <c r="G3" s="8">
        <v>75</v>
      </c>
      <c r="H3" s="8"/>
      <c r="I3" s="8" t="s">
        <v>64</v>
      </c>
      <c r="J3" s="8"/>
      <c r="K3" s="8">
        <f>SUM(C7:M7)</f>
        <v>70</v>
      </c>
      <c r="L3" s="8" t="s">
        <v>65</v>
      </c>
      <c r="M3" s="8"/>
      <c r="N3" s="8"/>
      <c r="O3" s="8">
        <f>G3-K3</f>
        <v>5</v>
      </c>
      <c r="P3" s="8"/>
      <c r="Q3" s="8"/>
    </row>
    <row r="4" spans="2:17" x14ac:dyDescent="0.3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2:17" x14ac:dyDescent="0.3">
      <c r="B5" s="8"/>
      <c r="C5" s="8" t="s">
        <v>11</v>
      </c>
      <c r="D5" s="8" t="s">
        <v>12</v>
      </c>
      <c r="E5" s="8" t="s">
        <v>13</v>
      </c>
      <c r="F5" s="8" t="s">
        <v>14</v>
      </c>
      <c r="G5" s="8" t="s">
        <v>15</v>
      </c>
      <c r="H5" s="8" t="s">
        <v>16</v>
      </c>
      <c r="I5" s="8" t="s">
        <v>17</v>
      </c>
      <c r="J5" s="8" t="s">
        <v>18</v>
      </c>
      <c r="K5" s="8" t="s">
        <v>19</v>
      </c>
      <c r="L5" s="8" t="s">
        <v>20</v>
      </c>
      <c r="M5" s="8" t="s">
        <v>21</v>
      </c>
      <c r="N5" s="8" t="s">
        <v>22</v>
      </c>
      <c r="O5" s="8" t="s">
        <v>23</v>
      </c>
      <c r="P5" s="8" t="s">
        <v>24</v>
      </c>
      <c r="Q5" s="8"/>
    </row>
    <row r="6" spans="2:17" x14ac:dyDescent="0.3">
      <c r="B6" s="8" t="s">
        <v>39</v>
      </c>
      <c r="C6" s="8">
        <f t="array" ref="C6:P6">TRANSPOSE(Datos!C3:C16)</f>
        <v>372456</v>
      </c>
      <c r="D6" s="8">
        <v>343609</v>
      </c>
      <c r="E6" s="8">
        <v>150752</v>
      </c>
      <c r="F6" s="8">
        <v>98144</v>
      </c>
      <c r="G6" s="8">
        <v>35402</v>
      </c>
      <c r="H6" s="8">
        <v>23888</v>
      </c>
      <c r="I6" s="8">
        <v>21696</v>
      </c>
      <c r="J6" s="8">
        <v>5585</v>
      </c>
      <c r="K6" s="8">
        <v>3112</v>
      </c>
      <c r="L6" s="8">
        <v>1683</v>
      </c>
      <c r="M6" s="8">
        <v>1419</v>
      </c>
      <c r="N6" s="8">
        <v>666</v>
      </c>
      <c r="O6" s="8">
        <v>475</v>
      </c>
      <c r="P6" s="8">
        <v>187</v>
      </c>
      <c r="Q6" s="8"/>
    </row>
    <row r="7" spans="2:17" x14ac:dyDescent="0.3">
      <c r="B7" s="8" t="s">
        <v>66</v>
      </c>
      <c r="C7" s="8">
        <f>INT(C6/$D$3)</f>
        <v>26</v>
      </c>
      <c r="D7" s="8">
        <f t="shared" ref="D7:O7" si="0">INT(D6/$D$3)</f>
        <v>24</v>
      </c>
      <c r="E7" s="8">
        <f t="shared" si="0"/>
        <v>10</v>
      </c>
      <c r="F7" s="8">
        <f t="shared" si="0"/>
        <v>6</v>
      </c>
      <c r="G7" s="8">
        <f t="shared" si="0"/>
        <v>2</v>
      </c>
      <c r="H7" s="8">
        <f t="shared" si="0"/>
        <v>1</v>
      </c>
      <c r="I7" s="8">
        <f t="shared" si="0"/>
        <v>1</v>
      </c>
      <c r="J7" s="8">
        <f t="shared" si="0"/>
        <v>0</v>
      </c>
      <c r="K7" s="8">
        <f t="shared" si="0"/>
        <v>0</v>
      </c>
      <c r="L7" s="8">
        <f t="shared" si="0"/>
        <v>0</v>
      </c>
      <c r="M7" s="8">
        <f t="shared" si="0"/>
        <v>0</v>
      </c>
      <c r="N7" s="8">
        <f t="shared" si="0"/>
        <v>0</v>
      </c>
      <c r="O7" s="8">
        <f t="shared" si="0"/>
        <v>0</v>
      </c>
      <c r="P7" s="8">
        <f>INT(P6/$D$3)</f>
        <v>0</v>
      </c>
      <c r="Q7" s="10">
        <f>SUM(C7:M7)</f>
        <v>70</v>
      </c>
    </row>
    <row r="8" spans="2:17" x14ac:dyDescent="0.3">
      <c r="B8" s="8" t="s">
        <v>40</v>
      </c>
      <c r="C8" s="10">
        <f>C7*$D$3</f>
        <v>365940.76315789472</v>
      </c>
      <c r="D8" s="10">
        <f t="shared" ref="D8:P8" si="1">D7*$D$3</f>
        <v>337791.4736842105</v>
      </c>
      <c r="E8" s="10">
        <f t="shared" si="1"/>
        <v>140746.44736842104</v>
      </c>
      <c r="F8" s="10">
        <f t="shared" si="1"/>
        <v>84447.868421052626</v>
      </c>
      <c r="G8" s="10">
        <f t="shared" si="1"/>
        <v>28149.28947368421</v>
      </c>
      <c r="H8" s="10">
        <f t="shared" si="1"/>
        <v>14074.644736842105</v>
      </c>
      <c r="I8" s="10">
        <f t="shared" si="1"/>
        <v>14074.644736842105</v>
      </c>
      <c r="J8" s="10">
        <f t="shared" si="1"/>
        <v>0</v>
      </c>
      <c r="K8" s="10">
        <f t="shared" si="1"/>
        <v>0</v>
      </c>
      <c r="L8" s="10">
        <f t="shared" si="1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/>
    </row>
    <row r="9" spans="2:17" x14ac:dyDescent="0.3">
      <c r="B9" s="8" t="s">
        <v>41</v>
      </c>
      <c r="C9" s="10">
        <f>MOD(C6,$D$3)</f>
        <v>6515.2368421052706</v>
      </c>
      <c r="D9" s="10">
        <f t="shared" ref="D9:P9" si="2">MOD(D6,$D$3)</f>
        <v>5817.5263157894806</v>
      </c>
      <c r="E9" s="10">
        <f t="shared" si="2"/>
        <v>10005.55263157895</v>
      </c>
      <c r="F9" s="10">
        <f t="shared" si="2"/>
        <v>13696.13157894737</v>
      </c>
      <c r="G9" s="10">
        <f t="shared" si="2"/>
        <v>7252.71052631579</v>
      </c>
      <c r="H9" s="10">
        <f t="shared" si="2"/>
        <v>9813.355263157895</v>
      </c>
      <c r="I9" s="10">
        <f t="shared" si="2"/>
        <v>7621.355263157895</v>
      </c>
      <c r="J9" s="10">
        <f t="shared" si="2"/>
        <v>5585</v>
      </c>
      <c r="K9" s="10">
        <f t="shared" si="2"/>
        <v>3112</v>
      </c>
      <c r="L9" s="10">
        <f t="shared" si="2"/>
        <v>1683</v>
      </c>
      <c r="M9" s="10">
        <f t="shared" si="2"/>
        <v>1419</v>
      </c>
      <c r="N9" s="10">
        <f t="shared" si="2"/>
        <v>666</v>
      </c>
      <c r="O9" s="10">
        <f t="shared" si="2"/>
        <v>475</v>
      </c>
      <c r="P9" s="10">
        <f t="shared" si="2"/>
        <v>187</v>
      </c>
      <c r="Q9" s="10"/>
    </row>
    <row r="10" spans="2:17" x14ac:dyDescent="0.3">
      <c r="B10" s="8" t="s">
        <v>67</v>
      </c>
      <c r="C10" s="8">
        <v>0</v>
      </c>
      <c r="D10" s="8">
        <v>0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0</v>
      </c>
      <c r="K10" s="8">
        <v>0</v>
      </c>
      <c r="L10" s="8">
        <v>0</v>
      </c>
      <c r="M10" s="8">
        <v>0</v>
      </c>
      <c r="N10" s="10">
        <v>0</v>
      </c>
      <c r="O10" s="8">
        <v>0</v>
      </c>
      <c r="P10" s="8">
        <v>0</v>
      </c>
      <c r="Q10" s="10">
        <f>SUM(C10:P10)</f>
        <v>5</v>
      </c>
    </row>
    <row r="11" spans="2:17" x14ac:dyDescent="0.3">
      <c r="B11" s="8" t="s">
        <v>51</v>
      </c>
      <c r="C11" s="8">
        <f>SUM(C7,C10)</f>
        <v>26</v>
      </c>
      <c r="D11" s="8">
        <f t="shared" ref="D11:P11" si="3">SUM(D7,D10)</f>
        <v>24</v>
      </c>
      <c r="E11" s="8">
        <f t="shared" si="3"/>
        <v>11</v>
      </c>
      <c r="F11" s="8">
        <f t="shared" si="3"/>
        <v>7</v>
      </c>
      <c r="G11" s="8">
        <f t="shared" si="3"/>
        <v>3</v>
      </c>
      <c r="H11" s="8">
        <f t="shared" si="3"/>
        <v>2</v>
      </c>
      <c r="I11" s="8">
        <f t="shared" si="3"/>
        <v>2</v>
      </c>
      <c r="J11" s="8">
        <f t="shared" si="3"/>
        <v>0</v>
      </c>
      <c r="K11" s="8">
        <f t="shared" si="3"/>
        <v>0</v>
      </c>
      <c r="L11" s="8">
        <f t="shared" si="3"/>
        <v>0</v>
      </c>
      <c r="M11" s="8">
        <f t="shared" si="3"/>
        <v>0</v>
      </c>
      <c r="N11" s="8">
        <f t="shared" si="3"/>
        <v>0</v>
      </c>
      <c r="O11" s="8">
        <f t="shared" si="3"/>
        <v>0</v>
      </c>
      <c r="P11" s="8">
        <f t="shared" si="3"/>
        <v>0</v>
      </c>
      <c r="Q11" s="10">
        <f>SUM(C11:M11)</f>
        <v>75</v>
      </c>
    </row>
    <row r="14" spans="2:17" x14ac:dyDescent="0.3">
      <c r="B14" s="13" t="s">
        <v>38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2:17" x14ac:dyDescent="0.3">
      <c r="B15" s="13" t="s">
        <v>35</v>
      </c>
      <c r="C15" s="8" t="s">
        <v>63</v>
      </c>
      <c r="D15" s="10">
        <f>1+(Datos!L4/(Datos!J11+1))</f>
        <v>5914.6538461538457</v>
      </c>
      <c r="E15" s="8"/>
      <c r="F15" s="8" t="s">
        <v>34</v>
      </c>
      <c r="G15" s="8">
        <v>25</v>
      </c>
      <c r="H15" s="8"/>
      <c r="I15" s="8" t="s">
        <v>64</v>
      </c>
      <c r="J15" s="8"/>
      <c r="K15" s="8">
        <f>SUM(C19:M19)</f>
        <v>21</v>
      </c>
      <c r="L15" s="8" t="s">
        <v>65</v>
      </c>
      <c r="M15" s="8"/>
      <c r="N15" s="8"/>
      <c r="O15" s="8">
        <f>G15-K15</f>
        <v>4</v>
      </c>
      <c r="P15" s="8"/>
      <c r="Q15" s="8"/>
    </row>
    <row r="16" spans="2:17" x14ac:dyDescent="0.3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2:17" x14ac:dyDescent="0.3">
      <c r="B17" s="8"/>
      <c r="C17" s="8" t="s">
        <v>11</v>
      </c>
      <c r="D17" s="8" t="s">
        <v>12</v>
      </c>
      <c r="E17" s="8" t="s">
        <v>13</v>
      </c>
      <c r="F17" s="8" t="s">
        <v>14</v>
      </c>
      <c r="G17" s="8" t="s">
        <v>15</v>
      </c>
      <c r="H17" s="8" t="s">
        <v>16</v>
      </c>
      <c r="I17" s="8" t="s">
        <v>17</v>
      </c>
      <c r="J17" s="8" t="s">
        <v>18</v>
      </c>
      <c r="K17" s="8" t="s">
        <v>19</v>
      </c>
      <c r="L17" s="8" t="s">
        <v>20</v>
      </c>
      <c r="M17" s="8" t="s">
        <v>21</v>
      </c>
      <c r="N17" s="8" t="s">
        <v>22</v>
      </c>
      <c r="O17" s="8" t="s">
        <v>23</v>
      </c>
      <c r="P17" s="8" t="s">
        <v>24</v>
      </c>
      <c r="Q17" s="8"/>
    </row>
    <row r="18" spans="2:17" x14ac:dyDescent="0.3">
      <c r="B18" s="8" t="s">
        <v>39</v>
      </c>
      <c r="C18" s="8">
        <f t="array" ref="C18:P18">TRANSPOSE(Datos!D3:D16)</f>
        <v>41111</v>
      </c>
      <c r="D18" s="8">
        <v>44815</v>
      </c>
      <c r="E18" s="8">
        <v>24911</v>
      </c>
      <c r="F18" s="8">
        <v>24429</v>
      </c>
      <c r="G18" s="8">
        <v>5630</v>
      </c>
      <c r="H18" s="8">
        <v>3681</v>
      </c>
      <c r="I18" s="8">
        <v>5656</v>
      </c>
      <c r="J18" s="8">
        <v>974</v>
      </c>
      <c r="K18" s="8">
        <v>691</v>
      </c>
      <c r="L18" s="8">
        <v>301</v>
      </c>
      <c r="M18" s="8">
        <v>0</v>
      </c>
      <c r="N18" s="8">
        <v>0</v>
      </c>
      <c r="O18" s="8">
        <v>0</v>
      </c>
      <c r="P18" s="8">
        <v>187</v>
      </c>
      <c r="Q18" s="8"/>
    </row>
    <row r="19" spans="2:17" x14ac:dyDescent="0.3">
      <c r="B19" s="8" t="s">
        <v>66</v>
      </c>
      <c r="C19" s="8">
        <f>INT(C18/$D$15)</f>
        <v>6</v>
      </c>
      <c r="D19" s="8">
        <f t="shared" ref="D19:P19" si="4">INT(D18/$D$15)</f>
        <v>7</v>
      </c>
      <c r="E19" s="8">
        <f t="shared" si="4"/>
        <v>4</v>
      </c>
      <c r="F19" s="8">
        <f t="shared" si="4"/>
        <v>4</v>
      </c>
      <c r="G19" s="8">
        <f t="shared" si="4"/>
        <v>0</v>
      </c>
      <c r="H19" s="8">
        <f t="shared" si="4"/>
        <v>0</v>
      </c>
      <c r="I19" s="8">
        <f t="shared" si="4"/>
        <v>0</v>
      </c>
      <c r="J19" s="8">
        <f t="shared" si="4"/>
        <v>0</v>
      </c>
      <c r="K19" s="8">
        <f t="shared" si="4"/>
        <v>0</v>
      </c>
      <c r="L19" s="8">
        <f t="shared" si="4"/>
        <v>0</v>
      </c>
      <c r="M19" s="8">
        <f t="shared" si="4"/>
        <v>0</v>
      </c>
      <c r="N19" s="8">
        <f t="shared" si="4"/>
        <v>0</v>
      </c>
      <c r="O19" s="8">
        <f t="shared" si="4"/>
        <v>0</v>
      </c>
      <c r="P19" s="8">
        <f t="shared" si="4"/>
        <v>0</v>
      </c>
      <c r="Q19" s="8"/>
    </row>
    <row r="20" spans="2:17" x14ac:dyDescent="0.3">
      <c r="B20" s="8" t="s">
        <v>40</v>
      </c>
      <c r="C20" s="10">
        <f>C19*$D$15</f>
        <v>35487.923076923078</v>
      </c>
      <c r="D20" s="10">
        <f t="shared" ref="D20:P20" si="5">D19*$D$15</f>
        <v>41402.576923076922</v>
      </c>
      <c r="E20" s="10">
        <f t="shared" si="5"/>
        <v>23658.615384615383</v>
      </c>
      <c r="F20" s="10">
        <f t="shared" si="5"/>
        <v>23658.615384615383</v>
      </c>
      <c r="G20" s="10">
        <f t="shared" si="5"/>
        <v>0</v>
      </c>
      <c r="H20" s="10">
        <f t="shared" si="5"/>
        <v>0</v>
      </c>
      <c r="I20" s="10">
        <f t="shared" si="5"/>
        <v>0</v>
      </c>
      <c r="J20" s="10">
        <f t="shared" si="5"/>
        <v>0</v>
      </c>
      <c r="K20" s="10">
        <f t="shared" si="5"/>
        <v>0</v>
      </c>
      <c r="L20" s="10">
        <f t="shared" si="5"/>
        <v>0</v>
      </c>
      <c r="M20" s="10">
        <f t="shared" si="5"/>
        <v>0</v>
      </c>
      <c r="N20" s="10">
        <f t="shared" si="5"/>
        <v>0</v>
      </c>
      <c r="O20" s="10">
        <f t="shared" si="5"/>
        <v>0</v>
      </c>
      <c r="P20" s="10">
        <f t="shared" si="5"/>
        <v>0</v>
      </c>
      <c r="Q20" s="10"/>
    </row>
    <row r="21" spans="2:17" x14ac:dyDescent="0.3">
      <c r="B21" s="8" t="s">
        <v>41</v>
      </c>
      <c r="C21" s="10">
        <f>MOD(C18,$D$15)</f>
        <v>5623.0769230769256</v>
      </c>
      <c r="D21" s="10">
        <f t="shared" ref="D21:P21" si="6">MOD(D18,$D$15)</f>
        <v>3412.4230769230799</v>
      </c>
      <c r="E21" s="10">
        <f t="shared" si="6"/>
        <v>1252.3846153846171</v>
      </c>
      <c r="F21" s="10">
        <f t="shared" si="6"/>
        <v>770.38461538461706</v>
      </c>
      <c r="G21" s="10">
        <f t="shared" si="6"/>
        <v>5630</v>
      </c>
      <c r="H21" s="10">
        <f t="shared" si="6"/>
        <v>3681</v>
      </c>
      <c r="I21" s="10">
        <f t="shared" si="6"/>
        <v>5656</v>
      </c>
      <c r="J21" s="10">
        <f t="shared" si="6"/>
        <v>974</v>
      </c>
      <c r="K21" s="10">
        <f t="shared" si="6"/>
        <v>691</v>
      </c>
      <c r="L21" s="10">
        <f t="shared" si="6"/>
        <v>301</v>
      </c>
      <c r="M21" s="10">
        <f t="shared" si="6"/>
        <v>0</v>
      </c>
      <c r="N21" s="10">
        <f t="shared" si="6"/>
        <v>0</v>
      </c>
      <c r="O21" s="10">
        <f t="shared" si="6"/>
        <v>0</v>
      </c>
      <c r="P21" s="10">
        <f t="shared" si="6"/>
        <v>187</v>
      </c>
      <c r="Q21" s="10"/>
    </row>
    <row r="22" spans="2:17" x14ac:dyDescent="0.3">
      <c r="B22" s="8" t="s">
        <v>67</v>
      </c>
      <c r="C22" s="8">
        <v>1</v>
      </c>
      <c r="D22" s="8">
        <v>0</v>
      </c>
      <c r="E22" s="8">
        <v>0</v>
      </c>
      <c r="F22" s="8">
        <v>0</v>
      </c>
      <c r="G22" s="8">
        <v>1</v>
      </c>
      <c r="H22" s="8">
        <v>1</v>
      </c>
      <c r="I22" s="8">
        <v>1</v>
      </c>
      <c r="J22" s="8">
        <v>0</v>
      </c>
      <c r="K22" s="8">
        <v>0</v>
      </c>
      <c r="L22" s="8">
        <v>0</v>
      </c>
      <c r="M22" s="8">
        <v>0</v>
      </c>
      <c r="N22" s="10">
        <v>0</v>
      </c>
      <c r="O22" s="8">
        <v>0</v>
      </c>
      <c r="P22" s="8">
        <v>0</v>
      </c>
      <c r="Q22" s="10">
        <f>SUM(C22:P22)</f>
        <v>4</v>
      </c>
    </row>
    <row r="23" spans="2:17" x14ac:dyDescent="0.3">
      <c r="B23" s="8" t="s">
        <v>51</v>
      </c>
      <c r="C23" s="8">
        <f>SUM(C19,C22)</f>
        <v>7</v>
      </c>
      <c r="D23" s="8">
        <f t="shared" ref="D23:P23" si="7">SUM(D19,D22)</f>
        <v>7</v>
      </c>
      <c r="E23" s="8">
        <f t="shared" si="7"/>
        <v>4</v>
      </c>
      <c r="F23" s="8">
        <f t="shared" si="7"/>
        <v>4</v>
      </c>
      <c r="G23" s="8">
        <f t="shared" si="7"/>
        <v>1</v>
      </c>
      <c r="H23" s="8">
        <f t="shared" si="7"/>
        <v>1</v>
      </c>
      <c r="I23" s="8">
        <f t="shared" si="7"/>
        <v>1</v>
      </c>
      <c r="J23" s="8">
        <f t="shared" si="7"/>
        <v>0</v>
      </c>
      <c r="K23" s="8">
        <f t="shared" si="7"/>
        <v>0</v>
      </c>
      <c r="L23" s="8">
        <f t="shared" si="7"/>
        <v>0</v>
      </c>
      <c r="M23" s="8">
        <f t="shared" si="7"/>
        <v>0</v>
      </c>
      <c r="N23" s="8">
        <f t="shared" si="7"/>
        <v>0</v>
      </c>
      <c r="O23" s="8">
        <f t="shared" si="7"/>
        <v>0</v>
      </c>
      <c r="P23" s="8">
        <f t="shared" si="7"/>
        <v>0</v>
      </c>
      <c r="Q23" s="10">
        <f>SUM(C23:M23)</f>
        <v>25</v>
      </c>
    </row>
    <row r="25" spans="2:17" x14ac:dyDescent="0.3">
      <c r="B25" s="13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2:17" x14ac:dyDescent="0.3">
      <c r="B26" s="13" t="s">
        <v>36</v>
      </c>
      <c r="C26" s="8" t="s">
        <v>63</v>
      </c>
      <c r="D26" s="10">
        <f>1+(Datos!L5/(Datos!J12+1))</f>
        <v>21962.307692307691</v>
      </c>
      <c r="E26" s="8"/>
      <c r="F26" s="8" t="s">
        <v>34</v>
      </c>
      <c r="G26" s="8">
        <v>25</v>
      </c>
      <c r="H26" s="8"/>
      <c r="I26" s="8" t="s">
        <v>64</v>
      </c>
      <c r="J26" s="8"/>
      <c r="K26" s="8">
        <f>SUM(C30:M30)</f>
        <v>22</v>
      </c>
      <c r="L26" s="8" t="s">
        <v>65</v>
      </c>
      <c r="M26" s="8"/>
      <c r="N26" s="8"/>
      <c r="O26" s="8">
        <f>G26-K26</f>
        <v>3</v>
      </c>
      <c r="P26" s="8"/>
      <c r="Q26" s="8"/>
    </row>
    <row r="27" spans="2:17" x14ac:dyDescent="0.3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2:17" x14ac:dyDescent="0.3">
      <c r="B28" s="8"/>
      <c r="C28" s="8" t="s">
        <v>11</v>
      </c>
      <c r="D28" s="8" t="s">
        <v>12</v>
      </c>
      <c r="E28" s="8" t="s">
        <v>13</v>
      </c>
      <c r="F28" s="8" t="s">
        <v>14</v>
      </c>
      <c r="G28" s="8" t="s">
        <v>15</v>
      </c>
      <c r="H28" s="8" t="s">
        <v>16</v>
      </c>
      <c r="I28" s="8" t="s">
        <v>17</v>
      </c>
      <c r="J28" s="8" t="s">
        <v>18</v>
      </c>
      <c r="K28" s="8" t="s">
        <v>19</v>
      </c>
      <c r="L28" s="8" t="s">
        <v>20</v>
      </c>
      <c r="M28" s="8" t="s">
        <v>21</v>
      </c>
      <c r="N28" s="8" t="s">
        <v>22</v>
      </c>
      <c r="O28" s="8" t="s">
        <v>23</v>
      </c>
      <c r="P28" s="8" t="s">
        <v>24</v>
      </c>
      <c r="Q28" s="8"/>
    </row>
    <row r="29" spans="2:17" x14ac:dyDescent="0.3">
      <c r="B29" s="8" t="s">
        <v>39</v>
      </c>
      <c r="C29" s="8">
        <f t="array" ref="C29:P29">TRANSPOSE(Datos!E3:E16)</f>
        <v>223118</v>
      </c>
      <c r="D29" s="8">
        <v>161486</v>
      </c>
      <c r="E29" s="8">
        <v>79575</v>
      </c>
      <c r="F29" s="8">
        <v>51644</v>
      </c>
      <c r="G29" s="8">
        <v>19155</v>
      </c>
      <c r="H29" s="8">
        <v>12738</v>
      </c>
      <c r="I29" s="8">
        <v>10822</v>
      </c>
      <c r="J29" s="8">
        <v>2827</v>
      </c>
      <c r="K29" s="8">
        <v>1260</v>
      </c>
      <c r="L29" s="8">
        <v>920</v>
      </c>
      <c r="M29" s="8">
        <v>780</v>
      </c>
      <c r="N29" s="8">
        <v>666</v>
      </c>
      <c r="O29" s="8">
        <v>475</v>
      </c>
      <c r="P29" s="8">
        <v>0</v>
      </c>
      <c r="Q29" s="8"/>
    </row>
    <row r="30" spans="2:17" x14ac:dyDescent="0.3">
      <c r="B30" s="8" t="s">
        <v>66</v>
      </c>
      <c r="C30" s="8">
        <f>INT(C29/$D$26)</f>
        <v>10</v>
      </c>
      <c r="D30" s="8">
        <f t="shared" ref="D30:P30" si="8">INT(D29/$D$26)</f>
        <v>7</v>
      </c>
      <c r="E30" s="8">
        <f t="shared" si="8"/>
        <v>3</v>
      </c>
      <c r="F30" s="8">
        <f t="shared" si="8"/>
        <v>2</v>
      </c>
      <c r="G30" s="8">
        <f t="shared" si="8"/>
        <v>0</v>
      </c>
      <c r="H30" s="8">
        <f t="shared" si="8"/>
        <v>0</v>
      </c>
      <c r="I30" s="8">
        <f t="shared" si="8"/>
        <v>0</v>
      </c>
      <c r="J30" s="8">
        <f t="shared" si="8"/>
        <v>0</v>
      </c>
      <c r="K30" s="8">
        <f t="shared" si="8"/>
        <v>0</v>
      </c>
      <c r="L30" s="8">
        <f t="shared" si="8"/>
        <v>0</v>
      </c>
      <c r="M30" s="8">
        <f t="shared" si="8"/>
        <v>0</v>
      </c>
      <c r="N30" s="8">
        <f t="shared" si="8"/>
        <v>0</v>
      </c>
      <c r="O30" s="8">
        <f t="shared" si="8"/>
        <v>0</v>
      </c>
      <c r="P30" s="8">
        <f t="shared" si="8"/>
        <v>0</v>
      </c>
      <c r="Q30" s="8"/>
    </row>
    <row r="31" spans="2:17" x14ac:dyDescent="0.3">
      <c r="B31" s="8" t="s">
        <v>40</v>
      </c>
      <c r="C31" s="10">
        <f>C30*$D$26</f>
        <v>219623.07692307691</v>
      </c>
      <c r="D31" s="10">
        <f t="shared" ref="D31:P31" si="9">D30*$D$26</f>
        <v>153736.15384615384</v>
      </c>
      <c r="E31" s="10">
        <f t="shared" si="9"/>
        <v>65886.923076923078</v>
      </c>
      <c r="F31" s="10">
        <f t="shared" si="9"/>
        <v>43924.615384615383</v>
      </c>
      <c r="G31" s="10">
        <f t="shared" si="9"/>
        <v>0</v>
      </c>
      <c r="H31" s="10">
        <f t="shared" si="9"/>
        <v>0</v>
      </c>
      <c r="I31" s="10">
        <f t="shared" si="9"/>
        <v>0</v>
      </c>
      <c r="J31" s="10">
        <f t="shared" si="9"/>
        <v>0</v>
      </c>
      <c r="K31" s="10">
        <f t="shared" si="9"/>
        <v>0</v>
      </c>
      <c r="L31" s="10">
        <f t="shared" si="9"/>
        <v>0</v>
      </c>
      <c r="M31" s="10">
        <f t="shared" si="9"/>
        <v>0</v>
      </c>
      <c r="N31" s="10">
        <f t="shared" si="9"/>
        <v>0</v>
      </c>
      <c r="O31" s="10">
        <f t="shared" si="9"/>
        <v>0</v>
      </c>
      <c r="P31" s="10">
        <f t="shared" si="9"/>
        <v>0</v>
      </c>
      <c r="Q31" s="10"/>
    </row>
    <row r="32" spans="2:17" x14ac:dyDescent="0.3">
      <c r="B32" s="8" t="s">
        <v>41</v>
      </c>
      <c r="C32" s="10">
        <f>MOD(C29,$D$26)</f>
        <v>3494.9230769230853</v>
      </c>
      <c r="D32" s="10">
        <f t="shared" ref="D32:P32" si="10">MOD(D29,$D$26)</f>
        <v>7749.8461538461597</v>
      </c>
      <c r="E32" s="10">
        <f t="shared" si="10"/>
        <v>13688.076923076926</v>
      </c>
      <c r="F32" s="10">
        <f t="shared" si="10"/>
        <v>7719.3846153846171</v>
      </c>
      <c r="G32" s="10">
        <f t="shared" si="10"/>
        <v>19155</v>
      </c>
      <c r="H32" s="10">
        <f t="shared" si="10"/>
        <v>12738</v>
      </c>
      <c r="I32" s="10">
        <f t="shared" si="10"/>
        <v>10822</v>
      </c>
      <c r="J32" s="10">
        <f t="shared" si="10"/>
        <v>2827</v>
      </c>
      <c r="K32" s="10">
        <f t="shared" si="10"/>
        <v>1260</v>
      </c>
      <c r="L32" s="10">
        <f t="shared" si="10"/>
        <v>920</v>
      </c>
      <c r="M32" s="10">
        <f t="shared" si="10"/>
        <v>780</v>
      </c>
      <c r="N32" s="10">
        <f t="shared" si="10"/>
        <v>666</v>
      </c>
      <c r="O32" s="10">
        <f t="shared" si="10"/>
        <v>475</v>
      </c>
      <c r="P32" s="10">
        <f t="shared" si="10"/>
        <v>0</v>
      </c>
      <c r="Q32" s="10"/>
    </row>
    <row r="33" spans="2:17" x14ac:dyDescent="0.3">
      <c r="B33" s="8" t="s">
        <v>67</v>
      </c>
      <c r="C33" s="8">
        <v>0</v>
      </c>
      <c r="D33" s="8">
        <v>0</v>
      </c>
      <c r="E33" s="8">
        <v>1</v>
      </c>
      <c r="F33" s="8">
        <v>0</v>
      </c>
      <c r="G33" s="8">
        <v>1</v>
      </c>
      <c r="H33" s="8">
        <v>1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10">
        <v>0</v>
      </c>
      <c r="O33" s="8">
        <v>0</v>
      </c>
      <c r="P33" s="8">
        <v>0</v>
      </c>
      <c r="Q33" s="10">
        <f>SUM(C33:P33)</f>
        <v>3</v>
      </c>
    </row>
    <row r="34" spans="2:17" x14ac:dyDescent="0.3">
      <c r="B34" s="8" t="s">
        <v>51</v>
      </c>
      <c r="C34" s="8">
        <f>SUM(C30,C33)</f>
        <v>10</v>
      </c>
      <c r="D34" s="8">
        <f t="shared" ref="D34:P34" si="11">SUM(D30,D33)</f>
        <v>7</v>
      </c>
      <c r="E34" s="8">
        <f t="shared" si="11"/>
        <v>4</v>
      </c>
      <c r="F34" s="8">
        <f t="shared" si="11"/>
        <v>2</v>
      </c>
      <c r="G34" s="8">
        <f t="shared" si="11"/>
        <v>1</v>
      </c>
      <c r="H34" s="8">
        <f t="shared" si="11"/>
        <v>1</v>
      </c>
      <c r="I34" s="8">
        <f t="shared" si="11"/>
        <v>0</v>
      </c>
      <c r="J34" s="8">
        <f t="shared" si="11"/>
        <v>0</v>
      </c>
      <c r="K34" s="8">
        <f t="shared" si="11"/>
        <v>0</v>
      </c>
      <c r="L34" s="8">
        <f t="shared" si="11"/>
        <v>0</v>
      </c>
      <c r="M34" s="8">
        <f t="shared" si="11"/>
        <v>0</v>
      </c>
      <c r="N34" s="8">
        <f t="shared" si="11"/>
        <v>0</v>
      </c>
      <c r="O34" s="8">
        <f t="shared" si="11"/>
        <v>0</v>
      </c>
      <c r="P34" s="8">
        <f t="shared" si="11"/>
        <v>0</v>
      </c>
      <c r="Q34" s="10">
        <f>SUM(C34:M34)</f>
        <v>25</v>
      </c>
    </row>
    <row r="37" spans="2:17" x14ac:dyDescent="0.3">
      <c r="B37" s="13" t="s">
        <v>37</v>
      </c>
      <c r="C37" s="8" t="s">
        <v>63</v>
      </c>
      <c r="D37" s="10">
        <f>1+(Datos!L6/(Datos!J13+1))</f>
        <v>13264.384615384615</v>
      </c>
      <c r="E37" s="8"/>
      <c r="F37" s="8" t="s">
        <v>34</v>
      </c>
      <c r="G37" s="8">
        <v>25</v>
      </c>
      <c r="H37" s="8"/>
      <c r="I37" s="8" t="s">
        <v>64</v>
      </c>
      <c r="J37" s="8"/>
      <c r="K37" s="8">
        <f>SUM(C41:M41)</f>
        <v>22</v>
      </c>
      <c r="L37" s="8" t="s">
        <v>65</v>
      </c>
      <c r="M37" s="8"/>
      <c r="N37" s="8"/>
      <c r="O37" s="8">
        <f>G37-K37</f>
        <v>3</v>
      </c>
      <c r="P37" s="8"/>
      <c r="Q37" s="8"/>
    </row>
    <row r="38" spans="2:17" x14ac:dyDescent="0.3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2:17" x14ac:dyDescent="0.3">
      <c r="B39" s="8"/>
      <c r="C39" s="8" t="s">
        <v>11</v>
      </c>
      <c r="D39" s="8" t="s">
        <v>12</v>
      </c>
      <c r="E39" s="8" t="s">
        <v>13</v>
      </c>
      <c r="F39" s="8" t="s">
        <v>14</v>
      </c>
      <c r="G39" s="8" t="s">
        <v>15</v>
      </c>
      <c r="H39" s="8" t="s">
        <v>16</v>
      </c>
      <c r="I39" s="8" t="s">
        <v>17</v>
      </c>
      <c r="J39" s="8" t="s">
        <v>18</v>
      </c>
      <c r="K39" s="8" t="s">
        <v>19</v>
      </c>
      <c r="L39" s="8" t="s">
        <v>20</v>
      </c>
      <c r="M39" s="8" t="s">
        <v>21</v>
      </c>
      <c r="N39" s="8" t="s">
        <v>22</v>
      </c>
      <c r="O39" s="8" t="s">
        <v>23</v>
      </c>
      <c r="P39" s="8" t="s">
        <v>24</v>
      </c>
      <c r="Q39" s="8"/>
    </row>
    <row r="40" spans="2:17" x14ac:dyDescent="0.3">
      <c r="B40" s="8" t="s">
        <v>39</v>
      </c>
      <c r="C40" s="8">
        <f t="array" ref="C40:P40">TRANSPOSE(Datos!F3:F16)</f>
        <v>108227</v>
      </c>
      <c r="D40" s="8">
        <v>137308</v>
      </c>
      <c r="E40" s="8">
        <v>46266</v>
      </c>
      <c r="F40" s="8">
        <v>22071</v>
      </c>
      <c r="G40" s="8">
        <v>10617</v>
      </c>
      <c r="H40" s="8">
        <v>7469</v>
      </c>
      <c r="I40" s="8">
        <v>5218</v>
      </c>
      <c r="J40" s="8">
        <v>1784</v>
      </c>
      <c r="K40" s="8">
        <v>1161</v>
      </c>
      <c r="L40" s="8">
        <v>462</v>
      </c>
      <c r="M40" s="8">
        <v>639</v>
      </c>
      <c r="N40" s="8">
        <v>0</v>
      </c>
      <c r="O40" s="8">
        <v>0</v>
      </c>
      <c r="P40" s="8">
        <v>0</v>
      </c>
      <c r="Q40" s="8"/>
    </row>
    <row r="41" spans="2:17" x14ac:dyDescent="0.3">
      <c r="B41" s="8" t="s">
        <v>66</v>
      </c>
      <c r="C41" s="8">
        <f>INT(C40/$D$37)</f>
        <v>8</v>
      </c>
      <c r="D41" s="8">
        <f t="shared" ref="D41:P41" si="12">INT(D40/$D$37)</f>
        <v>10</v>
      </c>
      <c r="E41" s="8">
        <f t="shared" si="12"/>
        <v>3</v>
      </c>
      <c r="F41" s="8">
        <f t="shared" si="12"/>
        <v>1</v>
      </c>
      <c r="G41" s="8">
        <f t="shared" si="12"/>
        <v>0</v>
      </c>
      <c r="H41" s="8">
        <f t="shared" si="12"/>
        <v>0</v>
      </c>
      <c r="I41" s="8">
        <f t="shared" si="12"/>
        <v>0</v>
      </c>
      <c r="J41" s="8">
        <f t="shared" si="12"/>
        <v>0</v>
      </c>
      <c r="K41" s="8">
        <f t="shared" si="12"/>
        <v>0</v>
      </c>
      <c r="L41" s="8">
        <f t="shared" si="12"/>
        <v>0</v>
      </c>
      <c r="M41" s="8">
        <f t="shared" si="12"/>
        <v>0</v>
      </c>
      <c r="N41" s="8">
        <f t="shared" si="12"/>
        <v>0</v>
      </c>
      <c r="O41" s="8">
        <f t="shared" si="12"/>
        <v>0</v>
      </c>
      <c r="P41" s="8">
        <f t="shared" si="12"/>
        <v>0</v>
      </c>
      <c r="Q41" s="8"/>
    </row>
    <row r="42" spans="2:17" x14ac:dyDescent="0.3">
      <c r="B42" s="8" t="s">
        <v>40</v>
      </c>
      <c r="C42" s="10">
        <f>C41*$D$37</f>
        <v>106115.07692307692</v>
      </c>
      <c r="D42" s="10">
        <f t="shared" ref="D42:P42" si="13">D41*$D$37</f>
        <v>132643.84615384616</v>
      </c>
      <c r="E42" s="10">
        <f t="shared" si="13"/>
        <v>39793.153846153844</v>
      </c>
      <c r="F42" s="10">
        <f t="shared" si="13"/>
        <v>13264.384615384615</v>
      </c>
      <c r="G42" s="10">
        <f t="shared" si="13"/>
        <v>0</v>
      </c>
      <c r="H42" s="10">
        <f t="shared" si="13"/>
        <v>0</v>
      </c>
      <c r="I42" s="10">
        <f t="shared" si="13"/>
        <v>0</v>
      </c>
      <c r="J42" s="10">
        <f t="shared" si="13"/>
        <v>0</v>
      </c>
      <c r="K42" s="10">
        <f t="shared" si="13"/>
        <v>0</v>
      </c>
      <c r="L42" s="10">
        <f t="shared" si="13"/>
        <v>0</v>
      </c>
      <c r="M42" s="10">
        <f t="shared" si="13"/>
        <v>0</v>
      </c>
      <c r="N42" s="10">
        <f t="shared" si="13"/>
        <v>0</v>
      </c>
      <c r="O42" s="10">
        <f t="shared" si="13"/>
        <v>0</v>
      </c>
      <c r="P42" s="10">
        <f t="shared" si="13"/>
        <v>0</v>
      </c>
      <c r="Q42" s="10"/>
    </row>
    <row r="43" spans="2:17" x14ac:dyDescent="0.3">
      <c r="B43" s="8" t="s">
        <v>41</v>
      </c>
      <c r="C43" s="10">
        <f>MOD(C40,$D$37)</f>
        <v>2111.923076923078</v>
      </c>
      <c r="D43" s="10">
        <f t="shared" ref="D43:P43" si="14">MOD(D40,$D$37)</f>
        <v>4664.1538461538476</v>
      </c>
      <c r="E43" s="10">
        <f t="shared" si="14"/>
        <v>6472.8461538461543</v>
      </c>
      <c r="F43" s="10">
        <f t="shared" si="14"/>
        <v>8806.6153846153848</v>
      </c>
      <c r="G43" s="10">
        <f t="shared" si="14"/>
        <v>10617</v>
      </c>
      <c r="H43" s="10">
        <f t="shared" si="14"/>
        <v>7469</v>
      </c>
      <c r="I43" s="10">
        <f t="shared" si="14"/>
        <v>5218</v>
      </c>
      <c r="J43" s="10">
        <f t="shared" si="14"/>
        <v>1784</v>
      </c>
      <c r="K43" s="10">
        <f t="shared" si="14"/>
        <v>1161</v>
      </c>
      <c r="L43" s="10">
        <f t="shared" si="14"/>
        <v>462</v>
      </c>
      <c r="M43" s="10">
        <f t="shared" si="14"/>
        <v>639</v>
      </c>
      <c r="N43" s="10">
        <f t="shared" si="14"/>
        <v>0</v>
      </c>
      <c r="O43" s="10">
        <f t="shared" si="14"/>
        <v>0</v>
      </c>
      <c r="P43" s="10">
        <f t="shared" si="14"/>
        <v>0</v>
      </c>
      <c r="Q43" s="10"/>
    </row>
    <row r="44" spans="2:17" x14ac:dyDescent="0.3">
      <c r="B44" s="8" t="s">
        <v>67</v>
      </c>
      <c r="C44" s="8">
        <v>0</v>
      </c>
      <c r="D44" s="8">
        <v>0</v>
      </c>
      <c r="E44" s="8">
        <v>0</v>
      </c>
      <c r="F44" s="8">
        <v>1</v>
      </c>
      <c r="G44" s="8">
        <v>1</v>
      </c>
      <c r="H44" s="8">
        <v>1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10">
        <v>0</v>
      </c>
      <c r="O44" s="8">
        <v>0</v>
      </c>
      <c r="P44" s="8">
        <v>0</v>
      </c>
      <c r="Q44" s="10">
        <f>SUM(C44:P44)</f>
        <v>3</v>
      </c>
    </row>
    <row r="45" spans="2:17" x14ac:dyDescent="0.3">
      <c r="B45" s="8" t="s">
        <v>51</v>
      </c>
      <c r="C45" s="8">
        <f>SUM(C41,C44)</f>
        <v>8</v>
      </c>
      <c r="D45" s="8">
        <f t="shared" ref="D45:P45" si="15">SUM(D41,D44)</f>
        <v>10</v>
      </c>
      <c r="E45" s="8">
        <f t="shared" si="15"/>
        <v>3</v>
      </c>
      <c r="F45" s="8">
        <f t="shared" si="15"/>
        <v>2</v>
      </c>
      <c r="G45" s="8">
        <f t="shared" si="15"/>
        <v>1</v>
      </c>
      <c r="H45" s="8">
        <f t="shared" si="15"/>
        <v>1</v>
      </c>
      <c r="I45" s="8">
        <f t="shared" si="15"/>
        <v>0</v>
      </c>
      <c r="J45" s="8">
        <f t="shared" si="15"/>
        <v>0</v>
      </c>
      <c r="K45" s="8">
        <f t="shared" si="15"/>
        <v>0</v>
      </c>
      <c r="L45" s="8">
        <f t="shared" si="15"/>
        <v>0</v>
      </c>
      <c r="M45" s="8">
        <f t="shared" si="15"/>
        <v>0</v>
      </c>
      <c r="N45" s="8">
        <f t="shared" si="15"/>
        <v>0</v>
      </c>
      <c r="O45" s="8">
        <f t="shared" si="15"/>
        <v>0</v>
      </c>
      <c r="P45" s="8">
        <f t="shared" si="15"/>
        <v>0</v>
      </c>
      <c r="Q45" s="10">
        <f>SUM(C45:M45)</f>
        <v>25</v>
      </c>
    </row>
    <row r="48" spans="2:17" x14ac:dyDescent="0.3">
      <c r="B48" s="8"/>
      <c r="C48" s="8" t="s">
        <v>11</v>
      </c>
      <c r="D48" s="8" t="s">
        <v>12</v>
      </c>
      <c r="E48" s="8" t="s">
        <v>13</v>
      </c>
      <c r="F48" s="8" t="s">
        <v>14</v>
      </c>
      <c r="G48" s="8" t="s">
        <v>15</v>
      </c>
      <c r="H48" s="8" t="s">
        <v>16</v>
      </c>
      <c r="I48" s="8" t="s">
        <v>17</v>
      </c>
      <c r="J48" s="8" t="s">
        <v>18</v>
      </c>
      <c r="K48" s="8" t="s">
        <v>19</v>
      </c>
      <c r="L48" s="8" t="s">
        <v>20</v>
      </c>
      <c r="M48" s="8" t="s">
        <v>21</v>
      </c>
      <c r="N48" s="8" t="s">
        <v>22</v>
      </c>
      <c r="O48" s="8" t="s">
        <v>23</v>
      </c>
      <c r="P48" s="8" t="s">
        <v>24</v>
      </c>
    </row>
    <row r="49" spans="2:17" x14ac:dyDescent="0.3">
      <c r="B49" s="8" t="s">
        <v>68</v>
      </c>
      <c r="C49" s="10">
        <f>SUM(C45,C34,C23,)</f>
        <v>25</v>
      </c>
      <c r="D49" s="10">
        <f t="shared" ref="D49:O49" si="16">SUM(D45,D34,D23,)</f>
        <v>24</v>
      </c>
      <c r="E49" s="10">
        <f t="shared" si="16"/>
        <v>11</v>
      </c>
      <c r="F49" s="10">
        <f t="shared" si="16"/>
        <v>8</v>
      </c>
      <c r="G49" s="10">
        <f t="shared" si="16"/>
        <v>3</v>
      </c>
      <c r="H49" s="10">
        <f t="shared" si="16"/>
        <v>3</v>
      </c>
      <c r="I49" s="10">
        <f t="shared" si="16"/>
        <v>1</v>
      </c>
      <c r="J49" s="10">
        <f t="shared" si="16"/>
        <v>0</v>
      </c>
      <c r="K49" s="10">
        <f t="shared" si="16"/>
        <v>0</v>
      </c>
      <c r="L49" s="10">
        <f t="shared" si="16"/>
        <v>0</v>
      </c>
      <c r="M49" s="10">
        <f t="shared" si="16"/>
        <v>0</v>
      </c>
      <c r="N49" s="10">
        <f t="shared" si="16"/>
        <v>0</v>
      </c>
      <c r="O49" s="10">
        <f t="shared" si="16"/>
        <v>0</v>
      </c>
      <c r="P49" s="10">
        <f t="shared" ref="P49" si="17">SUM(P45,P34,P23,P12)</f>
        <v>0</v>
      </c>
      <c r="Q49" s="10">
        <f>SUM(C49:P49)</f>
        <v>75</v>
      </c>
    </row>
  </sheetData>
  <conditionalFormatting sqref="C9:Q9">
    <cfRule type="top10" dxfId="7" priority="4" rank="5"/>
  </conditionalFormatting>
  <conditionalFormatting sqref="C21:Q21">
    <cfRule type="top10" dxfId="6" priority="3" rank="4"/>
  </conditionalFormatting>
  <conditionalFormatting sqref="C32:Q32">
    <cfRule type="top10" dxfId="5" priority="2" rank="3"/>
  </conditionalFormatting>
  <conditionalFormatting sqref="C43:Q43">
    <cfRule type="top10" dxfId="4" priority="1" rank="3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6C884-3E7F-49D8-A49F-E50004522A06}">
  <dimension ref="B3:N72"/>
  <sheetViews>
    <sheetView topLeftCell="A58" workbookViewId="0">
      <selection activeCell="I71" sqref="I71:I72"/>
    </sheetView>
  </sheetViews>
  <sheetFormatPr baseColWidth="10" defaultRowHeight="14.4" x14ac:dyDescent="0.3"/>
  <sheetData>
    <row r="3" spans="2:13" x14ac:dyDescent="0.3">
      <c r="B3" s="8" t="s">
        <v>57</v>
      </c>
      <c r="C3" s="8"/>
      <c r="D3" s="8"/>
      <c r="E3" s="8"/>
      <c r="F3" s="8"/>
      <c r="G3" s="8"/>
      <c r="H3" s="8"/>
      <c r="I3" s="8"/>
      <c r="J3" s="8"/>
      <c r="K3" s="8"/>
      <c r="L3" s="8"/>
    </row>
    <row r="4" spans="2:13" x14ac:dyDescent="0.3">
      <c r="B4" s="8"/>
      <c r="C4" s="8"/>
      <c r="D4" s="8"/>
      <c r="E4" s="8"/>
      <c r="F4" s="8"/>
      <c r="G4" s="8"/>
      <c r="I4" s="8"/>
      <c r="J4" s="8"/>
      <c r="K4" s="8"/>
      <c r="L4" s="16" t="s">
        <v>52</v>
      </c>
      <c r="M4" s="17">
        <f>Datos!I14</f>
        <v>32087.91</v>
      </c>
    </row>
    <row r="5" spans="2:13" x14ac:dyDescent="0.3">
      <c r="B5" s="8" t="s">
        <v>63</v>
      </c>
      <c r="C5" s="10">
        <f>1+(SUM(Datos!C3:C7)/(Datos!J14+1))</f>
        <v>13163.671052631578</v>
      </c>
      <c r="D5" s="8"/>
      <c r="E5" s="8"/>
      <c r="F5" s="8"/>
      <c r="G5" s="8"/>
      <c r="I5" s="8"/>
      <c r="J5" s="8"/>
      <c r="K5" s="8"/>
      <c r="L5" s="8" t="s">
        <v>11</v>
      </c>
      <c r="M5" s="17" t="str">
        <f>IF(Datos!C3&gt;$M$4,"PASA CORTE","NO PASA CORTE")</f>
        <v>PASA CORTE</v>
      </c>
    </row>
    <row r="6" spans="2:13" x14ac:dyDescent="0.3">
      <c r="B6" s="8"/>
      <c r="C6" s="8"/>
      <c r="D6" s="8"/>
      <c r="E6" s="8"/>
      <c r="F6" s="8"/>
      <c r="G6" s="8"/>
      <c r="I6" s="8"/>
      <c r="J6" s="8"/>
      <c r="K6" s="8"/>
      <c r="L6" s="8" t="s">
        <v>12</v>
      </c>
      <c r="M6" s="17" t="str">
        <f>IF(Datos!C4&gt;$M$4,"PASA CORTE","NO PASA CORTE")</f>
        <v>PASA CORTE</v>
      </c>
    </row>
    <row r="7" spans="2:13" x14ac:dyDescent="0.3">
      <c r="B7" s="8"/>
      <c r="C7" s="8" t="s">
        <v>11</v>
      </c>
      <c r="D7" s="8" t="s">
        <v>12</v>
      </c>
      <c r="E7" s="8" t="s">
        <v>13</v>
      </c>
      <c r="F7" s="8" t="s">
        <v>14</v>
      </c>
      <c r="G7" s="22" t="s">
        <v>30</v>
      </c>
      <c r="I7" s="8" t="s">
        <v>34</v>
      </c>
      <c r="J7" s="8">
        <v>75</v>
      </c>
      <c r="K7" s="8"/>
      <c r="L7" s="8" t="s">
        <v>13</v>
      </c>
      <c r="M7" s="17" t="str">
        <f>IF(Datos!C5&gt;$M$4,"PASA CORTE","NO PASA CORTE")</f>
        <v>PASA CORTE</v>
      </c>
    </row>
    <row r="8" spans="2:13" x14ac:dyDescent="0.3">
      <c r="B8" s="8" t="s">
        <v>39</v>
      </c>
      <c r="C8" s="10">
        <f t="array" ref="C8:G8">TRANSPOSE(Datos!C3:C16)</f>
        <v>372456</v>
      </c>
      <c r="D8" s="10">
        <v>343609</v>
      </c>
      <c r="E8" s="10">
        <v>150752</v>
      </c>
      <c r="F8" s="10">
        <v>98144</v>
      </c>
      <c r="G8" s="8">
        <v>35402</v>
      </c>
      <c r="I8" s="8" t="s">
        <v>64</v>
      </c>
      <c r="J8" s="8">
        <f>SUM(C9:G9)</f>
        <v>74</v>
      </c>
      <c r="K8" s="8"/>
      <c r="L8" s="8" t="s">
        <v>14</v>
      </c>
      <c r="M8" s="17" t="str">
        <f>IF(Datos!C6&gt;$M$4,"PASA CORTE","NO PASA CORTE")</f>
        <v>PASA CORTE</v>
      </c>
    </row>
    <row r="9" spans="2:13" x14ac:dyDescent="0.3">
      <c r="B9" s="8" t="s">
        <v>66</v>
      </c>
      <c r="C9" s="8">
        <f>INT(C8/$C$5)</f>
        <v>28</v>
      </c>
      <c r="D9" s="8">
        <f>INT(D8/$C$5)</f>
        <v>26</v>
      </c>
      <c r="E9" s="8">
        <f>INT(E8/$C$5)</f>
        <v>11</v>
      </c>
      <c r="F9" s="8">
        <f>INT(F8/$C$5)</f>
        <v>7</v>
      </c>
      <c r="G9" s="8">
        <f>INT(G8/$C$5)</f>
        <v>2</v>
      </c>
      <c r="I9" s="8" t="s">
        <v>65</v>
      </c>
      <c r="J9" s="8">
        <f>J7-J8</f>
        <v>1</v>
      </c>
      <c r="K9" s="8"/>
      <c r="L9" s="8" t="s">
        <v>15</v>
      </c>
      <c r="M9" s="17" t="str">
        <f>IF(Datos!C7&gt;$M$4,"PASA CORTE","NO PASA CORTE")</f>
        <v>PASA CORTE</v>
      </c>
    </row>
    <row r="10" spans="2:13" x14ac:dyDescent="0.3">
      <c r="B10" s="8" t="s">
        <v>40</v>
      </c>
      <c r="C10" s="10">
        <f>$C$5*C9</f>
        <v>368582.78947368421</v>
      </c>
      <c r="D10" s="10">
        <f>$C$5*D9</f>
        <v>342255.44736842101</v>
      </c>
      <c r="E10" s="10">
        <f>$C$5*E9</f>
        <v>144800.38157894736</v>
      </c>
      <c r="F10" s="10">
        <f>$C$5*F9</f>
        <v>92145.697368421053</v>
      </c>
      <c r="G10" s="10">
        <f>$C$5*G9</f>
        <v>26327.342105263157</v>
      </c>
      <c r="I10" s="8"/>
      <c r="J10" s="8"/>
      <c r="K10" s="8"/>
      <c r="L10" s="8" t="s">
        <v>16</v>
      </c>
      <c r="M10" s="17" t="str">
        <f>IF(Datos!C8&gt;$M$4,"PASA CORTE","NO PASA CORTE")</f>
        <v>NO PASA CORTE</v>
      </c>
    </row>
    <row r="11" spans="2:13" x14ac:dyDescent="0.3">
      <c r="B11" s="8" t="s">
        <v>41</v>
      </c>
      <c r="C11" s="10">
        <f>MOD(C8,$C$5)</f>
        <v>3873.2105263158082</v>
      </c>
      <c r="D11" s="10">
        <f>MOD(D8,$C$5)</f>
        <v>1353.5526315789648</v>
      </c>
      <c r="E11" s="10">
        <f>MOD(E8,$C$5)</f>
        <v>5951.618421052639</v>
      </c>
      <c r="F11" s="10">
        <f>MOD(F8,$C$5)</f>
        <v>5998.3026315789521</v>
      </c>
      <c r="G11" s="10">
        <f>MOD(G8,$C$5)</f>
        <v>9074.6578947368434</v>
      </c>
      <c r="I11" s="8"/>
      <c r="J11" s="8"/>
      <c r="K11" s="8"/>
      <c r="L11" s="8" t="s">
        <v>17</v>
      </c>
      <c r="M11" s="17" t="str">
        <f>IF(Datos!C9&gt;$M$4,"PASA CORTE","NO PASA CORTE")</f>
        <v>NO PASA CORTE</v>
      </c>
    </row>
    <row r="12" spans="2:13" x14ac:dyDescent="0.3">
      <c r="B12" s="8" t="s">
        <v>67</v>
      </c>
      <c r="C12" s="8">
        <v>0</v>
      </c>
      <c r="D12" s="8">
        <v>0</v>
      </c>
      <c r="E12" s="8">
        <v>0</v>
      </c>
      <c r="F12" s="8">
        <v>0</v>
      </c>
      <c r="G12" s="8">
        <v>1</v>
      </c>
      <c r="I12" s="8"/>
      <c r="J12" s="8"/>
      <c r="K12" s="8"/>
      <c r="L12" s="8" t="s">
        <v>18</v>
      </c>
      <c r="M12" s="17" t="str">
        <f>IF(Datos!C10&gt;$M$4,"PASA CORTE","NO PASA CORTE")</f>
        <v>NO PASA CORTE</v>
      </c>
    </row>
    <row r="13" spans="2:13" x14ac:dyDescent="0.3">
      <c r="B13" s="8" t="s">
        <v>51</v>
      </c>
      <c r="C13" s="8">
        <f>SUM(C9,C12)</f>
        <v>28</v>
      </c>
      <c r="D13" s="8">
        <f>SUM(D9,D12)</f>
        <v>26</v>
      </c>
      <c r="E13" s="8">
        <f>SUM(E9,E12)</f>
        <v>11</v>
      </c>
      <c r="F13" s="8">
        <f>SUM(F9,F12)</f>
        <v>7</v>
      </c>
      <c r="G13" s="8">
        <f>SUM(G9,G12)</f>
        <v>3</v>
      </c>
      <c r="I13" s="8"/>
      <c r="J13" s="8"/>
      <c r="K13" s="8"/>
      <c r="L13" s="8" t="s">
        <v>19</v>
      </c>
      <c r="M13" s="17" t="str">
        <f>IF(Datos!C11&gt;$M$4,"PASA CORTE","NO PASA CORTE")</f>
        <v>NO PASA CORTE</v>
      </c>
    </row>
    <row r="14" spans="2:13" x14ac:dyDescent="0.3">
      <c r="B14" s="8"/>
      <c r="C14" s="8"/>
      <c r="D14" s="8"/>
      <c r="E14" s="8"/>
      <c r="F14" s="8"/>
      <c r="G14" s="8"/>
      <c r="I14" s="8"/>
      <c r="J14" s="8"/>
      <c r="K14" s="8"/>
      <c r="L14" s="8" t="s">
        <v>20</v>
      </c>
      <c r="M14" s="17" t="str">
        <f>IF(Datos!C12&gt;$M$4,"PASA CORTE","NO PASA CORTE")</f>
        <v>NO PASA CORTE</v>
      </c>
    </row>
    <row r="15" spans="2:13" x14ac:dyDescent="0.3">
      <c r="B15" s="8"/>
      <c r="C15" s="8"/>
      <c r="D15" s="8"/>
      <c r="E15" s="8"/>
      <c r="F15" s="8"/>
      <c r="G15" s="8"/>
      <c r="I15" s="8"/>
      <c r="J15" s="8"/>
      <c r="K15" s="8"/>
      <c r="L15" s="8" t="s">
        <v>21</v>
      </c>
      <c r="M15" s="17" t="str">
        <f>IF(Datos!C13&gt;$M$4,"PASA CORTE","NO PASA CORTE")</f>
        <v>NO PASA CORTE</v>
      </c>
    </row>
    <row r="16" spans="2:13" x14ac:dyDescent="0.3">
      <c r="B16" s="8"/>
      <c r="C16" s="8"/>
      <c r="D16" s="8"/>
      <c r="E16" s="8"/>
      <c r="F16" s="8"/>
      <c r="G16" s="8"/>
      <c r="I16" s="8"/>
      <c r="J16" s="8"/>
      <c r="K16" s="8"/>
      <c r="L16" s="8" t="s">
        <v>22</v>
      </c>
      <c r="M16" s="17" t="str">
        <f>IF(Datos!C14&gt;$M$4,"PASA CORTE","NO PASA CORTE")</f>
        <v>NO PASA CORTE</v>
      </c>
    </row>
    <row r="17" spans="2:14" x14ac:dyDescent="0.3">
      <c r="B17" s="8"/>
      <c r="C17" s="8"/>
      <c r="D17" s="8"/>
      <c r="E17" s="8"/>
      <c r="F17" s="8"/>
      <c r="G17" s="8"/>
      <c r="I17" s="8"/>
      <c r="J17" s="8"/>
      <c r="K17" s="8"/>
      <c r="L17" s="8" t="s">
        <v>23</v>
      </c>
      <c r="M17" s="17" t="str">
        <f>IF(Datos!C15&gt;$M$4,"PASA CORTE","NO PASA CORTE")</f>
        <v>NO PASA CORTE</v>
      </c>
    </row>
    <row r="18" spans="2:14" x14ac:dyDescent="0.3">
      <c r="B18" s="8"/>
      <c r="C18" s="8"/>
      <c r="D18" s="8"/>
      <c r="E18" s="8"/>
      <c r="F18" s="8"/>
      <c r="G18" s="8"/>
      <c r="I18" s="8"/>
      <c r="J18" s="8"/>
      <c r="K18" s="8"/>
      <c r="L18" s="8" t="s">
        <v>24</v>
      </c>
      <c r="M18" s="17" t="str">
        <f>IF(Datos!C16&gt;$M$4,"PASA CORTE","NO PASA CORTE")</f>
        <v>NO PASA CORTE</v>
      </c>
    </row>
    <row r="19" spans="2:14" x14ac:dyDescent="0.3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2:14" x14ac:dyDescent="0.3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2:14" x14ac:dyDescent="0.3">
      <c r="B21" s="17" t="s">
        <v>55</v>
      </c>
      <c r="C21" s="17"/>
      <c r="D21" s="17"/>
      <c r="E21" s="17"/>
      <c r="F21" s="17"/>
      <c r="G21" s="17"/>
      <c r="H21" s="17"/>
      <c r="I21" s="17"/>
      <c r="J21" s="17"/>
      <c r="K21" s="8"/>
      <c r="L21" s="8"/>
    </row>
    <row r="22" spans="2:14" x14ac:dyDescent="0.3">
      <c r="B22" s="8" t="s">
        <v>61</v>
      </c>
      <c r="C22" s="8"/>
      <c r="D22" s="8"/>
      <c r="E22" s="8"/>
      <c r="F22" s="8"/>
      <c r="G22" s="8"/>
      <c r="J22" s="8"/>
      <c r="K22" s="8"/>
      <c r="L22" s="8"/>
      <c r="M22" s="16" t="s">
        <v>52</v>
      </c>
      <c r="N22" s="17">
        <f>Datos!I11</f>
        <v>4612.6499999999996</v>
      </c>
    </row>
    <row r="23" spans="2:14" x14ac:dyDescent="0.3">
      <c r="B23" s="8"/>
      <c r="C23" s="8"/>
      <c r="D23" s="8"/>
      <c r="E23" s="8"/>
      <c r="F23" s="8"/>
      <c r="G23" s="8"/>
      <c r="J23" s="8"/>
      <c r="K23" s="8"/>
      <c r="L23" s="8"/>
      <c r="M23" s="8" t="s">
        <v>11</v>
      </c>
      <c r="N23" s="17" t="str">
        <f>IF(Datos!D3&gt;$N$22,"PASA CORTE","NO PASA CORTE")</f>
        <v>PASA CORTE</v>
      </c>
    </row>
    <row r="24" spans="2:14" x14ac:dyDescent="0.3">
      <c r="B24" s="8" t="s">
        <v>63</v>
      </c>
      <c r="C24" s="10">
        <f>1+(SUM(Datos!D3:D7,Datos!D9)/(Datos!J11+1))</f>
        <v>5637.6153846153848</v>
      </c>
      <c r="D24" s="8"/>
      <c r="E24" s="8"/>
      <c r="F24" s="8"/>
      <c r="G24" s="8"/>
      <c r="J24" s="8"/>
      <c r="K24" s="8"/>
      <c r="L24" s="8"/>
      <c r="M24" s="8" t="s">
        <v>12</v>
      </c>
      <c r="N24" s="17" t="str">
        <f>IF(Datos!D4&gt;$N$22,"PASA CORTE","NO PASA CORTE")</f>
        <v>PASA CORTE</v>
      </c>
    </row>
    <row r="25" spans="2:14" x14ac:dyDescent="0.3">
      <c r="B25" s="8"/>
      <c r="C25" s="8"/>
      <c r="D25" s="8"/>
      <c r="E25" s="8"/>
      <c r="F25" s="8"/>
      <c r="G25" s="8"/>
      <c r="J25" s="8"/>
      <c r="K25" s="8"/>
      <c r="L25" s="8"/>
      <c r="M25" s="8" t="s">
        <v>13</v>
      </c>
      <c r="N25" s="17" t="str">
        <f>IF(Datos!D5&gt;$N$22,"PASA CORTE","NO PASA CORTE")</f>
        <v>PASA CORTE</v>
      </c>
    </row>
    <row r="26" spans="2:14" x14ac:dyDescent="0.3">
      <c r="B26" s="8"/>
      <c r="C26" s="8" t="s">
        <v>11</v>
      </c>
      <c r="D26" s="8" t="s">
        <v>12</v>
      </c>
      <c r="E26" s="8" t="s">
        <v>13</v>
      </c>
      <c r="F26" s="8" t="s">
        <v>14</v>
      </c>
      <c r="G26" s="22" t="s">
        <v>70</v>
      </c>
      <c r="H26" s="22" t="s">
        <v>29</v>
      </c>
      <c r="J26" s="8"/>
      <c r="K26" s="8"/>
      <c r="L26" s="8"/>
      <c r="M26" s="8" t="s">
        <v>14</v>
      </c>
      <c r="N26" s="17" t="str">
        <f>IF(Datos!D6&gt;$N$22,"PASA CORTE","NO PASA CORTE")</f>
        <v>PASA CORTE</v>
      </c>
    </row>
    <row r="27" spans="2:14" x14ac:dyDescent="0.3">
      <c r="B27" s="8" t="s">
        <v>39</v>
      </c>
      <c r="C27" s="10">
        <f t="array" ref="C27:G27">TRANSPOSE(Datos!D3:D16)</f>
        <v>41111</v>
      </c>
      <c r="D27" s="10">
        <v>44815</v>
      </c>
      <c r="E27" s="10">
        <v>24911</v>
      </c>
      <c r="F27" s="10">
        <v>24429</v>
      </c>
      <c r="G27" s="8">
        <v>5630</v>
      </c>
      <c r="H27">
        <f>Datos!D9</f>
        <v>5656</v>
      </c>
      <c r="J27" s="8" t="s">
        <v>34</v>
      </c>
      <c r="K27" s="8">
        <v>25</v>
      </c>
      <c r="L27" s="8"/>
      <c r="M27" s="8" t="s">
        <v>15</v>
      </c>
      <c r="N27" s="17" t="str">
        <f>IF(Datos!D7&gt;$N$22,"PASA CORTE","NO PASA CORTE")</f>
        <v>PASA CORTE</v>
      </c>
    </row>
    <row r="28" spans="2:14" x14ac:dyDescent="0.3">
      <c r="B28" s="8" t="s">
        <v>66</v>
      </c>
      <c r="C28" s="8">
        <f>INT(C27/$C$24)</f>
        <v>7</v>
      </c>
      <c r="D28" s="8">
        <f t="shared" ref="D28:H28" si="0">INT(D27/$C$24)</f>
        <v>7</v>
      </c>
      <c r="E28" s="8">
        <f t="shared" si="0"/>
        <v>4</v>
      </c>
      <c r="F28" s="8">
        <f t="shared" si="0"/>
        <v>4</v>
      </c>
      <c r="G28" s="8">
        <f t="shared" si="0"/>
        <v>0</v>
      </c>
      <c r="H28" s="8">
        <f t="shared" si="0"/>
        <v>1</v>
      </c>
      <c r="J28" s="8" t="s">
        <v>64</v>
      </c>
      <c r="K28" s="8">
        <f>SUM(C28:H28)</f>
        <v>23</v>
      </c>
      <c r="L28" s="8"/>
      <c r="M28" s="8" t="s">
        <v>16</v>
      </c>
      <c r="N28" s="17" t="str">
        <f>IF(Datos!D8&gt;$N$22,"PASA CORTE","NO PASA CORTE")</f>
        <v>NO PASA CORTE</v>
      </c>
    </row>
    <row r="29" spans="2:14" x14ac:dyDescent="0.3">
      <c r="B29" s="8" t="s">
        <v>40</v>
      </c>
      <c r="C29" s="10">
        <f>$C$24*C28</f>
        <v>39463.307692307695</v>
      </c>
      <c r="D29" s="10">
        <f t="shared" ref="D29:H29" si="1">$C$24*D28</f>
        <v>39463.307692307695</v>
      </c>
      <c r="E29" s="10">
        <f t="shared" si="1"/>
        <v>22550.461538461539</v>
      </c>
      <c r="F29" s="10">
        <f t="shared" si="1"/>
        <v>22550.461538461539</v>
      </c>
      <c r="G29" s="10">
        <f t="shared" si="1"/>
        <v>0</v>
      </c>
      <c r="H29" s="10">
        <f t="shared" si="1"/>
        <v>5637.6153846153848</v>
      </c>
      <c r="J29" s="8" t="s">
        <v>65</v>
      </c>
      <c r="K29" s="8">
        <f>K27-K28</f>
        <v>2</v>
      </c>
      <c r="L29" s="8"/>
      <c r="M29" s="8" t="s">
        <v>17</v>
      </c>
      <c r="N29" s="17" t="str">
        <f>IF(Datos!D9&gt;$N$22,"PASA CORTE","NO PASA CORTE")</f>
        <v>PASA CORTE</v>
      </c>
    </row>
    <row r="30" spans="2:14" x14ac:dyDescent="0.3">
      <c r="B30" s="8" t="s">
        <v>41</v>
      </c>
      <c r="C30" s="10">
        <f>MOD(C27,$C$24)</f>
        <v>1647.6923076923067</v>
      </c>
      <c r="D30" s="10">
        <f t="shared" ref="D30:H30" si="2">MOD(D27,$C$24)</f>
        <v>5351.6923076923067</v>
      </c>
      <c r="E30" s="10">
        <f t="shared" si="2"/>
        <v>2360.538461538461</v>
      </c>
      <c r="F30" s="10">
        <f t="shared" si="2"/>
        <v>1878.538461538461</v>
      </c>
      <c r="G30" s="10">
        <f t="shared" si="2"/>
        <v>5630</v>
      </c>
      <c r="H30" s="10">
        <f t="shared" si="2"/>
        <v>18.384615384615245</v>
      </c>
      <c r="J30" s="8"/>
      <c r="K30" s="8"/>
      <c r="L30" s="8"/>
      <c r="M30" s="8" t="s">
        <v>18</v>
      </c>
      <c r="N30" s="17" t="str">
        <f>IF(Datos!D10&gt;$N$22,"PASA CORTE","NO PASA CORTE")</f>
        <v>NO PASA CORTE</v>
      </c>
    </row>
    <row r="31" spans="2:14" x14ac:dyDescent="0.3">
      <c r="B31" s="8" t="s">
        <v>67</v>
      </c>
      <c r="C31" s="8">
        <v>0</v>
      </c>
      <c r="D31" s="8">
        <v>1</v>
      </c>
      <c r="E31" s="8">
        <v>0</v>
      </c>
      <c r="F31" s="8">
        <v>0</v>
      </c>
      <c r="G31" s="8">
        <v>1</v>
      </c>
      <c r="H31">
        <v>0</v>
      </c>
      <c r="J31" s="8"/>
      <c r="K31" s="8"/>
      <c r="L31" s="8"/>
      <c r="M31" s="8" t="s">
        <v>19</v>
      </c>
      <c r="N31" s="17" t="str">
        <f>IF(Datos!D11&gt;$N$22,"PASA CORTE","NO PASA CORTE")</f>
        <v>NO PASA CORTE</v>
      </c>
    </row>
    <row r="32" spans="2:14" x14ac:dyDescent="0.3">
      <c r="B32" s="8" t="s">
        <v>51</v>
      </c>
      <c r="C32" s="8">
        <f>SUM(C28,C31)</f>
        <v>7</v>
      </c>
      <c r="D32" s="8">
        <f>SUM(D28,D31)</f>
        <v>8</v>
      </c>
      <c r="E32" s="8">
        <f>SUM(E28,E31)</f>
        <v>4</v>
      </c>
      <c r="F32" s="8">
        <f>SUM(F28,F31)</f>
        <v>4</v>
      </c>
      <c r="G32" s="8">
        <f t="shared" ref="G32:H32" si="3">SUM(G28,G31)</f>
        <v>1</v>
      </c>
      <c r="H32" s="8">
        <f t="shared" si="3"/>
        <v>1</v>
      </c>
      <c r="J32" s="8"/>
      <c r="K32" s="8"/>
      <c r="L32" s="8"/>
      <c r="M32" s="8" t="s">
        <v>20</v>
      </c>
      <c r="N32" s="17" t="str">
        <f>IF(Datos!D12&gt;$N$22,"PASA CORTE","NO PASA CORTE")</f>
        <v>NO PASA CORTE</v>
      </c>
    </row>
    <row r="33" spans="2:14" x14ac:dyDescent="0.3">
      <c r="B33" s="8"/>
      <c r="C33" s="8"/>
      <c r="D33" s="8"/>
      <c r="E33" s="8"/>
      <c r="F33" s="8"/>
      <c r="G33" s="8"/>
      <c r="J33" s="8"/>
      <c r="K33" s="8"/>
      <c r="L33" s="8"/>
      <c r="M33" s="8" t="s">
        <v>21</v>
      </c>
      <c r="N33" s="17" t="str">
        <f>IF(Datos!D13&gt;$N$22,"PASA CORTE","NO PASA CORTE")</f>
        <v>NO PASA CORTE</v>
      </c>
    </row>
    <row r="34" spans="2:14" x14ac:dyDescent="0.3">
      <c r="B34" s="8"/>
      <c r="C34" s="8"/>
      <c r="D34" s="8"/>
      <c r="E34" s="8"/>
      <c r="F34" s="8"/>
      <c r="G34" s="8"/>
      <c r="J34" s="8"/>
      <c r="K34" s="8"/>
      <c r="L34" s="8"/>
      <c r="M34" s="8" t="s">
        <v>22</v>
      </c>
      <c r="N34" s="17" t="str">
        <f>IF(Datos!D14&gt;$N$22,"PASA CORTE","NO PASA CORTE")</f>
        <v>NO PASA CORTE</v>
      </c>
    </row>
    <row r="35" spans="2:14" x14ac:dyDescent="0.3">
      <c r="B35" s="8"/>
      <c r="C35" s="8"/>
      <c r="D35" s="8"/>
      <c r="E35" s="8"/>
      <c r="F35" s="8"/>
      <c r="G35" s="8"/>
      <c r="J35" s="8"/>
      <c r="K35" s="8"/>
      <c r="L35" s="8"/>
      <c r="M35" s="8" t="s">
        <v>23</v>
      </c>
      <c r="N35" s="17" t="str">
        <f>IF(Datos!D15&gt;$N$22,"PASA CORTE","NO PASA CORTE")</f>
        <v>NO PASA CORTE</v>
      </c>
    </row>
    <row r="36" spans="2:14" x14ac:dyDescent="0.3">
      <c r="B36" s="8"/>
      <c r="C36" s="8"/>
      <c r="D36" s="8"/>
      <c r="E36" s="8"/>
      <c r="F36" s="8"/>
      <c r="G36" s="8"/>
      <c r="J36" s="8"/>
      <c r="K36" s="8"/>
      <c r="L36" s="8"/>
      <c r="M36" s="8" t="s">
        <v>24</v>
      </c>
      <c r="N36" s="17" t="str">
        <f>IF(Datos!D16&gt;$N$22,"PASA CORTE","NO PASA CORTE")</f>
        <v>NO PASA CORTE</v>
      </c>
    </row>
    <row r="37" spans="2:14" x14ac:dyDescent="0.3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2:14" x14ac:dyDescent="0.3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2:14" x14ac:dyDescent="0.3">
      <c r="B39" s="8" t="s">
        <v>60</v>
      </c>
      <c r="C39" s="8"/>
      <c r="D39" s="8"/>
      <c r="E39" s="8"/>
      <c r="F39" s="8"/>
      <c r="G39" s="8"/>
      <c r="I39" s="8"/>
      <c r="J39" s="8"/>
      <c r="K39" s="8"/>
      <c r="L39" s="16" t="s">
        <v>52</v>
      </c>
      <c r="M39" s="17">
        <f>Datos!I12</f>
        <v>17129.82</v>
      </c>
    </row>
    <row r="40" spans="2:14" x14ac:dyDescent="0.3">
      <c r="B40" s="8"/>
      <c r="C40" s="8"/>
      <c r="D40" s="8"/>
      <c r="E40" s="8"/>
      <c r="F40" s="8"/>
      <c r="G40" s="8"/>
      <c r="I40" s="8"/>
      <c r="J40" s="8"/>
      <c r="K40" s="8"/>
      <c r="L40" s="8" t="s">
        <v>11</v>
      </c>
      <c r="M40" s="17" t="str">
        <f>IF(Datos!E3&gt;$M$39,"PASA CORTE","NO PASA CORTE")</f>
        <v>PASA CORTE</v>
      </c>
    </row>
    <row r="41" spans="2:14" x14ac:dyDescent="0.3">
      <c r="B41" s="8" t="s">
        <v>63</v>
      </c>
      <c r="C41" s="10">
        <f>1+(SUM(Datos!E3:E7)/(Datos!J12+1))</f>
        <v>20577.076923076922</v>
      </c>
      <c r="D41" s="8"/>
      <c r="E41" s="8"/>
      <c r="F41" s="8"/>
      <c r="G41" s="8"/>
      <c r="I41" s="8"/>
      <c r="J41" s="8"/>
      <c r="K41" s="8"/>
      <c r="L41" s="8" t="s">
        <v>12</v>
      </c>
      <c r="M41" s="17" t="str">
        <f>IF(Datos!E4&gt;$M$39,"PASA CORTE","NO PASA CORTE")</f>
        <v>PASA CORTE</v>
      </c>
    </row>
    <row r="42" spans="2:14" x14ac:dyDescent="0.3">
      <c r="B42" s="8"/>
      <c r="C42" s="8"/>
      <c r="D42" s="8"/>
      <c r="E42" s="8"/>
      <c r="F42" s="8"/>
      <c r="G42" s="8"/>
      <c r="I42" s="8"/>
      <c r="J42" s="8"/>
      <c r="K42" s="8"/>
      <c r="L42" s="8" t="s">
        <v>13</v>
      </c>
      <c r="M42" s="17" t="str">
        <f>IF(Datos!E5&gt;$M$39,"PASA CORTE","NO PASA CORTE")</f>
        <v>PASA CORTE</v>
      </c>
    </row>
    <row r="43" spans="2:14" x14ac:dyDescent="0.3">
      <c r="B43" s="8"/>
      <c r="C43" s="8" t="s">
        <v>11</v>
      </c>
      <c r="D43" s="8" t="s">
        <v>12</v>
      </c>
      <c r="E43" s="8" t="s">
        <v>13</v>
      </c>
      <c r="F43" s="8" t="s">
        <v>14</v>
      </c>
      <c r="G43" s="22" t="s">
        <v>30</v>
      </c>
      <c r="I43" s="8"/>
      <c r="J43" s="8"/>
      <c r="K43" s="8"/>
      <c r="L43" s="8" t="s">
        <v>14</v>
      </c>
      <c r="M43" s="17" t="str">
        <f>IF(Datos!E6&gt;$M$39,"PASA CORTE","NO PASA CORTE")</f>
        <v>PASA CORTE</v>
      </c>
    </row>
    <row r="44" spans="2:14" x14ac:dyDescent="0.3">
      <c r="B44" s="8" t="s">
        <v>39</v>
      </c>
      <c r="C44" s="10">
        <f t="array" ref="C44:G44">TRANSPOSE(Datos!E3:E16)</f>
        <v>223118</v>
      </c>
      <c r="D44" s="10">
        <v>161486</v>
      </c>
      <c r="E44" s="10">
        <v>79575</v>
      </c>
      <c r="F44" s="10">
        <v>51644</v>
      </c>
      <c r="G44" s="8">
        <v>19155</v>
      </c>
      <c r="I44" s="8" t="s">
        <v>34</v>
      </c>
      <c r="J44" s="8">
        <v>25</v>
      </c>
      <c r="K44" s="8"/>
      <c r="L44" s="8" t="s">
        <v>15</v>
      </c>
      <c r="M44" s="17" t="str">
        <f>IF(Datos!E7&gt;$M$39,"PASA CORTE","NO PASA CORTE")</f>
        <v>PASA CORTE</v>
      </c>
    </row>
    <row r="45" spans="2:14" x14ac:dyDescent="0.3">
      <c r="B45" s="8" t="s">
        <v>66</v>
      </c>
      <c r="C45" s="8">
        <f>INT(C44/$C$41)</f>
        <v>10</v>
      </c>
      <c r="D45" s="8">
        <f t="shared" ref="D45:G45" si="4">INT(D44/$C$41)</f>
        <v>7</v>
      </c>
      <c r="E45" s="8">
        <f t="shared" si="4"/>
        <v>3</v>
      </c>
      <c r="F45" s="8">
        <f t="shared" si="4"/>
        <v>2</v>
      </c>
      <c r="G45" s="8">
        <f t="shared" si="4"/>
        <v>0</v>
      </c>
      <c r="I45" s="8" t="s">
        <v>64</v>
      </c>
      <c r="J45" s="8">
        <f>SUM(C45:G45)</f>
        <v>22</v>
      </c>
      <c r="K45" s="8"/>
      <c r="L45" s="8" t="s">
        <v>16</v>
      </c>
      <c r="M45" s="17" t="str">
        <f>IF(Datos!E8&gt;$M$39,"PASA CORTE","NO PASA CORTE")</f>
        <v>NO PASA CORTE</v>
      </c>
    </row>
    <row r="46" spans="2:14" x14ac:dyDescent="0.3">
      <c r="B46" s="8" t="s">
        <v>40</v>
      </c>
      <c r="C46" s="10">
        <f>$C$41*C45</f>
        <v>205770.76923076922</v>
      </c>
      <c r="D46" s="10">
        <f t="shared" ref="D46:G46" si="5">$C$41*D45</f>
        <v>144039.53846153844</v>
      </c>
      <c r="E46" s="10">
        <f t="shared" si="5"/>
        <v>61731.230769230766</v>
      </c>
      <c r="F46" s="10">
        <f t="shared" si="5"/>
        <v>41154.153846153844</v>
      </c>
      <c r="G46" s="10">
        <f t="shared" si="5"/>
        <v>0</v>
      </c>
      <c r="I46" s="8" t="s">
        <v>65</v>
      </c>
      <c r="J46" s="8">
        <f>J44-J45</f>
        <v>3</v>
      </c>
      <c r="K46" s="8"/>
      <c r="L46" s="8" t="s">
        <v>17</v>
      </c>
      <c r="M46" s="17" t="str">
        <f>IF(Datos!E9&gt;$M$39,"PASA CORTE","NO PASA CORTE")</f>
        <v>NO PASA CORTE</v>
      </c>
    </row>
    <row r="47" spans="2:14" x14ac:dyDescent="0.3">
      <c r="B47" s="8" t="s">
        <v>41</v>
      </c>
      <c r="C47" s="10">
        <f t="shared" ref="C47:D47" si="6">MOD(C44,$C$41)</f>
        <v>17347.23076923078</v>
      </c>
      <c r="D47" s="10">
        <f t="shared" si="6"/>
        <v>17446.461538461546</v>
      </c>
      <c r="E47" s="10">
        <f>MOD(E44,$C$41)</f>
        <v>17843.769230769234</v>
      </c>
      <c r="F47" s="10">
        <f t="shared" ref="F47:G47" si="7">MOD(F44,$C$41)</f>
        <v>10489.846153846156</v>
      </c>
      <c r="G47" s="10">
        <f t="shared" si="7"/>
        <v>19155</v>
      </c>
      <c r="I47" s="8"/>
      <c r="J47" s="8"/>
      <c r="K47" s="8"/>
      <c r="L47" s="8" t="s">
        <v>18</v>
      </c>
      <c r="M47" s="17" t="str">
        <f>IF(Datos!E10&gt;$M$39,"PASA CORTE","NO PASA CORTE")</f>
        <v>NO PASA CORTE</v>
      </c>
    </row>
    <row r="48" spans="2:14" x14ac:dyDescent="0.3">
      <c r="B48" s="8" t="s">
        <v>67</v>
      </c>
      <c r="C48" s="8">
        <v>0</v>
      </c>
      <c r="D48" s="8">
        <v>1</v>
      </c>
      <c r="E48" s="8">
        <v>1</v>
      </c>
      <c r="F48" s="8">
        <v>0</v>
      </c>
      <c r="G48" s="8">
        <v>1</v>
      </c>
      <c r="I48" s="8"/>
      <c r="J48" s="8"/>
      <c r="K48" s="8"/>
      <c r="L48" s="8" t="s">
        <v>19</v>
      </c>
      <c r="M48" s="17" t="str">
        <f>IF(Datos!E11&gt;$M$39,"PASA CORTE","NO PASA CORTE")</f>
        <v>NO PASA CORTE</v>
      </c>
    </row>
    <row r="49" spans="2:13" x14ac:dyDescent="0.3">
      <c r="B49" s="8" t="s">
        <v>51</v>
      </c>
      <c r="C49" s="8">
        <f>SUM(C45,C48)</f>
        <v>10</v>
      </c>
      <c r="D49" s="8">
        <f>SUM(D45,D48)</f>
        <v>8</v>
      </c>
      <c r="E49" s="8">
        <f>SUM(E45,E48)</f>
        <v>4</v>
      </c>
      <c r="F49" s="8">
        <f>SUM(F45,F48)</f>
        <v>2</v>
      </c>
      <c r="G49" s="8">
        <f>SUM(G45,G48)</f>
        <v>1</v>
      </c>
      <c r="I49" s="8"/>
      <c r="J49" s="8"/>
      <c r="K49" s="8"/>
      <c r="L49" s="8" t="s">
        <v>20</v>
      </c>
      <c r="M49" s="17" t="str">
        <f>IF(Datos!E12&gt;$M$39,"PASA CORTE","NO PASA CORTE")</f>
        <v>NO PASA CORTE</v>
      </c>
    </row>
    <row r="50" spans="2:13" x14ac:dyDescent="0.3">
      <c r="B50" s="8"/>
      <c r="C50" s="8"/>
      <c r="D50" s="8"/>
      <c r="E50" s="8"/>
      <c r="F50" s="8"/>
      <c r="G50" s="8"/>
      <c r="I50" s="8"/>
      <c r="J50" s="8"/>
      <c r="K50" s="8"/>
      <c r="L50" s="8" t="s">
        <v>21</v>
      </c>
      <c r="M50" s="17" t="str">
        <f>IF(Datos!E13&gt;$M$39,"PASA CORTE","NO PASA CORTE")</f>
        <v>NO PASA CORTE</v>
      </c>
    </row>
    <row r="51" spans="2:13" x14ac:dyDescent="0.3">
      <c r="B51" s="8"/>
      <c r="C51" s="8"/>
      <c r="D51" s="8"/>
      <c r="E51" s="8"/>
      <c r="F51" s="8"/>
      <c r="G51" s="8"/>
      <c r="I51" s="8"/>
      <c r="J51" s="8"/>
      <c r="K51" s="8"/>
      <c r="L51" s="8" t="s">
        <v>22</v>
      </c>
      <c r="M51" s="17" t="str">
        <f>IF(Datos!E14&gt;$M$39,"PASA CORTE","NO PASA CORTE")</f>
        <v>NO PASA CORTE</v>
      </c>
    </row>
    <row r="52" spans="2:13" x14ac:dyDescent="0.3">
      <c r="B52" s="8"/>
      <c r="C52" s="8"/>
      <c r="D52" s="8"/>
      <c r="E52" s="8"/>
      <c r="F52" s="8"/>
      <c r="G52" s="8"/>
      <c r="I52" s="8"/>
      <c r="J52" s="8"/>
      <c r="K52" s="8"/>
      <c r="L52" s="8" t="s">
        <v>23</v>
      </c>
      <c r="M52" s="17" t="str">
        <f>IF(Datos!E15&gt;$M$39,"PASA CORTE","NO PASA CORTE")</f>
        <v>NO PASA CORTE</v>
      </c>
    </row>
    <row r="53" spans="2:13" x14ac:dyDescent="0.3">
      <c r="B53" s="8"/>
      <c r="C53" s="8"/>
      <c r="D53" s="8"/>
      <c r="E53" s="8"/>
      <c r="F53" s="8"/>
      <c r="G53" s="8"/>
      <c r="I53" s="8"/>
      <c r="J53" s="8"/>
      <c r="K53" s="8"/>
      <c r="L53" s="8" t="s">
        <v>24</v>
      </c>
      <c r="M53" s="17" t="str">
        <f>IF(Datos!E16&gt;$M$39,"PASA CORTE","NO PASA CORTE")</f>
        <v>NO PASA CORTE</v>
      </c>
    </row>
    <row r="54" spans="2:13" x14ac:dyDescent="0.3">
      <c r="B54" s="8"/>
      <c r="C54" s="8"/>
      <c r="D54" s="8"/>
      <c r="E54" s="8"/>
      <c r="F54" s="8"/>
      <c r="G54" s="8"/>
      <c r="H54" s="8"/>
      <c r="I54" s="8"/>
      <c r="J54" s="8"/>
      <c r="K54" s="8"/>
      <c r="L54" s="17"/>
    </row>
    <row r="55" spans="2:13" x14ac:dyDescent="0.3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2:13" x14ac:dyDescent="0.3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2:13" x14ac:dyDescent="0.3">
      <c r="B57" s="8" t="s">
        <v>59</v>
      </c>
      <c r="C57" s="8"/>
      <c r="D57" s="8"/>
      <c r="E57" s="8"/>
      <c r="F57" s="8"/>
      <c r="G57" s="8"/>
      <c r="I57" s="8"/>
      <c r="J57" s="8"/>
      <c r="K57" s="8"/>
      <c r="L57" s="16" t="s">
        <v>52</v>
      </c>
      <c r="M57" s="17">
        <f>Datos!I13</f>
        <v>10345.44</v>
      </c>
    </row>
    <row r="58" spans="2:13" x14ac:dyDescent="0.3">
      <c r="B58" s="8"/>
      <c r="C58" s="8"/>
      <c r="D58" s="8"/>
      <c r="E58" s="8"/>
      <c r="F58" s="8"/>
      <c r="G58" s="8"/>
      <c r="I58" s="8"/>
      <c r="J58" s="8"/>
      <c r="K58" s="8"/>
      <c r="L58" s="8" t="s">
        <v>11</v>
      </c>
      <c r="M58" s="17" t="str">
        <f>IF(Datos!F3&gt;$M$57,"PASA CORTE","NO PASA CORTE")</f>
        <v>PASA CORTE</v>
      </c>
    </row>
    <row r="59" spans="2:13" x14ac:dyDescent="0.3">
      <c r="B59" s="8" t="s">
        <v>63</v>
      </c>
      <c r="C59" s="10">
        <f>1+(SUM(Datos!F3:F7)/(Datos!J13+1))</f>
        <v>12481.346153846154</v>
      </c>
      <c r="D59" s="8"/>
      <c r="E59" s="8"/>
      <c r="F59" s="8"/>
      <c r="G59" s="8"/>
      <c r="I59" s="8"/>
      <c r="J59" s="8"/>
      <c r="K59" s="8"/>
      <c r="L59" s="8" t="s">
        <v>12</v>
      </c>
      <c r="M59" s="17" t="str">
        <f>IF(Datos!F4&gt;$M$57,"PASA CORTE","NO PASA CORTE")</f>
        <v>PASA CORTE</v>
      </c>
    </row>
    <row r="60" spans="2:13" x14ac:dyDescent="0.3">
      <c r="B60" s="8"/>
      <c r="C60" s="8"/>
      <c r="D60" s="8"/>
      <c r="E60" s="8"/>
      <c r="F60" s="8"/>
      <c r="G60" s="8"/>
      <c r="I60" s="8"/>
      <c r="J60" s="8"/>
      <c r="K60" s="8"/>
      <c r="L60" s="8" t="s">
        <v>13</v>
      </c>
      <c r="M60" s="17" t="str">
        <f>IF(Datos!F5&gt;$M$57,"PASA CORTE","NO PASA CORTE")</f>
        <v>PASA CORTE</v>
      </c>
    </row>
    <row r="61" spans="2:13" x14ac:dyDescent="0.3">
      <c r="B61" s="8"/>
      <c r="C61" s="8" t="s">
        <v>11</v>
      </c>
      <c r="D61" s="8" t="s">
        <v>12</v>
      </c>
      <c r="E61" s="8" t="s">
        <v>13</v>
      </c>
      <c r="F61" s="8" t="s">
        <v>14</v>
      </c>
      <c r="G61" s="22" t="s">
        <v>30</v>
      </c>
      <c r="I61" s="8"/>
      <c r="J61" s="8"/>
      <c r="K61" s="8"/>
      <c r="L61" s="8" t="s">
        <v>14</v>
      </c>
      <c r="M61" s="17" t="str">
        <f>IF(Datos!F6&gt;$M$57,"PASA CORTE","NO PASA CORTE")</f>
        <v>PASA CORTE</v>
      </c>
    </row>
    <row r="62" spans="2:13" x14ac:dyDescent="0.3">
      <c r="B62" s="8" t="s">
        <v>39</v>
      </c>
      <c r="C62" s="10">
        <f t="array" ref="C62:G62">TRANSPOSE(Datos!F3:F16)</f>
        <v>108227</v>
      </c>
      <c r="D62" s="10">
        <v>137308</v>
      </c>
      <c r="E62" s="10">
        <v>46266</v>
      </c>
      <c r="F62" s="10">
        <v>22071</v>
      </c>
      <c r="G62" s="8">
        <v>10617</v>
      </c>
      <c r="I62" s="8" t="s">
        <v>34</v>
      </c>
      <c r="J62" s="8">
        <v>25</v>
      </c>
      <c r="K62" s="8"/>
      <c r="L62" s="8" t="s">
        <v>15</v>
      </c>
      <c r="M62" s="17" t="str">
        <f>IF(Datos!F7&gt;$M$57,"PASA CORTE","NO PASA CORTE")</f>
        <v>PASA CORTE</v>
      </c>
    </row>
    <row r="63" spans="2:13" x14ac:dyDescent="0.3">
      <c r="B63" s="8" t="s">
        <v>66</v>
      </c>
      <c r="C63" s="8">
        <f>INT(C62/$C$59)</f>
        <v>8</v>
      </c>
      <c r="D63" s="8">
        <f t="shared" ref="D63:G63" si="8">INT(D62/$C$59)</f>
        <v>11</v>
      </c>
      <c r="E63" s="8">
        <f t="shared" si="8"/>
        <v>3</v>
      </c>
      <c r="F63" s="8">
        <f t="shared" si="8"/>
        <v>1</v>
      </c>
      <c r="G63" s="8">
        <f t="shared" si="8"/>
        <v>0</v>
      </c>
      <c r="I63" s="8" t="s">
        <v>64</v>
      </c>
      <c r="J63" s="8">
        <f>SUM(C63:G63)</f>
        <v>23</v>
      </c>
      <c r="K63" s="8"/>
      <c r="L63" s="8" t="s">
        <v>16</v>
      </c>
      <c r="M63" s="17" t="str">
        <f>IF(Datos!F8&gt;$M$57,"PASA CORTE","NO PASA CORTE")</f>
        <v>NO PASA CORTE</v>
      </c>
    </row>
    <row r="64" spans="2:13" x14ac:dyDescent="0.3">
      <c r="B64" s="8" t="s">
        <v>40</v>
      </c>
      <c r="C64" s="10">
        <f>$C$59*C63</f>
        <v>99850.769230769234</v>
      </c>
      <c r="D64" s="10">
        <f t="shared" ref="D64:G64" si="9">$C$59*D63</f>
        <v>137294.80769230769</v>
      </c>
      <c r="E64" s="10">
        <f t="shared" si="9"/>
        <v>37444.038461538461</v>
      </c>
      <c r="F64" s="10">
        <f t="shared" si="9"/>
        <v>12481.346153846154</v>
      </c>
      <c r="G64" s="10">
        <f t="shared" si="9"/>
        <v>0</v>
      </c>
      <c r="I64" s="8" t="s">
        <v>65</v>
      </c>
      <c r="J64" s="8">
        <f>J62-J63</f>
        <v>2</v>
      </c>
      <c r="K64" s="8"/>
      <c r="L64" s="8" t="s">
        <v>17</v>
      </c>
      <c r="M64" s="17" t="str">
        <f>IF(Datos!F9&gt;$M$57,"PASA CORTE","NO PASA CORTE")</f>
        <v>NO PASA CORTE</v>
      </c>
    </row>
    <row r="65" spans="2:13" x14ac:dyDescent="0.3">
      <c r="B65" s="8" t="s">
        <v>41</v>
      </c>
      <c r="C65" s="10">
        <f>MOD(C62,$C$59)</f>
        <v>8376.2307692307659</v>
      </c>
      <c r="D65" s="10">
        <f t="shared" ref="D65:G65" si="10">MOD(D62,$C$59)</f>
        <v>13.192307692303075</v>
      </c>
      <c r="E65" s="10">
        <f t="shared" si="10"/>
        <v>8821.9615384615372</v>
      </c>
      <c r="F65" s="10">
        <f t="shared" si="10"/>
        <v>9589.6538461538457</v>
      </c>
      <c r="G65" s="10">
        <f t="shared" si="10"/>
        <v>10617</v>
      </c>
      <c r="I65" s="8"/>
      <c r="J65" s="8"/>
      <c r="K65" s="8"/>
      <c r="L65" s="8" t="s">
        <v>18</v>
      </c>
      <c r="M65" s="17" t="str">
        <f>IF(Datos!F10&gt;$M$57,"PASA CORTE","NO PASA CORTE")</f>
        <v>NO PASA CORTE</v>
      </c>
    </row>
    <row r="66" spans="2:13" x14ac:dyDescent="0.3">
      <c r="B66" s="8" t="s">
        <v>67</v>
      </c>
      <c r="C66" s="8">
        <v>0</v>
      </c>
      <c r="D66" s="8">
        <v>0</v>
      </c>
      <c r="E66" s="8">
        <v>0</v>
      </c>
      <c r="F66" s="8">
        <v>1</v>
      </c>
      <c r="G66" s="8">
        <v>1</v>
      </c>
      <c r="I66" s="8"/>
      <c r="J66" s="8"/>
      <c r="K66" s="8"/>
      <c r="L66" s="8" t="s">
        <v>19</v>
      </c>
      <c r="M66" s="17" t="str">
        <f>IF(Datos!F11&gt;$M$57,"PASA CORTE","NO PASA CORTE")</f>
        <v>NO PASA CORTE</v>
      </c>
    </row>
    <row r="67" spans="2:13" x14ac:dyDescent="0.3">
      <c r="B67" s="8" t="s">
        <v>51</v>
      </c>
      <c r="C67" s="8">
        <f>SUM(C63,C66)</f>
        <v>8</v>
      </c>
      <c r="D67" s="8">
        <f>SUM(D63,D66)</f>
        <v>11</v>
      </c>
      <c r="E67" s="8">
        <f>SUM(E63,E66)</f>
        <v>3</v>
      </c>
      <c r="F67" s="8">
        <f>SUM(F63,F66)</f>
        <v>2</v>
      </c>
      <c r="G67" s="8">
        <f>SUM(G63,G66)</f>
        <v>1</v>
      </c>
      <c r="I67" s="8"/>
      <c r="J67" s="8"/>
      <c r="K67" s="8"/>
      <c r="L67" s="8" t="s">
        <v>20</v>
      </c>
      <c r="M67" s="17" t="str">
        <f>IF(Datos!F12&gt;$M$57,"PASA CORTE","NO PASA CORTE")</f>
        <v>NO PASA CORTE</v>
      </c>
    </row>
    <row r="68" spans="2:13" x14ac:dyDescent="0.3">
      <c r="B68" s="8"/>
      <c r="C68" s="8"/>
      <c r="D68" s="8"/>
      <c r="E68" s="8"/>
      <c r="F68" s="8"/>
      <c r="G68" s="8"/>
      <c r="I68" s="8"/>
      <c r="J68" s="8"/>
      <c r="K68" s="8"/>
      <c r="L68" s="8" t="s">
        <v>21</v>
      </c>
      <c r="M68" s="17" t="str">
        <f>IF(Datos!F13&gt;$M$57,"PASA CORTE","NO PASA CORTE")</f>
        <v>NO PASA CORTE</v>
      </c>
    </row>
    <row r="69" spans="2:13" x14ac:dyDescent="0.3">
      <c r="B69" s="8"/>
      <c r="C69" s="8"/>
      <c r="D69" s="8"/>
      <c r="E69" s="8"/>
      <c r="F69" s="8"/>
      <c r="G69" s="8"/>
      <c r="I69" s="8"/>
      <c r="J69" s="8"/>
      <c r="K69" s="8"/>
      <c r="L69" s="8" t="s">
        <v>22</v>
      </c>
      <c r="M69" s="17" t="str">
        <f>IF(Datos!F14&gt;$M$57,"PASA CORTE","NO PASA CORTE")</f>
        <v>NO PASA CORTE</v>
      </c>
    </row>
    <row r="70" spans="2:13" x14ac:dyDescent="0.3">
      <c r="B70" s="8"/>
      <c r="C70" s="8"/>
      <c r="D70" s="8"/>
      <c r="E70" s="8"/>
      <c r="F70" s="8"/>
      <c r="G70" s="8"/>
      <c r="I70" s="8"/>
      <c r="J70" s="8"/>
      <c r="K70" s="8"/>
      <c r="L70" s="8" t="s">
        <v>23</v>
      </c>
      <c r="M70" s="17" t="str">
        <f>IF(Datos!F15&gt;$M$57,"PASA CORTE","NO PASA CORTE")</f>
        <v>NO PASA CORTE</v>
      </c>
    </row>
    <row r="71" spans="2:13" x14ac:dyDescent="0.3">
      <c r="B71" s="21" t="s">
        <v>51</v>
      </c>
      <c r="C71" s="8" t="s">
        <v>11</v>
      </c>
      <c r="D71" s="8" t="s">
        <v>12</v>
      </c>
      <c r="E71" s="8" t="s">
        <v>13</v>
      </c>
      <c r="F71" s="8" t="s">
        <v>14</v>
      </c>
      <c r="G71" s="22" t="s">
        <v>30</v>
      </c>
      <c r="I71" s="22" t="s">
        <v>29</v>
      </c>
      <c r="J71" s="8"/>
      <c r="K71" s="8"/>
      <c r="L71" s="8" t="s">
        <v>24</v>
      </c>
      <c r="M71" s="17" t="str">
        <f>IF(Datos!F16&gt;$M$57,"PASA CORTE","NO PASA CORTE")</f>
        <v>NO PASA CORTE</v>
      </c>
    </row>
    <row r="72" spans="2:13" x14ac:dyDescent="0.3">
      <c r="B72" s="8">
        <f>SUM(C72:H72)</f>
        <v>74</v>
      </c>
      <c r="C72" s="8">
        <f>SUM(C67,C49,C32)</f>
        <v>25</v>
      </c>
      <c r="D72" s="8">
        <f t="shared" ref="D72:F72" si="11">SUM(D67,D49,D32)</f>
        <v>27</v>
      </c>
      <c r="E72" s="8">
        <f t="shared" si="11"/>
        <v>11</v>
      </c>
      <c r="F72" s="8">
        <f t="shared" si="11"/>
        <v>8</v>
      </c>
      <c r="G72">
        <f>SUM(G67,G49,G32)</f>
        <v>3</v>
      </c>
      <c r="I72">
        <f>H32</f>
        <v>1</v>
      </c>
    </row>
  </sheetData>
  <conditionalFormatting sqref="C30:H30">
    <cfRule type="top10" dxfId="3" priority="4" rank="2"/>
  </conditionalFormatting>
  <conditionalFormatting sqref="C47:G47">
    <cfRule type="top10" dxfId="2" priority="3" rank="3"/>
  </conditionalFormatting>
  <conditionalFormatting sqref="C65:G65">
    <cfRule type="top10" dxfId="1" priority="2" rank="2"/>
  </conditionalFormatting>
  <conditionalFormatting sqref="C11:G11">
    <cfRule type="top10" dxfId="0" priority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Datos</vt:lpstr>
      <vt:lpstr>Resumen</vt:lpstr>
      <vt:lpstr>D´Hont actual</vt:lpstr>
      <vt:lpstr>D´Hont VC sin UE</vt:lpstr>
      <vt:lpstr>D´hont UC sin UE</vt:lpstr>
      <vt:lpstr>D´Hont UC con UE</vt:lpstr>
      <vt:lpstr>Saint Lagüe UC sin UE</vt:lpstr>
      <vt:lpstr>Saint Lagüe VC sin UE</vt:lpstr>
      <vt:lpstr>Sainte-Lagüe UC con UE</vt:lpstr>
      <vt:lpstr>Sainte-Lagüe VC con UE</vt:lpstr>
      <vt:lpstr>Cociente Hare</vt:lpstr>
      <vt:lpstr>Cociente Hare con UE</vt:lpstr>
      <vt:lpstr>Cuota Imperiali</vt:lpstr>
      <vt:lpstr>Cuota Imperiali con UE</vt:lpstr>
      <vt:lpstr>Droop</vt:lpstr>
      <vt:lpstr>Droop con 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Romasanta Vazquez</cp:lastModifiedBy>
  <cp:revision>1</cp:revision>
  <dcterms:modified xsi:type="dcterms:W3CDTF">2024-07-16T19:18:58Z</dcterms:modified>
</cp:coreProperties>
</file>