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ROMA\OneDrive\Escritorio\Carrera\tfg2\Excels\"/>
    </mc:Choice>
  </mc:AlternateContent>
  <xr:revisionPtr revIDLastSave="0" documentId="13_ncr:1_{DC7C4833-DCE0-420D-AF6B-1A8905C2D430}" xr6:coauthVersionLast="36" xr6:coauthVersionMax="36" xr10:uidLastSave="{00000000-0000-0000-0000-000000000000}"/>
  <bookViews>
    <workbookView xWindow="360" yWindow="12" windowWidth="9072" windowHeight="3624" activeTab="2" xr2:uid="{00000000-000D-0000-FFFF-FFFF00000000}"/>
  </bookViews>
  <sheets>
    <sheet name="Datos" sheetId="1" r:id="rId1"/>
    <sheet name="Resumen" sheetId="8" r:id="rId2"/>
    <sheet name="Proporciones" sheetId="17" r:id="rId3"/>
    <sheet name="D´Hont actual" sheetId="15" r:id="rId4"/>
    <sheet name="D´Hont VC sen UE" sheetId="16" r:id="rId5"/>
    <sheet name="D´hont UC" sheetId="2" r:id="rId6"/>
    <sheet name="D´Hont UC con UE" sheetId="12" r:id="rId7"/>
    <sheet name="Sainte-Laguë CU sin UE" sheetId="3" r:id="rId8"/>
    <sheet name="Sainte-Laguë VC sin UE" sheetId="13" r:id="rId9"/>
    <sheet name="Sainte-Lagüe UC con UE" sheetId="4" r:id="rId10"/>
    <sheet name="Sainte-Lagüe VC con UE" sheetId="14" r:id="rId11"/>
    <sheet name="Cociente Hare sen UE" sheetId="5" r:id="rId12"/>
    <sheet name="Cociente Hare UE" sheetId="9" r:id="rId13"/>
    <sheet name="Cuota Imperiali sin UE" sheetId="6" r:id="rId14"/>
    <sheet name="Cuota Imperiali con UE" sheetId="10" r:id="rId15"/>
    <sheet name="Droop" sheetId="7" r:id="rId16"/>
    <sheet name="Droop con UE" sheetId="11" r:id="rId17"/>
  </sheets>
  <calcPr calcId="179021"/>
</workbook>
</file>

<file path=xl/calcChain.xml><?xml version="1.0" encoding="utf-8"?>
<calcChain xmlns="http://schemas.openxmlformats.org/spreadsheetml/2006/main">
  <c r="G14" i="17" l="1"/>
  <c r="F14" i="17"/>
  <c r="E14" i="17"/>
  <c r="D14" i="17"/>
  <c r="C14" i="17"/>
  <c r="G13" i="17"/>
  <c r="F13" i="17"/>
  <c r="E13" i="17"/>
  <c r="D13" i="17"/>
  <c r="C13" i="17"/>
  <c r="G12" i="17"/>
  <c r="F12" i="17"/>
  <c r="E12" i="17"/>
  <c r="D12" i="17"/>
  <c r="C12" i="17"/>
  <c r="G11" i="17"/>
  <c r="F11" i="17"/>
  <c r="E11" i="17"/>
  <c r="D11" i="17"/>
  <c r="C11" i="17"/>
  <c r="G10" i="17"/>
  <c r="F10" i="17"/>
  <c r="E10" i="17"/>
  <c r="D10" i="17"/>
  <c r="C10" i="17"/>
  <c r="G9" i="17"/>
  <c r="F9" i="17"/>
  <c r="E9" i="17"/>
  <c r="D9" i="17"/>
  <c r="C9" i="17"/>
  <c r="G8" i="17"/>
  <c r="F8" i="17"/>
  <c r="E8" i="17"/>
  <c r="D8" i="17"/>
  <c r="C8" i="17"/>
  <c r="G7" i="17"/>
  <c r="F7" i="17"/>
  <c r="E7" i="17"/>
  <c r="D7" i="17"/>
  <c r="C7" i="17"/>
  <c r="G6" i="17"/>
  <c r="F6" i="17"/>
  <c r="E6" i="17"/>
  <c r="D6" i="17"/>
  <c r="C6" i="17"/>
  <c r="G5" i="17"/>
  <c r="F5" i="17"/>
  <c r="E5" i="17"/>
  <c r="D5" i="17"/>
  <c r="C5" i="17"/>
  <c r="G4" i="17"/>
  <c r="F4" i="17"/>
  <c r="E4" i="17"/>
  <c r="D4" i="17"/>
  <c r="C4" i="17"/>
  <c r="M37" i="17"/>
  <c r="L37" i="17"/>
  <c r="K37" i="17"/>
  <c r="J37" i="17"/>
  <c r="I37" i="17"/>
  <c r="H37" i="17"/>
  <c r="G37" i="17"/>
  <c r="M35" i="17"/>
  <c r="L35" i="17"/>
  <c r="K35" i="17"/>
  <c r="J35" i="17"/>
  <c r="I35" i="17"/>
  <c r="H35" i="17"/>
  <c r="G35" i="17"/>
  <c r="F35" i="17"/>
  <c r="M33" i="17"/>
  <c r="L33" i="17"/>
  <c r="K33" i="17"/>
  <c r="J33" i="17"/>
  <c r="I33" i="17"/>
  <c r="H33" i="17"/>
  <c r="G33" i="17"/>
  <c r="M31" i="17"/>
  <c r="L31" i="17"/>
  <c r="K31" i="17"/>
  <c r="J31" i="17"/>
  <c r="I31" i="17"/>
  <c r="H31" i="17"/>
  <c r="G31" i="17"/>
  <c r="F31" i="17"/>
  <c r="M29" i="17"/>
  <c r="L29" i="17"/>
  <c r="K29" i="17"/>
  <c r="J29" i="17"/>
  <c r="I29" i="17"/>
  <c r="H29" i="17"/>
  <c r="G29" i="17"/>
  <c r="M27" i="17"/>
  <c r="L27" i="17"/>
  <c r="K27" i="17"/>
  <c r="J27" i="17"/>
  <c r="I27" i="17"/>
  <c r="H27" i="17"/>
  <c r="G27" i="17"/>
  <c r="F27" i="17"/>
  <c r="M25" i="17"/>
  <c r="L25" i="17"/>
  <c r="K25" i="17"/>
  <c r="J25" i="17"/>
  <c r="I25" i="17"/>
  <c r="H25" i="17"/>
  <c r="G25" i="17"/>
  <c r="M23" i="17"/>
  <c r="L23" i="17"/>
  <c r="K23" i="17"/>
  <c r="J23" i="17"/>
  <c r="I23" i="17"/>
  <c r="H23" i="17"/>
  <c r="G23" i="17"/>
  <c r="F23" i="17"/>
  <c r="M21" i="17"/>
  <c r="L21" i="17"/>
  <c r="K21" i="17"/>
  <c r="J21" i="17"/>
  <c r="I21" i="17"/>
  <c r="H21" i="17"/>
  <c r="G21" i="17"/>
  <c r="M19" i="17"/>
  <c r="L19" i="17"/>
  <c r="K19" i="17"/>
  <c r="J19" i="17"/>
  <c r="I19" i="17"/>
  <c r="H19" i="17"/>
  <c r="G19" i="17"/>
  <c r="F19" i="17"/>
  <c r="H7" i="8" l="1"/>
  <c r="I7" i="8"/>
  <c r="J7" i="8"/>
  <c r="K7" i="8"/>
  <c r="L7" i="8"/>
  <c r="M7" i="8"/>
  <c r="N7" i="8"/>
  <c r="D87" i="16" a="1"/>
  <c r="J87" i="16" s="1"/>
  <c r="D65" i="16" a="1"/>
  <c r="G65" i="16" s="1"/>
  <c r="G66" i="16" s="1"/>
  <c r="D36" i="16" a="1"/>
  <c r="J36" i="16" s="1"/>
  <c r="D4" i="16" a="1"/>
  <c r="J4" i="16" s="1"/>
  <c r="J5" i="16" s="1"/>
  <c r="N87" i="16" l="1"/>
  <c r="I87" i="16"/>
  <c r="I88" i="16" s="1"/>
  <c r="H87" i="16"/>
  <c r="H88" i="16" s="1"/>
  <c r="G87" i="16"/>
  <c r="G88" i="16" s="1"/>
  <c r="F87" i="16"/>
  <c r="F88" i="16" s="1"/>
  <c r="E87" i="16"/>
  <c r="E88" i="16" s="1"/>
  <c r="D87" i="16"/>
  <c r="D88" i="16" s="1"/>
  <c r="M87" i="16"/>
  <c r="L87" i="16"/>
  <c r="L88" i="16" s="1"/>
  <c r="K87" i="16"/>
  <c r="K88" i="16" s="1"/>
  <c r="J88" i="16"/>
  <c r="M88" i="16"/>
  <c r="N88" i="16"/>
  <c r="N65" i="16"/>
  <c r="N66" i="16" s="1"/>
  <c r="F65" i="16"/>
  <c r="F66" i="16" s="1"/>
  <c r="E65" i="16"/>
  <c r="E66" i="16" s="1"/>
  <c r="D65" i="16"/>
  <c r="D66" i="16" s="1"/>
  <c r="M65" i="16"/>
  <c r="M66" i="16" s="1"/>
  <c r="L65" i="16"/>
  <c r="L66" i="16" s="1"/>
  <c r="K65" i="16"/>
  <c r="K66" i="16" s="1"/>
  <c r="J65" i="16"/>
  <c r="J66" i="16" s="1"/>
  <c r="I65" i="16"/>
  <c r="I66" i="16" s="1"/>
  <c r="H65" i="16"/>
  <c r="H66" i="16" s="1"/>
  <c r="N36" i="16"/>
  <c r="N37" i="16" s="1"/>
  <c r="I36" i="16"/>
  <c r="I37" i="16" s="1"/>
  <c r="H36" i="16"/>
  <c r="H37" i="16" s="1"/>
  <c r="G36" i="16"/>
  <c r="G37" i="16" s="1"/>
  <c r="F36" i="16"/>
  <c r="F37" i="16" s="1"/>
  <c r="E36" i="16"/>
  <c r="E37" i="16" s="1"/>
  <c r="D36" i="16"/>
  <c r="D37" i="16" s="1"/>
  <c r="M36" i="16"/>
  <c r="M37" i="16" s="1"/>
  <c r="L36" i="16"/>
  <c r="L37" i="16" s="1"/>
  <c r="K36" i="16"/>
  <c r="K37" i="16" s="1"/>
  <c r="J37" i="16"/>
  <c r="I4" i="16"/>
  <c r="I5" i="16" s="1"/>
  <c r="H4" i="16"/>
  <c r="H5" i="16" s="1"/>
  <c r="G4" i="16"/>
  <c r="G5" i="16" s="1"/>
  <c r="F4" i="16"/>
  <c r="F5" i="16" s="1"/>
  <c r="E4" i="16"/>
  <c r="E5" i="16" s="1"/>
  <c r="D4" i="16"/>
  <c r="D5" i="16" s="1"/>
  <c r="N4" i="16"/>
  <c r="N5" i="16" s="1"/>
  <c r="M4" i="16"/>
  <c r="M5" i="16" s="1"/>
  <c r="L4" i="16"/>
  <c r="L5" i="16" s="1"/>
  <c r="K4" i="16"/>
  <c r="K5" i="16" s="1"/>
  <c r="D87" i="15" a="1"/>
  <c r="D87" i="15" s="1"/>
  <c r="D65" i="15" a="1"/>
  <c r="D65" i="15" s="1"/>
  <c r="D36" i="15" a="1"/>
  <c r="D36" i="15" s="1"/>
  <c r="D4" i="15" a="1"/>
  <c r="D4" i="15" s="1"/>
  <c r="K38" i="16" l="1"/>
  <c r="M67" i="16"/>
  <c r="H89" i="16"/>
  <c r="U88" i="16"/>
  <c r="M38" i="16"/>
  <c r="Q5" i="16"/>
  <c r="D6" i="16" s="1"/>
  <c r="J6" i="16"/>
  <c r="W5" i="16"/>
  <c r="G67" i="16"/>
  <c r="F6" i="16"/>
  <c r="S5" i="16"/>
  <c r="E6" i="16"/>
  <c r="R5" i="16"/>
  <c r="R88" i="16"/>
  <c r="E89" i="16"/>
  <c r="H6" i="16"/>
  <c r="U5" i="16"/>
  <c r="K67" i="16"/>
  <c r="Y88" i="16"/>
  <c r="L89" i="16"/>
  <c r="I6" i="16"/>
  <c r="V5" i="16"/>
  <c r="F38" i="16"/>
  <c r="L67" i="16"/>
  <c r="J89" i="16"/>
  <c r="W88" i="16"/>
  <c r="K89" i="16"/>
  <c r="X88" i="16"/>
  <c r="H38" i="16"/>
  <c r="N67" i="16"/>
  <c r="X5" i="16"/>
  <c r="K6" i="16"/>
  <c r="I38" i="16"/>
  <c r="E67" i="16"/>
  <c r="T88" i="16"/>
  <c r="G89" i="16"/>
  <c r="Y5" i="16"/>
  <c r="L6" i="16"/>
  <c r="J38" i="16"/>
  <c r="N38" i="16"/>
  <c r="F67" i="16"/>
  <c r="Q88" i="16"/>
  <c r="D89" i="16" s="1"/>
  <c r="H67" i="16"/>
  <c r="I67" i="16"/>
  <c r="J67" i="16"/>
  <c r="N89" i="16"/>
  <c r="AA88" i="16"/>
  <c r="G38" i="16"/>
  <c r="M6" i="16"/>
  <c r="Z5" i="16"/>
  <c r="AA5" i="16"/>
  <c r="N6" i="16"/>
  <c r="S88" i="16"/>
  <c r="F89" i="16"/>
  <c r="L38" i="16"/>
  <c r="I89" i="16"/>
  <c r="V88" i="16"/>
  <c r="G6" i="16"/>
  <c r="T5" i="16"/>
  <c r="M89" i="16"/>
  <c r="Z88" i="16"/>
  <c r="E38" i="16"/>
  <c r="S66" i="16"/>
  <c r="R66" i="16"/>
  <c r="Z66" i="16"/>
  <c r="Q66" i="16"/>
  <c r="D67" i="16" s="1"/>
  <c r="U66" i="16"/>
  <c r="T66" i="16"/>
  <c r="V66" i="16"/>
  <c r="AA66" i="16"/>
  <c r="Y66" i="16"/>
  <c r="X66" i="16"/>
  <c r="W66" i="16"/>
  <c r="Z37" i="16"/>
  <c r="X37" i="16"/>
  <c r="V37" i="16"/>
  <c r="S37" i="16"/>
  <c r="U37" i="16"/>
  <c r="Y37" i="16"/>
  <c r="T37" i="16"/>
  <c r="Q37" i="16"/>
  <c r="D38" i="16" s="1"/>
  <c r="AA37" i="16"/>
  <c r="R37" i="16"/>
  <c r="W37" i="16"/>
  <c r="F87" i="15"/>
  <c r="F88" i="15" s="1"/>
  <c r="E87" i="15"/>
  <c r="D88" i="15"/>
  <c r="E88" i="15"/>
  <c r="G65" i="15"/>
  <c r="G66" i="15" s="1"/>
  <c r="F65" i="15"/>
  <c r="F66" i="15" s="1"/>
  <c r="E65" i="15"/>
  <c r="E66" i="15" s="1"/>
  <c r="D66" i="15"/>
  <c r="F36" i="15"/>
  <c r="F37" i="15" s="1"/>
  <c r="E36" i="15"/>
  <c r="E37" i="15" s="1"/>
  <c r="D37" i="15"/>
  <c r="F4" i="15"/>
  <c r="F5" i="15" s="1"/>
  <c r="E4" i="15"/>
  <c r="E5" i="15" s="1"/>
  <c r="D5" i="15"/>
  <c r="K37" i="15" l="1"/>
  <c r="M66" i="15"/>
  <c r="R89" i="16"/>
  <c r="J88" i="15"/>
  <c r="L39" i="16"/>
  <c r="F7" i="16"/>
  <c r="D7" i="16"/>
  <c r="Q6" i="16"/>
  <c r="J5" i="15"/>
  <c r="E6" i="15"/>
  <c r="M68" i="16"/>
  <c r="F6" i="15"/>
  <c r="K5" i="15"/>
  <c r="J68" i="16"/>
  <c r="E68" i="16"/>
  <c r="H90" i="16"/>
  <c r="K88" i="15"/>
  <c r="I90" i="16"/>
  <c r="I68" i="16"/>
  <c r="I39" i="16"/>
  <c r="H7" i="16"/>
  <c r="V6" i="16"/>
  <c r="I7" i="16"/>
  <c r="N7" i="16"/>
  <c r="S6" i="16"/>
  <c r="H68" i="16"/>
  <c r="F90" i="16"/>
  <c r="AA6" i="16"/>
  <c r="F68" i="16"/>
  <c r="H39" i="16"/>
  <c r="W6" i="16"/>
  <c r="J7" i="16"/>
  <c r="X6" i="16"/>
  <c r="K7" i="16"/>
  <c r="K68" i="16"/>
  <c r="N39" i="16"/>
  <c r="U6" i="16"/>
  <c r="L90" i="16"/>
  <c r="N68" i="16"/>
  <c r="J37" i="15"/>
  <c r="J39" i="16"/>
  <c r="K90" i="16"/>
  <c r="E90" i="16"/>
  <c r="I88" i="15"/>
  <c r="D89" i="15" s="1"/>
  <c r="I5" i="15"/>
  <c r="D6" i="15" s="1"/>
  <c r="Z6" i="16"/>
  <c r="M7" i="16"/>
  <c r="Y6" i="16"/>
  <c r="L7" i="16"/>
  <c r="D39" i="16"/>
  <c r="J66" i="15"/>
  <c r="D67" i="15" s="1"/>
  <c r="M90" i="16"/>
  <c r="G39" i="16"/>
  <c r="J90" i="16"/>
  <c r="K39" i="16"/>
  <c r="G68" i="16"/>
  <c r="E67" i="15"/>
  <c r="K66" i="15"/>
  <c r="G90" i="16"/>
  <c r="L68" i="16"/>
  <c r="R6" i="16"/>
  <c r="E7" i="16" s="1"/>
  <c r="M39" i="16"/>
  <c r="F67" i="15"/>
  <c r="L66" i="15"/>
  <c r="G7" i="16"/>
  <c r="T6" i="16"/>
  <c r="N90" i="16"/>
  <c r="F39" i="16"/>
  <c r="W89" i="16"/>
  <c r="Y89" i="16"/>
  <c r="Q89" i="16"/>
  <c r="D90" i="16" s="1"/>
  <c r="T89" i="16"/>
  <c r="AA89" i="16"/>
  <c r="S89" i="16"/>
  <c r="V89" i="16"/>
  <c r="Z89" i="16"/>
  <c r="U89" i="16"/>
  <c r="X89" i="16"/>
  <c r="W67" i="16"/>
  <c r="Q67" i="16"/>
  <c r="D68" i="16" s="1"/>
  <c r="Y67" i="16"/>
  <c r="AA67" i="16"/>
  <c r="X67" i="16"/>
  <c r="V67" i="16"/>
  <c r="S67" i="16"/>
  <c r="R67" i="16"/>
  <c r="U67" i="16"/>
  <c r="T67" i="16"/>
  <c r="Z67" i="16"/>
  <c r="Q38" i="16"/>
  <c r="X38" i="16"/>
  <c r="Y38" i="16"/>
  <c r="W38" i="16"/>
  <c r="T38" i="16"/>
  <c r="U38" i="16"/>
  <c r="Z38" i="16"/>
  <c r="S38" i="16"/>
  <c r="R38" i="16"/>
  <c r="AA38" i="16"/>
  <c r="V38" i="16"/>
  <c r="F89" i="15"/>
  <c r="E89" i="15"/>
  <c r="G67" i="15"/>
  <c r="E38" i="15"/>
  <c r="I37" i="15"/>
  <c r="F38" i="15"/>
  <c r="E68" i="15" l="1"/>
  <c r="G69" i="16"/>
  <c r="K89" i="15"/>
  <c r="J69" i="16"/>
  <c r="D38" i="15"/>
  <c r="F39" i="15" s="1"/>
  <c r="E39" i="16"/>
  <c r="E40" i="16" s="1"/>
  <c r="F7" i="15"/>
  <c r="E8" i="16"/>
  <c r="L69" i="16"/>
  <c r="M67" i="15"/>
  <c r="M69" i="16"/>
  <c r="I69" i="16"/>
  <c r="K69" i="16"/>
  <c r="D69" i="16"/>
  <c r="N69" i="16"/>
  <c r="D7" i="15"/>
  <c r="F69" i="16"/>
  <c r="H69" i="16"/>
  <c r="F8" i="16"/>
  <c r="D91" i="16"/>
  <c r="M91" i="16"/>
  <c r="J91" i="16"/>
  <c r="K91" i="16"/>
  <c r="G91" i="16"/>
  <c r="N91" i="16"/>
  <c r="H91" i="16"/>
  <c r="L91" i="16"/>
  <c r="F91" i="16"/>
  <c r="I91" i="16"/>
  <c r="S68" i="16"/>
  <c r="Y90" i="16"/>
  <c r="R90" i="16"/>
  <c r="E91" i="16" s="1"/>
  <c r="V90" i="16"/>
  <c r="Z90" i="16"/>
  <c r="U90" i="16"/>
  <c r="Q90" i="16"/>
  <c r="S90" i="16"/>
  <c r="AA90" i="16"/>
  <c r="X90" i="16"/>
  <c r="W90" i="16"/>
  <c r="T90" i="16"/>
  <c r="H8" i="16"/>
  <c r="M8" i="16"/>
  <c r="N8" i="16"/>
  <c r="G8" i="16"/>
  <c r="I8" i="16"/>
  <c r="L8" i="16"/>
  <c r="K8" i="16"/>
  <c r="J8" i="16"/>
  <c r="R7" i="16"/>
  <c r="S7" i="16"/>
  <c r="Y7" i="16"/>
  <c r="T7" i="16"/>
  <c r="U7" i="16"/>
  <c r="W7" i="16"/>
  <c r="Q7" i="16"/>
  <c r="D8" i="16" s="1"/>
  <c r="V7" i="16"/>
  <c r="AA7" i="16"/>
  <c r="Z7" i="16"/>
  <c r="X7" i="16"/>
  <c r="I89" i="15"/>
  <c r="D90" i="15" s="1"/>
  <c r="J89" i="15"/>
  <c r="J67" i="15"/>
  <c r="K67" i="15"/>
  <c r="L67" i="15"/>
  <c r="G68" i="15"/>
  <c r="F68" i="15"/>
  <c r="I40" i="16" l="1"/>
  <c r="I38" i="15"/>
  <c r="K40" i="16"/>
  <c r="L40" i="16"/>
  <c r="F40" i="16"/>
  <c r="R39" i="16"/>
  <c r="H40" i="16"/>
  <c r="M40" i="16"/>
  <c r="G40" i="16"/>
  <c r="N40" i="16"/>
  <c r="J40" i="16"/>
  <c r="J38" i="15"/>
  <c r="K38" i="15"/>
  <c r="D39" i="15"/>
  <c r="E92" i="16"/>
  <c r="M92" i="16"/>
  <c r="I92" i="16"/>
  <c r="K92" i="16"/>
  <c r="H92" i="16"/>
  <c r="J92" i="16"/>
  <c r="F92" i="16"/>
  <c r="L92" i="16"/>
  <c r="N92" i="16"/>
  <c r="G92" i="16"/>
  <c r="Y68" i="16"/>
  <c r="AA68" i="16"/>
  <c r="U68" i="16"/>
  <c r="T68" i="16"/>
  <c r="Z68" i="16"/>
  <c r="X68" i="16"/>
  <c r="W68" i="16"/>
  <c r="R68" i="16"/>
  <c r="E69" i="16" s="1"/>
  <c r="V68" i="16"/>
  <c r="Q68" i="16"/>
  <c r="S91" i="16"/>
  <c r="Y91" i="16"/>
  <c r="U91" i="16"/>
  <c r="T91" i="16"/>
  <c r="Q91" i="16"/>
  <c r="D92" i="16" s="1"/>
  <c r="R91" i="16"/>
  <c r="X91" i="16"/>
  <c r="W91" i="16"/>
  <c r="AA91" i="16"/>
  <c r="V91" i="16"/>
  <c r="Z91" i="16"/>
  <c r="W39" i="16"/>
  <c r="AA39" i="16"/>
  <c r="U39" i="16"/>
  <c r="S39" i="16"/>
  <c r="Q39" i="16"/>
  <c r="X39" i="16"/>
  <c r="Y39" i="16"/>
  <c r="V39" i="16"/>
  <c r="T39" i="16"/>
  <c r="Z39" i="16"/>
  <c r="F9" i="16"/>
  <c r="L9" i="16"/>
  <c r="K9" i="16"/>
  <c r="M9" i="16"/>
  <c r="N9" i="16"/>
  <c r="J9" i="16"/>
  <c r="I9" i="16"/>
  <c r="H9" i="16"/>
  <c r="G9" i="16"/>
  <c r="R8" i="16"/>
  <c r="E9" i="16" s="1"/>
  <c r="Z8" i="16"/>
  <c r="Y8" i="16"/>
  <c r="X8" i="16"/>
  <c r="W8" i="16"/>
  <c r="V8" i="16"/>
  <c r="U8" i="16"/>
  <c r="T8" i="16"/>
  <c r="Q8" i="16"/>
  <c r="D9" i="16" s="1"/>
  <c r="AA8" i="16"/>
  <c r="S8" i="16"/>
  <c r="E90" i="15"/>
  <c r="F90" i="15"/>
  <c r="D68" i="15"/>
  <c r="K68" i="15" s="1"/>
  <c r="E69" i="15" l="1"/>
  <c r="F69" i="15"/>
  <c r="K90" i="15"/>
  <c r="J93" i="16"/>
  <c r="L68" i="15"/>
  <c r="M68" i="15"/>
  <c r="D40" i="16"/>
  <c r="M41" i="16" s="1"/>
  <c r="E39" i="15"/>
  <c r="K39" i="15" s="1"/>
  <c r="H93" i="16"/>
  <c r="K93" i="16"/>
  <c r="I93" i="16"/>
  <c r="M93" i="16"/>
  <c r="E93" i="16"/>
  <c r="G93" i="16"/>
  <c r="N93" i="16"/>
  <c r="L93" i="16"/>
  <c r="D93" i="16"/>
  <c r="E70" i="16"/>
  <c r="J70" i="16"/>
  <c r="H70" i="16"/>
  <c r="K70" i="16"/>
  <c r="N70" i="16"/>
  <c r="L70" i="16"/>
  <c r="F70" i="16"/>
  <c r="I70" i="16"/>
  <c r="G70" i="16"/>
  <c r="M70" i="16"/>
  <c r="Y69" i="16"/>
  <c r="Q92" i="16"/>
  <c r="R92" i="16"/>
  <c r="S92" i="16"/>
  <c r="F93" i="16" s="1"/>
  <c r="Y92" i="16"/>
  <c r="W92" i="16"/>
  <c r="U92" i="16"/>
  <c r="X92" i="16"/>
  <c r="Z92" i="16"/>
  <c r="V92" i="16"/>
  <c r="T92" i="16"/>
  <c r="AA92" i="16"/>
  <c r="F10" i="16"/>
  <c r="E10" i="16"/>
  <c r="N10" i="16"/>
  <c r="L10" i="16"/>
  <c r="M10" i="16"/>
  <c r="K10" i="16"/>
  <c r="J10" i="16"/>
  <c r="I10" i="16"/>
  <c r="G10" i="16"/>
  <c r="AA9" i="16"/>
  <c r="W9" i="16"/>
  <c r="X9" i="16"/>
  <c r="V9" i="16"/>
  <c r="U9" i="16"/>
  <c r="T9" i="16"/>
  <c r="Z9" i="16"/>
  <c r="Q9" i="16"/>
  <c r="D10" i="16" s="1"/>
  <c r="Y9" i="16"/>
  <c r="S9" i="16"/>
  <c r="R9" i="16"/>
  <c r="J90" i="15"/>
  <c r="I90" i="15"/>
  <c r="D69" i="15"/>
  <c r="J68" i="15"/>
  <c r="G69" i="15"/>
  <c r="G41" i="16" l="1"/>
  <c r="H41" i="16"/>
  <c r="D41" i="16"/>
  <c r="J41" i="16"/>
  <c r="I41" i="16"/>
  <c r="F41" i="16"/>
  <c r="K41" i="16"/>
  <c r="N41" i="16"/>
  <c r="F40" i="15"/>
  <c r="L41" i="16"/>
  <c r="I39" i="15"/>
  <c r="D40" i="15" s="1"/>
  <c r="J39" i="15"/>
  <c r="E40" i="15"/>
  <c r="F94" i="16"/>
  <c r="L69" i="15"/>
  <c r="J94" i="16"/>
  <c r="N94" i="16"/>
  <c r="G94" i="16"/>
  <c r="L94" i="16"/>
  <c r="E94" i="16"/>
  <c r="M94" i="16"/>
  <c r="I94" i="16"/>
  <c r="K94" i="16"/>
  <c r="H94" i="16"/>
  <c r="V69" i="16"/>
  <c r="Q69" i="16"/>
  <c r="D70" i="16" s="1"/>
  <c r="E71" i="16" s="1"/>
  <c r="S69" i="16"/>
  <c r="Z69" i="16"/>
  <c r="X69" i="16"/>
  <c r="U69" i="16"/>
  <c r="W69" i="16"/>
  <c r="T69" i="16"/>
  <c r="AA69" i="16"/>
  <c r="R69" i="16"/>
  <c r="Q93" i="16"/>
  <c r="D94" i="16" s="1"/>
  <c r="T93" i="16"/>
  <c r="Z93" i="16"/>
  <c r="AA93" i="16"/>
  <c r="Y93" i="16"/>
  <c r="V93" i="16"/>
  <c r="W93" i="16"/>
  <c r="U93" i="16"/>
  <c r="S93" i="16"/>
  <c r="R93" i="16"/>
  <c r="X93" i="16"/>
  <c r="Q40" i="16"/>
  <c r="W40" i="16"/>
  <c r="X40" i="16"/>
  <c r="Y40" i="16"/>
  <c r="Z40" i="16"/>
  <c r="AA40" i="16"/>
  <c r="T40" i="16"/>
  <c r="U40" i="16"/>
  <c r="R40" i="16"/>
  <c r="E41" i="16" s="1"/>
  <c r="V40" i="16"/>
  <c r="S40" i="16"/>
  <c r="H10" i="16"/>
  <c r="X10" i="16" s="1"/>
  <c r="F91" i="15"/>
  <c r="E91" i="15"/>
  <c r="D91" i="15"/>
  <c r="F70" i="15"/>
  <c r="M69" i="15"/>
  <c r="K69" i="15"/>
  <c r="G70" i="15"/>
  <c r="E70" i="15"/>
  <c r="J69" i="15"/>
  <c r="D70" i="15" s="1"/>
  <c r="I91" i="15" l="1"/>
  <c r="E42" i="16"/>
  <c r="F95" i="16"/>
  <c r="J40" i="15"/>
  <c r="E41" i="15" s="1"/>
  <c r="J95" i="16"/>
  <c r="F41" i="15"/>
  <c r="D41" i="15"/>
  <c r="I40" i="15"/>
  <c r="K40" i="15"/>
  <c r="H95" i="16"/>
  <c r="M95" i="16"/>
  <c r="K95" i="16"/>
  <c r="I95" i="16"/>
  <c r="L95" i="16"/>
  <c r="G95" i="16"/>
  <c r="N95" i="16"/>
  <c r="D95" i="16"/>
  <c r="H71" i="16"/>
  <c r="J71" i="16"/>
  <c r="N71" i="16"/>
  <c r="F71" i="16"/>
  <c r="I71" i="16"/>
  <c r="K71" i="16"/>
  <c r="G71" i="16"/>
  <c r="L71" i="16"/>
  <c r="M71" i="16"/>
  <c r="R70" i="16"/>
  <c r="G42" i="16"/>
  <c r="K42" i="16"/>
  <c r="L42" i="16"/>
  <c r="N42" i="16"/>
  <c r="H42" i="16"/>
  <c r="D42" i="16"/>
  <c r="M42" i="16"/>
  <c r="J42" i="16"/>
  <c r="I42" i="16"/>
  <c r="AA70" i="16"/>
  <c r="Z70" i="16"/>
  <c r="T70" i="16"/>
  <c r="W70" i="16"/>
  <c r="X70" i="16"/>
  <c r="Q70" i="16"/>
  <c r="D71" i="16" s="1"/>
  <c r="V70" i="16"/>
  <c r="S70" i="16"/>
  <c r="U70" i="16"/>
  <c r="Y70" i="16"/>
  <c r="S94" i="16"/>
  <c r="Z94" i="16"/>
  <c r="R94" i="16"/>
  <c r="E95" i="16" s="1"/>
  <c r="Q94" i="16"/>
  <c r="X94" i="16"/>
  <c r="U94" i="16"/>
  <c r="W94" i="16"/>
  <c r="T94" i="16"/>
  <c r="Y94" i="16"/>
  <c r="AA94" i="16"/>
  <c r="V94" i="16"/>
  <c r="E11" i="16"/>
  <c r="D11" i="16"/>
  <c r="G11" i="16"/>
  <c r="N11" i="16"/>
  <c r="H11" i="16"/>
  <c r="AA10" i="16"/>
  <c r="Q10" i="16"/>
  <c r="S10" i="16"/>
  <c r="F11" i="16" s="1"/>
  <c r="R10" i="16"/>
  <c r="J11" i="16"/>
  <c r="M11" i="16"/>
  <c r="W10" i="16"/>
  <c r="T10" i="16"/>
  <c r="L11" i="16"/>
  <c r="U10" i="16"/>
  <c r="K11" i="16"/>
  <c r="V10" i="16"/>
  <c r="Y10" i="16"/>
  <c r="Z10" i="16"/>
  <c r="J91" i="15"/>
  <c r="K91" i="15"/>
  <c r="M70" i="15"/>
  <c r="K70" i="15"/>
  <c r="L70" i="15"/>
  <c r="E71" i="15"/>
  <c r="J70" i="15"/>
  <c r="D71" i="15" s="1"/>
  <c r="F71" i="15"/>
  <c r="G71" i="15"/>
  <c r="F42" i="15" l="1"/>
  <c r="J71" i="15"/>
  <c r="K71" i="15"/>
  <c r="E72" i="15" s="1"/>
  <c r="L71" i="15"/>
  <c r="K41" i="15"/>
  <c r="J41" i="15"/>
  <c r="E42" i="15"/>
  <c r="I41" i="15"/>
  <c r="D42" i="15" s="1"/>
  <c r="E96" i="16"/>
  <c r="J96" i="16"/>
  <c r="F96" i="16"/>
  <c r="M96" i="16"/>
  <c r="K96" i="16"/>
  <c r="H96" i="16"/>
  <c r="N96" i="16"/>
  <c r="G96" i="16"/>
  <c r="L96" i="16"/>
  <c r="I96" i="16"/>
  <c r="D72" i="16"/>
  <c r="K72" i="16"/>
  <c r="F72" i="16"/>
  <c r="M72" i="16"/>
  <c r="L72" i="16"/>
  <c r="I72" i="16"/>
  <c r="J72" i="16"/>
  <c r="G72" i="16"/>
  <c r="N72" i="16"/>
  <c r="H72" i="16"/>
  <c r="S71" i="16"/>
  <c r="W71" i="16"/>
  <c r="V71" i="16"/>
  <c r="T71" i="16"/>
  <c r="Y71" i="16"/>
  <c r="Z71" i="16"/>
  <c r="X71" i="16"/>
  <c r="R71" i="16"/>
  <c r="E72" i="16" s="1"/>
  <c r="U71" i="16"/>
  <c r="Q71" i="16"/>
  <c r="AA71" i="16"/>
  <c r="W95" i="16"/>
  <c r="T95" i="16"/>
  <c r="Q95" i="16"/>
  <c r="D96" i="16" s="1"/>
  <c r="V95" i="16"/>
  <c r="AA95" i="16"/>
  <c r="Z95" i="16"/>
  <c r="Y95" i="16"/>
  <c r="X95" i="16"/>
  <c r="R95" i="16"/>
  <c r="U95" i="16"/>
  <c r="S95" i="16"/>
  <c r="X41" i="16"/>
  <c r="Q41" i="16"/>
  <c r="Z41" i="16"/>
  <c r="T41" i="16"/>
  <c r="Y41" i="16"/>
  <c r="U41" i="16"/>
  <c r="R41" i="16"/>
  <c r="V41" i="16"/>
  <c r="AA41" i="16"/>
  <c r="W41" i="16"/>
  <c r="S41" i="16"/>
  <c r="F42" i="16" s="1"/>
  <c r="H43" i="16" s="1"/>
  <c r="I11" i="16"/>
  <c r="K12" i="16" s="1"/>
  <c r="F92" i="15"/>
  <c r="E92" i="15"/>
  <c r="D92" i="15"/>
  <c r="M71" i="15"/>
  <c r="F72" i="15"/>
  <c r="G72" i="15"/>
  <c r="D72" i="15"/>
  <c r="I42" i="15" l="1"/>
  <c r="J42" i="15"/>
  <c r="L72" i="15"/>
  <c r="K42" i="15"/>
  <c r="F43" i="15" s="1"/>
  <c r="H97" i="16"/>
  <c r="E43" i="15"/>
  <c r="D43" i="15"/>
  <c r="K72" i="15"/>
  <c r="E73" i="16"/>
  <c r="M97" i="16"/>
  <c r="F97" i="16"/>
  <c r="J97" i="16"/>
  <c r="E97" i="16"/>
  <c r="K97" i="16"/>
  <c r="I97" i="16"/>
  <c r="L97" i="16"/>
  <c r="G97" i="16"/>
  <c r="N97" i="16"/>
  <c r="D73" i="16"/>
  <c r="L73" i="16"/>
  <c r="H73" i="16"/>
  <c r="G73" i="16"/>
  <c r="I73" i="16"/>
  <c r="M73" i="16"/>
  <c r="N73" i="16"/>
  <c r="J73" i="16"/>
  <c r="K73" i="16"/>
  <c r="F43" i="16"/>
  <c r="E43" i="16"/>
  <c r="J43" i="16"/>
  <c r="G43" i="16"/>
  <c r="L43" i="16"/>
  <c r="I43" i="16"/>
  <c r="N43" i="16"/>
  <c r="K43" i="16"/>
  <c r="M43" i="16"/>
  <c r="X72" i="16"/>
  <c r="Y72" i="16"/>
  <c r="R72" i="16"/>
  <c r="Z72" i="16"/>
  <c r="Q72" i="16"/>
  <c r="T72" i="16"/>
  <c r="AA72" i="16"/>
  <c r="U72" i="16"/>
  <c r="V72" i="16"/>
  <c r="W72" i="16"/>
  <c r="S72" i="16"/>
  <c r="F73" i="16" s="1"/>
  <c r="S96" i="16"/>
  <c r="T96" i="16"/>
  <c r="W96" i="16"/>
  <c r="U96" i="16"/>
  <c r="Y96" i="16"/>
  <c r="R96" i="16"/>
  <c r="AA96" i="16"/>
  <c r="Q96" i="16"/>
  <c r="D97" i="16" s="1"/>
  <c r="V96" i="16"/>
  <c r="Z96" i="16"/>
  <c r="X96" i="16"/>
  <c r="W42" i="16"/>
  <c r="Y42" i="16"/>
  <c r="Q42" i="16"/>
  <c r="D43" i="16" s="1"/>
  <c r="Z42" i="16"/>
  <c r="AA42" i="16"/>
  <c r="X42" i="16"/>
  <c r="V42" i="16"/>
  <c r="R42" i="16"/>
  <c r="S42" i="16"/>
  <c r="U42" i="16"/>
  <c r="T42" i="16"/>
  <c r="F12" i="16"/>
  <c r="E12" i="16"/>
  <c r="N12" i="16"/>
  <c r="G12" i="16"/>
  <c r="X11" i="16"/>
  <c r="I12" i="16"/>
  <c r="V11" i="16"/>
  <c r="W11" i="16"/>
  <c r="U11" i="16"/>
  <c r="H12" i="16" s="1"/>
  <c r="L12" i="16"/>
  <c r="AA11" i="16"/>
  <c r="Z11" i="16"/>
  <c r="T11" i="16"/>
  <c r="S11" i="16"/>
  <c r="Y11" i="16"/>
  <c r="Q11" i="16"/>
  <c r="D12" i="16" s="1"/>
  <c r="R11" i="16"/>
  <c r="M12" i="16"/>
  <c r="J12" i="16"/>
  <c r="J92" i="15"/>
  <c r="K92" i="15"/>
  <c r="F93" i="15" s="1"/>
  <c r="I92" i="15"/>
  <c r="D93" i="15"/>
  <c r="E93" i="15"/>
  <c r="M72" i="15"/>
  <c r="J72" i="15"/>
  <c r="E73" i="15"/>
  <c r="G73" i="15"/>
  <c r="D73" i="15"/>
  <c r="F73" i="15"/>
  <c r="J43" i="15" l="1"/>
  <c r="E44" i="15"/>
  <c r="E74" i="16"/>
  <c r="F44" i="15"/>
  <c r="I43" i="15"/>
  <c r="D44" i="15" s="1"/>
  <c r="K93" i="15"/>
  <c r="H98" i="16"/>
  <c r="F44" i="16"/>
  <c r="K43" i="15"/>
  <c r="M74" i="16"/>
  <c r="K73" i="15"/>
  <c r="K74" i="16"/>
  <c r="E98" i="16"/>
  <c r="G98" i="16"/>
  <c r="L98" i="16"/>
  <c r="J98" i="16"/>
  <c r="I98" i="16"/>
  <c r="N98" i="16"/>
  <c r="K98" i="16"/>
  <c r="M98" i="16"/>
  <c r="D98" i="16"/>
  <c r="I74" i="16"/>
  <c r="G74" i="16"/>
  <c r="F74" i="16"/>
  <c r="H74" i="16"/>
  <c r="J74" i="16"/>
  <c r="L74" i="16"/>
  <c r="N74" i="16"/>
  <c r="D44" i="16"/>
  <c r="N44" i="16"/>
  <c r="M44" i="16"/>
  <c r="I44" i="16"/>
  <c r="L44" i="16"/>
  <c r="K44" i="16"/>
  <c r="G44" i="16"/>
  <c r="J44" i="16"/>
  <c r="H44" i="16"/>
  <c r="R73" i="16"/>
  <c r="W73" i="16"/>
  <c r="V73" i="16"/>
  <c r="U73" i="16"/>
  <c r="Y73" i="16"/>
  <c r="Z73" i="16"/>
  <c r="AA73" i="16"/>
  <c r="Q73" i="16"/>
  <c r="D74" i="16" s="1"/>
  <c r="X73" i="16"/>
  <c r="S73" i="16"/>
  <c r="T73" i="16"/>
  <c r="Q97" i="16"/>
  <c r="R97" i="16"/>
  <c r="U97" i="16"/>
  <c r="Y97" i="16"/>
  <c r="V97" i="16"/>
  <c r="Z97" i="16"/>
  <c r="W97" i="16"/>
  <c r="T97" i="16"/>
  <c r="S97" i="16"/>
  <c r="F98" i="16" s="1"/>
  <c r="X97" i="16"/>
  <c r="AA97" i="16"/>
  <c r="Y43" i="16"/>
  <c r="X43" i="16"/>
  <c r="Q43" i="16"/>
  <c r="W43" i="16"/>
  <c r="R43" i="16"/>
  <c r="E44" i="16" s="1"/>
  <c r="T43" i="16"/>
  <c r="Z43" i="16"/>
  <c r="V43" i="16"/>
  <c r="U43" i="16"/>
  <c r="S43" i="16"/>
  <c r="AA43" i="16"/>
  <c r="F13" i="16"/>
  <c r="K13" i="16"/>
  <c r="N13" i="16"/>
  <c r="L13" i="16"/>
  <c r="Y12" i="16"/>
  <c r="H13" i="16"/>
  <c r="U12" i="16"/>
  <c r="W12" i="16"/>
  <c r="J13" i="16"/>
  <c r="M13" i="16"/>
  <c r="Z12" i="16"/>
  <c r="V12" i="16"/>
  <c r="I13" i="16" s="1"/>
  <c r="AA12" i="16"/>
  <c r="S12" i="16"/>
  <c r="Q12" i="16"/>
  <c r="D13" i="16" s="1"/>
  <c r="T12" i="16"/>
  <c r="G13" i="16"/>
  <c r="R12" i="16"/>
  <c r="E13" i="16" s="1"/>
  <c r="X12" i="16"/>
  <c r="J93" i="15"/>
  <c r="I93" i="15"/>
  <c r="D94" i="15" s="1"/>
  <c r="F94" i="15"/>
  <c r="E94" i="15"/>
  <c r="L73" i="15"/>
  <c r="M73" i="15"/>
  <c r="J73" i="15"/>
  <c r="D74" i="15" s="1"/>
  <c r="F74" i="15"/>
  <c r="E74" i="15"/>
  <c r="G74" i="15"/>
  <c r="F45" i="15" l="1"/>
  <c r="J44" i="15"/>
  <c r="E45" i="15" s="1"/>
  <c r="I44" i="15"/>
  <c r="I94" i="15"/>
  <c r="D45" i="15"/>
  <c r="M74" i="15"/>
  <c r="G75" i="15" s="1"/>
  <c r="K44" i="15"/>
  <c r="H99" i="16"/>
  <c r="D75" i="16"/>
  <c r="M75" i="16"/>
  <c r="D99" i="16"/>
  <c r="N99" i="16"/>
  <c r="F99" i="16"/>
  <c r="K99" i="16"/>
  <c r="M99" i="16"/>
  <c r="I99" i="16"/>
  <c r="J99" i="16"/>
  <c r="G99" i="16"/>
  <c r="L99" i="16"/>
  <c r="F75" i="16"/>
  <c r="J75" i="16"/>
  <c r="E75" i="16"/>
  <c r="N75" i="16"/>
  <c r="H75" i="16"/>
  <c r="I75" i="16"/>
  <c r="L75" i="16"/>
  <c r="K75" i="16"/>
  <c r="E45" i="16"/>
  <c r="F45" i="16"/>
  <c r="J45" i="16"/>
  <c r="G45" i="16"/>
  <c r="K45" i="16"/>
  <c r="H45" i="16"/>
  <c r="I45" i="16"/>
  <c r="L45" i="16"/>
  <c r="M45" i="16"/>
  <c r="N45" i="16"/>
  <c r="U74" i="16"/>
  <c r="S74" i="16"/>
  <c r="Z74" i="16"/>
  <c r="T74" i="16"/>
  <c r="G75" i="16" s="1"/>
  <c r="V74" i="16"/>
  <c r="W74" i="16"/>
  <c r="R74" i="16"/>
  <c r="Y74" i="16"/>
  <c r="X74" i="16"/>
  <c r="AA74" i="16"/>
  <c r="Q74" i="16"/>
  <c r="Z98" i="16"/>
  <c r="AA98" i="16"/>
  <c r="S98" i="16"/>
  <c r="V98" i="16"/>
  <c r="T98" i="16"/>
  <c r="U98" i="16"/>
  <c r="W98" i="16"/>
  <c r="R98" i="16"/>
  <c r="E99" i="16" s="1"/>
  <c r="X98" i="16"/>
  <c r="Q98" i="16"/>
  <c r="Y98" i="16"/>
  <c r="W44" i="16"/>
  <c r="T44" i="16"/>
  <c r="S44" i="16"/>
  <c r="Z44" i="16"/>
  <c r="AA44" i="16"/>
  <c r="V44" i="16"/>
  <c r="R44" i="16"/>
  <c r="U44" i="16"/>
  <c r="X44" i="16"/>
  <c r="Y44" i="16"/>
  <c r="Q44" i="16"/>
  <c r="D45" i="16" s="1"/>
  <c r="F14" i="16"/>
  <c r="E14" i="16"/>
  <c r="N14" i="16"/>
  <c r="I14" i="16"/>
  <c r="V13" i="16"/>
  <c r="AA13" i="16"/>
  <c r="S13" i="16"/>
  <c r="R13" i="16"/>
  <c r="Q13" i="16"/>
  <c r="D14" i="16" s="1"/>
  <c r="K14" i="16"/>
  <c r="T13" i="16"/>
  <c r="G14" i="16"/>
  <c r="W13" i="16"/>
  <c r="J14" i="16"/>
  <c r="M14" i="16"/>
  <c r="Z13" i="16"/>
  <c r="Y13" i="16"/>
  <c r="L14" i="16"/>
  <c r="U13" i="16"/>
  <c r="H14" i="16" s="1"/>
  <c r="X13" i="16"/>
  <c r="J94" i="15"/>
  <c r="E95" i="15" s="1"/>
  <c r="K94" i="15"/>
  <c r="F95" i="15"/>
  <c r="D95" i="15"/>
  <c r="K74" i="15"/>
  <c r="J74" i="15"/>
  <c r="L74" i="15"/>
  <c r="F75" i="15"/>
  <c r="E75" i="15"/>
  <c r="D75" i="15"/>
  <c r="K45" i="15" l="1"/>
  <c r="E46" i="15"/>
  <c r="I45" i="15"/>
  <c r="D46" i="15" s="1"/>
  <c r="F46" i="15"/>
  <c r="J45" i="15"/>
  <c r="J95" i="15"/>
  <c r="E100" i="16"/>
  <c r="E46" i="16"/>
  <c r="J100" i="16"/>
  <c r="F76" i="16"/>
  <c r="F46" i="16"/>
  <c r="G100" i="16"/>
  <c r="I100" i="16"/>
  <c r="M100" i="16"/>
  <c r="N100" i="16"/>
  <c r="L100" i="16"/>
  <c r="K100" i="16"/>
  <c r="F100" i="16"/>
  <c r="H100" i="16"/>
  <c r="M76" i="16"/>
  <c r="G76" i="16"/>
  <c r="L76" i="16"/>
  <c r="N76" i="16"/>
  <c r="H76" i="16"/>
  <c r="E76" i="16"/>
  <c r="J76" i="16"/>
  <c r="K76" i="16"/>
  <c r="I76" i="16"/>
  <c r="M46" i="16"/>
  <c r="I46" i="16"/>
  <c r="H46" i="16"/>
  <c r="K46" i="16"/>
  <c r="N46" i="16"/>
  <c r="L46" i="16"/>
  <c r="G46" i="16"/>
  <c r="J46" i="16"/>
  <c r="Q75" i="16"/>
  <c r="D76" i="16" s="1"/>
  <c r="T75" i="16"/>
  <c r="W75" i="16"/>
  <c r="V75" i="16"/>
  <c r="X75" i="16"/>
  <c r="S75" i="16"/>
  <c r="AA75" i="16"/>
  <c r="Y75" i="16"/>
  <c r="R75" i="16"/>
  <c r="U75" i="16"/>
  <c r="Z75" i="16"/>
  <c r="W99" i="16"/>
  <c r="AA99" i="16"/>
  <c r="Q99" i="16"/>
  <c r="D100" i="16" s="1"/>
  <c r="X99" i="16"/>
  <c r="Z99" i="16"/>
  <c r="Y99" i="16"/>
  <c r="S99" i="16"/>
  <c r="R99" i="16"/>
  <c r="T99" i="16"/>
  <c r="U99" i="16"/>
  <c r="V99" i="16"/>
  <c r="V45" i="16"/>
  <c r="AA45" i="16"/>
  <c r="Z45" i="16"/>
  <c r="S45" i="16"/>
  <c r="Q45" i="16"/>
  <c r="D46" i="16" s="1"/>
  <c r="X45" i="16"/>
  <c r="Y45" i="16"/>
  <c r="T45" i="16"/>
  <c r="U45" i="16"/>
  <c r="R45" i="16"/>
  <c r="W45" i="16"/>
  <c r="F15" i="16"/>
  <c r="N15" i="16"/>
  <c r="G15" i="16"/>
  <c r="T14" i="16"/>
  <c r="V14" i="16"/>
  <c r="I15" i="16" s="1"/>
  <c r="U14" i="16"/>
  <c r="H15" i="16"/>
  <c r="J15" i="16"/>
  <c r="W14" i="16"/>
  <c r="S14" i="16"/>
  <c r="Y14" i="16"/>
  <c r="L15" i="16"/>
  <c r="Q14" i="16"/>
  <c r="D15" i="16" s="1"/>
  <c r="AA14" i="16"/>
  <c r="K15" i="16"/>
  <c r="X14" i="16"/>
  <c r="R14" i="16"/>
  <c r="E15" i="16" s="1"/>
  <c r="M15" i="16"/>
  <c r="Z14" i="16"/>
  <c r="I95" i="15"/>
  <c r="D96" i="15" s="1"/>
  <c r="K95" i="15"/>
  <c r="F96" i="15"/>
  <c r="E96" i="15"/>
  <c r="K75" i="15"/>
  <c r="M75" i="15"/>
  <c r="L75" i="15"/>
  <c r="J75" i="15"/>
  <c r="D76" i="15" s="1"/>
  <c r="F76" i="15"/>
  <c r="G76" i="15"/>
  <c r="I46" i="15" l="1"/>
  <c r="D47" i="15"/>
  <c r="F47" i="15"/>
  <c r="K46" i="15"/>
  <c r="J46" i="15"/>
  <c r="E47" i="15" s="1"/>
  <c r="J96" i="15"/>
  <c r="M77" i="16"/>
  <c r="J101" i="16"/>
  <c r="E101" i="16"/>
  <c r="K101" i="16"/>
  <c r="N101" i="16"/>
  <c r="H101" i="16"/>
  <c r="F101" i="16"/>
  <c r="M101" i="16"/>
  <c r="L101" i="16"/>
  <c r="I101" i="16"/>
  <c r="G101" i="16"/>
  <c r="H77" i="16"/>
  <c r="J77" i="16"/>
  <c r="N77" i="16"/>
  <c r="K77" i="16"/>
  <c r="L77" i="16"/>
  <c r="D77" i="16"/>
  <c r="G77" i="16"/>
  <c r="I77" i="16"/>
  <c r="F77" i="16"/>
  <c r="D47" i="16"/>
  <c r="F47" i="16"/>
  <c r="H47" i="16"/>
  <c r="I47" i="16"/>
  <c r="L47" i="16"/>
  <c r="M47" i="16"/>
  <c r="N47" i="16"/>
  <c r="J47" i="16"/>
  <c r="K47" i="16"/>
  <c r="G47" i="16"/>
  <c r="U76" i="16"/>
  <c r="X76" i="16"/>
  <c r="T76" i="16"/>
  <c r="W76" i="16"/>
  <c r="V76" i="16"/>
  <c r="AA76" i="16"/>
  <c r="Q76" i="16"/>
  <c r="R76" i="16"/>
  <c r="E77" i="16" s="1"/>
  <c r="Y76" i="16"/>
  <c r="S76" i="16"/>
  <c r="Z76" i="16"/>
  <c r="T100" i="16"/>
  <c r="U100" i="16"/>
  <c r="R100" i="16"/>
  <c r="S100" i="16"/>
  <c r="AA100" i="16"/>
  <c r="Z100" i="16"/>
  <c r="W100" i="16"/>
  <c r="Q100" i="16"/>
  <c r="D101" i="16" s="1"/>
  <c r="Y100" i="16"/>
  <c r="X100" i="16"/>
  <c r="V100" i="16"/>
  <c r="R46" i="16"/>
  <c r="E47" i="16" s="1"/>
  <c r="X46" i="16"/>
  <c r="S46" i="16"/>
  <c r="Q46" i="16"/>
  <c r="AA46" i="16"/>
  <c r="U46" i="16"/>
  <c r="Z46" i="16"/>
  <c r="T46" i="16"/>
  <c r="Y46" i="16"/>
  <c r="W46" i="16"/>
  <c r="V46" i="16"/>
  <c r="F16" i="16"/>
  <c r="E16" i="16"/>
  <c r="N16" i="16"/>
  <c r="V15" i="16"/>
  <c r="I16" i="16"/>
  <c r="M16" i="16"/>
  <c r="Z15" i="16"/>
  <c r="G16" i="16"/>
  <c r="T15" i="16"/>
  <c r="S15" i="16"/>
  <c r="R15" i="16"/>
  <c r="Y15" i="16"/>
  <c r="L16" i="16"/>
  <c r="J16" i="16"/>
  <c r="W15" i="16"/>
  <c r="U15" i="16"/>
  <c r="H16" i="16" s="1"/>
  <c r="X15" i="16"/>
  <c r="K16" i="16"/>
  <c r="Q15" i="16"/>
  <c r="D16" i="16" s="1"/>
  <c r="AA15" i="16"/>
  <c r="K96" i="15"/>
  <c r="I96" i="15"/>
  <c r="D97" i="15" s="1"/>
  <c r="E97" i="15"/>
  <c r="F97" i="15"/>
  <c r="E76" i="15"/>
  <c r="J47" i="15" l="1"/>
  <c r="K47" i="15"/>
  <c r="I47" i="15"/>
  <c r="D48" i="15" s="1"/>
  <c r="F48" i="15"/>
  <c r="E48" i="15"/>
  <c r="E48" i="16"/>
  <c r="J97" i="15"/>
  <c r="M78" i="16"/>
  <c r="H78" i="16"/>
  <c r="L78" i="16"/>
  <c r="K78" i="16"/>
  <c r="I78" i="16"/>
  <c r="E78" i="16"/>
  <c r="N78" i="16"/>
  <c r="F78" i="16"/>
  <c r="G78" i="16"/>
  <c r="J78" i="16"/>
  <c r="N48" i="16"/>
  <c r="M48" i="16"/>
  <c r="L48" i="16"/>
  <c r="G48" i="16"/>
  <c r="I48" i="16"/>
  <c r="H48" i="16"/>
  <c r="K48" i="16"/>
  <c r="J48" i="16"/>
  <c r="D48" i="16"/>
  <c r="AA77" i="16"/>
  <c r="S77" i="16"/>
  <c r="V77" i="16"/>
  <c r="X77" i="16"/>
  <c r="Z77" i="16"/>
  <c r="W77" i="16"/>
  <c r="Y77" i="16"/>
  <c r="Q77" i="16"/>
  <c r="D78" i="16" s="1"/>
  <c r="U77" i="16"/>
  <c r="T77" i="16"/>
  <c r="R77" i="16"/>
  <c r="W101" i="16"/>
  <c r="W102" i="16" s="1"/>
  <c r="AA101" i="16"/>
  <c r="AA102" i="16" s="1"/>
  <c r="Q101" i="16"/>
  <c r="Q102" i="16" s="1"/>
  <c r="R101" i="16"/>
  <c r="R102" i="16" s="1"/>
  <c r="Y101" i="16"/>
  <c r="Y102" i="16" s="1"/>
  <c r="S101" i="16"/>
  <c r="S102" i="16" s="1"/>
  <c r="T101" i="16"/>
  <c r="T102" i="16" s="1"/>
  <c r="X101" i="16"/>
  <c r="X102" i="16" s="1"/>
  <c r="U101" i="16"/>
  <c r="U102" i="16" s="1"/>
  <c r="Z101" i="16"/>
  <c r="Z102" i="16" s="1"/>
  <c r="V101" i="16"/>
  <c r="V102" i="16" s="1"/>
  <c r="T47" i="16"/>
  <c r="V47" i="16"/>
  <c r="Y47" i="16"/>
  <c r="S47" i="16"/>
  <c r="F48" i="16" s="1"/>
  <c r="U47" i="16"/>
  <c r="AA47" i="16"/>
  <c r="X47" i="16"/>
  <c r="Z47" i="16"/>
  <c r="Q47" i="16"/>
  <c r="W47" i="16"/>
  <c r="R47" i="16"/>
  <c r="F17" i="16"/>
  <c r="E17" i="16"/>
  <c r="N17" i="16"/>
  <c r="L17" i="16"/>
  <c r="Y16" i="16"/>
  <c r="S16" i="16"/>
  <c r="M17" i="16"/>
  <c r="Z16" i="16"/>
  <c r="AA16" i="16"/>
  <c r="Q16" i="16"/>
  <c r="D17" i="16" s="1"/>
  <c r="G17" i="16"/>
  <c r="T16" i="16"/>
  <c r="V16" i="16"/>
  <c r="I17" i="16" s="1"/>
  <c r="R16" i="16"/>
  <c r="X16" i="16"/>
  <c r="K17" i="16"/>
  <c r="H17" i="16"/>
  <c r="U16" i="16"/>
  <c r="J17" i="16"/>
  <c r="W16" i="16"/>
  <c r="I97" i="15"/>
  <c r="K97" i="15"/>
  <c r="F98" i="15" s="1"/>
  <c r="D98" i="15"/>
  <c r="E98" i="15"/>
  <c r="K76" i="15"/>
  <c r="E77" i="15" s="1"/>
  <c r="L76" i="15"/>
  <c r="M76" i="15"/>
  <c r="J76" i="15"/>
  <c r="F77" i="15"/>
  <c r="G77" i="15"/>
  <c r="J48" i="15" l="1"/>
  <c r="E49" i="15"/>
  <c r="I48" i="15"/>
  <c r="D49" i="15" s="1"/>
  <c r="F49" i="15"/>
  <c r="K48" i="15"/>
  <c r="M79" i="16"/>
  <c r="J79" i="16"/>
  <c r="G79" i="16"/>
  <c r="F79" i="16"/>
  <c r="N79" i="16"/>
  <c r="K98" i="15"/>
  <c r="E79" i="16"/>
  <c r="I79" i="16"/>
  <c r="K79" i="16"/>
  <c r="L79" i="16"/>
  <c r="H79" i="16"/>
  <c r="F49" i="16"/>
  <c r="E49" i="16"/>
  <c r="H49" i="16"/>
  <c r="J49" i="16"/>
  <c r="I49" i="16"/>
  <c r="G49" i="16"/>
  <c r="L49" i="16"/>
  <c r="K49" i="16"/>
  <c r="M49" i="16"/>
  <c r="N49" i="16"/>
  <c r="R78" i="16"/>
  <c r="X78" i="16"/>
  <c r="Z78" i="16"/>
  <c r="W78" i="16"/>
  <c r="T78" i="16"/>
  <c r="S78" i="16"/>
  <c r="U78" i="16"/>
  <c r="Q78" i="16"/>
  <c r="D79" i="16" s="1"/>
  <c r="AA78" i="16"/>
  <c r="V78" i="16"/>
  <c r="Y78" i="16"/>
  <c r="R48" i="16"/>
  <c r="AA48" i="16"/>
  <c r="U48" i="16"/>
  <c r="W48" i="16"/>
  <c r="Q48" i="16"/>
  <c r="D49" i="16" s="1"/>
  <c r="Z48" i="16"/>
  <c r="V48" i="16"/>
  <c r="S48" i="16"/>
  <c r="Y48" i="16"/>
  <c r="X48" i="16"/>
  <c r="T48" i="16"/>
  <c r="E18" i="16"/>
  <c r="N18" i="16"/>
  <c r="G18" i="16"/>
  <c r="T17" i="16"/>
  <c r="I18" i="16"/>
  <c r="V17" i="16"/>
  <c r="Q17" i="16"/>
  <c r="D18" i="16" s="1"/>
  <c r="AA17" i="16"/>
  <c r="S17" i="16"/>
  <c r="F18" i="16" s="1"/>
  <c r="U17" i="16"/>
  <c r="H18" i="16" s="1"/>
  <c r="W17" i="16"/>
  <c r="J18" i="16"/>
  <c r="M18" i="16"/>
  <c r="Z17" i="16"/>
  <c r="X17" i="16"/>
  <c r="K18" i="16"/>
  <c r="R17" i="16"/>
  <c r="L18" i="16"/>
  <c r="Y17" i="16"/>
  <c r="J98" i="15"/>
  <c r="E99" i="15" s="1"/>
  <c r="I98" i="15"/>
  <c r="F99" i="15"/>
  <c r="D99" i="15"/>
  <c r="D77" i="15"/>
  <c r="L77" i="15" s="1"/>
  <c r="E50" i="15" l="1"/>
  <c r="J49" i="15"/>
  <c r="K49" i="15"/>
  <c r="F50" i="15" s="1"/>
  <c r="I49" i="15"/>
  <c r="D50" i="15"/>
  <c r="D50" i="16"/>
  <c r="J99" i="15"/>
  <c r="M77" i="15"/>
  <c r="K77" i="15"/>
  <c r="S79" i="16"/>
  <c r="S80" i="16" s="1"/>
  <c r="N50" i="16"/>
  <c r="L50" i="16"/>
  <c r="G50" i="16"/>
  <c r="M50" i="16"/>
  <c r="I50" i="16"/>
  <c r="J50" i="16"/>
  <c r="F50" i="16"/>
  <c r="K50" i="16"/>
  <c r="H50" i="16"/>
  <c r="T79" i="16"/>
  <c r="T80" i="16" s="1"/>
  <c r="Y79" i="16"/>
  <c r="Y80" i="16" s="1"/>
  <c r="W79" i="16"/>
  <c r="W80" i="16" s="1"/>
  <c r="V79" i="16"/>
  <c r="V80" i="16" s="1"/>
  <c r="AA79" i="16"/>
  <c r="AA80" i="16" s="1"/>
  <c r="X79" i="16"/>
  <c r="X80" i="16" s="1"/>
  <c r="Z79" i="16"/>
  <c r="Z80" i="16" s="1"/>
  <c r="Q79" i="16"/>
  <c r="Q80" i="16" s="1"/>
  <c r="U79" i="16"/>
  <c r="U80" i="16" s="1"/>
  <c r="R79" i="16"/>
  <c r="R80" i="16" s="1"/>
  <c r="Q49" i="16"/>
  <c r="Z49" i="16"/>
  <c r="T49" i="16"/>
  <c r="AA49" i="16"/>
  <c r="U49" i="16"/>
  <c r="W49" i="16"/>
  <c r="X49" i="16"/>
  <c r="Y49" i="16"/>
  <c r="S49" i="16"/>
  <c r="V49" i="16"/>
  <c r="R49" i="16"/>
  <c r="E50" i="16" s="1"/>
  <c r="F19" i="16"/>
  <c r="N19" i="16"/>
  <c r="U18" i="16"/>
  <c r="H19" i="16"/>
  <c r="L19" i="16"/>
  <c r="Y18" i="16"/>
  <c r="V18" i="16"/>
  <c r="I19" i="16" s="1"/>
  <c r="W18" i="16"/>
  <c r="J19" i="16"/>
  <c r="S18" i="16"/>
  <c r="R18" i="16"/>
  <c r="E19" i="16" s="1"/>
  <c r="AA18" i="16"/>
  <c r="Q18" i="16"/>
  <c r="D19" i="16" s="1"/>
  <c r="K19" i="16"/>
  <c r="X18" i="16"/>
  <c r="M19" i="16"/>
  <c r="Z18" i="16"/>
  <c r="G19" i="16"/>
  <c r="T18" i="16"/>
  <c r="K99" i="15"/>
  <c r="I99" i="15"/>
  <c r="D100" i="15" s="1"/>
  <c r="F100" i="15"/>
  <c r="E100" i="15"/>
  <c r="E78" i="15"/>
  <c r="J77" i="15"/>
  <c r="F78" i="15"/>
  <c r="G78" i="15"/>
  <c r="D51" i="15" l="1"/>
  <c r="K50" i="15"/>
  <c r="I50" i="15"/>
  <c r="F51" i="15"/>
  <c r="J50" i="15"/>
  <c r="E51" i="15" s="1"/>
  <c r="E51" i="16"/>
  <c r="F51" i="16"/>
  <c r="J51" i="16"/>
  <c r="H51" i="16"/>
  <c r="I51" i="16"/>
  <c r="G51" i="16"/>
  <c r="M51" i="16"/>
  <c r="L51" i="16"/>
  <c r="K51" i="16"/>
  <c r="N51" i="16"/>
  <c r="W50" i="16"/>
  <c r="R50" i="16"/>
  <c r="U50" i="16"/>
  <c r="AA50" i="16"/>
  <c r="Y50" i="16"/>
  <c r="V50" i="16"/>
  <c r="T50" i="16"/>
  <c r="Z50" i="16"/>
  <c r="S50" i="16"/>
  <c r="X50" i="16"/>
  <c r="Q50" i="16"/>
  <c r="D51" i="16" s="1"/>
  <c r="F20" i="16"/>
  <c r="E20" i="16"/>
  <c r="N20" i="16"/>
  <c r="Q19" i="16"/>
  <c r="D20" i="16" s="1"/>
  <c r="AA19" i="16"/>
  <c r="R19" i="16"/>
  <c r="S19" i="16"/>
  <c r="M20" i="16"/>
  <c r="Z19" i="16"/>
  <c r="L20" i="16"/>
  <c r="Y19" i="16"/>
  <c r="W19" i="16"/>
  <c r="J20" i="16"/>
  <c r="I20" i="16"/>
  <c r="V19" i="16"/>
  <c r="X19" i="16"/>
  <c r="K20" i="16"/>
  <c r="U19" i="16"/>
  <c r="H20" i="16" s="1"/>
  <c r="G20" i="16"/>
  <c r="T19" i="16"/>
  <c r="K100" i="15"/>
  <c r="J100" i="15"/>
  <c r="I100" i="15"/>
  <c r="D101" i="15" s="1"/>
  <c r="E101" i="15"/>
  <c r="F101" i="15"/>
  <c r="E52" i="15" l="1"/>
  <c r="I51" i="15"/>
  <c r="F52" i="15"/>
  <c r="D52" i="15"/>
  <c r="K51" i="15"/>
  <c r="J51" i="15"/>
  <c r="D52" i="16"/>
  <c r="F52" i="16"/>
  <c r="J101" i="15"/>
  <c r="J102" i="15" s="1"/>
  <c r="K101" i="15"/>
  <c r="K102" i="15" s="1"/>
  <c r="N52" i="16"/>
  <c r="L52" i="16"/>
  <c r="M52" i="16"/>
  <c r="K52" i="16"/>
  <c r="G52" i="16"/>
  <c r="I52" i="16"/>
  <c r="H52" i="16"/>
  <c r="J52" i="16"/>
  <c r="R51" i="16"/>
  <c r="E52" i="16" s="1"/>
  <c r="V51" i="16"/>
  <c r="X51" i="16"/>
  <c r="Q51" i="16"/>
  <c r="Y51" i="16"/>
  <c r="AA51" i="16"/>
  <c r="S51" i="16"/>
  <c r="U51" i="16"/>
  <c r="Z51" i="16"/>
  <c r="T51" i="16"/>
  <c r="W51" i="16"/>
  <c r="F21" i="16"/>
  <c r="N21" i="16"/>
  <c r="L21" i="16"/>
  <c r="Y20" i="16"/>
  <c r="R20" i="16"/>
  <c r="E21" i="16" s="1"/>
  <c r="T20" i="16"/>
  <c r="G21" i="16"/>
  <c r="K21" i="16"/>
  <c r="X20" i="16"/>
  <c r="U20" i="16"/>
  <c r="H21" i="16"/>
  <c r="V20" i="16"/>
  <c r="I21" i="16" s="1"/>
  <c r="M21" i="16"/>
  <c r="Z20" i="16"/>
  <c r="S20" i="16"/>
  <c r="W20" i="16"/>
  <c r="J21" i="16" s="1"/>
  <c r="AA20" i="16"/>
  <c r="Q20" i="16"/>
  <c r="D21" i="16" s="1"/>
  <c r="I101" i="15"/>
  <c r="I102" i="15" s="1"/>
  <c r="D78" i="15"/>
  <c r="J52" i="15" l="1"/>
  <c r="E53" i="15" s="1"/>
  <c r="I52" i="15"/>
  <c r="D53" i="15"/>
  <c r="K52" i="15"/>
  <c r="F53" i="15"/>
  <c r="E53" i="16"/>
  <c r="F53" i="16"/>
  <c r="H53" i="16"/>
  <c r="G53" i="16"/>
  <c r="J53" i="16"/>
  <c r="I53" i="16"/>
  <c r="K53" i="16"/>
  <c r="M53" i="16"/>
  <c r="L53" i="16"/>
  <c r="N53" i="16"/>
  <c r="R52" i="16"/>
  <c r="AA52" i="16"/>
  <c r="Y52" i="16"/>
  <c r="Z52" i="16"/>
  <c r="W52" i="16"/>
  <c r="V52" i="16"/>
  <c r="T52" i="16"/>
  <c r="S52" i="16"/>
  <c r="Q52" i="16"/>
  <c r="D53" i="16" s="1"/>
  <c r="X52" i="16"/>
  <c r="U52" i="16"/>
  <c r="F22" i="16"/>
  <c r="E22" i="16"/>
  <c r="N22" i="16"/>
  <c r="M22" i="16"/>
  <c r="Z21" i="16"/>
  <c r="V21" i="16"/>
  <c r="I22" i="16" s="1"/>
  <c r="T21" i="16"/>
  <c r="G22" i="16"/>
  <c r="AA21" i="16"/>
  <c r="Q21" i="16"/>
  <c r="D22" i="16" s="1"/>
  <c r="R21" i="16"/>
  <c r="U21" i="16"/>
  <c r="H22" i="16" s="1"/>
  <c r="K22" i="16"/>
  <c r="X21" i="16"/>
  <c r="W21" i="16"/>
  <c r="J22" i="16"/>
  <c r="S21" i="16"/>
  <c r="L22" i="16"/>
  <c r="Y21" i="16"/>
  <c r="K53" i="15"/>
  <c r="J53" i="15"/>
  <c r="I53" i="15"/>
  <c r="D54" i="15" s="1"/>
  <c r="J78" i="15"/>
  <c r="D79" i="15" s="1"/>
  <c r="L78" i="15"/>
  <c r="M78" i="15"/>
  <c r="K78" i="15"/>
  <c r="G79" i="15"/>
  <c r="F79" i="15"/>
  <c r="E79" i="15"/>
  <c r="E54" i="15"/>
  <c r="F54" i="15"/>
  <c r="D54" i="16" l="1"/>
  <c r="M79" i="15"/>
  <c r="M80" i="15" s="1"/>
  <c r="G106" i="15" s="1"/>
  <c r="G7" i="8" s="1"/>
  <c r="F21" i="17" s="1"/>
  <c r="K54" i="16"/>
  <c r="L54" i="16"/>
  <c r="J54" i="16"/>
  <c r="M54" i="16"/>
  <c r="G54" i="16"/>
  <c r="I54" i="16"/>
  <c r="H54" i="16"/>
  <c r="N54" i="16"/>
  <c r="F54" i="16"/>
  <c r="R53" i="16"/>
  <c r="E54" i="16" s="1"/>
  <c r="W53" i="16"/>
  <c r="U53" i="16"/>
  <c r="X53" i="16"/>
  <c r="Y53" i="16"/>
  <c r="V53" i="16"/>
  <c r="Q53" i="16"/>
  <c r="T53" i="16"/>
  <c r="AA53" i="16"/>
  <c r="Z53" i="16"/>
  <c r="S53" i="16"/>
  <c r="F23" i="16"/>
  <c r="E23" i="16"/>
  <c r="U22" i="16"/>
  <c r="H23" i="16" s="1"/>
  <c r="N23" i="16"/>
  <c r="X22" i="16"/>
  <c r="K23" i="16"/>
  <c r="V22" i="16"/>
  <c r="I23" i="16" s="1"/>
  <c r="R22" i="16"/>
  <c r="L23" i="16"/>
  <c r="Y22" i="16"/>
  <c r="S22" i="16"/>
  <c r="AA22" i="16"/>
  <c r="Q22" i="16"/>
  <c r="D23" i="16" s="1"/>
  <c r="T22" i="16"/>
  <c r="G23" i="16"/>
  <c r="W22" i="16"/>
  <c r="J23" i="16"/>
  <c r="M23" i="16"/>
  <c r="Z22" i="16"/>
  <c r="J54" i="15"/>
  <c r="K54" i="15"/>
  <c r="I54" i="15"/>
  <c r="D55" i="15" s="1"/>
  <c r="K79" i="15"/>
  <c r="L79" i="15"/>
  <c r="J79" i="15"/>
  <c r="J80" i="15" s="1"/>
  <c r="E55" i="15"/>
  <c r="F55" i="15"/>
  <c r="J55" i="15" l="1"/>
  <c r="E55" i="16"/>
  <c r="D55" i="16"/>
  <c r="I55" i="16"/>
  <c r="G55" i="16"/>
  <c r="H55" i="16"/>
  <c r="M55" i="16"/>
  <c r="N55" i="16"/>
  <c r="J55" i="16"/>
  <c r="L55" i="16"/>
  <c r="K55" i="16"/>
  <c r="AA54" i="16"/>
  <c r="R54" i="16"/>
  <c r="Z54" i="16"/>
  <c r="U54" i="16"/>
  <c r="Q54" i="16"/>
  <c r="V54" i="16"/>
  <c r="S54" i="16"/>
  <c r="F55" i="16" s="1"/>
  <c r="Y54" i="16"/>
  <c r="X54" i="16"/>
  <c r="T54" i="16"/>
  <c r="W54" i="16"/>
  <c r="F24" i="16"/>
  <c r="N24" i="16"/>
  <c r="S23" i="16"/>
  <c r="Y23" i="16"/>
  <c r="K24" i="16"/>
  <c r="X23" i="16"/>
  <c r="R23" i="16"/>
  <c r="E24" i="16" s="1"/>
  <c r="M24" i="16"/>
  <c r="Z23" i="16"/>
  <c r="W23" i="16"/>
  <c r="J24" i="16"/>
  <c r="V23" i="16"/>
  <c r="I24" i="16" s="1"/>
  <c r="T23" i="16"/>
  <c r="G24" i="16"/>
  <c r="L24" i="16"/>
  <c r="AA23" i="16"/>
  <c r="Q23" i="16"/>
  <c r="D24" i="16" s="1"/>
  <c r="U23" i="16"/>
  <c r="H24" i="16" s="1"/>
  <c r="K55" i="15"/>
  <c r="I55" i="15"/>
  <c r="L80" i="15"/>
  <c r="K80" i="15"/>
  <c r="E56" i="15"/>
  <c r="F56" i="15"/>
  <c r="F56" i="16" l="1"/>
  <c r="L56" i="16"/>
  <c r="N56" i="16"/>
  <c r="M56" i="16"/>
  <c r="H56" i="16"/>
  <c r="K56" i="16"/>
  <c r="J56" i="16"/>
  <c r="G56" i="16"/>
  <c r="I56" i="16"/>
  <c r="E56" i="16"/>
  <c r="Q55" i="16"/>
  <c r="D56" i="16" s="1"/>
  <c r="W55" i="16"/>
  <c r="V55" i="16"/>
  <c r="T55" i="16"/>
  <c r="Z55" i="16"/>
  <c r="R55" i="16"/>
  <c r="U55" i="16"/>
  <c r="X55" i="16"/>
  <c r="Y55" i="16"/>
  <c r="AA55" i="16"/>
  <c r="S55" i="16"/>
  <c r="F25" i="16"/>
  <c r="V24" i="16"/>
  <c r="I25" i="16" s="1"/>
  <c r="N25" i="16"/>
  <c r="W24" i="16"/>
  <c r="J25" i="16"/>
  <c r="M25" i="16"/>
  <c r="Z24" i="16"/>
  <c r="L25" i="16"/>
  <c r="Q24" i="16"/>
  <c r="D25" i="16" s="1"/>
  <c r="AA24" i="16"/>
  <c r="U24" i="16"/>
  <c r="H25" i="16"/>
  <c r="Y24" i="16"/>
  <c r="R24" i="16"/>
  <c r="E25" i="16" s="1"/>
  <c r="X24" i="16"/>
  <c r="K25" i="16" s="1"/>
  <c r="G25" i="16"/>
  <c r="T24" i="16"/>
  <c r="S24" i="16"/>
  <c r="D56" i="15"/>
  <c r="K56" i="15" s="1"/>
  <c r="J56" i="15" l="1"/>
  <c r="F57" i="16"/>
  <c r="J57" i="16"/>
  <c r="E57" i="16"/>
  <c r="N57" i="16"/>
  <c r="G57" i="16"/>
  <c r="K57" i="16"/>
  <c r="L57" i="16"/>
  <c r="I57" i="16"/>
  <c r="H57" i="16"/>
  <c r="M57" i="16"/>
  <c r="R56" i="16"/>
  <c r="Q56" i="16"/>
  <c r="D57" i="16" s="1"/>
  <c r="Y56" i="16"/>
  <c r="U56" i="16"/>
  <c r="S56" i="16"/>
  <c r="Z56" i="16"/>
  <c r="AA56" i="16"/>
  <c r="T56" i="16"/>
  <c r="V56" i="16"/>
  <c r="X56" i="16"/>
  <c r="W56" i="16"/>
  <c r="F26" i="16"/>
  <c r="E26" i="16"/>
  <c r="U25" i="16"/>
  <c r="H26" i="16" s="1"/>
  <c r="N26" i="16"/>
  <c r="M26" i="16"/>
  <c r="Z25" i="16"/>
  <c r="S25" i="16"/>
  <c r="J26" i="16"/>
  <c r="W25" i="16"/>
  <c r="Y25" i="16"/>
  <c r="T25" i="16"/>
  <c r="G26" i="16"/>
  <c r="L26" i="16"/>
  <c r="Q25" i="16"/>
  <c r="D26" i="16" s="1"/>
  <c r="AA25" i="16"/>
  <c r="K26" i="16"/>
  <c r="X25" i="16"/>
  <c r="R25" i="16"/>
  <c r="V25" i="16"/>
  <c r="I26" i="16" s="1"/>
  <c r="I56" i="15"/>
  <c r="D57" i="15" s="1"/>
  <c r="E57" i="15"/>
  <c r="F57" i="15"/>
  <c r="M58" i="16" l="1"/>
  <c r="K57" i="15"/>
  <c r="N58" i="16"/>
  <c r="H58" i="16"/>
  <c r="I58" i="16"/>
  <c r="K58" i="16"/>
  <c r="J58" i="16"/>
  <c r="F58" i="16"/>
  <c r="L58" i="16"/>
  <c r="G58" i="16"/>
  <c r="D58" i="16"/>
  <c r="F27" i="16"/>
  <c r="R57" i="16"/>
  <c r="E58" i="16" s="1"/>
  <c r="X57" i="16"/>
  <c r="AA57" i="16"/>
  <c r="Q57" i="16"/>
  <c r="Z57" i="16"/>
  <c r="S57" i="16"/>
  <c r="V57" i="16"/>
  <c r="W57" i="16"/>
  <c r="U57" i="16"/>
  <c r="Y57" i="16"/>
  <c r="T57" i="16"/>
  <c r="N27" i="16"/>
  <c r="Y26" i="16"/>
  <c r="L27" i="16"/>
  <c r="T26" i="16"/>
  <c r="G27" i="16"/>
  <c r="V26" i="16"/>
  <c r="I27" i="16" s="1"/>
  <c r="J27" i="16"/>
  <c r="W26" i="16"/>
  <c r="S26" i="16"/>
  <c r="M27" i="16"/>
  <c r="Z26" i="16"/>
  <c r="R26" i="16"/>
  <c r="E27" i="16" s="1"/>
  <c r="X26" i="16"/>
  <c r="K27" i="16"/>
  <c r="Q26" i="16"/>
  <c r="D27" i="16" s="1"/>
  <c r="AA26" i="16"/>
  <c r="U26" i="16"/>
  <c r="H27" i="16" s="1"/>
  <c r="J57" i="15"/>
  <c r="I57" i="15"/>
  <c r="E58" i="15"/>
  <c r="Q58" i="16" l="1"/>
  <c r="Q59" i="16" s="1"/>
  <c r="X58" i="16"/>
  <c r="X59" i="16" s="1"/>
  <c r="V58" i="16"/>
  <c r="V59" i="16" s="1"/>
  <c r="Y58" i="16"/>
  <c r="Y59" i="16" s="1"/>
  <c r="R58" i="16"/>
  <c r="R59" i="16" s="1"/>
  <c r="T58" i="16"/>
  <c r="T59" i="16" s="1"/>
  <c r="Z58" i="16"/>
  <c r="Z59" i="16" s="1"/>
  <c r="W58" i="16"/>
  <c r="W59" i="16" s="1"/>
  <c r="U58" i="16"/>
  <c r="U59" i="16" s="1"/>
  <c r="S58" i="16"/>
  <c r="S59" i="16" s="1"/>
  <c r="AA58" i="16"/>
  <c r="AA59" i="16" s="1"/>
  <c r="F28" i="16"/>
  <c r="E28" i="16"/>
  <c r="N28" i="16"/>
  <c r="M28" i="16"/>
  <c r="Z27" i="16"/>
  <c r="R27" i="16"/>
  <c r="V27" i="16"/>
  <c r="I28" i="16" s="1"/>
  <c r="S27" i="16"/>
  <c r="Q27" i="16"/>
  <c r="D28" i="16" s="1"/>
  <c r="AA27" i="16"/>
  <c r="L28" i="16"/>
  <c r="Y27" i="16"/>
  <c r="U27" i="16"/>
  <c r="H28" i="16" s="1"/>
  <c r="W27" i="16"/>
  <c r="J28" i="16"/>
  <c r="G28" i="16"/>
  <c r="T27" i="16"/>
  <c r="X27" i="16"/>
  <c r="K28" i="16"/>
  <c r="F58" i="15"/>
  <c r="D58" i="15"/>
  <c r="I58" i="15" l="1"/>
  <c r="I59" i="15" s="1"/>
  <c r="F29" i="16"/>
  <c r="E29" i="16"/>
  <c r="N29" i="16"/>
  <c r="G29" i="16"/>
  <c r="T28" i="16"/>
  <c r="V28" i="16"/>
  <c r="I29" i="16" s="1"/>
  <c r="R28" i="16"/>
  <c r="AA28" i="16"/>
  <c r="Q28" i="16"/>
  <c r="D29" i="16" s="1"/>
  <c r="S28" i="16"/>
  <c r="J29" i="16"/>
  <c r="W28" i="16"/>
  <c r="Y28" i="16"/>
  <c r="L29" i="16"/>
  <c r="K29" i="16"/>
  <c r="X28" i="16"/>
  <c r="U28" i="16"/>
  <c r="H29" i="16" s="1"/>
  <c r="M29" i="16"/>
  <c r="Z28" i="16"/>
  <c r="K58" i="15"/>
  <c r="K59" i="15" s="1"/>
  <c r="J58" i="15"/>
  <c r="J59" i="15" s="1"/>
  <c r="U29" i="16" l="1"/>
  <c r="U30" i="16" s="1"/>
  <c r="H106" i="16" s="1"/>
  <c r="H6" i="8" s="1"/>
  <c r="G20" i="17" s="1"/>
  <c r="R29" i="16"/>
  <c r="R30" i="16" s="1"/>
  <c r="E106" i="16" s="1"/>
  <c r="E6" i="8" s="1"/>
  <c r="D20" i="17" s="1"/>
  <c r="W29" i="16"/>
  <c r="W30" i="16" s="1"/>
  <c r="J106" i="16" s="1"/>
  <c r="J6" i="8" s="1"/>
  <c r="I20" i="17" s="1"/>
  <c r="Q29" i="16"/>
  <c r="Q30" i="16" s="1"/>
  <c r="D106" i="16" s="1"/>
  <c r="D6" i="8" s="1"/>
  <c r="C20" i="17" s="1"/>
  <c r="AA29" i="16"/>
  <c r="AA30" i="16" s="1"/>
  <c r="N106" i="16" s="1"/>
  <c r="N6" i="8" s="1"/>
  <c r="M20" i="17" s="1"/>
  <c r="V29" i="16"/>
  <c r="V30" i="16" s="1"/>
  <c r="I106" i="16" s="1"/>
  <c r="I6" i="8" s="1"/>
  <c r="H20" i="17" s="1"/>
  <c r="S29" i="16"/>
  <c r="S30" i="16" s="1"/>
  <c r="F106" i="16" s="1"/>
  <c r="F6" i="8" s="1"/>
  <c r="E20" i="17" s="1"/>
  <c r="Z29" i="16"/>
  <c r="Z30" i="16" s="1"/>
  <c r="M106" i="16" s="1"/>
  <c r="M6" i="8" s="1"/>
  <c r="L20" i="17" s="1"/>
  <c r="X29" i="16"/>
  <c r="X30" i="16" s="1"/>
  <c r="K106" i="16" s="1"/>
  <c r="K6" i="8" s="1"/>
  <c r="J20" i="17" s="1"/>
  <c r="Y29" i="16"/>
  <c r="Y30" i="16" s="1"/>
  <c r="L106" i="16" s="1"/>
  <c r="L6" i="8" s="1"/>
  <c r="K20" i="17" s="1"/>
  <c r="T29" i="16"/>
  <c r="T30" i="16" s="1"/>
  <c r="G106" i="16" s="1"/>
  <c r="G6" i="8" s="1"/>
  <c r="F20" i="17" s="1"/>
  <c r="O6" i="8" l="1"/>
  <c r="D78" i="14" l="1" a="1"/>
  <c r="F78" i="14" s="1"/>
  <c r="F79" i="14" s="1"/>
  <c r="D59" i="14" a="1"/>
  <c r="D59" i="14" s="1"/>
  <c r="D60" i="14" s="1"/>
  <c r="D33" i="14" a="1"/>
  <c r="F33" i="14" s="1"/>
  <c r="F34" i="14" s="1"/>
  <c r="D4" i="14" a="1"/>
  <c r="D4" i="14" s="1"/>
  <c r="D5" i="14" s="1"/>
  <c r="D79" i="13" a="1"/>
  <c r="I79" i="13" s="1"/>
  <c r="D61" i="13" a="1"/>
  <c r="N61" i="13" s="1"/>
  <c r="D35" i="13" a="1"/>
  <c r="J35" i="13" s="1"/>
  <c r="D5" i="13" a="1"/>
  <c r="I5" i="13" s="1"/>
  <c r="D5" i="12" a="1"/>
  <c r="H19" i="8"/>
  <c r="I19" i="8"/>
  <c r="J19" i="8"/>
  <c r="K19" i="8"/>
  <c r="L19" i="8"/>
  <c r="M19" i="8"/>
  <c r="N19" i="8"/>
  <c r="E5" i="13" l="1"/>
  <c r="F5" i="13"/>
  <c r="H5" i="13"/>
  <c r="D5" i="13"/>
  <c r="N5" i="13"/>
  <c r="G35" i="13"/>
  <c r="G5" i="13"/>
  <c r="E4" i="14"/>
  <c r="E5" i="14" s="1"/>
  <c r="F35" i="13"/>
  <c r="N35" i="13"/>
  <c r="D61" i="13"/>
  <c r="M61" i="13"/>
  <c r="I61" i="13"/>
  <c r="L79" i="13"/>
  <c r="E35" i="13"/>
  <c r="F59" i="14"/>
  <c r="F60" i="14" s="1"/>
  <c r="J5" i="13"/>
  <c r="H35" i="13"/>
  <c r="F79" i="13"/>
  <c r="D33" i="14"/>
  <c r="D34" i="14" s="1"/>
  <c r="J34" i="14" s="1"/>
  <c r="E79" i="13"/>
  <c r="K5" i="13"/>
  <c r="K35" i="13"/>
  <c r="G79" i="13"/>
  <c r="L5" i="13"/>
  <c r="L35" i="13"/>
  <c r="H79" i="13"/>
  <c r="E33" i="14"/>
  <c r="E34" i="14" s="1"/>
  <c r="M5" i="13"/>
  <c r="M35" i="13"/>
  <c r="J79" i="13"/>
  <c r="K79" i="13"/>
  <c r="M79" i="13"/>
  <c r="D35" i="13"/>
  <c r="G61" i="13"/>
  <c r="E59" i="14"/>
  <c r="E60" i="14" s="1"/>
  <c r="D78" i="14"/>
  <c r="D79" i="14" s="1"/>
  <c r="F4" i="14"/>
  <c r="F5" i="14" s="1"/>
  <c r="G59" i="14"/>
  <c r="G60" i="14" s="1"/>
  <c r="E78" i="14"/>
  <c r="E79" i="14" s="1"/>
  <c r="F61" i="13"/>
  <c r="E61" i="13"/>
  <c r="K61" i="13"/>
  <c r="J61" i="13"/>
  <c r="H61" i="13"/>
  <c r="L61" i="13"/>
  <c r="I35" i="13"/>
  <c r="N79" i="13"/>
  <c r="D79" i="13"/>
  <c r="E5" i="12"/>
  <c r="E6" i="12" s="1"/>
  <c r="F5" i="12"/>
  <c r="F6" i="12" s="1"/>
  <c r="D5" i="12"/>
  <c r="D6" i="12" s="1"/>
  <c r="T5" i="13" l="1"/>
  <c r="Y35" i="13"/>
  <c r="J5" i="14"/>
  <c r="G6" i="13"/>
  <c r="T79" i="13"/>
  <c r="N6" i="13"/>
  <c r="E35" i="14"/>
  <c r="L6" i="13"/>
  <c r="L80" i="13"/>
  <c r="F80" i="14"/>
  <c r="W5" i="13"/>
  <c r="X5" i="13"/>
  <c r="L36" i="13"/>
  <c r="S5" i="13"/>
  <c r="F35" i="14"/>
  <c r="M36" i="13"/>
  <c r="Y79" i="13"/>
  <c r="I34" i="14"/>
  <c r="D35" i="14" s="1"/>
  <c r="M6" i="13"/>
  <c r="K34" i="14"/>
  <c r="I5" i="14"/>
  <c r="D6" i="14" s="1"/>
  <c r="N36" i="13"/>
  <c r="F6" i="13"/>
  <c r="K79" i="14"/>
  <c r="AA35" i="13"/>
  <c r="R35" i="13"/>
  <c r="Z35" i="13"/>
  <c r="E36" i="13"/>
  <c r="E6" i="13"/>
  <c r="R5" i="13"/>
  <c r="V5" i="13"/>
  <c r="Q5" i="13"/>
  <c r="D6" i="13" s="1"/>
  <c r="T35" i="13"/>
  <c r="G80" i="13"/>
  <c r="M62" i="13"/>
  <c r="F61" i="14"/>
  <c r="Y5" i="13"/>
  <c r="H36" i="13"/>
  <c r="U5" i="13"/>
  <c r="K6" i="13"/>
  <c r="H6" i="13"/>
  <c r="J6" i="13"/>
  <c r="I6" i="13"/>
  <c r="AA5" i="13"/>
  <c r="Z5" i="13"/>
  <c r="J79" i="14"/>
  <c r="E80" i="14"/>
  <c r="G61" i="14"/>
  <c r="M60" i="14"/>
  <c r="K60" i="14"/>
  <c r="E61" i="14"/>
  <c r="J60" i="14"/>
  <c r="D61" i="14" s="1"/>
  <c r="K5" i="14"/>
  <c r="F6" i="14"/>
  <c r="L60" i="14"/>
  <c r="I79" i="14"/>
  <c r="D80" i="14" s="1"/>
  <c r="E6" i="14"/>
  <c r="R61" i="13"/>
  <c r="AA61" i="13"/>
  <c r="E62" i="13"/>
  <c r="Q79" i="13"/>
  <c r="D80" i="13" s="1"/>
  <c r="J80" i="13"/>
  <c r="X79" i="13"/>
  <c r="V79" i="13"/>
  <c r="I80" i="13"/>
  <c r="H80" i="13"/>
  <c r="S79" i="13"/>
  <c r="U79" i="13"/>
  <c r="N62" i="13"/>
  <c r="N80" i="13"/>
  <c r="AA79" i="13"/>
  <c r="S61" i="13"/>
  <c r="F62" i="13"/>
  <c r="I62" i="13"/>
  <c r="H62" i="13"/>
  <c r="U61" i="13"/>
  <c r="V35" i="13"/>
  <c r="I36" i="13"/>
  <c r="G36" i="13"/>
  <c r="K36" i="13"/>
  <c r="V61" i="13"/>
  <c r="Q61" i="13"/>
  <c r="W79" i="13"/>
  <c r="X35" i="13"/>
  <c r="W35" i="13"/>
  <c r="E80" i="13"/>
  <c r="S35" i="13"/>
  <c r="X61" i="13"/>
  <c r="K62" i="13"/>
  <c r="Q35" i="13"/>
  <c r="K80" i="13"/>
  <c r="Z79" i="13"/>
  <c r="R79" i="13"/>
  <c r="U35" i="13"/>
  <c r="J62" i="13"/>
  <c r="W61" i="13"/>
  <c r="Z61" i="13"/>
  <c r="F36" i="13"/>
  <c r="M80" i="13"/>
  <c r="F80" i="13"/>
  <c r="J36" i="13"/>
  <c r="T61" i="13"/>
  <c r="Y61" i="13"/>
  <c r="L62" i="13"/>
  <c r="G62" i="13"/>
  <c r="K6" i="12"/>
  <c r="F7" i="12"/>
  <c r="I6" i="12"/>
  <c r="D7" i="12" s="1"/>
  <c r="J6" i="12"/>
  <c r="E7" i="12"/>
  <c r="I35" i="14" l="1"/>
  <c r="D36" i="14"/>
  <c r="J35" i="14"/>
  <c r="E36" i="14" s="1"/>
  <c r="T6" i="13"/>
  <c r="V6" i="13"/>
  <c r="F36" i="14"/>
  <c r="K36" i="14" s="1"/>
  <c r="J7" i="13"/>
  <c r="K35" i="14"/>
  <c r="L7" i="13"/>
  <c r="D81" i="14"/>
  <c r="F81" i="14"/>
  <c r="L61" i="14"/>
  <c r="F62" i="14"/>
  <c r="U6" i="13"/>
  <c r="H7" i="13"/>
  <c r="R6" i="13"/>
  <c r="D7" i="13"/>
  <c r="E7" i="13"/>
  <c r="X6" i="13"/>
  <c r="Q6" i="13"/>
  <c r="S6" i="13"/>
  <c r="N7" i="13"/>
  <c r="W6" i="13"/>
  <c r="AA6" i="13"/>
  <c r="F7" i="13"/>
  <c r="M7" i="13"/>
  <c r="G7" i="13"/>
  <c r="I7" i="13"/>
  <c r="Y6" i="13"/>
  <c r="K7" i="13"/>
  <c r="Z6" i="13"/>
  <c r="E37" i="14"/>
  <c r="J36" i="14"/>
  <c r="J80" i="14"/>
  <c r="E81" i="14" s="1"/>
  <c r="D37" i="14"/>
  <c r="I36" i="14"/>
  <c r="K80" i="14"/>
  <c r="I80" i="14"/>
  <c r="F7" i="14"/>
  <c r="K6" i="14"/>
  <c r="D62" i="14"/>
  <c r="J61" i="14"/>
  <c r="K61" i="14"/>
  <c r="E62" i="14" s="1"/>
  <c r="J6" i="14"/>
  <c r="E7" i="14" s="1"/>
  <c r="M61" i="14"/>
  <c r="G62" i="14"/>
  <c r="D7" i="14"/>
  <c r="I6" i="14"/>
  <c r="Q80" i="13"/>
  <c r="D81" i="13"/>
  <c r="Y80" i="13"/>
  <c r="T80" i="13"/>
  <c r="L81" i="13"/>
  <c r="G81" i="13"/>
  <c r="N81" i="13"/>
  <c r="AA80" i="13"/>
  <c r="R80" i="13"/>
  <c r="E81" i="13"/>
  <c r="J81" i="13"/>
  <c r="W80" i="13"/>
  <c r="K81" i="13"/>
  <c r="X80" i="13"/>
  <c r="M81" i="13"/>
  <c r="Z80" i="13"/>
  <c r="D36" i="13"/>
  <c r="W36" i="13" s="1"/>
  <c r="D62" i="13"/>
  <c r="K63" i="13" s="1"/>
  <c r="H81" i="13"/>
  <c r="U80" i="13"/>
  <c r="I81" i="13"/>
  <c r="V80" i="13"/>
  <c r="S80" i="13"/>
  <c r="F81" i="13"/>
  <c r="D8" i="12"/>
  <c r="I7" i="12"/>
  <c r="K7" i="12"/>
  <c r="F8" i="12"/>
  <c r="J7" i="12"/>
  <c r="E8" i="12" s="1"/>
  <c r="F8" i="13" l="1"/>
  <c r="U7" i="13"/>
  <c r="X7" i="13"/>
  <c r="X62" i="13"/>
  <c r="S7" i="13"/>
  <c r="H8" i="13"/>
  <c r="Z7" i="13"/>
  <c r="G8" i="13"/>
  <c r="R7" i="13"/>
  <c r="J37" i="13"/>
  <c r="K8" i="13"/>
  <c r="E8" i="13"/>
  <c r="T7" i="13"/>
  <c r="N63" i="13"/>
  <c r="Q7" i="13"/>
  <c r="D8" i="13" s="1"/>
  <c r="L8" i="13"/>
  <c r="G37" i="13"/>
  <c r="V7" i="13"/>
  <c r="F63" i="14"/>
  <c r="V36" i="13"/>
  <c r="N8" i="13"/>
  <c r="F37" i="13"/>
  <c r="T36" i="13"/>
  <c r="I37" i="13"/>
  <c r="J8" i="13"/>
  <c r="M8" i="13"/>
  <c r="AA7" i="13"/>
  <c r="J63" i="13"/>
  <c r="W62" i="13"/>
  <c r="Y7" i="13"/>
  <c r="I8" i="13"/>
  <c r="W7" i="13"/>
  <c r="K37" i="13"/>
  <c r="D82" i="14"/>
  <c r="J7" i="14"/>
  <c r="E8" i="14"/>
  <c r="E82" i="14"/>
  <c r="J81" i="14"/>
  <c r="K81" i="14"/>
  <c r="F82" i="14" s="1"/>
  <c r="F37" i="14"/>
  <c r="E38" i="14" s="1"/>
  <c r="K7" i="14"/>
  <c r="F8" i="14"/>
  <c r="I7" i="14"/>
  <c r="D8" i="14" s="1"/>
  <c r="L62" i="14"/>
  <c r="E63" i="14"/>
  <c r="K62" i="14"/>
  <c r="G63" i="14"/>
  <c r="M62" i="14"/>
  <c r="I81" i="14"/>
  <c r="J62" i="14"/>
  <c r="D63" i="14" s="1"/>
  <c r="Y62" i="13"/>
  <c r="Q36" i="13"/>
  <c r="D37" i="13"/>
  <c r="N37" i="13"/>
  <c r="AA36" i="13"/>
  <c r="Z36" i="13"/>
  <c r="H37" i="13"/>
  <c r="U36" i="13"/>
  <c r="L37" i="13"/>
  <c r="M37" i="13"/>
  <c r="Y36" i="13"/>
  <c r="R36" i="13"/>
  <c r="E37" i="13" s="1"/>
  <c r="S36" i="13"/>
  <c r="K82" i="13"/>
  <c r="X81" i="13"/>
  <c r="V81" i="13"/>
  <c r="I82" i="13"/>
  <c r="T81" i="13"/>
  <c r="G82" i="13"/>
  <c r="D63" i="13"/>
  <c r="Q62" i="13"/>
  <c r="Z62" i="13"/>
  <c r="M63" i="13"/>
  <c r="Y81" i="13"/>
  <c r="L82" i="13"/>
  <c r="S62" i="13"/>
  <c r="G63" i="13"/>
  <c r="J82" i="13"/>
  <c r="W81" i="13"/>
  <c r="F63" i="13"/>
  <c r="V62" i="13"/>
  <c r="X36" i="13"/>
  <c r="H63" i="13"/>
  <c r="U81" i="13"/>
  <c r="H82" i="13"/>
  <c r="T62" i="13"/>
  <c r="I63" i="13"/>
  <c r="U62" i="13"/>
  <c r="Q81" i="13"/>
  <c r="D82" i="13" s="1"/>
  <c r="Z81" i="13"/>
  <c r="M82" i="13"/>
  <c r="E82" i="13"/>
  <c r="R81" i="13"/>
  <c r="AA62" i="13"/>
  <c r="AA81" i="13"/>
  <c r="N82" i="13"/>
  <c r="F82" i="13"/>
  <c r="S81" i="13"/>
  <c r="R62" i="13"/>
  <c r="L63" i="13"/>
  <c r="E63" i="13"/>
  <c r="I8" i="12"/>
  <c r="D9" i="12"/>
  <c r="J8" i="12"/>
  <c r="E9" i="12"/>
  <c r="F9" i="12"/>
  <c r="K8" i="12"/>
  <c r="S8" i="13" l="1"/>
  <c r="F9" i="13" s="1"/>
  <c r="N9" i="13"/>
  <c r="K9" i="13"/>
  <c r="X8" i="13"/>
  <c r="W8" i="13"/>
  <c r="V8" i="13"/>
  <c r="J9" i="13"/>
  <c r="D9" i="13"/>
  <c r="Q8" i="13"/>
  <c r="H9" i="13"/>
  <c r="U8" i="13"/>
  <c r="AA8" i="13"/>
  <c r="M9" i="13"/>
  <c r="G9" i="13"/>
  <c r="I9" i="13"/>
  <c r="Z8" i="13"/>
  <c r="T8" i="13"/>
  <c r="K38" i="13"/>
  <c r="G38" i="13"/>
  <c r="Y8" i="13"/>
  <c r="L9" i="13"/>
  <c r="AA63" i="13"/>
  <c r="R8" i="13"/>
  <c r="E9" i="13"/>
  <c r="X37" i="13"/>
  <c r="D9" i="14"/>
  <c r="I8" i="14"/>
  <c r="D64" i="14"/>
  <c r="J63" i="14"/>
  <c r="L63" i="14"/>
  <c r="F64" i="14" s="1"/>
  <c r="K82" i="14"/>
  <c r="F83" i="14"/>
  <c r="E64" i="14"/>
  <c r="K63" i="14"/>
  <c r="K37" i="14"/>
  <c r="F38" i="14"/>
  <c r="I82" i="14"/>
  <c r="D83" i="14" s="1"/>
  <c r="I37" i="14"/>
  <c r="D38" i="14" s="1"/>
  <c r="G64" i="14"/>
  <c r="M63" i="14"/>
  <c r="K8" i="14"/>
  <c r="F9" i="14" s="1"/>
  <c r="J8" i="14"/>
  <c r="E9" i="14"/>
  <c r="J37" i="14"/>
  <c r="E83" i="14"/>
  <c r="J82" i="14"/>
  <c r="AA82" i="13"/>
  <c r="N83" i="13"/>
  <c r="T37" i="13"/>
  <c r="D38" i="13"/>
  <c r="Q37" i="13"/>
  <c r="R63" i="13"/>
  <c r="E64" i="13"/>
  <c r="V63" i="13"/>
  <c r="I64" i="13"/>
  <c r="T63" i="13"/>
  <c r="G64" i="13"/>
  <c r="G83" i="13"/>
  <c r="T82" i="13"/>
  <c r="N64" i="13"/>
  <c r="Z82" i="13"/>
  <c r="M83" i="13"/>
  <c r="W37" i="13"/>
  <c r="J64" i="13"/>
  <c r="L38" i="13"/>
  <c r="Y37" i="13"/>
  <c r="J38" i="13"/>
  <c r="W63" i="13"/>
  <c r="V82" i="13"/>
  <c r="I83" i="13"/>
  <c r="U82" i="13"/>
  <c r="H83" i="13"/>
  <c r="H38" i="13"/>
  <c r="U37" i="13"/>
  <c r="I38" i="13"/>
  <c r="H64" i="13"/>
  <c r="U63" i="13"/>
  <c r="Z37" i="13"/>
  <c r="M38" i="13"/>
  <c r="E38" i="13"/>
  <c r="R37" i="13"/>
  <c r="E83" i="13"/>
  <c r="R82" i="13"/>
  <c r="F64" i="13"/>
  <c r="S63" i="13"/>
  <c r="L83" i="13"/>
  <c r="Y82" i="13"/>
  <c r="S37" i="13"/>
  <c r="F38" i="13" s="1"/>
  <c r="V37" i="13"/>
  <c r="S82" i="13"/>
  <c r="F83" i="13" s="1"/>
  <c r="Z63" i="13"/>
  <c r="M64" i="13"/>
  <c r="AA37" i="13"/>
  <c r="N38" i="13"/>
  <c r="Q82" i="13"/>
  <c r="D83" i="13"/>
  <c r="W82" i="13"/>
  <c r="J83" i="13"/>
  <c r="X82" i="13"/>
  <c r="K83" i="13"/>
  <c r="X63" i="13"/>
  <c r="Y63" i="13"/>
  <c r="L64" i="13"/>
  <c r="Q63" i="13"/>
  <c r="D64" i="13" s="1"/>
  <c r="K64" i="13"/>
  <c r="F10" i="12"/>
  <c r="K9" i="12"/>
  <c r="E10" i="12"/>
  <c r="J9" i="12"/>
  <c r="I9" i="12"/>
  <c r="D10" i="12" s="1"/>
  <c r="U9" i="13" l="1"/>
  <c r="I10" i="13"/>
  <c r="J38" i="14"/>
  <c r="S9" i="13"/>
  <c r="Y9" i="13"/>
  <c r="AA9" i="13"/>
  <c r="R9" i="13"/>
  <c r="E10" i="13" s="1"/>
  <c r="H10" i="13"/>
  <c r="L10" i="13"/>
  <c r="N10" i="13"/>
  <c r="K39" i="13"/>
  <c r="X9" i="13"/>
  <c r="K10" i="13"/>
  <c r="W9" i="13"/>
  <c r="Q9" i="13"/>
  <c r="D10" i="13"/>
  <c r="J10" i="13"/>
  <c r="T9" i="13"/>
  <c r="G10" i="13"/>
  <c r="F10" i="13"/>
  <c r="M10" i="13"/>
  <c r="Z9" i="13"/>
  <c r="V9" i="13"/>
  <c r="J64" i="14"/>
  <c r="D65" i="14" s="1"/>
  <c r="F39" i="14"/>
  <c r="K38" i="14"/>
  <c r="F10" i="14"/>
  <c r="K9" i="14"/>
  <c r="E84" i="14"/>
  <c r="J83" i="14"/>
  <c r="G65" i="14"/>
  <c r="M64" i="14"/>
  <c r="L64" i="14"/>
  <c r="F65" i="14"/>
  <c r="D39" i="14"/>
  <c r="I38" i="14"/>
  <c r="F84" i="14"/>
  <c r="K83" i="14"/>
  <c r="I83" i="14"/>
  <c r="D84" i="14" s="1"/>
  <c r="E39" i="14"/>
  <c r="J9" i="14"/>
  <c r="E10" i="14" s="1"/>
  <c r="I9" i="14"/>
  <c r="D10" i="14"/>
  <c r="K64" i="14"/>
  <c r="E65" i="14"/>
  <c r="J84" i="13"/>
  <c r="W83" i="13"/>
  <c r="Y64" i="13"/>
  <c r="L65" i="13"/>
  <c r="Q83" i="13"/>
  <c r="D84" i="13"/>
  <c r="R38" i="13"/>
  <c r="E39" i="13"/>
  <c r="W64" i="13"/>
  <c r="J65" i="13"/>
  <c r="N84" i="13"/>
  <c r="AA83" i="13"/>
  <c r="M39" i="13"/>
  <c r="Z38" i="13"/>
  <c r="N39" i="13"/>
  <c r="AA38" i="13"/>
  <c r="X64" i="13"/>
  <c r="K65" i="13"/>
  <c r="Y83" i="13"/>
  <c r="L84" i="13"/>
  <c r="Z83" i="13"/>
  <c r="M84" i="13"/>
  <c r="M65" i="13"/>
  <c r="Z64" i="13"/>
  <c r="H65" i="13"/>
  <c r="U64" i="13"/>
  <c r="U83" i="13"/>
  <c r="H84" i="13"/>
  <c r="S64" i="13"/>
  <c r="F65" i="13"/>
  <c r="V38" i="13"/>
  <c r="I39" i="13"/>
  <c r="J39" i="13"/>
  <c r="W38" i="13"/>
  <c r="N65" i="13"/>
  <c r="AA64" i="13"/>
  <c r="F39" i="13"/>
  <c r="S38" i="13"/>
  <c r="D65" i="13"/>
  <c r="Q64" i="13"/>
  <c r="T38" i="13"/>
  <c r="R64" i="13"/>
  <c r="E65" i="13"/>
  <c r="I65" i="13"/>
  <c r="V64" i="13"/>
  <c r="G39" i="13"/>
  <c r="U38" i="13"/>
  <c r="H39" i="13"/>
  <c r="L39" i="13"/>
  <c r="Y38" i="13"/>
  <c r="X83" i="13"/>
  <c r="K84" i="13"/>
  <c r="S83" i="13"/>
  <c r="F84" i="13"/>
  <c r="G84" i="13"/>
  <c r="T83" i="13"/>
  <c r="X38" i="13"/>
  <c r="R83" i="13"/>
  <c r="E84" i="13"/>
  <c r="V83" i="13"/>
  <c r="I84" i="13"/>
  <c r="T64" i="13"/>
  <c r="G65" i="13"/>
  <c r="Q38" i="13"/>
  <c r="D39" i="13" s="1"/>
  <c r="D11" i="12"/>
  <c r="I10" i="12"/>
  <c r="J10" i="12"/>
  <c r="K10" i="12"/>
  <c r="F11" i="12"/>
  <c r="X39" i="13" l="1"/>
  <c r="Z10" i="13"/>
  <c r="S10" i="13"/>
  <c r="D85" i="14"/>
  <c r="X10" i="13"/>
  <c r="F11" i="13"/>
  <c r="T10" i="13"/>
  <c r="N11" i="13"/>
  <c r="I11" i="13"/>
  <c r="U10" i="13"/>
  <c r="V10" i="13"/>
  <c r="AA10" i="13"/>
  <c r="E11" i="13"/>
  <c r="H11" i="13"/>
  <c r="R10" i="13"/>
  <c r="J11" i="13"/>
  <c r="Y10" i="13"/>
  <c r="L11" i="13"/>
  <c r="M11" i="13"/>
  <c r="K11" i="13"/>
  <c r="G11" i="13"/>
  <c r="W10" i="13"/>
  <c r="Q10" i="13"/>
  <c r="D11" i="13" s="1"/>
  <c r="J39" i="14"/>
  <c r="E40" i="14"/>
  <c r="M65" i="14"/>
  <c r="G66" i="14" s="1"/>
  <c r="E11" i="14"/>
  <c r="J10" i="14"/>
  <c r="K65" i="14"/>
  <c r="E66" i="14"/>
  <c r="I84" i="14"/>
  <c r="J84" i="14"/>
  <c r="E85" i="14" s="1"/>
  <c r="I10" i="14"/>
  <c r="D11" i="14" s="1"/>
  <c r="F40" i="14"/>
  <c r="K39" i="14"/>
  <c r="I39" i="14"/>
  <c r="D40" i="14" s="1"/>
  <c r="D66" i="14"/>
  <c r="J65" i="14"/>
  <c r="K10" i="14"/>
  <c r="F11" i="14"/>
  <c r="K84" i="14"/>
  <c r="F85" i="14"/>
  <c r="L65" i="14"/>
  <c r="F66" i="14"/>
  <c r="T65" i="13"/>
  <c r="G66" i="13"/>
  <c r="T39" i="13"/>
  <c r="G40" i="13"/>
  <c r="K66" i="13"/>
  <c r="X65" i="13"/>
  <c r="R65" i="13"/>
  <c r="E66" i="13"/>
  <c r="J40" i="13"/>
  <c r="W39" i="13"/>
  <c r="J66" i="13"/>
  <c r="W65" i="13"/>
  <c r="K85" i="13"/>
  <c r="X84" i="13"/>
  <c r="R84" i="13"/>
  <c r="E85" i="13"/>
  <c r="I40" i="13"/>
  <c r="V39" i="13"/>
  <c r="M66" i="13"/>
  <c r="Z65" i="13"/>
  <c r="Y65" i="13"/>
  <c r="L66" i="13"/>
  <c r="K40" i="13"/>
  <c r="Y39" i="13"/>
  <c r="L40" i="13"/>
  <c r="AA65" i="13"/>
  <c r="N66" i="13"/>
  <c r="AA84" i="13"/>
  <c r="N85" i="13"/>
  <c r="S65" i="13"/>
  <c r="F66" i="13"/>
  <c r="U65" i="13"/>
  <c r="H66" i="13"/>
  <c r="Z84" i="13"/>
  <c r="M85" i="13"/>
  <c r="V65" i="13"/>
  <c r="I66" i="13"/>
  <c r="H40" i="13"/>
  <c r="U39" i="13"/>
  <c r="R39" i="13"/>
  <c r="E40" i="13" s="1"/>
  <c r="G85" i="13"/>
  <c r="T84" i="13"/>
  <c r="Q65" i="13"/>
  <c r="D66" i="13" s="1"/>
  <c r="Y84" i="13"/>
  <c r="L85" i="13"/>
  <c r="N40" i="13"/>
  <c r="AA39" i="13"/>
  <c r="J85" i="13"/>
  <c r="W84" i="13"/>
  <c r="I85" i="13"/>
  <c r="V84" i="13"/>
  <c r="Q39" i="13"/>
  <c r="D40" i="13"/>
  <c r="D85" i="13"/>
  <c r="Q84" i="13"/>
  <c r="S84" i="13"/>
  <c r="F85" i="13"/>
  <c r="S39" i="13"/>
  <c r="F40" i="13"/>
  <c r="U84" i="13"/>
  <c r="H85" i="13"/>
  <c r="Z39" i="13"/>
  <c r="M40" i="13"/>
  <c r="E11" i="12"/>
  <c r="D12" i="12" s="1"/>
  <c r="I11" i="12" l="1"/>
  <c r="Q11" i="13"/>
  <c r="D12" i="13" s="1"/>
  <c r="Z11" i="13"/>
  <c r="K12" i="13"/>
  <c r="X11" i="13"/>
  <c r="F12" i="13"/>
  <c r="J12" i="13"/>
  <c r="W11" i="13"/>
  <c r="H12" i="13"/>
  <c r="G12" i="13"/>
  <c r="E12" i="13"/>
  <c r="AA11" i="13"/>
  <c r="Y11" i="13"/>
  <c r="T11" i="13"/>
  <c r="V11" i="13"/>
  <c r="I12" i="13"/>
  <c r="M12" i="13"/>
  <c r="L12" i="13"/>
  <c r="N12" i="13"/>
  <c r="U11" i="13"/>
  <c r="R11" i="13"/>
  <c r="S11" i="13"/>
  <c r="I11" i="14"/>
  <c r="D12" i="14" s="1"/>
  <c r="E86" i="14"/>
  <c r="J85" i="14"/>
  <c r="G67" i="14"/>
  <c r="M66" i="14"/>
  <c r="I85" i="14"/>
  <c r="D86" i="14" s="1"/>
  <c r="F12" i="14"/>
  <c r="K11" i="14"/>
  <c r="K66" i="14"/>
  <c r="E67" i="14" s="1"/>
  <c r="D67" i="14"/>
  <c r="J66" i="14"/>
  <c r="D41" i="14"/>
  <c r="I40" i="14"/>
  <c r="E12" i="14"/>
  <c r="J11" i="14"/>
  <c r="F67" i="14"/>
  <c r="L66" i="14"/>
  <c r="J40" i="14"/>
  <c r="E41" i="14" s="1"/>
  <c r="F41" i="14"/>
  <c r="K40" i="14"/>
  <c r="F86" i="14"/>
  <c r="K85" i="14"/>
  <c r="E67" i="13"/>
  <c r="R66" i="13"/>
  <c r="U40" i="13"/>
  <c r="H41" i="13"/>
  <c r="L41" i="13"/>
  <c r="Y40" i="13"/>
  <c r="I41" i="13"/>
  <c r="V40" i="13"/>
  <c r="R85" i="13"/>
  <c r="E86" i="13"/>
  <c r="X66" i="13"/>
  <c r="K67" i="13"/>
  <c r="V66" i="13"/>
  <c r="I67" i="13"/>
  <c r="F41" i="13"/>
  <c r="S40" i="13"/>
  <c r="G86" i="13"/>
  <c r="T85" i="13"/>
  <c r="Z40" i="13"/>
  <c r="M41" i="13"/>
  <c r="H86" i="13"/>
  <c r="U85" i="13"/>
  <c r="V85" i="13"/>
  <c r="I86" i="13"/>
  <c r="F67" i="13"/>
  <c r="S66" i="13"/>
  <c r="K41" i="13"/>
  <c r="X40" i="13"/>
  <c r="T40" i="13"/>
  <c r="G41" i="13"/>
  <c r="Z85" i="13"/>
  <c r="M86" i="13"/>
  <c r="E41" i="13"/>
  <c r="R40" i="13"/>
  <c r="W66" i="13"/>
  <c r="J67" i="13"/>
  <c r="T66" i="13"/>
  <c r="G67" i="13" s="1"/>
  <c r="Q85" i="13"/>
  <c r="D86" i="13" s="1"/>
  <c r="N41" i="13"/>
  <c r="AA40" i="13"/>
  <c r="N67" i="13"/>
  <c r="AA66" i="13"/>
  <c r="Q40" i="13"/>
  <c r="D41" i="13" s="1"/>
  <c r="F86" i="13"/>
  <c r="S85" i="13"/>
  <c r="K86" i="13"/>
  <c r="X85" i="13"/>
  <c r="AA85" i="13"/>
  <c r="N86" i="13"/>
  <c r="L86" i="13"/>
  <c r="Y85" i="13"/>
  <c r="Q66" i="13"/>
  <c r="D67" i="13"/>
  <c r="L67" i="13"/>
  <c r="Y66" i="13"/>
  <c r="W85" i="13"/>
  <c r="J86" i="13"/>
  <c r="H67" i="13"/>
  <c r="U66" i="13"/>
  <c r="Z66" i="13"/>
  <c r="M67" i="13"/>
  <c r="J41" i="13"/>
  <c r="W40" i="13"/>
  <c r="J11" i="12"/>
  <c r="E12" i="12"/>
  <c r="K11" i="12"/>
  <c r="F12" i="12" s="1"/>
  <c r="W12" i="13" l="1"/>
  <c r="D13" i="13"/>
  <c r="U12" i="13"/>
  <c r="M13" i="13"/>
  <c r="Z12" i="13"/>
  <c r="L13" i="13"/>
  <c r="H13" i="13"/>
  <c r="R12" i="13"/>
  <c r="Q12" i="13"/>
  <c r="J13" i="13"/>
  <c r="Y12" i="13"/>
  <c r="AA12" i="13"/>
  <c r="N13" i="13"/>
  <c r="I13" i="13"/>
  <c r="S12" i="13"/>
  <c r="T12" i="13"/>
  <c r="K13" i="13"/>
  <c r="V12" i="13"/>
  <c r="F13" i="13"/>
  <c r="G13" i="13"/>
  <c r="X12" i="13"/>
  <c r="E13" i="13"/>
  <c r="E68" i="14"/>
  <c r="K67" i="14"/>
  <c r="I86" i="14"/>
  <c r="D87" i="14" s="1"/>
  <c r="E42" i="14"/>
  <c r="J41" i="14"/>
  <c r="I12" i="14"/>
  <c r="D13" i="14"/>
  <c r="F42" i="14"/>
  <c r="K41" i="14"/>
  <c r="J12" i="14"/>
  <c r="E13" i="14" s="1"/>
  <c r="F68" i="14"/>
  <c r="L67" i="14"/>
  <c r="J86" i="14"/>
  <c r="E87" i="14"/>
  <c r="K12" i="14"/>
  <c r="F13" i="14"/>
  <c r="G68" i="14"/>
  <c r="M67" i="14"/>
  <c r="I41" i="14"/>
  <c r="D42" i="14" s="1"/>
  <c r="F87" i="14"/>
  <c r="K86" i="14"/>
  <c r="J67" i="14"/>
  <c r="D68" i="14" s="1"/>
  <c r="Q41" i="13"/>
  <c r="D42" i="13"/>
  <c r="G68" i="13"/>
  <c r="T67" i="13"/>
  <c r="F42" i="13"/>
  <c r="S41" i="13"/>
  <c r="V41" i="13"/>
  <c r="I42" i="13"/>
  <c r="I68" i="13"/>
  <c r="V67" i="13"/>
  <c r="U67" i="13"/>
  <c r="H68" i="13"/>
  <c r="H87" i="13"/>
  <c r="U86" i="13"/>
  <c r="Y41" i="13"/>
  <c r="L42" i="13"/>
  <c r="Y86" i="13"/>
  <c r="L87" i="13"/>
  <c r="W86" i="13"/>
  <c r="J87" i="13"/>
  <c r="M87" i="13"/>
  <c r="Z86" i="13"/>
  <c r="M42" i="13"/>
  <c r="Z41" i="13"/>
  <c r="X67" i="13"/>
  <c r="K68" i="13"/>
  <c r="H42" i="13"/>
  <c r="U41" i="13"/>
  <c r="N68" i="13"/>
  <c r="AA67" i="13"/>
  <c r="R41" i="13"/>
  <c r="E42" i="13" s="1"/>
  <c r="X86" i="13"/>
  <c r="K87" i="13"/>
  <c r="N42" i="13"/>
  <c r="AA41" i="13"/>
  <c r="Q86" i="13"/>
  <c r="D87" i="13" s="1"/>
  <c r="R67" i="13"/>
  <c r="E68" i="13" s="1"/>
  <c r="W41" i="13"/>
  <c r="J42" i="13"/>
  <c r="S86" i="13"/>
  <c r="F87" i="13"/>
  <c r="K42" i="13"/>
  <c r="X41" i="13"/>
  <c r="G42" i="13"/>
  <c r="T41" i="13"/>
  <c r="Z67" i="13"/>
  <c r="M68" i="13"/>
  <c r="J68" i="13"/>
  <c r="W67" i="13"/>
  <c r="AA86" i="13"/>
  <c r="N87" i="13"/>
  <c r="Q67" i="13"/>
  <c r="D68" i="13"/>
  <c r="S67" i="13"/>
  <c r="F68" i="13"/>
  <c r="T86" i="13"/>
  <c r="G87" i="13"/>
  <c r="R86" i="13"/>
  <c r="E87" i="13"/>
  <c r="Y67" i="13"/>
  <c r="L68" i="13"/>
  <c r="Z13" i="13"/>
  <c r="I87" i="13"/>
  <c r="V86" i="13"/>
  <c r="F13" i="12"/>
  <c r="K12" i="12"/>
  <c r="E13" i="12"/>
  <c r="J12" i="12"/>
  <c r="I12" i="12"/>
  <c r="D13" i="12"/>
  <c r="K14" i="13" l="1"/>
  <c r="H14" i="13"/>
  <c r="N14" i="13"/>
  <c r="D88" i="14"/>
  <c r="M14" i="13"/>
  <c r="T13" i="13"/>
  <c r="S13" i="13"/>
  <c r="J14" i="13"/>
  <c r="AA13" i="13"/>
  <c r="X13" i="13"/>
  <c r="V13" i="13"/>
  <c r="W13" i="13"/>
  <c r="U13" i="13"/>
  <c r="Y13" i="13"/>
  <c r="L14" i="13"/>
  <c r="I14" i="13"/>
  <c r="R13" i="13"/>
  <c r="G14" i="13"/>
  <c r="E14" i="13"/>
  <c r="F14" i="13"/>
  <c r="Q13" i="13"/>
  <c r="D14" i="13" s="1"/>
  <c r="J68" i="14"/>
  <c r="D69" i="14"/>
  <c r="D43" i="14"/>
  <c r="I42" i="14"/>
  <c r="E14" i="14"/>
  <c r="J13" i="14"/>
  <c r="I87" i="14"/>
  <c r="F88" i="14"/>
  <c r="K87" i="14"/>
  <c r="I13" i="14"/>
  <c r="D14" i="14" s="1"/>
  <c r="K42" i="14"/>
  <c r="F43" i="14"/>
  <c r="G69" i="14"/>
  <c r="M68" i="14"/>
  <c r="J87" i="14"/>
  <c r="E88" i="14" s="1"/>
  <c r="F14" i="14"/>
  <c r="K13" i="14"/>
  <c r="J42" i="14"/>
  <c r="E43" i="14" s="1"/>
  <c r="L68" i="14"/>
  <c r="F69" i="14"/>
  <c r="K68" i="14"/>
  <c r="E69" i="14"/>
  <c r="R42" i="13"/>
  <c r="E43" i="13"/>
  <c r="R68" i="13"/>
  <c r="E69" i="13"/>
  <c r="M88" i="13"/>
  <c r="Z87" i="13"/>
  <c r="W42" i="13"/>
  <c r="J43" i="13"/>
  <c r="J88" i="13"/>
  <c r="W87" i="13"/>
  <c r="I69" i="13"/>
  <c r="V68" i="13"/>
  <c r="Q68" i="13"/>
  <c r="D69" i="13" s="1"/>
  <c r="AA87" i="13"/>
  <c r="N88" i="13"/>
  <c r="I43" i="13"/>
  <c r="V42" i="13"/>
  <c r="AA68" i="13"/>
  <c r="N69" i="13"/>
  <c r="Y87" i="13"/>
  <c r="L88" i="13"/>
  <c r="H43" i="13"/>
  <c r="U42" i="13"/>
  <c r="S42" i="13"/>
  <c r="F43" i="13"/>
  <c r="G43" i="13"/>
  <c r="T42" i="13"/>
  <c r="R87" i="13"/>
  <c r="E88" i="13"/>
  <c r="D88" i="13"/>
  <c r="Q87" i="13"/>
  <c r="Y42" i="13"/>
  <c r="L43" i="13"/>
  <c r="X42" i="13"/>
  <c r="K43" i="13"/>
  <c r="T68" i="13"/>
  <c r="G69" i="13"/>
  <c r="U68" i="13"/>
  <c r="H69" i="13"/>
  <c r="T87" i="13"/>
  <c r="G88" i="13"/>
  <c r="W68" i="13"/>
  <c r="J69" i="13"/>
  <c r="F69" i="13"/>
  <c r="S68" i="13"/>
  <c r="Z68" i="13"/>
  <c r="M69" i="13"/>
  <c r="S87" i="13"/>
  <c r="F88" i="13" s="1"/>
  <c r="Q42" i="13"/>
  <c r="D43" i="13"/>
  <c r="X87" i="13"/>
  <c r="K88" i="13"/>
  <c r="Y68" i="13"/>
  <c r="L69" i="13"/>
  <c r="X68" i="13"/>
  <c r="K69" i="13"/>
  <c r="V87" i="13"/>
  <c r="I88" i="13"/>
  <c r="AA42" i="13"/>
  <c r="N43" i="13"/>
  <c r="M43" i="13"/>
  <c r="Z42" i="13"/>
  <c r="U87" i="13"/>
  <c r="H88" i="13"/>
  <c r="J13" i="12"/>
  <c r="E14" i="12" s="1"/>
  <c r="I13" i="12"/>
  <c r="D14" i="12"/>
  <c r="K13" i="12"/>
  <c r="F14" i="12"/>
  <c r="R14" i="13" l="1"/>
  <c r="T14" i="13"/>
  <c r="V14" i="13"/>
  <c r="Y14" i="13"/>
  <c r="H15" i="13"/>
  <c r="D15" i="13"/>
  <c r="U14" i="13"/>
  <c r="S14" i="13"/>
  <c r="X14" i="13"/>
  <c r="I15" i="13"/>
  <c r="N15" i="13"/>
  <c r="F15" i="13"/>
  <c r="AA14" i="13"/>
  <c r="J15" i="13"/>
  <c r="W14" i="13"/>
  <c r="K15" i="13"/>
  <c r="Q14" i="13"/>
  <c r="Z14" i="13"/>
  <c r="M15" i="13"/>
  <c r="E15" i="13"/>
  <c r="L15" i="13"/>
  <c r="G15" i="13"/>
  <c r="I14" i="14"/>
  <c r="D15" i="14"/>
  <c r="E89" i="14"/>
  <c r="J88" i="14"/>
  <c r="L69" i="14"/>
  <c r="F70" i="14"/>
  <c r="F89" i="14"/>
  <c r="K88" i="14"/>
  <c r="F15" i="14"/>
  <c r="K14" i="14"/>
  <c r="E44" i="14"/>
  <c r="J43" i="14"/>
  <c r="M69" i="14"/>
  <c r="G70" i="14"/>
  <c r="D44" i="14"/>
  <c r="I43" i="14"/>
  <c r="I88" i="14"/>
  <c r="D89" i="14" s="1"/>
  <c r="J14" i="14"/>
  <c r="E15" i="14" s="1"/>
  <c r="K43" i="14"/>
  <c r="F44" i="14" s="1"/>
  <c r="D70" i="14"/>
  <c r="J69" i="14"/>
  <c r="K69" i="14"/>
  <c r="E70" i="14" s="1"/>
  <c r="S88" i="13"/>
  <c r="F89" i="13"/>
  <c r="Q69" i="13"/>
  <c r="D70" i="13" s="1"/>
  <c r="T88" i="13"/>
  <c r="G89" i="13"/>
  <c r="R88" i="13"/>
  <c r="E89" i="13" s="1"/>
  <c r="L89" i="13"/>
  <c r="Y88" i="13"/>
  <c r="N89" i="13"/>
  <c r="AA88" i="13"/>
  <c r="N70" i="13"/>
  <c r="AA69" i="13"/>
  <c r="J44" i="13"/>
  <c r="W43" i="13"/>
  <c r="T43" i="13"/>
  <c r="G44" i="13"/>
  <c r="K70" i="13"/>
  <c r="X69" i="13"/>
  <c r="T69" i="13"/>
  <c r="G70" i="13"/>
  <c r="F44" i="13"/>
  <c r="S43" i="13"/>
  <c r="V69" i="13"/>
  <c r="I70" i="13"/>
  <c r="M89" i="13"/>
  <c r="Z88" i="13"/>
  <c r="Q43" i="13"/>
  <c r="D44" i="13"/>
  <c r="W88" i="13"/>
  <c r="J89" i="13"/>
  <c r="L44" i="13"/>
  <c r="Y43" i="13"/>
  <c r="R69" i="13"/>
  <c r="E70" i="13"/>
  <c r="U69" i="13"/>
  <c r="H70" i="13"/>
  <c r="I44" i="13"/>
  <c r="V43" i="13"/>
  <c r="U88" i="13"/>
  <c r="H89" i="13"/>
  <c r="F70" i="13"/>
  <c r="S69" i="13"/>
  <c r="AA43" i="13"/>
  <c r="N44" i="13"/>
  <c r="V88" i="13"/>
  <c r="I89" i="13"/>
  <c r="K44" i="13"/>
  <c r="X43" i="13"/>
  <c r="U43" i="13"/>
  <c r="H44" i="13"/>
  <c r="L70" i="13"/>
  <c r="Y69" i="13"/>
  <c r="R43" i="13"/>
  <c r="E44" i="13" s="1"/>
  <c r="X88" i="13"/>
  <c r="K89" i="13"/>
  <c r="M70" i="13"/>
  <c r="Z69" i="13"/>
  <c r="W69" i="13"/>
  <c r="J70" i="13"/>
  <c r="Z43" i="13"/>
  <c r="M44" i="13"/>
  <c r="Q88" i="13"/>
  <c r="D89" i="13"/>
  <c r="E15" i="12"/>
  <c r="J14" i="12"/>
  <c r="I14" i="12"/>
  <c r="D15" i="12" s="1"/>
  <c r="F15" i="12"/>
  <c r="K14" i="12"/>
  <c r="N16" i="13" l="1"/>
  <c r="V15" i="13"/>
  <c r="M16" i="13"/>
  <c r="I16" i="13"/>
  <c r="Z15" i="13"/>
  <c r="Y15" i="13"/>
  <c r="X15" i="13"/>
  <c r="K16" i="13"/>
  <c r="AA15" i="13"/>
  <c r="L16" i="13"/>
  <c r="R15" i="13"/>
  <c r="H16" i="13"/>
  <c r="U15" i="13"/>
  <c r="E16" i="13"/>
  <c r="Q15" i="13"/>
  <c r="D16" i="13" s="1"/>
  <c r="G16" i="13"/>
  <c r="S15" i="13"/>
  <c r="W15" i="13"/>
  <c r="T15" i="13"/>
  <c r="F16" i="13"/>
  <c r="J16" i="13"/>
  <c r="D90" i="14"/>
  <c r="K44" i="14"/>
  <c r="F45" i="14"/>
  <c r="I89" i="14"/>
  <c r="J70" i="14"/>
  <c r="D71" i="14" s="1"/>
  <c r="K89" i="14"/>
  <c r="F90" i="14" s="1"/>
  <c r="J44" i="14"/>
  <c r="E45" i="14"/>
  <c r="F16" i="14"/>
  <c r="K15" i="14"/>
  <c r="E16" i="14"/>
  <c r="J15" i="14"/>
  <c r="I44" i="14"/>
  <c r="D45" i="14" s="1"/>
  <c r="E90" i="14"/>
  <c r="J89" i="14"/>
  <c r="F71" i="14"/>
  <c r="L70" i="14"/>
  <c r="G71" i="14"/>
  <c r="M70" i="14"/>
  <c r="I15" i="14"/>
  <c r="D16" i="14" s="1"/>
  <c r="E71" i="14"/>
  <c r="K70" i="14"/>
  <c r="W89" i="13"/>
  <c r="J90" i="13"/>
  <c r="T70" i="13"/>
  <c r="G71" i="13"/>
  <c r="N90" i="13"/>
  <c r="AA89" i="13"/>
  <c r="Q44" i="13"/>
  <c r="D45" i="13"/>
  <c r="J71" i="13"/>
  <c r="W70" i="13"/>
  <c r="K71" i="13"/>
  <c r="X70" i="13"/>
  <c r="Y89" i="13"/>
  <c r="L90" i="13"/>
  <c r="R70" i="13"/>
  <c r="E71" i="13" s="1"/>
  <c r="T44" i="13"/>
  <c r="G45" i="13"/>
  <c r="Z89" i="13"/>
  <c r="M90" i="13"/>
  <c r="E90" i="13"/>
  <c r="R89" i="13"/>
  <c r="U44" i="13"/>
  <c r="H45" i="13"/>
  <c r="S70" i="13"/>
  <c r="F71" i="13"/>
  <c r="H90" i="13"/>
  <c r="U89" i="13"/>
  <c r="Q70" i="13"/>
  <c r="D71" i="13"/>
  <c r="M71" i="13"/>
  <c r="Z70" i="13"/>
  <c r="K45" i="13"/>
  <c r="X44" i="13"/>
  <c r="L45" i="13"/>
  <c r="Y44" i="13"/>
  <c r="AA70" i="13"/>
  <c r="N71" i="13"/>
  <c r="M45" i="13"/>
  <c r="Z44" i="13"/>
  <c r="H71" i="13"/>
  <c r="U70" i="13"/>
  <c r="Y70" i="13"/>
  <c r="L71" i="13"/>
  <c r="G90" i="13"/>
  <c r="T89" i="13"/>
  <c r="X89" i="13"/>
  <c r="K90" i="13"/>
  <c r="E45" i="13"/>
  <c r="R44" i="13"/>
  <c r="I90" i="13"/>
  <c r="V89" i="13"/>
  <c r="S89" i="13"/>
  <c r="F90" i="13"/>
  <c r="AA44" i="13"/>
  <c r="N45" i="13"/>
  <c r="I71" i="13"/>
  <c r="V70" i="13"/>
  <c r="W44" i="13"/>
  <c r="J45" i="13"/>
  <c r="Q89" i="13"/>
  <c r="D90" i="13"/>
  <c r="V44" i="13"/>
  <c r="I45" i="13"/>
  <c r="S44" i="13"/>
  <c r="F45" i="13" s="1"/>
  <c r="I15" i="12"/>
  <c r="D16" i="12" s="1"/>
  <c r="F16" i="12"/>
  <c r="K15" i="12"/>
  <c r="E16" i="12"/>
  <c r="J15" i="12"/>
  <c r="Q16" i="13" l="1"/>
  <c r="W16" i="13"/>
  <c r="Z16" i="13"/>
  <c r="I17" i="13"/>
  <c r="S16" i="13"/>
  <c r="F17" i="13" s="1"/>
  <c r="D17" i="13"/>
  <c r="U16" i="13"/>
  <c r="X16" i="13"/>
  <c r="N17" i="13"/>
  <c r="T16" i="13"/>
  <c r="G17" i="13"/>
  <c r="G18" i="13" s="1"/>
  <c r="AA16" i="13"/>
  <c r="E17" i="13"/>
  <c r="K17" i="13"/>
  <c r="R16" i="13"/>
  <c r="Y16" i="13"/>
  <c r="L17" i="13"/>
  <c r="H17" i="13"/>
  <c r="M17" i="13"/>
  <c r="J17" i="13"/>
  <c r="V16" i="13"/>
  <c r="D17" i="14"/>
  <c r="I16" i="14"/>
  <c r="E46" i="14"/>
  <c r="J45" i="14"/>
  <c r="J71" i="14"/>
  <c r="D72" i="14"/>
  <c r="K16" i="14"/>
  <c r="F17" i="14" s="1"/>
  <c r="F91" i="14"/>
  <c r="K90" i="14"/>
  <c r="I45" i="14"/>
  <c r="D46" i="14" s="1"/>
  <c r="G72" i="14"/>
  <c r="M71" i="14"/>
  <c r="L71" i="14"/>
  <c r="F72" i="14" s="1"/>
  <c r="I90" i="14"/>
  <c r="D91" i="14" s="1"/>
  <c r="E91" i="14"/>
  <c r="J90" i="14"/>
  <c r="F46" i="14"/>
  <c r="K45" i="14"/>
  <c r="E72" i="14"/>
  <c r="K71" i="14"/>
  <c r="E17" i="14"/>
  <c r="J16" i="14"/>
  <c r="R71" i="13"/>
  <c r="E72" i="13"/>
  <c r="J72" i="13"/>
  <c r="W71" i="13"/>
  <c r="Q90" i="13"/>
  <c r="D91" i="13" s="1"/>
  <c r="Q45" i="13"/>
  <c r="D46" i="13" s="1"/>
  <c r="W45" i="13"/>
  <c r="J46" i="13"/>
  <c r="U71" i="13"/>
  <c r="H72" i="13"/>
  <c r="M72" i="13"/>
  <c r="Z71" i="13"/>
  <c r="U45" i="13"/>
  <c r="H46" i="13"/>
  <c r="L91" i="13"/>
  <c r="Y90" i="13"/>
  <c r="Y71" i="13"/>
  <c r="L72" i="13"/>
  <c r="AA90" i="13"/>
  <c r="N91" i="13"/>
  <c r="I91" i="13"/>
  <c r="V90" i="13"/>
  <c r="Q71" i="13"/>
  <c r="D72" i="13" s="1"/>
  <c r="T71" i="13"/>
  <c r="G72" i="13"/>
  <c r="J91" i="13"/>
  <c r="W90" i="13"/>
  <c r="AA71" i="13"/>
  <c r="N72" i="13"/>
  <c r="E46" i="13"/>
  <c r="R45" i="13"/>
  <c r="X71" i="13"/>
  <c r="K72" i="13"/>
  <c r="F72" i="13"/>
  <c r="S71" i="13"/>
  <c r="M46" i="13"/>
  <c r="Z45" i="13"/>
  <c r="E91" i="13"/>
  <c r="R90" i="13"/>
  <c r="S45" i="13"/>
  <c r="F46" i="13"/>
  <c r="X90" i="13"/>
  <c r="K91" i="13"/>
  <c r="Y45" i="13"/>
  <c r="L46" i="13"/>
  <c r="V45" i="13"/>
  <c r="I46" i="13"/>
  <c r="F91" i="13"/>
  <c r="S90" i="13"/>
  <c r="G46" i="13"/>
  <c r="T45" i="13"/>
  <c r="V71" i="13"/>
  <c r="I72" i="13"/>
  <c r="N46" i="13"/>
  <c r="AA45" i="13"/>
  <c r="Z90" i="13"/>
  <c r="M91" i="13"/>
  <c r="T90" i="13"/>
  <c r="G91" i="13"/>
  <c r="X45" i="13"/>
  <c r="K46" i="13"/>
  <c r="U90" i="13"/>
  <c r="H91" i="13"/>
  <c r="F17" i="12"/>
  <c r="K16" i="12"/>
  <c r="J16" i="12"/>
  <c r="E17" i="12" s="1"/>
  <c r="D17" i="12"/>
  <c r="I16" i="12"/>
  <c r="Y17" i="13" l="1"/>
  <c r="AA17" i="13"/>
  <c r="V17" i="13"/>
  <c r="X17" i="13"/>
  <c r="L18" i="13"/>
  <c r="K18" i="13"/>
  <c r="S17" i="13"/>
  <c r="I18" i="13"/>
  <c r="U17" i="13"/>
  <c r="Z17" i="13"/>
  <c r="R17" i="13"/>
  <c r="H18" i="13"/>
  <c r="J18" i="13"/>
  <c r="W17" i="13"/>
  <c r="E18" i="13"/>
  <c r="T17" i="13"/>
  <c r="F18" i="13"/>
  <c r="Q17" i="13"/>
  <c r="D18" i="13" s="1"/>
  <c r="M18" i="13"/>
  <c r="N18" i="13"/>
  <c r="D92" i="14"/>
  <c r="K17" i="14"/>
  <c r="F18" i="14"/>
  <c r="I91" i="14"/>
  <c r="L72" i="14"/>
  <c r="F73" i="14"/>
  <c r="K72" i="14"/>
  <c r="E73" i="14"/>
  <c r="I46" i="14"/>
  <c r="D47" i="14"/>
  <c r="K46" i="14"/>
  <c r="F47" i="14"/>
  <c r="J91" i="14"/>
  <c r="E92" i="14" s="1"/>
  <c r="J46" i="14"/>
  <c r="E47" i="14"/>
  <c r="J72" i="14"/>
  <c r="D73" i="14" s="1"/>
  <c r="K91" i="14"/>
  <c r="F92" i="14"/>
  <c r="E18" i="14"/>
  <c r="J17" i="14"/>
  <c r="M72" i="14"/>
  <c r="G73" i="14"/>
  <c r="I17" i="14"/>
  <c r="D18" i="14" s="1"/>
  <c r="Q46" i="13"/>
  <c r="D47" i="13"/>
  <c r="Q91" i="13"/>
  <c r="D92" i="13"/>
  <c r="Q72" i="13"/>
  <c r="D73" i="13"/>
  <c r="N92" i="13"/>
  <c r="AA91" i="13"/>
  <c r="K92" i="13"/>
  <c r="X91" i="13"/>
  <c r="T91" i="13"/>
  <c r="G92" i="13"/>
  <c r="M73" i="13"/>
  <c r="Z72" i="13"/>
  <c r="X46" i="13"/>
  <c r="K47" i="13"/>
  <c r="F47" i="13"/>
  <c r="S46" i="13"/>
  <c r="U72" i="13"/>
  <c r="H73" i="13"/>
  <c r="AA72" i="13"/>
  <c r="N73" i="13"/>
  <c r="W72" i="13"/>
  <c r="J73" i="13"/>
  <c r="R46" i="13"/>
  <c r="E47" i="13"/>
  <c r="Z91" i="13"/>
  <c r="M92" i="13"/>
  <c r="T72" i="13"/>
  <c r="G73" i="13"/>
  <c r="L73" i="13"/>
  <c r="Y72" i="13"/>
  <c r="J47" i="13"/>
  <c r="W46" i="13"/>
  <c r="F92" i="13"/>
  <c r="S91" i="13"/>
  <c r="I47" i="13"/>
  <c r="V46" i="13"/>
  <c r="Y46" i="13"/>
  <c r="L47" i="13"/>
  <c r="AA46" i="13"/>
  <c r="N47" i="13"/>
  <c r="S72" i="13"/>
  <c r="F73" i="13" s="1"/>
  <c r="Y91" i="13"/>
  <c r="L92" i="13"/>
  <c r="G47" i="13"/>
  <c r="T46" i="13"/>
  <c r="W91" i="13"/>
  <c r="J92" i="13"/>
  <c r="Z46" i="13"/>
  <c r="M47" i="13"/>
  <c r="U91" i="13"/>
  <c r="H92" i="13"/>
  <c r="X72" i="13"/>
  <c r="K73" i="13"/>
  <c r="U46" i="13"/>
  <c r="H47" i="13"/>
  <c r="E73" i="13"/>
  <c r="R72" i="13"/>
  <c r="V91" i="13"/>
  <c r="I92" i="13"/>
  <c r="R91" i="13"/>
  <c r="E92" i="13"/>
  <c r="V72" i="13"/>
  <c r="I73" i="13"/>
  <c r="E18" i="12"/>
  <c r="J17" i="12"/>
  <c r="K17" i="12"/>
  <c r="F18" i="12" s="1"/>
  <c r="D18" i="12"/>
  <c r="I17" i="12"/>
  <c r="H19" i="13" l="1"/>
  <c r="J19" i="13"/>
  <c r="N19" i="13"/>
  <c r="T18" i="13"/>
  <c r="G19" i="13"/>
  <c r="K19" i="13"/>
  <c r="F19" i="13"/>
  <c r="V18" i="13"/>
  <c r="D19" i="13"/>
  <c r="Y18" i="13"/>
  <c r="M19" i="13"/>
  <c r="Q18" i="13"/>
  <c r="S18" i="13"/>
  <c r="U18" i="13"/>
  <c r="R18" i="13"/>
  <c r="E19" i="13" s="1"/>
  <c r="V92" i="13"/>
  <c r="V93" i="13" s="1"/>
  <c r="U92" i="13"/>
  <c r="U93" i="13" s="1"/>
  <c r="AA18" i="13"/>
  <c r="I19" i="13"/>
  <c r="Z18" i="13"/>
  <c r="W18" i="13"/>
  <c r="J73" i="14"/>
  <c r="J74" i="14" s="1"/>
  <c r="L19" i="13"/>
  <c r="X18" i="13"/>
  <c r="J92" i="14"/>
  <c r="J93" i="14" s="1"/>
  <c r="J18" i="14"/>
  <c r="E19" i="14" s="1"/>
  <c r="K73" i="14"/>
  <c r="K74" i="14" s="1"/>
  <c r="E48" i="14"/>
  <c r="J47" i="14"/>
  <c r="I47" i="14"/>
  <c r="D48" i="14" s="1"/>
  <c r="K92" i="14"/>
  <c r="K93" i="14" s="1"/>
  <c r="I92" i="14"/>
  <c r="I93" i="14" s="1"/>
  <c r="M73" i="14"/>
  <c r="M74" i="14" s="1"/>
  <c r="F97" i="14" s="1"/>
  <c r="D19" i="14"/>
  <c r="I18" i="14"/>
  <c r="F19" i="14"/>
  <c r="K18" i="14"/>
  <c r="F48" i="14"/>
  <c r="K47" i="14"/>
  <c r="L73" i="14"/>
  <c r="L74" i="14" s="1"/>
  <c r="S73" i="13"/>
  <c r="F74" i="13"/>
  <c r="R47" i="13"/>
  <c r="E48" i="13" s="1"/>
  <c r="W73" i="13"/>
  <c r="J74" i="13"/>
  <c r="E74" i="13"/>
  <c r="R73" i="13"/>
  <c r="Z73" i="13"/>
  <c r="M74" i="13"/>
  <c r="N74" i="13"/>
  <c r="AA73" i="13"/>
  <c r="T92" i="13"/>
  <c r="T93" i="13" s="1"/>
  <c r="Q73" i="13"/>
  <c r="D74" i="13" s="1"/>
  <c r="S92" i="13"/>
  <c r="S93" i="13" s="1"/>
  <c r="K48" i="13"/>
  <c r="X47" i="13"/>
  <c r="Z47" i="13"/>
  <c r="M48" i="13"/>
  <c r="W47" i="13"/>
  <c r="J48" i="13"/>
  <c r="U73" i="13"/>
  <c r="H74" i="13"/>
  <c r="Q92" i="13"/>
  <c r="Q93" i="13" s="1"/>
  <c r="W92" i="13"/>
  <c r="W93" i="13" s="1"/>
  <c r="T47" i="13"/>
  <c r="G48" i="13"/>
  <c r="Y73" i="13"/>
  <c r="L74" i="13"/>
  <c r="X92" i="13"/>
  <c r="X93" i="13" s="1"/>
  <c r="Y47" i="13"/>
  <c r="L48" i="13"/>
  <c r="G74" i="13"/>
  <c r="T73" i="13"/>
  <c r="V73" i="13"/>
  <c r="I74" i="13"/>
  <c r="AA92" i="13"/>
  <c r="AA93" i="13" s="1"/>
  <c r="R92" i="13"/>
  <c r="R93" i="13" s="1"/>
  <c r="Y92" i="13"/>
  <c r="Y93" i="13" s="1"/>
  <c r="Q47" i="13"/>
  <c r="D48" i="13"/>
  <c r="N48" i="13"/>
  <c r="AA47" i="13"/>
  <c r="U47" i="13"/>
  <c r="H48" i="13"/>
  <c r="X73" i="13"/>
  <c r="K74" i="13"/>
  <c r="Z92" i="13"/>
  <c r="Z93" i="13" s="1"/>
  <c r="V47" i="13"/>
  <c r="I48" i="13"/>
  <c r="S47" i="13"/>
  <c r="F48" i="13"/>
  <c r="F19" i="12"/>
  <c r="K18" i="12"/>
  <c r="I18" i="12"/>
  <c r="D19" i="12" s="1"/>
  <c r="E19" i="12"/>
  <c r="J18" i="12"/>
  <c r="T19" i="13" l="1"/>
  <c r="Z19" i="13"/>
  <c r="G20" i="13"/>
  <c r="L20" i="13"/>
  <c r="V19" i="13"/>
  <c r="X19" i="13"/>
  <c r="M20" i="13"/>
  <c r="E20" i="13"/>
  <c r="Y19" i="13"/>
  <c r="R19" i="13"/>
  <c r="I20" i="13"/>
  <c r="U19" i="13"/>
  <c r="Q74" i="13"/>
  <c r="Q75" i="13" s="1"/>
  <c r="S19" i="13"/>
  <c r="F20" i="13"/>
  <c r="AA19" i="13"/>
  <c r="Q19" i="13"/>
  <c r="D20" i="13" s="1"/>
  <c r="N20" i="13"/>
  <c r="J20" i="13"/>
  <c r="H20" i="13"/>
  <c r="K20" i="13"/>
  <c r="W19" i="13"/>
  <c r="I48" i="14"/>
  <c r="D49" i="14"/>
  <c r="E20" i="14"/>
  <c r="J19" i="14"/>
  <c r="I19" i="14"/>
  <c r="D20" i="14" s="1"/>
  <c r="J48" i="14"/>
  <c r="E49" i="14" s="1"/>
  <c r="K19" i="14"/>
  <c r="F20" i="14"/>
  <c r="K48" i="14"/>
  <c r="F49" i="14"/>
  <c r="W74" i="13"/>
  <c r="W75" i="13" s="1"/>
  <c r="AA74" i="13"/>
  <c r="AA75" i="13" s="1"/>
  <c r="R48" i="13"/>
  <c r="E49" i="13"/>
  <c r="W48" i="13"/>
  <c r="J49" i="13"/>
  <c r="Z74" i="13"/>
  <c r="Z75" i="13" s="1"/>
  <c r="T74" i="13"/>
  <c r="T75" i="13" s="1"/>
  <c r="V74" i="13"/>
  <c r="V75" i="13" s="1"/>
  <c r="X74" i="13"/>
  <c r="X75" i="13" s="1"/>
  <c r="Y74" i="13"/>
  <c r="Y75" i="13" s="1"/>
  <c r="M49" i="13"/>
  <c r="Z48" i="13"/>
  <c r="S74" i="13"/>
  <c r="S75" i="13" s="1"/>
  <c r="U48" i="13"/>
  <c r="H49" i="13"/>
  <c r="S48" i="13"/>
  <c r="F49" i="13"/>
  <c r="U74" i="13"/>
  <c r="U75" i="13" s="1"/>
  <c r="AA48" i="13"/>
  <c r="N49" i="13"/>
  <c r="Q48" i="13"/>
  <c r="D49" i="13" s="1"/>
  <c r="Y48" i="13"/>
  <c r="L49" i="13"/>
  <c r="G49" i="13"/>
  <c r="T48" i="13"/>
  <c r="V48" i="13"/>
  <c r="I49" i="13"/>
  <c r="K49" i="13"/>
  <c r="X48" i="13"/>
  <c r="R74" i="13"/>
  <c r="R75" i="13" s="1"/>
  <c r="D20" i="12"/>
  <c r="I19" i="12"/>
  <c r="J19" i="12"/>
  <c r="E20" i="12" s="1"/>
  <c r="F20" i="12"/>
  <c r="K19" i="12"/>
  <c r="K21" i="13" l="1"/>
  <c r="W20" i="13"/>
  <c r="AA20" i="13"/>
  <c r="L21" i="13"/>
  <c r="G21" i="13"/>
  <c r="Y20" i="13"/>
  <c r="Z20" i="13"/>
  <c r="S20" i="13"/>
  <c r="T20" i="13"/>
  <c r="U20" i="13"/>
  <c r="R20" i="13"/>
  <c r="E21" i="13" s="1"/>
  <c r="E22" i="13" s="1"/>
  <c r="Q20" i="13"/>
  <c r="M21" i="13"/>
  <c r="D21" i="13"/>
  <c r="V20" i="13"/>
  <c r="H21" i="13"/>
  <c r="I21" i="13"/>
  <c r="X20" i="13"/>
  <c r="F21" i="13"/>
  <c r="N21" i="13"/>
  <c r="J21" i="13"/>
  <c r="D21" i="14"/>
  <c r="I20" i="14"/>
  <c r="J20" i="14"/>
  <c r="E21" i="14" s="1"/>
  <c r="E50" i="14"/>
  <c r="J49" i="14"/>
  <c r="K49" i="14"/>
  <c r="F50" i="14" s="1"/>
  <c r="D50" i="14"/>
  <c r="I49" i="14"/>
  <c r="F21" i="14"/>
  <c r="K20" i="14"/>
  <c r="D50" i="13"/>
  <c r="Q49" i="13"/>
  <c r="R49" i="13"/>
  <c r="E50" i="13" s="1"/>
  <c r="L50" i="13"/>
  <c r="Y49" i="13"/>
  <c r="U49" i="13"/>
  <c r="H50" i="13"/>
  <c r="W49" i="13"/>
  <c r="J50" i="13"/>
  <c r="F50" i="13"/>
  <c r="S49" i="13"/>
  <c r="AA49" i="13"/>
  <c r="N50" i="13"/>
  <c r="M50" i="13"/>
  <c r="Z49" i="13"/>
  <c r="T49" i="13"/>
  <c r="G50" i="13"/>
  <c r="K50" i="13"/>
  <c r="X49" i="13"/>
  <c r="I50" i="13"/>
  <c r="V49" i="13"/>
  <c r="J20" i="12"/>
  <c r="E21" i="12"/>
  <c r="F21" i="12"/>
  <c r="K20" i="12"/>
  <c r="I20" i="12"/>
  <c r="D21" i="12" s="1"/>
  <c r="J22" i="13" l="1"/>
  <c r="N22" i="13"/>
  <c r="Q21" i="13"/>
  <c r="D22" i="13" s="1"/>
  <c r="Z21" i="13"/>
  <c r="H22" i="13"/>
  <c r="U21" i="13"/>
  <c r="M22" i="13"/>
  <c r="G22" i="13"/>
  <c r="T21" i="13"/>
  <c r="S21" i="13"/>
  <c r="R21" i="13"/>
  <c r="L22" i="13"/>
  <c r="Y22" i="13" s="1"/>
  <c r="Y21" i="13"/>
  <c r="I22" i="13"/>
  <c r="AA21" i="13"/>
  <c r="W21" i="13"/>
  <c r="V21" i="13"/>
  <c r="X21" i="13"/>
  <c r="F22" i="13"/>
  <c r="K22" i="13"/>
  <c r="K50" i="14"/>
  <c r="F51" i="14"/>
  <c r="E22" i="14"/>
  <c r="J21" i="14"/>
  <c r="K21" i="14"/>
  <c r="F22" i="14"/>
  <c r="I50" i="14"/>
  <c r="D51" i="14" s="1"/>
  <c r="J50" i="14"/>
  <c r="E51" i="14"/>
  <c r="I21" i="14"/>
  <c r="D22" i="14" s="1"/>
  <c r="E51" i="13"/>
  <c r="R50" i="13"/>
  <c r="Y50" i="13"/>
  <c r="L51" i="13"/>
  <c r="G51" i="13"/>
  <c r="T50" i="13"/>
  <c r="W50" i="13"/>
  <c r="J51" i="13"/>
  <c r="N51" i="13"/>
  <c r="AA50" i="13"/>
  <c r="S50" i="13"/>
  <c r="F51" i="13" s="1"/>
  <c r="H51" i="13"/>
  <c r="U50" i="13"/>
  <c r="V50" i="13"/>
  <c r="I51" i="13"/>
  <c r="M51" i="13"/>
  <c r="Z50" i="13"/>
  <c r="K51" i="13"/>
  <c r="X50" i="13"/>
  <c r="Q50" i="13"/>
  <c r="D51" i="13"/>
  <c r="I21" i="12"/>
  <c r="D22" i="12" s="1"/>
  <c r="J21" i="12"/>
  <c r="E22" i="12"/>
  <c r="F22" i="12"/>
  <c r="K21" i="12"/>
  <c r="H23" i="13" l="1"/>
  <c r="E23" i="13"/>
  <c r="AA22" i="13"/>
  <c r="Q22" i="13"/>
  <c r="K23" i="13"/>
  <c r="U22" i="13"/>
  <c r="T22" i="13"/>
  <c r="X22" i="13"/>
  <c r="S22" i="13"/>
  <c r="F23" i="13" s="1"/>
  <c r="R22" i="13"/>
  <c r="W22" i="13"/>
  <c r="L23" i="13"/>
  <c r="N23" i="13"/>
  <c r="J23" i="13"/>
  <c r="Z22" i="13"/>
  <c r="D23" i="13"/>
  <c r="V22" i="13"/>
  <c r="G23" i="13"/>
  <c r="I23" i="13"/>
  <c r="M23" i="13"/>
  <c r="D23" i="14"/>
  <c r="I22" i="14"/>
  <c r="J51" i="14"/>
  <c r="E52" i="14" s="1"/>
  <c r="D52" i="14"/>
  <c r="I51" i="14"/>
  <c r="K22" i="14"/>
  <c r="F23" i="14" s="1"/>
  <c r="E23" i="14"/>
  <c r="J22" i="14"/>
  <c r="F52" i="14"/>
  <c r="K51" i="14"/>
  <c r="G52" i="13"/>
  <c r="T51" i="13"/>
  <c r="J52" i="13"/>
  <c r="W51" i="13"/>
  <c r="Y51" i="13"/>
  <c r="L52" i="13"/>
  <c r="M52" i="13"/>
  <c r="Z51" i="13"/>
  <c r="U51" i="13"/>
  <c r="H52" i="13"/>
  <c r="S51" i="13"/>
  <c r="F52" i="13"/>
  <c r="X51" i="13"/>
  <c r="K52" i="13"/>
  <c r="R51" i="13"/>
  <c r="E52" i="13"/>
  <c r="I52" i="13"/>
  <c r="V51" i="13"/>
  <c r="Q51" i="13"/>
  <c r="D52" i="13"/>
  <c r="AA51" i="13"/>
  <c r="N52" i="13"/>
  <c r="D23" i="12"/>
  <c r="I22" i="12"/>
  <c r="F23" i="12"/>
  <c r="K22" i="12"/>
  <c r="J22" i="12"/>
  <c r="E23" i="12" s="1"/>
  <c r="U23" i="13" l="1"/>
  <c r="J24" i="13"/>
  <c r="AA23" i="13"/>
  <c r="Q23" i="13"/>
  <c r="E24" i="13"/>
  <c r="G24" i="13"/>
  <c r="H24" i="13"/>
  <c r="V23" i="13"/>
  <c r="X23" i="13"/>
  <c r="N24" i="13"/>
  <c r="L24" i="13"/>
  <c r="F24" i="13"/>
  <c r="Z23" i="13"/>
  <c r="I24" i="13"/>
  <c r="T23" i="13"/>
  <c r="K24" i="13"/>
  <c r="S23" i="13"/>
  <c r="Y23" i="13"/>
  <c r="M24" i="13"/>
  <c r="W23" i="13"/>
  <c r="D24" i="13"/>
  <c r="R23" i="13"/>
  <c r="K23" i="14"/>
  <c r="F24" i="14"/>
  <c r="J52" i="14"/>
  <c r="E53" i="14"/>
  <c r="K52" i="14"/>
  <c r="F53" i="14"/>
  <c r="E24" i="14"/>
  <c r="J23" i="14"/>
  <c r="I52" i="14"/>
  <c r="D53" i="14" s="1"/>
  <c r="I23" i="14"/>
  <c r="D24" i="14"/>
  <c r="D53" i="13"/>
  <c r="Q52" i="13"/>
  <c r="R52" i="13"/>
  <c r="E53" i="13" s="1"/>
  <c r="X52" i="13"/>
  <c r="K53" i="13"/>
  <c r="J53" i="13"/>
  <c r="W52" i="13"/>
  <c r="Z52" i="13"/>
  <c r="M53" i="13"/>
  <c r="U52" i="13"/>
  <c r="H53" i="13"/>
  <c r="L53" i="13"/>
  <c r="Y52" i="13"/>
  <c r="T52" i="13"/>
  <c r="G53" i="13"/>
  <c r="F53" i="13"/>
  <c r="S52" i="13"/>
  <c r="AA52" i="13"/>
  <c r="N53" i="13"/>
  <c r="I53" i="13"/>
  <c r="V52" i="13"/>
  <c r="I23" i="12"/>
  <c r="D24" i="12" s="1"/>
  <c r="J23" i="12"/>
  <c r="E24" i="12"/>
  <c r="F24" i="12"/>
  <c r="K23" i="12"/>
  <c r="W24" i="13" l="1"/>
  <c r="T24" i="13"/>
  <c r="L25" i="13"/>
  <c r="N25" i="13"/>
  <c r="K25" i="13"/>
  <c r="I25" i="13"/>
  <c r="Z24" i="13"/>
  <c r="U24" i="13"/>
  <c r="H25" i="13" s="1"/>
  <c r="V24" i="13"/>
  <c r="AA24" i="13"/>
  <c r="R24" i="13"/>
  <c r="M25" i="13"/>
  <c r="D25" i="13"/>
  <c r="F25" i="13"/>
  <c r="S24" i="13"/>
  <c r="E25" i="13"/>
  <c r="X24" i="13"/>
  <c r="Q24" i="13"/>
  <c r="J25" i="13"/>
  <c r="G25" i="13"/>
  <c r="Y24" i="13"/>
  <c r="D25" i="14"/>
  <c r="I24" i="14"/>
  <c r="E54" i="14"/>
  <c r="J53" i="14"/>
  <c r="K53" i="14"/>
  <c r="F54" i="14"/>
  <c r="I53" i="14"/>
  <c r="D54" i="14" s="1"/>
  <c r="F25" i="14"/>
  <c r="K24" i="14"/>
  <c r="J24" i="14"/>
  <c r="E25" i="14" s="1"/>
  <c r="E54" i="13"/>
  <c r="R53" i="13"/>
  <c r="W53" i="13"/>
  <c r="J54" i="13"/>
  <c r="M54" i="13"/>
  <c r="Z53" i="13"/>
  <c r="K54" i="13"/>
  <c r="X53" i="13"/>
  <c r="V53" i="13"/>
  <c r="I54" i="13"/>
  <c r="Q53" i="13"/>
  <c r="D54" i="13"/>
  <c r="N54" i="13"/>
  <c r="AA53" i="13"/>
  <c r="U53" i="13"/>
  <c r="H54" i="13"/>
  <c r="G54" i="13"/>
  <c r="T53" i="13"/>
  <c r="L54" i="13"/>
  <c r="Y53" i="13"/>
  <c r="F54" i="13"/>
  <c r="S53" i="13"/>
  <c r="D25" i="12"/>
  <c r="I24" i="12"/>
  <c r="K24" i="12"/>
  <c r="F25" i="12" s="1"/>
  <c r="E25" i="12"/>
  <c r="J24" i="12"/>
  <c r="U25" i="13" l="1"/>
  <c r="X25" i="13"/>
  <c r="G26" i="13"/>
  <c r="Z25" i="13"/>
  <c r="T25" i="13"/>
  <c r="AA25" i="13"/>
  <c r="F26" i="13"/>
  <c r="Y25" i="13"/>
  <c r="L26" i="13"/>
  <c r="H26" i="13"/>
  <c r="K26" i="13"/>
  <c r="D26" i="13"/>
  <c r="I26" i="13"/>
  <c r="Q25" i="13"/>
  <c r="S25" i="13"/>
  <c r="M26" i="13"/>
  <c r="V25" i="13"/>
  <c r="N26" i="13"/>
  <c r="J26" i="13"/>
  <c r="W25" i="13"/>
  <c r="R25" i="13"/>
  <c r="E26" i="13" s="1"/>
  <c r="E26" i="14"/>
  <c r="J25" i="14"/>
  <c r="I54" i="14"/>
  <c r="D55" i="14"/>
  <c r="K54" i="14"/>
  <c r="F55" i="14"/>
  <c r="J54" i="14"/>
  <c r="E55" i="14"/>
  <c r="K25" i="14"/>
  <c r="F26" i="14"/>
  <c r="I25" i="14"/>
  <c r="D26" i="14" s="1"/>
  <c r="X54" i="13"/>
  <c r="K55" i="13"/>
  <c r="M55" i="13"/>
  <c r="Z54" i="13"/>
  <c r="W54" i="13"/>
  <c r="J55" i="13"/>
  <c r="G55" i="13"/>
  <c r="T54" i="13"/>
  <c r="H55" i="13"/>
  <c r="U54" i="13"/>
  <c r="Y54" i="13"/>
  <c r="L55" i="13"/>
  <c r="Q54" i="13"/>
  <c r="D55" i="13"/>
  <c r="V54" i="13"/>
  <c r="I55" i="13" s="1"/>
  <c r="S54" i="13"/>
  <c r="F55" i="13"/>
  <c r="N55" i="13"/>
  <c r="AA54" i="13"/>
  <c r="R54" i="13"/>
  <c r="E55" i="13"/>
  <c r="J25" i="12"/>
  <c r="E26" i="12" s="1"/>
  <c r="F26" i="12"/>
  <c r="K25" i="12"/>
  <c r="D26" i="12"/>
  <c r="I25" i="12"/>
  <c r="S26" i="13" l="1"/>
  <c r="V26" i="13"/>
  <c r="X26" i="13"/>
  <c r="M27" i="13"/>
  <c r="N27" i="13"/>
  <c r="J55" i="14"/>
  <c r="J56" i="14" s="1"/>
  <c r="G27" i="13"/>
  <c r="T26" i="13"/>
  <c r="I27" i="13"/>
  <c r="Y26" i="13"/>
  <c r="L27" i="13"/>
  <c r="J27" i="13"/>
  <c r="D27" i="13"/>
  <c r="AA26" i="13"/>
  <c r="F27" i="13"/>
  <c r="W26" i="13"/>
  <c r="E27" i="13"/>
  <c r="U26" i="13"/>
  <c r="Z26" i="13"/>
  <c r="R26" i="13"/>
  <c r="K27" i="13"/>
  <c r="H27" i="13"/>
  <c r="Q26" i="13"/>
  <c r="D27" i="14"/>
  <c r="I26" i="14"/>
  <c r="I55" i="14"/>
  <c r="I56" i="14" s="1"/>
  <c r="F27" i="14"/>
  <c r="K26" i="14"/>
  <c r="K55" i="14"/>
  <c r="K56" i="14" s="1"/>
  <c r="J26" i="14"/>
  <c r="E27" i="14" s="1"/>
  <c r="I56" i="13"/>
  <c r="V55" i="13"/>
  <c r="K56" i="13"/>
  <c r="X55" i="13"/>
  <c r="J56" i="13"/>
  <c r="W55" i="13"/>
  <c r="T55" i="13"/>
  <c r="G56" i="13"/>
  <c r="D56" i="13"/>
  <c r="Q55" i="13"/>
  <c r="R55" i="13"/>
  <c r="E56" i="13"/>
  <c r="AA55" i="13"/>
  <c r="N56" i="13"/>
  <c r="Y55" i="13"/>
  <c r="L56" i="13"/>
  <c r="S55" i="13"/>
  <c r="F56" i="13"/>
  <c r="U55" i="13"/>
  <c r="H56" i="13" s="1"/>
  <c r="Z55" i="13"/>
  <c r="M56" i="13"/>
  <c r="J26" i="12"/>
  <c r="E27" i="12"/>
  <c r="I26" i="12"/>
  <c r="D27" i="12" s="1"/>
  <c r="F27" i="12"/>
  <c r="K26" i="12"/>
  <c r="T27" i="13" l="1"/>
  <c r="V27" i="13"/>
  <c r="W27" i="13"/>
  <c r="L28" i="13"/>
  <c r="I28" i="13"/>
  <c r="R56" i="13"/>
  <c r="R57" i="13" s="1"/>
  <c r="S27" i="13"/>
  <c r="H28" i="13"/>
  <c r="AA27" i="13"/>
  <c r="E28" i="13"/>
  <c r="N28" i="13"/>
  <c r="F28" i="13"/>
  <c r="G28" i="13"/>
  <c r="Q27" i="13"/>
  <c r="D28" i="13" s="1"/>
  <c r="K28" i="13"/>
  <c r="X27" i="13"/>
  <c r="R27" i="13"/>
  <c r="Z27" i="13"/>
  <c r="U27" i="13"/>
  <c r="J28" i="13"/>
  <c r="Y27" i="13"/>
  <c r="M28" i="13"/>
  <c r="E28" i="14"/>
  <c r="J27" i="14"/>
  <c r="K27" i="14"/>
  <c r="F28" i="14"/>
  <c r="I27" i="14"/>
  <c r="D28" i="14" s="1"/>
  <c r="W56" i="13"/>
  <c r="W57" i="13" s="1"/>
  <c r="U56" i="13"/>
  <c r="U57" i="13" s="1"/>
  <c r="Q56" i="13"/>
  <c r="Q57" i="13" s="1"/>
  <c r="S56" i="13"/>
  <c r="S57" i="13" s="1"/>
  <c r="Z56" i="13"/>
  <c r="Z57" i="13" s="1"/>
  <c r="X56" i="13"/>
  <c r="X57" i="13" s="1"/>
  <c r="AA56" i="13"/>
  <c r="AA57" i="13" s="1"/>
  <c r="Y56" i="13"/>
  <c r="Y57" i="13" s="1"/>
  <c r="T56" i="13"/>
  <c r="T57" i="13" s="1"/>
  <c r="V56" i="13"/>
  <c r="V57" i="13" s="1"/>
  <c r="F28" i="12"/>
  <c r="K27" i="12"/>
  <c r="E28" i="12"/>
  <c r="J27" i="12"/>
  <c r="I27" i="12"/>
  <c r="D28" i="12" s="1"/>
  <c r="U28" i="13" l="1"/>
  <c r="L29" i="13"/>
  <c r="V28" i="13"/>
  <c r="Y28" i="13"/>
  <c r="I29" i="13"/>
  <c r="M29" i="13"/>
  <c r="K29" i="13"/>
  <c r="R28" i="13"/>
  <c r="E29" i="13" s="1"/>
  <c r="D29" i="13"/>
  <c r="Q28" i="13"/>
  <c r="J29" i="13"/>
  <c r="H29" i="13"/>
  <c r="N29" i="13"/>
  <c r="AA28" i="13"/>
  <c r="S28" i="13"/>
  <c r="F29" i="13"/>
  <c r="X28" i="13"/>
  <c r="W28" i="13"/>
  <c r="Z28" i="13"/>
  <c r="T28" i="13"/>
  <c r="G29" i="13"/>
  <c r="D29" i="14"/>
  <c r="I28" i="14"/>
  <c r="F29" i="14"/>
  <c r="K28" i="14"/>
  <c r="J28" i="14"/>
  <c r="E29" i="14" s="1"/>
  <c r="F29" i="12"/>
  <c r="K28" i="12"/>
  <c r="D29" i="12"/>
  <c r="I28" i="12"/>
  <c r="J28" i="12"/>
  <c r="E29" i="12" s="1"/>
  <c r="Q29" i="13" l="1"/>
  <c r="Q30" i="13" s="1"/>
  <c r="D97" i="13" s="1"/>
  <c r="Z29" i="13"/>
  <c r="Z30" i="13" s="1"/>
  <c r="M97" i="13" s="1"/>
  <c r="W29" i="13"/>
  <c r="W30" i="13" s="1"/>
  <c r="J97" i="13" s="1"/>
  <c r="V29" i="13"/>
  <c r="V30" i="13" s="1"/>
  <c r="I97" i="13" s="1"/>
  <c r="Y29" i="13"/>
  <c r="Y30" i="13" s="1"/>
  <c r="L97" i="13" s="1"/>
  <c r="T29" i="13"/>
  <c r="T30" i="13" s="1"/>
  <c r="G97" i="13" s="1"/>
  <c r="AA29" i="13"/>
  <c r="AA30" i="13" s="1"/>
  <c r="N97" i="13" s="1"/>
  <c r="X29" i="13"/>
  <c r="X30" i="13" s="1"/>
  <c r="K97" i="13" s="1"/>
  <c r="U29" i="13"/>
  <c r="U30" i="13" s="1"/>
  <c r="H97" i="13" s="1"/>
  <c r="S29" i="13"/>
  <c r="S30" i="13" s="1"/>
  <c r="F97" i="13" s="1"/>
  <c r="J29" i="14"/>
  <c r="J30" i="14" s="1"/>
  <c r="D97" i="14" s="1"/>
  <c r="R29" i="13"/>
  <c r="R30" i="13" s="1"/>
  <c r="E97" i="13" s="1"/>
  <c r="K29" i="14"/>
  <c r="K30" i="14" s="1"/>
  <c r="E97" i="14" s="1"/>
  <c r="I29" i="14"/>
  <c r="I30" i="14" s="1"/>
  <c r="C97" i="14" s="1"/>
  <c r="F30" i="12"/>
  <c r="K29" i="12"/>
  <c r="E30" i="12"/>
  <c r="J29" i="12"/>
  <c r="I29" i="12"/>
  <c r="D30" i="12" s="1"/>
  <c r="B97" i="14" l="1"/>
  <c r="D31" i="12"/>
  <c r="I30" i="12"/>
  <c r="K30" i="12"/>
  <c r="F31" i="12" s="1"/>
  <c r="J30" i="12"/>
  <c r="E31" i="12"/>
  <c r="F32" i="12" l="1"/>
  <c r="K31" i="12"/>
  <c r="D32" i="12"/>
  <c r="I31" i="12"/>
  <c r="J31" i="12"/>
  <c r="E32" i="12"/>
  <c r="I32" i="12" l="1"/>
  <c r="D33" i="12" s="1"/>
  <c r="F33" i="12"/>
  <c r="K32" i="12"/>
  <c r="J32" i="12"/>
  <c r="E33" i="12"/>
  <c r="I33" i="12" l="1"/>
  <c r="D34" i="12" s="1"/>
  <c r="F34" i="12"/>
  <c r="K33" i="12"/>
  <c r="J33" i="12"/>
  <c r="E34" i="12"/>
  <c r="F35" i="12" l="1"/>
  <c r="K34" i="12"/>
  <c r="J34" i="12"/>
  <c r="E35" i="12" s="1"/>
  <c r="D35" i="12"/>
  <c r="I34" i="12"/>
  <c r="E36" i="12" l="1"/>
  <c r="J35" i="12"/>
  <c r="I35" i="12"/>
  <c r="D36" i="12" s="1"/>
  <c r="F36" i="12"/>
  <c r="K35" i="12"/>
  <c r="D37" i="12" l="1"/>
  <c r="I36" i="12"/>
  <c r="J36" i="12"/>
  <c r="E37" i="12" s="1"/>
  <c r="F37" i="12"/>
  <c r="K36" i="12"/>
  <c r="D38" i="12" l="1"/>
  <c r="I37" i="12"/>
  <c r="E38" i="12"/>
  <c r="J37" i="12"/>
  <c r="K37" i="12"/>
  <c r="F38" i="12" s="1"/>
  <c r="F39" i="12" l="1"/>
  <c r="K38" i="12"/>
  <c r="J38" i="12"/>
  <c r="E39" i="12"/>
  <c r="I38" i="12"/>
  <c r="D39" i="12" s="1"/>
  <c r="I39" i="12" l="1"/>
  <c r="D40" i="12" s="1"/>
  <c r="J39" i="12"/>
  <c r="E40" i="12"/>
  <c r="F40" i="12"/>
  <c r="K39" i="12"/>
  <c r="D41" i="12" l="1"/>
  <c r="I40" i="12"/>
  <c r="F41" i="12"/>
  <c r="K40" i="12"/>
  <c r="J40" i="12"/>
  <c r="E41" i="12"/>
  <c r="F42" i="12" l="1"/>
  <c r="K41" i="12"/>
  <c r="E42" i="12"/>
  <c r="J41" i="12"/>
  <c r="I41" i="12"/>
  <c r="D42" i="12" s="1"/>
  <c r="D43" i="12" l="1"/>
  <c r="I42" i="12"/>
  <c r="J42" i="12"/>
  <c r="E43" i="12" s="1"/>
  <c r="F43" i="12"/>
  <c r="K42" i="12"/>
  <c r="F44" i="12" l="1"/>
  <c r="K43" i="12"/>
  <c r="J43" i="12"/>
  <c r="E44" i="12"/>
  <c r="I43" i="12"/>
  <c r="D44" i="12" s="1"/>
  <c r="D45" i="12" l="1"/>
  <c r="I44" i="12"/>
  <c r="K44" i="12"/>
  <c r="F45" i="12" s="1"/>
  <c r="J44" i="12"/>
  <c r="E45" i="12"/>
  <c r="F46" i="12" l="1"/>
  <c r="K45" i="12"/>
  <c r="E46" i="12"/>
  <c r="J45" i="12"/>
  <c r="I45" i="12"/>
  <c r="D46" i="12" s="1"/>
  <c r="D47" i="12" l="1"/>
  <c r="I46" i="12"/>
  <c r="J46" i="12"/>
  <c r="E47" i="12" s="1"/>
  <c r="F47" i="12"/>
  <c r="K46" i="12"/>
  <c r="J47" i="12" l="1"/>
  <c r="E48" i="12"/>
  <c r="F48" i="12"/>
  <c r="K47" i="12"/>
  <c r="I47" i="12"/>
  <c r="D48" i="12" s="1"/>
  <c r="D49" i="12" l="1"/>
  <c r="I48" i="12"/>
  <c r="F49" i="12"/>
  <c r="K48" i="12"/>
  <c r="J48" i="12"/>
  <c r="E49" i="12"/>
  <c r="E50" i="12" l="1"/>
  <c r="J49" i="12"/>
  <c r="F50" i="12"/>
  <c r="K49" i="12"/>
  <c r="I49" i="12"/>
  <c r="D50" i="12" s="1"/>
  <c r="D51" i="12" l="1"/>
  <c r="I50" i="12"/>
  <c r="K50" i="12"/>
  <c r="F51" i="12" s="1"/>
  <c r="E51" i="12"/>
  <c r="J50" i="12"/>
  <c r="F52" i="12" l="1"/>
  <c r="K51" i="12"/>
  <c r="E52" i="12"/>
  <c r="J51" i="12"/>
  <c r="I51" i="12"/>
  <c r="D52" i="12" s="1"/>
  <c r="D53" i="12" l="1"/>
  <c r="I52" i="12"/>
  <c r="J52" i="12"/>
  <c r="E53" i="12" s="1"/>
  <c r="F53" i="12"/>
  <c r="K52" i="12"/>
  <c r="J53" i="12" l="1"/>
  <c r="E54" i="12"/>
  <c r="F54" i="12"/>
  <c r="K53" i="12"/>
  <c r="I53" i="12"/>
  <c r="D54" i="12" s="1"/>
  <c r="D55" i="12" l="1"/>
  <c r="I54" i="12"/>
  <c r="F55" i="12"/>
  <c r="K54" i="12"/>
  <c r="J54" i="12"/>
  <c r="E55" i="12"/>
  <c r="F56" i="12" l="1"/>
  <c r="K55" i="12"/>
  <c r="J55" i="12"/>
  <c r="E56" i="12"/>
  <c r="I55" i="12"/>
  <c r="D56" i="12" s="1"/>
  <c r="D57" i="12" l="1"/>
  <c r="I56" i="12"/>
  <c r="J56" i="12"/>
  <c r="E57" i="12"/>
  <c r="K56" i="12"/>
  <c r="F57" i="12" s="1"/>
  <c r="F58" i="12" l="1"/>
  <c r="K57" i="12"/>
  <c r="E58" i="12"/>
  <c r="J57" i="12"/>
  <c r="I57" i="12"/>
  <c r="D58" i="12" s="1"/>
  <c r="D59" i="12" l="1"/>
  <c r="I58" i="12"/>
  <c r="J58" i="12"/>
  <c r="E59" i="12" s="1"/>
  <c r="F59" i="12"/>
  <c r="K58" i="12"/>
  <c r="J59" i="12" l="1"/>
  <c r="E60" i="12"/>
  <c r="F60" i="12"/>
  <c r="K59" i="12"/>
  <c r="I59" i="12"/>
  <c r="D60" i="12" s="1"/>
  <c r="J60" i="12" l="1"/>
  <c r="E61" i="12"/>
  <c r="D61" i="12"/>
  <c r="I60" i="12"/>
  <c r="F61" i="12"/>
  <c r="K60" i="12"/>
  <c r="F62" i="12" l="1"/>
  <c r="K61" i="12"/>
  <c r="E62" i="12"/>
  <c r="J61" i="12"/>
  <c r="I61" i="12"/>
  <c r="D62" i="12" s="1"/>
  <c r="J62" i="12" l="1"/>
  <c r="E63" i="12"/>
  <c r="I62" i="12"/>
  <c r="D63" i="12" s="1"/>
  <c r="F63" i="12"/>
  <c r="K62" i="12"/>
  <c r="D64" i="12" l="1"/>
  <c r="I63" i="12"/>
  <c r="J63" i="12"/>
  <c r="E64" i="12" s="1"/>
  <c r="F64" i="12"/>
  <c r="K63" i="12"/>
  <c r="J64" i="12" l="1"/>
  <c r="E65" i="12"/>
  <c r="K64" i="12"/>
  <c r="F65" i="12" s="1"/>
  <c r="D65" i="12"/>
  <c r="I64" i="12"/>
  <c r="F66" i="12" l="1"/>
  <c r="K65" i="12"/>
  <c r="I65" i="12"/>
  <c r="D66" i="12" s="1"/>
  <c r="E66" i="12"/>
  <c r="J65" i="12"/>
  <c r="D67" i="12" l="1"/>
  <c r="I66" i="12"/>
  <c r="J66" i="12"/>
  <c r="E67" i="12" s="1"/>
  <c r="F67" i="12"/>
  <c r="K66" i="12"/>
  <c r="E68" i="12" l="1"/>
  <c r="J67" i="12"/>
  <c r="F68" i="12"/>
  <c r="K67" i="12"/>
  <c r="I67" i="12"/>
  <c r="D68" i="12" s="1"/>
  <c r="I68" i="12" l="1"/>
  <c r="D69" i="12" s="1"/>
  <c r="F69" i="12"/>
  <c r="K68" i="12"/>
  <c r="J68" i="12"/>
  <c r="E69" i="12"/>
  <c r="D70" i="12" l="1"/>
  <c r="I69" i="12"/>
  <c r="F70" i="12"/>
  <c r="K69" i="12"/>
  <c r="J69" i="12"/>
  <c r="E70" i="12"/>
  <c r="K70" i="12" l="1"/>
  <c r="F71" i="12" s="1"/>
  <c r="J70" i="12"/>
  <c r="E71" i="12"/>
  <c r="D71" i="12"/>
  <c r="I70" i="12"/>
  <c r="F72" i="12" l="1"/>
  <c r="K71" i="12"/>
  <c r="E72" i="12"/>
  <c r="J71" i="12"/>
  <c r="I71" i="12"/>
  <c r="D72" i="12" s="1"/>
  <c r="J72" i="12" l="1"/>
  <c r="E73" i="12"/>
  <c r="D73" i="12"/>
  <c r="I72" i="12"/>
  <c r="F73" i="12"/>
  <c r="K72" i="12"/>
  <c r="I73" i="12" l="1"/>
  <c r="D74" i="12" s="1"/>
  <c r="E74" i="12"/>
  <c r="J73" i="12"/>
  <c r="F74" i="12"/>
  <c r="K73" i="12"/>
  <c r="I74" i="12" l="1"/>
  <c r="D75" i="12" s="1"/>
  <c r="J74" i="12"/>
  <c r="E75" i="12"/>
  <c r="F75" i="12"/>
  <c r="K74" i="12"/>
  <c r="D76" i="12" l="1"/>
  <c r="I75" i="12"/>
  <c r="F76" i="12"/>
  <c r="K75" i="12"/>
  <c r="J75" i="12"/>
  <c r="E76" i="12" s="1"/>
  <c r="F77" i="12" l="1"/>
  <c r="K76" i="12"/>
  <c r="J76" i="12"/>
  <c r="E77" i="12"/>
  <c r="I76" i="12"/>
  <c r="D77" i="12" s="1"/>
  <c r="D78" i="12" l="1"/>
  <c r="I77" i="12"/>
  <c r="E78" i="12"/>
  <c r="J77" i="12"/>
  <c r="K77" i="12"/>
  <c r="F78" i="12" s="1"/>
  <c r="F79" i="12" l="1"/>
  <c r="K78" i="12"/>
  <c r="J78" i="12"/>
  <c r="E79" i="12" s="1"/>
  <c r="D79" i="12"/>
  <c r="I78" i="12"/>
  <c r="J79" i="12" l="1"/>
  <c r="E80" i="12"/>
  <c r="I79" i="12"/>
  <c r="D80" i="12" s="1"/>
  <c r="F80" i="12"/>
  <c r="K79" i="12"/>
  <c r="I80" i="12" l="1"/>
  <c r="I81" i="12" s="1"/>
  <c r="J80" i="12"/>
  <c r="J81" i="12" s="1"/>
  <c r="K80" i="12"/>
  <c r="K81" i="12" s="1"/>
  <c r="H25" i="8" l="1"/>
  <c r="I25" i="8"/>
  <c r="J25" i="8"/>
  <c r="K25" i="8"/>
  <c r="L25" i="8"/>
  <c r="M25" i="8"/>
  <c r="N25" i="8"/>
  <c r="G22" i="8"/>
  <c r="H22" i="8"/>
  <c r="I22" i="8"/>
  <c r="J22" i="8"/>
  <c r="M22" i="8"/>
  <c r="N22" i="8"/>
  <c r="H31" i="8"/>
  <c r="I31" i="8"/>
  <c r="J31" i="8"/>
  <c r="K31" i="8"/>
  <c r="L31" i="8"/>
  <c r="M31" i="8"/>
  <c r="N31" i="8"/>
  <c r="G28" i="8" l="1"/>
  <c r="H28" i="8"/>
  <c r="I28" i="8"/>
  <c r="J28" i="8"/>
  <c r="M28" i="8"/>
  <c r="N28" i="8"/>
  <c r="G16" i="8"/>
  <c r="H16" i="8"/>
  <c r="I16" i="8"/>
  <c r="J16" i="8"/>
  <c r="M16" i="8"/>
  <c r="N16" i="8"/>
  <c r="C46" i="11" l="1"/>
  <c r="C49" i="11" a="1"/>
  <c r="C49" i="11" s="1"/>
  <c r="F49" i="11" l="1"/>
  <c r="F50" i="11" s="1"/>
  <c r="F54" i="11" s="1"/>
  <c r="F73" i="11" s="1"/>
  <c r="G31" i="8" s="1"/>
  <c r="F37" i="17" s="1"/>
  <c r="E49" i="11"/>
  <c r="D49" i="11"/>
  <c r="F51" i="11" l="1"/>
  <c r="F52" i="11"/>
  <c r="C64" i="11" a="1"/>
  <c r="C64" i="11" s="1"/>
  <c r="C61" i="11"/>
  <c r="D52" i="11"/>
  <c r="E52" i="11"/>
  <c r="C52" i="11"/>
  <c r="D50" i="11"/>
  <c r="D51" i="11" s="1"/>
  <c r="E50" i="11"/>
  <c r="E51" i="11" s="1"/>
  <c r="C50" i="11"/>
  <c r="C34" i="11" a="1"/>
  <c r="C34" i="11" s="1"/>
  <c r="C37" i="11" s="1"/>
  <c r="C31" i="11"/>
  <c r="C19" i="11" a="1"/>
  <c r="C19" i="11" s="1"/>
  <c r="C16" i="11"/>
  <c r="C67" i="11" l="1"/>
  <c r="C51" i="11"/>
  <c r="I51" i="11"/>
  <c r="C65" i="11"/>
  <c r="C66" i="11" s="1"/>
  <c r="C20" i="11"/>
  <c r="C21" i="11" s="1"/>
  <c r="C35" i="11"/>
  <c r="C36" i="11" s="1"/>
  <c r="C22" i="11"/>
  <c r="E64" i="11"/>
  <c r="D64" i="11"/>
  <c r="E34" i="11"/>
  <c r="D34" i="11"/>
  <c r="E19" i="11"/>
  <c r="D19" i="11"/>
  <c r="C3" i="11"/>
  <c r="C6" i="11" a="1"/>
  <c r="C6" i="11" s="1"/>
  <c r="C52" i="10"/>
  <c r="C40" i="10"/>
  <c r="C28" i="10"/>
  <c r="C43" i="10" a="1"/>
  <c r="C43" i="10" s="1"/>
  <c r="C55" i="10" a="1"/>
  <c r="C55" i="10" s="1"/>
  <c r="C31" i="10" a="1"/>
  <c r="C31" i="10" s="1"/>
  <c r="C16" i="10"/>
  <c r="C19" i="10" a="1"/>
  <c r="C19" i="10" s="1"/>
  <c r="C6" i="10" a="1"/>
  <c r="C6" i="10" s="1"/>
  <c r="C62" i="9" a="1"/>
  <c r="D62" i="9" s="1"/>
  <c r="C59" i="9"/>
  <c r="D35" i="11" l="1"/>
  <c r="D36" i="11" s="1"/>
  <c r="D37" i="11"/>
  <c r="D65" i="11"/>
  <c r="D66" i="11" s="1"/>
  <c r="D67" i="11"/>
  <c r="E65" i="11"/>
  <c r="E66" i="11" s="1"/>
  <c r="E67" i="11"/>
  <c r="E35" i="11"/>
  <c r="E36" i="11" s="1"/>
  <c r="E37" i="11"/>
  <c r="D20" i="11"/>
  <c r="D21" i="11" s="1"/>
  <c r="D22" i="11"/>
  <c r="E20" i="11"/>
  <c r="E21" i="11" s="1"/>
  <c r="E22" i="11"/>
  <c r="C69" i="11"/>
  <c r="E54" i="11"/>
  <c r="C7" i="11"/>
  <c r="C9" i="11"/>
  <c r="D6" i="11"/>
  <c r="E6" i="11"/>
  <c r="C34" i="10"/>
  <c r="C32" i="10"/>
  <c r="C33" i="10" s="1"/>
  <c r="C58" i="10"/>
  <c r="C56" i="10"/>
  <c r="C57" i="10" s="1"/>
  <c r="C46" i="10"/>
  <c r="F43" i="10"/>
  <c r="F44" i="10" s="1"/>
  <c r="E43" i="10"/>
  <c r="D43" i="10"/>
  <c r="C44" i="10"/>
  <c r="D55" i="10"/>
  <c r="D56" i="10" s="1"/>
  <c r="D57" i="10" s="1"/>
  <c r="E55" i="10"/>
  <c r="E56" i="10" s="1"/>
  <c r="E57" i="10" s="1"/>
  <c r="E31" i="10"/>
  <c r="E32" i="10" s="1"/>
  <c r="E33" i="10" s="1"/>
  <c r="D31" i="10"/>
  <c r="D34" i="10" s="1"/>
  <c r="C20" i="10"/>
  <c r="C21" i="10" s="1"/>
  <c r="C22" i="10"/>
  <c r="E19" i="10"/>
  <c r="E20" i="10" s="1"/>
  <c r="E21" i="10" s="1"/>
  <c r="D19" i="10"/>
  <c r="D20" i="10" s="1"/>
  <c r="D21" i="10" s="1"/>
  <c r="E6" i="10"/>
  <c r="D6" i="10"/>
  <c r="E62" i="9"/>
  <c r="E65" i="9" s="1"/>
  <c r="C62" i="9"/>
  <c r="C63" i="9" s="1"/>
  <c r="C64" i="9" s="1"/>
  <c r="D65" i="9"/>
  <c r="D63" i="9"/>
  <c r="D64" i="9" s="1"/>
  <c r="C45" i="9"/>
  <c r="C48" i="9" a="1"/>
  <c r="D48" i="9" s="1"/>
  <c r="D49" i="9" s="1"/>
  <c r="D50" i="9" s="1"/>
  <c r="C34" i="9" a="1"/>
  <c r="D34" i="9" s="1"/>
  <c r="C31" i="9"/>
  <c r="C18" i="9"/>
  <c r="C3" i="9"/>
  <c r="C21" i="9" a="1"/>
  <c r="D21" i="9" s="1"/>
  <c r="D24" i="9" s="1"/>
  <c r="C6" i="9" a="1"/>
  <c r="C6" i="9" s="1"/>
  <c r="H13" i="8"/>
  <c r="I13" i="8"/>
  <c r="J13" i="8"/>
  <c r="K13" i="8"/>
  <c r="L13" i="8"/>
  <c r="M13" i="8"/>
  <c r="N13" i="8"/>
  <c r="G10" i="8"/>
  <c r="I10" i="8"/>
  <c r="J10" i="8"/>
  <c r="K10" i="8"/>
  <c r="L10" i="8"/>
  <c r="M10" i="8"/>
  <c r="N10" i="8"/>
  <c r="G4" i="8"/>
  <c r="H4" i="8"/>
  <c r="I4" i="8"/>
  <c r="J4" i="8"/>
  <c r="K4" i="8"/>
  <c r="L4" i="8"/>
  <c r="M4" i="8"/>
  <c r="N4" i="8"/>
  <c r="C9" i="9" l="1"/>
  <c r="D35" i="9"/>
  <c r="D36" i="9" s="1"/>
  <c r="D58" i="10"/>
  <c r="D32" i="10"/>
  <c r="D33" i="10" s="1"/>
  <c r="E39" i="11"/>
  <c r="E22" i="10"/>
  <c r="D51" i="9"/>
  <c r="E34" i="10"/>
  <c r="E63" i="9"/>
  <c r="E64" i="9" s="1"/>
  <c r="C3" i="10"/>
  <c r="C7" i="10" s="1"/>
  <c r="F45" i="10"/>
  <c r="F48" i="10"/>
  <c r="F63" i="10" s="1"/>
  <c r="G25" i="8" s="1"/>
  <c r="F33" i="17" s="1"/>
  <c r="E58" i="10"/>
  <c r="D22" i="10"/>
  <c r="D37" i="9"/>
  <c r="F46" i="10"/>
  <c r="D22" i="9"/>
  <c r="C65" i="9"/>
  <c r="H66" i="11"/>
  <c r="H67" i="11" s="1"/>
  <c r="D69" i="11"/>
  <c r="E69" i="11"/>
  <c r="D54" i="11"/>
  <c r="I52" i="11"/>
  <c r="C54" i="11"/>
  <c r="C39" i="11"/>
  <c r="H36" i="11"/>
  <c r="H37" i="11" s="1"/>
  <c r="D39" i="11"/>
  <c r="C8" i="11"/>
  <c r="C11" i="11"/>
  <c r="D28" i="8" s="1"/>
  <c r="C35" i="17" s="1"/>
  <c r="D7" i="11"/>
  <c r="D9" i="11"/>
  <c r="E7" i="11"/>
  <c r="E9" i="11"/>
  <c r="E24" i="11"/>
  <c r="C45" i="10"/>
  <c r="D46" i="10"/>
  <c r="D44" i="10"/>
  <c r="D45" i="10" s="1"/>
  <c r="E44" i="10"/>
  <c r="E45" i="10" s="1"/>
  <c r="E46" i="10"/>
  <c r="E60" i="10"/>
  <c r="C36" i="10"/>
  <c r="E24" i="10"/>
  <c r="C67" i="9"/>
  <c r="E48" i="9"/>
  <c r="C48" i="9"/>
  <c r="C51" i="9" s="1"/>
  <c r="F48" i="9"/>
  <c r="D53" i="9"/>
  <c r="E34" i="9"/>
  <c r="C34" i="9"/>
  <c r="C7" i="9"/>
  <c r="C11" i="9" s="1"/>
  <c r="D16" i="8" s="1"/>
  <c r="C27" i="17" s="1"/>
  <c r="C21" i="9"/>
  <c r="E21" i="9"/>
  <c r="E6" i="9"/>
  <c r="E9" i="9" s="1"/>
  <c r="D6" i="9"/>
  <c r="D9" i="9" s="1"/>
  <c r="D39" i="9" l="1"/>
  <c r="C49" i="9"/>
  <c r="E7" i="10"/>
  <c r="E11" i="10" s="1"/>
  <c r="F22" i="8" s="1"/>
  <c r="E31" i="17" s="1"/>
  <c r="C8" i="9"/>
  <c r="D9" i="10"/>
  <c r="D7" i="10"/>
  <c r="D8" i="10" s="1"/>
  <c r="C9" i="10"/>
  <c r="E9" i="10"/>
  <c r="D7" i="9"/>
  <c r="D11" i="9" s="1"/>
  <c r="E16" i="8" s="1"/>
  <c r="D27" i="17" s="1"/>
  <c r="E73" i="11"/>
  <c r="F31" i="8" s="1"/>
  <c r="E37" i="17" s="1"/>
  <c r="E7" i="9"/>
  <c r="E8" i="9" s="1"/>
  <c r="E24" i="9"/>
  <c r="E22" i="9"/>
  <c r="D23" i="9"/>
  <c r="D26" i="9"/>
  <c r="F49" i="9"/>
  <c r="F51" i="9"/>
  <c r="C50" i="9"/>
  <c r="C24" i="9"/>
  <c r="C22" i="9"/>
  <c r="E49" i="9"/>
  <c r="E50" i="9" s="1"/>
  <c r="E51" i="9"/>
  <c r="D11" i="10"/>
  <c r="E22" i="8" s="1"/>
  <c r="D31" i="17" s="1"/>
  <c r="C37" i="9"/>
  <c r="C35" i="9"/>
  <c r="C36" i="9" s="1"/>
  <c r="E35" i="9"/>
  <c r="E36" i="9" s="1"/>
  <c r="E37" i="9"/>
  <c r="D11" i="11"/>
  <c r="E28" i="8" s="1"/>
  <c r="D35" i="17" s="1"/>
  <c r="D8" i="11"/>
  <c r="H8" i="11"/>
  <c r="H9" i="11" s="1"/>
  <c r="E11" i="11"/>
  <c r="F28" i="8" s="1"/>
  <c r="E35" i="17" s="1"/>
  <c r="E8" i="11"/>
  <c r="C24" i="11"/>
  <c r="C73" i="11" s="1"/>
  <c r="H21" i="11"/>
  <c r="H22" i="11" s="1"/>
  <c r="D24" i="11"/>
  <c r="D73" i="11" s="1"/>
  <c r="E31" i="8" s="1"/>
  <c r="D37" i="17" s="1"/>
  <c r="I45" i="10"/>
  <c r="I46" i="10" s="1"/>
  <c r="E48" i="10"/>
  <c r="D60" i="10"/>
  <c r="H57" i="10"/>
  <c r="H58" i="10" s="1"/>
  <c r="C60" i="10"/>
  <c r="C48" i="10"/>
  <c r="D48" i="10"/>
  <c r="H33" i="10"/>
  <c r="H34" i="10" s="1"/>
  <c r="E36" i="10"/>
  <c r="D36" i="10"/>
  <c r="D24" i="10"/>
  <c r="C24" i="10"/>
  <c r="H21" i="10"/>
  <c r="H22" i="10" s="1"/>
  <c r="C11" i="10"/>
  <c r="D22" i="8" s="1"/>
  <c r="C31" i="17" s="1"/>
  <c r="C8" i="10"/>
  <c r="D67" i="9"/>
  <c r="E8" i="10" l="1"/>
  <c r="H8" i="10"/>
  <c r="H9" i="10" s="1"/>
  <c r="E11" i="9"/>
  <c r="F16" i="8" s="1"/>
  <c r="E27" i="17" s="1"/>
  <c r="E63" i="10"/>
  <c r="F25" i="8" s="1"/>
  <c r="E33" i="17" s="1"/>
  <c r="O16" i="8"/>
  <c r="E53" i="9"/>
  <c r="O22" i="8"/>
  <c r="I50" i="9"/>
  <c r="I51" i="9" s="1"/>
  <c r="C63" i="10"/>
  <c r="D25" i="8" s="1"/>
  <c r="C33" i="17" s="1"/>
  <c r="E39" i="9"/>
  <c r="O28" i="8"/>
  <c r="D70" i="9"/>
  <c r="E19" i="8" s="1"/>
  <c r="D29" i="17" s="1"/>
  <c r="D8" i="9"/>
  <c r="H8" i="9"/>
  <c r="H9" i="9" s="1"/>
  <c r="D31" i="8"/>
  <c r="C37" i="17" s="1"/>
  <c r="B76" i="11"/>
  <c r="C26" i="9"/>
  <c r="C23" i="9"/>
  <c r="H23" i="9"/>
  <c r="H24" i="9" s="1"/>
  <c r="F53" i="9"/>
  <c r="F70" i="9" s="1"/>
  <c r="G19" i="8" s="1"/>
  <c r="F29" i="17" s="1"/>
  <c r="F50" i="9"/>
  <c r="D63" i="10"/>
  <c r="E25" i="8" s="1"/>
  <c r="D33" i="17" s="1"/>
  <c r="E23" i="9"/>
  <c r="E26" i="9"/>
  <c r="E67" i="9"/>
  <c r="H64" i="9"/>
  <c r="H65" i="9" s="1"/>
  <c r="C53" i="9"/>
  <c r="C39" i="9"/>
  <c r="H36" i="9"/>
  <c r="H37" i="9" s="1"/>
  <c r="O31" i="8" l="1"/>
  <c r="E70" i="9"/>
  <c r="F19" i="8" s="1"/>
  <c r="E29" i="17" s="1"/>
  <c r="O25" i="8"/>
  <c r="C70" i="9"/>
  <c r="C65" i="10"/>
  <c r="B71" i="9"/>
  <c r="D19" i="8"/>
  <c r="C29" i="17" s="1"/>
  <c r="C51" i="7" a="1"/>
  <c r="F51" i="7" s="1"/>
  <c r="C40" i="7" a="1"/>
  <c r="H40" i="7" s="1"/>
  <c r="C29" i="7" a="1"/>
  <c r="H29" i="7" s="1"/>
  <c r="C18" i="7" a="1"/>
  <c r="E18" i="7" s="1"/>
  <c r="C6" i="7" a="1"/>
  <c r="H6" i="7" s="1"/>
  <c r="C40" i="5" a="1"/>
  <c r="H40" i="5" s="1"/>
  <c r="C29" i="6" a="1"/>
  <c r="H29" i="6" s="1"/>
  <c r="C18" i="6" a="1"/>
  <c r="F18" i="6" s="1"/>
  <c r="C6" i="6" a="1"/>
  <c r="D6" i="6" s="1"/>
  <c r="C51" i="5" a="1"/>
  <c r="H51" i="5" s="1"/>
  <c r="C30" i="5" a="1"/>
  <c r="H30" i="5" s="1"/>
  <c r="C19" i="5" a="1"/>
  <c r="H19" i="5" s="1"/>
  <c r="C6" i="5" a="1"/>
  <c r="H6" i="5" s="1"/>
  <c r="D4" i="4" a="1"/>
  <c r="D4" i="4" s="1"/>
  <c r="D4" i="3" a="1"/>
  <c r="G4" i="3" s="1"/>
  <c r="G5" i="3" s="1"/>
  <c r="D4" i="2" a="1"/>
  <c r="G4" i="2" s="1"/>
  <c r="G5" i="2" s="1"/>
  <c r="N55" i="7"/>
  <c r="N44" i="7"/>
  <c r="N33" i="7"/>
  <c r="N22" i="7"/>
  <c r="N10" i="7"/>
  <c r="N60" i="6"/>
  <c r="O55" i="6"/>
  <c r="O44" i="6"/>
  <c r="O33" i="6"/>
  <c r="O22" i="6"/>
  <c r="O10" i="6"/>
  <c r="N55" i="5"/>
  <c r="N44" i="5"/>
  <c r="N34" i="5"/>
  <c r="N23" i="5"/>
  <c r="N10" i="5"/>
  <c r="G14" i="1"/>
  <c r="F14" i="1"/>
  <c r="E14" i="1"/>
  <c r="D14" i="1"/>
  <c r="C14" i="1"/>
  <c r="O19" i="8" l="1"/>
  <c r="J15" i="1"/>
  <c r="J9" i="1" s="1"/>
  <c r="J3" i="1" s="1"/>
  <c r="J14" i="1"/>
  <c r="J8" i="1" s="1"/>
  <c r="D3" i="7" s="1"/>
  <c r="J16" i="1"/>
  <c r="J10" i="1" s="1"/>
  <c r="D27" i="5" s="1"/>
  <c r="J18" i="1"/>
  <c r="J12" i="1" s="1"/>
  <c r="E48" i="6" s="1"/>
  <c r="J17" i="1"/>
  <c r="J11" i="1" s="1"/>
  <c r="J37" i="1" s="1"/>
  <c r="M51" i="7"/>
  <c r="L51" i="7"/>
  <c r="I51" i="7"/>
  <c r="G51" i="7"/>
  <c r="E51" i="7"/>
  <c r="D51" i="7"/>
  <c r="C51" i="7"/>
  <c r="K51" i="7"/>
  <c r="J51" i="7"/>
  <c r="H51" i="7"/>
  <c r="M40" i="7"/>
  <c r="C40" i="7"/>
  <c r="L40" i="7"/>
  <c r="K40" i="7"/>
  <c r="E40" i="7"/>
  <c r="G40" i="7"/>
  <c r="F40" i="7"/>
  <c r="D40" i="7"/>
  <c r="J40" i="7"/>
  <c r="I40" i="7"/>
  <c r="M29" i="7"/>
  <c r="G29" i="7"/>
  <c r="F29" i="7"/>
  <c r="E29" i="7"/>
  <c r="D29" i="7"/>
  <c r="C29" i="7"/>
  <c r="L29" i="7"/>
  <c r="K29" i="7"/>
  <c r="J29" i="7"/>
  <c r="I29" i="7"/>
  <c r="M18" i="7"/>
  <c r="F18" i="7"/>
  <c r="G18" i="7"/>
  <c r="D18" i="7"/>
  <c r="C18" i="7"/>
  <c r="L18" i="7"/>
  <c r="K18" i="7"/>
  <c r="J18" i="7"/>
  <c r="I18" i="7"/>
  <c r="H18" i="7"/>
  <c r="C6" i="7"/>
  <c r="M6" i="7"/>
  <c r="G6" i="7"/>
  <c r="F6" i="7"/>
  <c r="E6" i="7"/>
  <c r="D6" i="7"/>
  <c r="L6" i="7"/>
  <c r="J6" i="7"/>
  <c r="I6" i="7"/>
  <c r="K6" i="7"/>
  <c r="M40" i="5"/>
  <c r="G40" i="5"/>
  <c r="F40" i="5"/>
  <c r="E40" i="5"/>
  <c r="D40" i="5"/>
  <c r="C40" i="5"/>
  <c r="L40" i="5"/>
  <c r="K40" i="5"/>
  <c r="J40" i="5"/>
  <c r="I40" i="5"/>
  <c r="M29" i="6"/>
  <c r="G29" i="6"/>
  <c r="F29" i="6"/>
  <c r="E29" i="6"/>
  <c r="D29" i="6"/>
  <c r="C29" i="6"/>
  <c r="L29" i="6"/>
  <c r="K29" i="6"/>
  <c r="J29" i="6"/>
  <c r="I29" i="6"/>
  <c r="C18" i="6"/>
  <c r="M18" i="6"/>
  <c r="L18" i="6"/>
  <c r="J18" i="6"/>
  <c r="H18" i="6"/>
  <c r="I18" i="6"/>
  <c r="G18" i="6"/>
  <c r="E18" i="6"/>
  <c r="D18" i="6"/>
  <c r="K18" i="6"/>
  <c r="L6" i="6"/>
  <c r="J6" i="6"/>
  <c r="I6" i="6"/>
  <c r="H6" i="6"/>
  <c r="G6" i="6"/>
  <c r="E6" i="6"/>
  <c r="C6" i="6"/>
  <c r="M6" i="6"/>
  <c r="K6" i="6"/>
  <c r="F6" i="6"/>
  <c r="M51" i="5"/>
  <c r="G51" i="5"/>
  <c r="C51" i="5"/>
  <c r="L51" i="5"/>
  <c r="K51" i="5"/>
  <c r="F51" i="5"/>
  <c r="E51" i="5"/>
  <c r="D51" i="5"/>
  <c r="J51" i="5"/>
  <c r="I51" i="5"/>
  <c r="M30" i="5"/>
  <c r="G30" i="5"/>
  <c r="F30" i="5"/>
  <c r="E30" i="5"/>
  <c r="D30" i="5"/>
  <c r="C30" i="5"/>
  <c r="L30" i="5"/>
  <c r="K30" i="5"/>
  <c r="J30" i="5"/>
  <c r="I30" i="5"/>
  <c r="M19" i="5"/>
  <c r="G19" i="5"/>
  <c r="F19" i="5"/>
  <c r="E19" i="5"/>
  <c r="D19" i="5"/>
  <c r="C19" i="5"/>
  <c r="L19" i="5"/>
  <c r="K19" i="5"/>
  <c r="J19" i="5"/>
  <c r="I19" i="5"/>
  <c r="M6" i="5"/>
  <c r="G6" i="5"/>
  <c r="F6" i="5"/>
  <c r="E6" i="5"/>
  <c r="D6" i="5"/>
  <c r="C6" i="5"/>
  <c r="L6" i="5"/>
  <c r="K6" i="5"/>
  <c r="J6" i="5"/>
  <c r="I6" i="5"/>
  <c r="F4" i="4"/>
  <c r="E4" i="4"/>
  <c r="F4" i="3"/>
  <c r="F5" i="3" s="1"/>
  <c r="D4" i="3"/>
  <c r="D5" i="3" s="1"/>
  <c r="N4" i="3"/>
  <c r="N5" i="3" s="1"/>
  <c r="J4" i="3"/>
  <c r="J5" i="3" s="1"/>
  <c r="I4" i="3"/>
  <c r="I5" i="3" s="1"/>
  <c r="E4" i="3"/>
  <c r="E5" i="3" s="1"/>
  <c r="L4" i="3"/>
  <c r="L5" i="3" s="1"/>
  <c r="K4" i="3"/>
  <c r="K5" i="3" s="1"/>
  <c r="H4" i="3"/>
  <c r="H5" i="3" s="1"/>
  <c r="M4" i="3"/>
  <c r="M5" i="3" s="1"/>
  <c r="D4" i="2"/>
  <c r="D5" i="2" s="1"/>
  <c r="N4" i="2"/>
  <c r="N5" i="2" s="1"/>
  <c r="I4" i="2"/>
  <c r="I5" i="2" s="1"/>
  <c r="F4" i="2"/>
  <c r="F5" i="2" s="1"/>
  <c r="E4" i="2"/>
  <c r="E5" i="2" s="1"/>
  <c r="H4" i="2"/>
  <c r="H5" i="2" s="1"/>
  <c r="M4" i="2"/>
  <c r="M5" i="2" s="1"/>
  <c r="L4" i="2"/>
  <c r="L5" i="2" s="1"/>
  <c r="K4" i="2"/>
  <c r="K5" i="2" s="1"/>
  <c r="J4" i="2"/>
  <c r="J5" i="2" s="1"/>
  <c r="J36" i="1" l="1"/>
  <c r="E37" i="6"/>
  <c r="D37" i="5"/>
  <c r="J4" i="1"/>
  <c r="E26" i="7"/>
  <c r="D3" i="6"/>
  <c r="E26" i="6"/>
  <c r="J6" i="1"/>
  <c r="J34" i="1"/>
  <c r="N15" i="12" s="1"/>
  <c r="N3" i="4"/>
  <c r="J38" i="1"/>
  <c r="N88" i="15" s="1" a="1"/>
  <c r="C3" i="5"/>
  <c r="M9" i="5" s="1"/>
  <c r="J35" i="1"/>
  <c r="D16" i="5"/>
  <c r="E37" i="7"/>
  <c r="D48" i="5"/>
  <c r="E54" i="5" s="1"/>
  <c r="E48" i="7"/>
  <c r="E15" i="6"/>
  <c r="G21" i="6" s="1"/>
  <c r="J5" i="1"/>
  <c r="E15" i="7"/>
  <c r="N7" i="12"/>
  <c r="N8" i="12"/>
  <c r="K3" i="10"/>
  <c r="N6" i="15" a="1"/>
  <c r="N5" i="15"/>
  <c r="N5" i="14"/>
  <c r="N6" i="14" a="1"/>
  <c r="K16" i="11"/>
  <c r="K15" i="10"/>
  <c r="K17" i="9"/>
  <c r="P67" i="15" a="1"/>
  <c r="P66" i="15"/>
  <c r="P59" i="14" a="1"/>
  <c r="P58" i="14"/>
  <c r="K60" i="11"/>
  <c r="K45" i="11"/>
  <c r="L40" i="10"/>
  <c r="K44" i="9"/>
  <c r="N35" i="15"/>
  <c r="N36" i="15" a="1"/>
  <c r="N33" i="14" a="1"/>
  <c r="N32" i="14"/>
  <c r="K30" i="11"/>
  <c r="K28" i="10"/>
  <c r="K30" i="9"/>
  <c r="J2" i="1"/>
  <c r="N4" i="12"/>
  <c r="K6" i="3"/>
  <c r="S5" i="2"/>
  <c r="R5" i="3"/>
  <c r="E6" i="3" s="1"/>
  <c r="W5" i="3"/>
  <c r="J6" i="3" s="1"/>
  <c r="AA5" i="3"/>
  <c r="N6" i="3" s="1"/>
  <c r="V5" i="2"/>
  <c r="I6" i="2" s="1"/>
  <c r="N6" i="2"/>
  <c r="Q5" i="2"/>
  <c r="D6" i="2" s="1"/>
  <c r="F6" i="3"/>
  <c r="J6" i="2"/>
  <c r="Y5" i="3"/>
  <c r="U5" i="3"/>
  <c r="Y5" i="2"/>
  <c r="L6" i="2" s="1"/>
  <c r="K6" i="2"/>
  <c r="Q5" i="3"/>
  <c r="D6" i="3" s="1"/>
  <c r="I6" i="3"/>
  <c r="S5" i="3"/>
  <c r="L6" i="3"/>
  <c r="X5" i="3"/>
  <c r="H6" i="3"/>
  <c r="T5" i="3"/>
  <c r="G6" i="3" s="1"/>
  <c r="Z5" i="3"/>
  <c r="M6" i="3" s="1"/>
  <c r="V5" i="3"/>
  <c r="Z5" i="2"/>
  <c r="F6" i="2"/>
  <c r="R5" i="2"/>
  <c r="E6" i="2" s="1"/>
  <c r="W5" i="2"/>
  <c r="T5" i="2"/>
  <c r="G6" i="2" s="1"/>
  <c r="H6" i="2"/>
  <c r="U5" i="2"/>
  <c r="AA5" i="2"/>
  <c r="M6" i="2"/>
  <c r="X5" i="2"/>
  <c r="L52" i="5"/>
  <c r="K52" i="5"/>
  <c r="D54" i="5"/>
  <c r="J54" i="5"/>
  <c r="I52" i="5"/>
  <c r="G54" i="5"/>
  <c r="E52" i="5"/>
  <c r="H52" i="5"/>
  <c r="M54" i="6"/>
  <c r="H52" i="6"/>
  <c r="L54" i="6"/>
  <c r="G52" i="6"/>
  <c r="K54" i="6"/>
  <c r="F52" i="6"/>
  <c r="J54" i="6"/>
  <c r="E52" i="6"/>
  <c r="I54" i="6"/>
  <c r="D52" i="6"/>
  <c r="D54" i="6"/>
  <c r="K52" i="6"/>
  <c r="C52" i="6"/>
  <c r="H54" i="6"/>
  <c r="F54" i="6"/>
  <c r="M52" i="6"/>
  <c r="I52" i="6"/>
  <c r="N54" i="6"/>
  <c r="E54" i="6"/>
  <c r="C54" i="6"/>
  <c r="L52" i="6"/>
  <c r="J52" i="6"/>
  <c r="G54" i="6"/>
  <c r="N4" i="4" a="1"/>
  <c r="I21" i="6"/>
  <c r="D19" i="6"/>
  <c r="H21" i="6"/>
  <c r="C19" i="6"/>
  <c r="M19" i="6"/>
  <c r="E21" i="6"/>
  <c r="L19" i="6"/>
  <c r="G19" i="6"/>
  <c r="E19" i="6"/>
  <c r="J21" i="6"/>
  <c r="C21" i="6"/>
  <c r="J19" i="6"/>
  <c r="K19" i="6"/>
  <c r="D21" i="6"/>
  <c r="M21" i="6"/>
  <c r="H19" i="6"/>
  <c r="K21" i="6"/>
  <c r="L43" i="6"/>
  <c r="I41" i="6"/>
  <c r="K43" i="6"/>
  <c r="H41" i="6"/>
  <c r="J43" i="6"/>
  <c r="G41" i="6"/>
  <c r="I43" i="6"/>
  <c r="F41" i="6"/>
  <c r="H43" i="6"/>
  <c r="E41" i="6"/>
  <c r="C43" i="6"/>
  <c r="L41" i="6"/>
  <c r="D41" i="6"/>
  <c r="C41" i="6"/>
  <c r="G43" i="6"/>
  <c r="E43" i="6"/>
  <c r="F43" i="6"/>
  <c r="K41" i="6"/>
  <c r="D43" i="6"/>
  <c r="J41" i="6"/>
  <c r="M43" i="6"/>
  <c r="M41" i="6"/>
  <c r="D22" i="5"/>
  <c r="K20" i="5"/>
  <c r="C22" i="5"/>
  <c r="J20" i="5"/>
  <c r="I20" i="5"/>
  <c r="J22" i="5"/>
  <c r="E20" i="5"/>
  <c r="H22" i="5"/>
  <c r="C20" i="5"/>
  <c r="H20" i="5"/>
  <c r="M22" i="5"/>
  <c r="D20" i="5"/>
  <c r="L22" i="5"/>
  <c r="E22" i="5"/>
  <c r="K22" i="5"/>
  <c r="M20" i="5"/>
  <c r="F22" i="5"/>
  <c r="F20" i="5"/>
  <c r="L20" i="5"/>
  <c r="G20" i="5"/>
  <c r="G22" i="5"/>
  <c r="I22" i="5"/>
  <c r="L21" i="7"/>
  <c r="F19" i="7"/>
  <c r="F21" i="7"/>
  <c r="L19" i="7"/>
  <c r="K21" i="7"/>
  <c r="M19" i="7"/>
  <c r="J21" i="7"/>
  <c r="K19" i="7"/>
  <c r="I21" i="7"/>
  <c r="J19" i="7"/>
  <c r="H21" i="7"/>
  <c r="I19" i="7"/>
  <c r="G21" i="7"/>
  <c r="H19" i="7"/>
  <c r="D21" i="7"/>
  <c r="E19" i="7"/>
  <c r="C19" i="7"/>
  <c r="G19" i="7"/>
  <c r="D19" i="7"/>
  <c r="M21" i="7"/>
  <c r="E21" i="7"/>
  <c r="C21" i="7"/>
  <c r="K9" i="7"/>
  <c r="E7" i="7"/>
  <c r="J9" i="7"/>
  <c r="D7" i="7"/>
  <c r="I9" i="7"/>
  <c r="C7" i="7"/>
  <c r="H9" i="7"/>
  <c r="G9" i="7"/>
  <c r="M7" i="7"/>
  <c r="H7" i="7"/>
  <c r="E9" i="7"/>
  <c r="K7" i="7"/>
  <c r="D9" i="7"/>
  <c r="J7" i="7"/>
  <c r="C9" i="7"/>
  <c r="I7" i="7"/>
  <c r="F9" i="7"/>
  <c r="F7" i="7"/>
  <c r="L9" i="7"/>
  <c r="L7" i="7"/>
  <c r="G7" i="7"/>
  <c r="M9" i="7"/>
  <c r="E33" i="5"/>
  <c r="K31" i="5"/>
  <c r="D33" i="5"/>
  <c r="J31" i="5"/>
  <c r="C33" i="5"/>
  <c r="I31" i="5"/>
  <c r="K33" i="5"/>
  <c r="E31" i="5"/>
  <c r="I33" i="5"/>
  <c r="C31" i="5"/>
  <c r="J33" i="5"/>
  <c r="F33" i="5"/>
  <c r="M31" i="5"/>
  <c r="D31" i="5"/>
  <c r="L33" i="5"/>
  <c r="H31" i="5"/>
  <c r="H33" i="5"/>
  <c r="G31" i="5"/>
  <c r="G33" i="5"/>
  <c r="F31" i="5"/>
  <c r="L31" i="5"/>
  <c r="M33" i="5"/>
  <c r="E43" i="7"/>
  <c r="M41" i="7"/>
  <c r="C43" i="7"/>
  <c r="K41" i="7"/>
  <c r="J41" i="7"/>
  <c r="I43" i="7"/>
  <c r="E41" i="7"/>
  <c r="K43" i="7"/>
  <c r="G41" i="7"/>
  <c r="J43" i="7"/>
  <c r="F41" i="7"/>
  <c r="H43" i="7"/>
  <c r="D41" i="7"/>
  <c r="G43" i="7"/>
  <c r="C41" i="7"/>
  <c r="F43" i="7"/>
  <c r="L41" i="7"/>
  <c r="H41" i="7"/>
  <c r="D43" i="7"/>
  <c r="I41" i="7"/>
  <c r="L43" i="7"/>
  <c r="M43" i="7"/>
  <c r="C32" i="7"/>
  <c r="I30" i="7"/>
  <c r="I32" i="7"/>
  <c r="C30" i="7"/>
  <c r="M32" i="7"/>
  <c r="L32" i="7"/>
  <c r="M30" i="7"/>
  <c r="K32" i="7"/>
  <c r="L30" i="7"/>
  <c r="J32" i="7"/>
  <c r="K30" i="7"/>
  <c r="D32" i="7"/>
  <c r="E30" i="7"/>
  <c r="G32" i="7"/>
  <c r="H30" i="7"/>
  <c r="F32" i="7"/>
  <c r="G30" i="7"/>
  <c r="E32" i="7"/>
  <c r="F30" i="7"/>
  <c r="J30" i="7"/>
  <c r="D30" i="7"/>
  <c r="H32" i="7"/>
  <c r="L32" i="6"/>
  <c r="G30" i="6"/>
  <c r="K32" i="6"/>
  <c r="F30" i="6"/>
  <c r="J32" i="6"/>
  <c r="E30" i="6"/>
  <c r="I32" i="6"/>
  <c r="D30" i="6"/>
  <c r="H32" i="6"/>
  <c r="C30" i="6"/>
  <c r="C32" i="6"/>
  <c r="J30" i="6"/>
  <c r="G32" i="6"/>
  <c r="E32" i="6"/>
  <c r="L30" i="6"/>
  <c r="M32" i="6"/>
  <c r="F32" i="6"/>
  <c r="D32" i="6"/>
  <c r="M30" i="6"/>
  <c r="I30" i="6"/>
  <c r="H30" i="6"/>
  <c r="K30" i="6"/>
  <c r="G54" i="7"/>
  <c r="M52" i="7"/>
  <c r="F54" i="7"/>
  <c r="L52" i="7"/>
  <c r="D54" i="7"/>
  <c r="J52" i="7"/>
  <c r="C54" i="7"/>
  <c r="I52" i="7"/>
  <c r="J54" i="7"/>
  <c r="D52" i="7"/>
  <c r="G52" i="7"/>
  <c r="F52" i="7"/>
  <c r="E52" i="7"/>
  <c r="M54" i="7"/>
  <c r="C52" i="7"/>
  <c r="L54" i="7"/>
  <c r="I54" i="7"/>
  <c r="H54" i="7"/>
  <c r="E54" i="7"/>
  <c r="H52" i="7"/>
  <c r="K54" i="7"/>
  <c r="K52" i="7"/>
  <c r="G9" i="6"/>
  <c r="C7" i="6"/>
  <c r="F9" i="6"/>
  <c r="E9" i="6"/>
  <c r="M7" i="6"/>
  <c r="D9" i="6"/>
  <c r="L7" i="6"/>
  <c r="C9" i="6"/>
  <c r="K7" i="6"/>
  <c r="J9" i="6"/>
  <c r="F7" i="6"/>
  <c r="E7" i="6"/>
  <c r="D7" i="6"/>
  <c r="I9" i="6"/>
  <c r="J7" i="6"/>
  <c r="M9" i="6"/>
  <c r="H7" i="6"/>
  <c r="L9" i="6"/>
  <c r="G7" i="6"/>
  <c r="I7" i="6"/>
  <c r="H9" i="6"/>
  <c r="K9" i="6"/>
  <c r="E43" i="5"/>
  <c r="M41" i="5"/>
  <c r="D43" i="5"/>
  <c r="L41" i="5"/>
  <c r="C43" i="5"/>
  <c r="K41" i="5"/>
  <c r="K43" i="5"/>
  <c r="G41" i="5"/>
  <c r="I43" i="5"/>
  <c r="E41" i="5"/>
  <c r="I41" i="5"/>
  <c r="M43" i="5"/>
  <c r="D41" i="5"/>
  <c r="L43" i="5"/>
  <c r="C41" i="5"/>
  <c r="H43" i="5"/>
  <c r="J41" i="5"/>
  <c r="J43" i="5"/>
  <c r="G43" i="5"/>
  <c r="F43" i="5"/>
  <c r="H41" i="5"/>
  <c r="F41" i="5"/>
  <c r="H7" i="5"/>
  <c r="G7" i="5"/>
  <c r="K7" i="5"/>
  <c r="J7" i="5"/>
  <c r="K9" i="5"/>
  <c r="I9" i="5"/>
  <c r="L21" i="6" l="1"/>
  <c r="C54" i="5"/>
  <c r="C52" i="5"/>
  <c r="F54" i="5"/>
  <c r="M52" i="5"/>
  <c r="I54" i="5"/>
  <c r="D52" i="5"/>
  <c r="F52" i="5"/>
  <c r="G52" i="5"/>
  <c r="L54" i="5"/>
  <c r="K54" i="5"/>
  <c r="H54" i="5"/>
  <c r="J52" i="5"/>
  <c r="J56" i="5" s="1"/>
  <c r="K58" i="9"/>
  <c r="K64" i="9" s="1"/>
  <c r="N77" i="14"/>
  <c r="F19" i="6"/>
  <c r="F23" i="6" s="1"/>
  <c r="F21" i="6"/>
  <c r="I19" i="6"/>
  <c r="M54" i="5"/>
  <c r="N5" i="12"/>
  <c r="K52" i="10"/>
  <c r="K3" i="9"/>
  <c r="K4" i="9" s="1"/>
  <c r="N6" i="12"/>
  <c r="N78" i="14" a="1"/>
  <c r="N88" i="14" s="1"/>
  <c r="K3" i="11"/>
  <c r="K13" i="11" s="1"/>
  <c r="C7" i="5"/>
  <c r="D9" i="5"/>
  <c r="L7" i="5"/>
  <c r="L11" i="5" s="1"/>
  <c r="M15" i="8" s="1"/>
  <c r="L26" i="17" s="1"/>
  <c r="N87" i="15"/>
  <c r="N13" i="12"/>
  <c r="G9" i="5"/>
  <c r="E9" i="5"/>
  <c r="F9" i="5"/>
  <c r="N9" i="12"/>
  <c r="J9" i="5"/>
  <c r="H9" i="5"/>
  <c r="N10" i="12"/>
  <c r="C9" i="5"/>
  <c r="I7" i="5"/>
  <c r="F7" i="5"/>
  <c r="F11" i="5" s="1"/>
  <c r="G15" i="8" s="1"/>
  <c r="F26" i="17" s="1"/>
  <c r="N12" i="12"/>
  <c r="D7" i="5"/>
  <c r="D8" i="5" s="1"/>
  <c r="E7" i="5"/>
  <c r="L9" i="5"/>
  <c r="N14" i="12"/>
  <c r="N11" i="12"/>
  <c r="M7" i="5"/>
  <c r="K55" i="9"/>
  <c r="K45" i="9"/>
  <c r="K54" i="9"/>
  <c r="K51" i="9"/>
  <c r="K46" i="9"/>
  <c r="K50" i="9"/>
  <c r="K49" i="9"/>
  <c r="K48" i="9"/>
  <c r="K53" i="9"/>
  <c r="K52" i="9"/>
  <c r="K47" i="9"/>
  <c r="L42" i="10"/>
  <c r="L41" i="10"/>
  <c r="L43" i="10"/>
  <c r="L45" i="10"/>
  <c r="L47" i="10"/>
  <c r="L50" i="10"/>
  <c r="L49" i="10"/>
  <c r="L46" i="10"/>
  <c r="L44" i="10"/>
  <c r="L48" i="10"/>
  <c r="N96" i="15"/>
  <c r="N94" i="15"/>
  <c r="N95" i="15"/>
  <c r="N88" i="15"/>
  <c r="N93" i="15"/>
  <c r="N98" i="15"/>
  <c r="N91" i="15"/>
  <c r="N92" i="15"/>
  <c r="N89" i="15"/>
  <c r="N97" i="15"/>
  <c r="N90" i="15"/>
  <c r="K47" i="11"/>
  <c r="K56" i="11"/>
  <c r="K55" i="11"/>
  <c r="K54" i="11"/>
  <c r="K48" i="11"/>
  <c r="K50" i="11"/>
  <c r="K46" i="11"/>
  <c r="K53" i="11"/>
  <c r="K52" i="11"/>
  <c r="K49" i="11"/>
  <c r="K51" i="11"/>
  <c r="K20" i="9"/>
  <c r="K24" i="9"/>
  <c r="K28" i="9"/>
  <c r="K23" i="9"/>
  <c r="K27" i="9"/>
  <c r="K22" i="9"/>
  <c r="K19" i="9"/>
  <c r="K26" i="9"/>
  <c r="K25" i="9"/>
  <c r="K21" i="9"/>
  <c r="K18" i="9"/>
  <c r="K63" i="11"/>
  <c r="K62" i="11"/>
  <c r="K69" i="11"/>
  <c r="K65" i="11"/>
  <c r="K66" i="11"/>
  <c r="K70" i="11"/>
  <c r="K68" i="11"/>
  <c r="K67" i="11"/>
  <c r="K71" i="11"/>
  <c r="K61" i="11"/>
  <c r="K64" i="11"/>
  <c r="K21" i="10"/>
  <c r="K20" i="10"/>
  <c r="K26" i="10"/>
  <c r="K24" i="10"/>
  <c r="K18" i="10"/>
  <c r="K19" i="10"/>
  <c r="K17" i="10"/>
  <c r="K25" i="10"/>
  <c r="K23" i="10"/>
  <c r="K16" i="10"/>
  <c r="K22" i="10"/>
  <c r="K18" i="11"/>
  <c r="K26" i="11"/>
  <c r="K24" i="11"/>
  <c r="K21" i="11"/>
  <c r="K22" i="11"/>
  <c r="K23" i="11"/>
  <c r="K19" i="11"/>
  <c r="K20" i="11"/>
  <c r="K17" i="11"/>
  <c r="K27" i="11"/>
  <c r="K25" i="11"/>
  <c r="K36" i="9"/>
  <c r="K34" i="9"/>
  <c r="K37" i="9"/>
  <c r="K39" i="9"/>
  <c r="K33" i="9"/>
  <c r="K31" i="9"/>
  <c r="K32" i="9"/>
  <c r="K40" i="9"/>
  <c r="K35" i="9"/>
  <c r="K38" i="9"/>
  <c r="K41" i="9"/>
  <c r="P69" i="14"/>
  <c r="P64" i="14"/>
  <c r="P65" i="14"/>
  <c r="P68" i="14"/>
  <c r="P62" i="14"/>
  <c r="P60" i="14"/>
  <c r="P66" i="14"/>
  <c r="P61" i="14"/>
  <c r="P59" i="14"/>
  <c r="P67" i="14"/>
  <c r="P63" i="14"/>
  <c r="N12" i="14"/>
  <c r="N10" i="14"/>
  <c r="N14" i="14"/>
  <c r="N13" i="14"/>
  <c r="N16" i="14"/>
  <c r="N6" i="14"/>
  <c r="N7" i="14"/>
  <c r="N11" i="14"/>
  <c r="N9" i="14"/>
  <c r="N8" i="14"/>
  <c r="N15" i="14"/>
  <c r="K32" i="10"/>
  <c r="K35" i="10"/>
  <c r="K31" i="10"/>
  <c r="K30" i="10"/>
  <c r="K37" i="10"/>
  <c r="K29" i="10"/>
  <c r="K33" i="10"/>
  <c r="K36" i="10"/>
  <c r="K34" i="10"/>
  <c r="K38" i="10"/>
  <c r="K32" i="11"/>
  <c r="K40" i="11"/>
  <c r="K36" i="11"/>
  <c r="K34" i="11"/>
  <c r="K31" i="11"/>
  <c r="K41" i="11"/>
  <c r="K37" i="11"/>
  <c r="K38" i="11"/>
  <c r="K35" i="11"/>
  <c r="K33" i="11"/>
  <c r="K39" i="11"/>
  <c r="P67" i="15"/>
  <c r="P71" i="15"/>
  <c r="P76" i="15"/>
  <c r="P69" i="15"/>
  <c r="P77" i="15"/>
  <c r="P74" i="15"/>
  <c r="P70" i="15"/>
  <c r="P75" i="15"/>
  <c r="P72" i="15"/>
  <c r="P68" i="15"/>
  <c r="P73" i="15"/>
  <c r="K66" i="9"/>
  <c r="K69" i="9"/>
  <c r="K60" i="9"/>
  <c r="K61" i="9"/>
  <c r="K67" i="9"/>
  <c r="K68" i="9"/>
  <c r="K65" i="9"/>
  <c r="N9" i="15"/>
  <c r="N7" i="15"/>
  <c r="N11" i="15"/>
  <c r="N13" i="15"/>
  <c r="N12" i="15"/>
  <c r="N6" i="15"/>
  <c r="N16" i="15"/>
  <c r="N10" i="15"/>
  <c r="N15" i="15"/>
  <c r="N8" i="15"/>
  <c r="N14" i="15"/>
  <c r="N37" i="14"/>
  <c r="N40" i="14"/>
  <c r="N39" i="14"/>
  <c r="N35" i="14"/>
  <c r="N43" i="14"/>
  <c r="N38" i="14"/>
  <c r="N42" i="14"/>
  <c r="N33" i="14"/>
  <c r="N41" i="14"/>
  <c r="N36" i="14"/>
  <c r="N34" i="14"/>
  <c r="K54" i="10"/>
  <c r="K62" i="10"/>
  <c r="K60" i="10"/>
  <c r="K61" i="10"/>
  <c r="K53" i="10"/>
  <c r="K55" i="10"/>
  <c r="K59" i="10"/>
  <c r="K57" i="10"/>
  <c r="K58" i="10"/>
  <c r="K56" i="10"/>
  <c r="K6" i="9"/>
  <c r="K5" i="9"/>
  <c r="K9" i="9"/>
  <c r="K10" i="9"/>
  <c r="K12" i="9"/>
  <c r="K13" i="9"/>
  <c r="K7" i="9"/>
  <c r="K14" i="9"/>
  <c r="K11" i="9"/>
  <c r="K8" i="9"/>
  <c r="N37" i="15"/>
  <c r="N39" i="15"/>
  <c r="N40" i="15"/>
  <c r="N44" i="15"/>
  <c r="N46" i="15"/>
  <c r="N45" i="15"/>
  <c r="N42" i="15"/>
  <c r="N38" i="15"/>
  <c r="N36" i="15"/>
  <c r="N43" i="15"/>
  <c r="N41" i="15"/>
  <c r="K9" i="10"/>
  <c r="K6" i="10"/>
  <c r="K10" i="10"/>
  <c r="K4" i="10"/>
  <c r="K12" i="10"/>
  <c r="K13" i="10"/>
  <c r="K5" i="10"/>
  <c r="K8" i="10"/>
  <c r="K11" i="10"/>
  <c r="K7" i="10"/>
  <c r="F7" i="2"/>
  <c r="X6" i="2"/>
  <c r="K7" i="2" s="1"/>
  <c r="R6" i="2"/>
  <c r="E7" i="2" s="1"/>
  <c r="V6" i="2"/>
  <c r="I7" i="2" s="1"/>
  <c r="M7" i="2"/>
  <c r="T6" i="2"/>
  <c r="G7" i="2" s="1"/>
  <c r="W6" i="2"/>
  <c r="J7" i="2" s="1"/>
  <c r="S6" i="2"/>
  <c r="V6" i="3"/>
  <c r="U6" i="2"/>
  <c r="H7" i="2" s="1"/>
  <c r="Q6" i="2"/>
  <c r="D7" i="2" s="1"/>
  <c r="Y6" i="2"/>
  <c r="L7" i="2" s="1"/>
  <c r="AA6" i="2"/>
  <c r="N7" i="2" s="1"/>
  <c r="Z6" i="2"/>
  <c r="T6" i="3"/>
  <c r="K7" i="3"/>
  <c r="G7" i="3"/>
  <c r="R6" i="3"/>
  <c r="E7" i="3" s="1"/>
  <c r="AA6" i="3"/>
  <c r="N7" i="3" s="1"/>
  <c r="U6" i="3"/>
  <c r="H7" i="3" s="1"/>
  <c r="S6" i="3"/>
  <c r="F7" i="3" s="1"/>
  <c r="Z6" i="3"/>
  <c r="M7" i="3" s="1"/>
  <c r="X6" i="3"/>
  <c r="H21" i="5"/>
  <c r="H24" i="5"/>
  <c r="G20" i="6"/>
  <c r="G23" i="6"/>
  <c r="I56" i="6"/>
  <c r="I53" i="6"/>
  <c r="I7" i="3"/>
  <c r="C56" i="5"/>
  <c r="C53" i="5"/>
  <c r="L53" i="5"/>
  <c r="L56" i="5"/>
  <c r="E42" i="7"/>
  <c r="E45" i="7"/>
  <c r="J23" i="7"/>
  <c r="J20" i="7"/>
  <c r="H45" i="6"/>
  <c r="H42" i="6"/>
  <c r="H8" i="5"/>
  <c r="H11" i="5"/>
  <c r="I15" i="8" s="1"/>
  <c r="H26" i="17" s="1"/>
  <c r="H53" i="7"/>
  <c r="H56" i="7"/>
  <c r="J24" i="5"/>
  <c r="J21" i="5"/>
  <c r="G53" i="5"/>
  <c r="G56" i="5"/>
  <c r="C8" i="5"/>
  <c r="C11" i="5"/>
  <c r="D15" i="8" s="1"/>
  <c r="C26" i="17" s="1"/>
  <c r="G42" i="5"/>
  <c r="G45" i="5"/>
  <c r="H8" i="6"/>
  <c r="H11" i="6"/>
  <c r="I21" i="8" s="1"/>
  <c r="H30" i="17" s="1"/>
  <c r="C11" i="6"/>
  <c r="D21" i="8" s="1"/>
  <c r="C30" i="17" s="1"/>
  <c r="O7" i="6"/>
  <c r="N7" i="6"/>
  <c r="N10" i="6" s="1"/>
  <c r="C8" i="6"/>
  <c r="K3" i="6"/>
  <c r="O3" i="6" s="1"/>
  <c r="M56" i="7"/>
  <c r="M53" i="7"/>
  <c r="G34" i="6"/>
  <c r="G31" i="6"/>
  <c r="H31" i="7"/>
  <c r="H34" i="7"/>
  <c r="L45" i="5"/>
  <c r="L42" i="5"/>
  <c r="D11" i="6"/>
  <c r="E21" i="8" s="1"/>
  <c r="D30" i="17" s="1"/>
  <c r="D8" i="6"/>
  <c r="E53" i="7"/>
  <c r="E56" i="7"/>
  <c r="I34" i="7"/>
  <c r="I31" i="7"/>
  <c r="F42" i="7"/>
  <c r="F45" i="7"/>
  <c r="C32" i="5"/>
  <c r="N31" i="5"/>
  <c r="K27" i="5"/>
  <c r="N27" i="5" s="1"/>
  <c r="C35" i="5"/>
  <c r="I8" i="7"/>
  <c r="I11" i="7"/>
  <c r="J27" i="8" s="1"/>
  <c r="I34" i="17" s="1"/>
  <c r="D11" i="7"/>
  <c r="E27" i="8" s="1"/>
  <c r="D34" i="17" s="1"/>
  <c r="D8" i="7"/>
  <c r="H20" i="7"/>
  <c r="H23" i="7"/>
  <c r="F23" i="7"/>
  <c r="F20" i="7"/>
  <c r="C24" i="5"/>
  <c r="N20" i="5"/>
  <c r="C21" i="5"/>
  <c r="K16" i="5"/>
  <c r="N16" i="5" s="1"/>
  <c r="J42" i="6"/>
  <c r="J45" i="6"/>
  <c r="F45" i="6"/>
  <c r="F42" i="6"/>
  <c r="F5" i="4"/>
  <c r="E5" i="4"/>
  <c r="D5" i="4"/>
  <c r="M53" i="6"/>
  <c r="M56" i="6"/>
  <c r="G56" i="6"/>
  <c r="G53" i="6"/>
  <c r="M53" i="5"/>
  <c r="M56" i="5"/>
  <c r="L56" i="7"/>
  <c r="L53" i="7"/>
  <c r="F34" i="6"/>
  <c r="F31" i="6"/>
  <c r="J45" i="5"/>
  <c r="J42" i="5"/>
  <c r="I11" i="5"/>
  <c r="J15" i="8" s="1"/>
  <c r="I26" i="17" s="1"/>
  <c r="I8" i="5"/>
  <c r="F8" i="5"/>
  <c r="C45" i="5"/>
  <c r="K37" i="5"/>
  <c r="N37" i="5" s="1"/>
  <c r="C42" i="5"/>
  <c r="N41" i="5"/>
  <c r="E8" i="6"/>
  <c r="E11" i="6"/>
  <c r="F21" i="8" s="1"/>
  <c r="E30" i="17" s="1"/>
  <c r="F53" i="7"/>
  <c r="F56" i="7"/>
  <c r="J31" i="6"/>
  <c r="J34" i="6"/>
  <c r="E31" i="7"/>
  <c r="E34" i="7"/>
  <c r="L35" i="5"/>
  <c r="L32" i="5"/>
  <c r="G21" i="5"/>
  <c r="G24" i="5"/>
  <c r="H20" i="6"/>
  <c r="H23" i="6"/>
  <c r="L20" i="6"/>
  <c r="L23" i="6"/>
  <c r="M11" i="5"/>
  <c r="N15" i="8" s="1"/>
  <c r="M26" i="17" s="1"/>
  <c r="M8" i="5"/>
  <c r="K11" i="6"/>
  <c r="L21" i="8" s="1"/>
  <c r="K30" i="17" s="1"/>
  <c r="K8" i="6"/>
  <c r="H34" i="6"/>
  <c r="H31" i="6"/>
  <c r="I35" i="5"/>
  <c r="I32" i="5"/>
  <c r="K8" i="7"/>
  <c r="K11" i="7"/>
  <c r="L27" i="8" s="1"/>
  <c r="K34" i="17" s="1"/>
  <c r="I24" i="5"/>
  <c r="I21" i="5"/>
  <c r="F20" i="6"/>
  <c r="D34" i="7"/>
  <c r="D31" i="7"/>
  <c r="J11" i="5"/>
  <c r="K15" i="8" s="1"/>
  <c r="J26" i="17" s="1"/>
  <c r="J8" i="5"/>
  <c r="G34" i="7"/>
  <c r="G31" i="7"/>
  <c r="E11" i="5"/>
  <c r="F15" i="8" s="1"/>
  <c r="E26" i="17" s="1"/>
  <c r="E8" i="5"/>
  <c r="M45" i="5"/>
  <c r="M42" i="5"/>
  <c r="F8" i="6"/>
  <c r="F11" i="6"/>
  <c r="G21" i="8" s="1"/>
  <c r="F30" i="17" s="1"/>
  <c r="G56" i="7"/>
  <c r="G53" i="7"/>
  <c r="G42" i="7"/>
  <c r="G45" i="7"/>
  <c r="F32" i="5"/>
  <c r="F35" i="5"/>
  <c r="E32" i="5"/>
  <c r="E35" i="5"/>
  <c r="J8" i="7"/>
  <c r="J11" i="7"/>
  <c r="K27" i="8" s="1"/>
  <c r="J34" i="17" s="1"/>
  <c r="E11" i="7"/>
  <c r="F27" i="8" s="1"/>
  <c r="E34" i="17" s="1"/>
  <c r="E8" i="7"/>
  <c r="I23" i="7"/>
  <c r="I20" i="7"/>
  <c r="Q6" i="3"/>
  <c r="D7" i="3" s="1"/>
  <c r="L7" i="3"/>
  <c r="Y6" i="3"/>
  <c r="W6" i="3"/>
  <c r="J7" i="3"/>
  <c r="L24" i="5"/>
  <c r="L21" i="5"/>
  <c r="E21" i="5"/>
  <c r="E24" i="5"/>
  <c r="K45" i="6"/>
  <c r="K42" i="6"/>
  <c r="G45" i="6"/>
  <c r="G42" i="6"/>
  <c r="N9" i="4"/>
  <c r="N8" i="4"/>
  <c r="N7" i="4"/>
  <c r="N6" i="4"/>
  <c r="N10" i="4"/>
  <c r="N5" i="4"/>
  <c r="N4" i="4"/>
  <c r="N14" i="4"/>
  <c r="N13" i="4"/>
  <c r="N11" i="4"/>
  <c r="N12" i="4"/>
  <c r="H56" i="6"/>
  <c r="H53" i="6"/>
  <c r="G32" i="5"/>
  <c r="G35" i="5"/>
  <c r="I42" i="5"/>
  <c r="I45" i="5"/>
  <c r="I53" i="7"/>
  <c r="I56" i="7"/>
  <c r="D34" i="6"/>
  <c r="D31" i="6"/>
  <c r="M21" i="5"/>
  <c r="M24" i="5"/>
  <c r="I20" i="6"/>
  <c r="I23" i="6"/>
  <c r="G11" i="5"/>
  <c r="H15" i="8" s="1"/>
  <c r="G26" i="17" s="1"/>
  <c r="G8" i="5"/>
  <c r="D42" i="5"/>
  <c r="D45" i="5"/>
  <c r="K53" i="7"/>
  <c r="K56" i="7"/>
  <c r="D56" i="7"/>
  <c r="D53" i="7"/>
  <c r="K31" i="6"/>
  <c r="K34" i="6"/>
  <c r="C31" i="6"/>
  <c r="C34" i="6"/>
  <c r="O30" i="6"/>
  <c r="K26" i="6"/>
  <c r="O26" i="6" s="1"/>
  <c r="K31" i="7"/>
  <c r="K34" i="7"/>
  <c r="I42" i="7"/>
  <c r="I45" i="7"/>
  <c r="F21" i="5"/>
  <c r="F24" i="5"/>
  <c r="M20" i="6"/>
  <c r="M23" i="6"/>
  <c r="K48" i="6"/>
  <c r="O48" i="6" s="1"/>
  <c r="C53" i="6"/>
  <c r="C56" i="6"/>
  <c r="O52" i="6"/>
  <c r="H53" i="5"/>
  <c r="H56" i="5"/>
  <c r="D56" i="5"/>
  <c r="D53" i="5"/>
  <c r="K53" i="6"/>
  <c r="K56" i="6"/>
  <c r="F56" i="5"/>
  <c r="F53" i="5"/>
  <c r="M31" i="6"/>
  <c r="M34" i="6"/>
  <c r="J34" i="7"/>
  <c r="J31" i="7"/>
  <c r="L42" i="7"/>
  <c r="L45" i="7"/>
  <c r="J45" i="7"/>
  <c r="J42" i="7"/>
  <c r="H35" i="5"/>
  <c r="H32" i="5"/>
  <c r="J35" i="5"/>
  <c r="J32" i="5"/>
  <c r="H11" i="7"/>
  <c r="I27" i="8" s="1"/>
  <c r="H34" i="17" s="1"/>
  <c r="H8" i="7"/>
  <c r="K23" i="7"/>
  <c r="K20" i="7"/>
  <c r="C42" i="6"/>
  <c r="K37" i="6"/>
  <c r="O37" i="6" s="1"/>
  <c r="C45" i="6"/>
  <c r="O41" i="6"/>
  <c r="I42" i="6"/>
  <c r="I45" i="6"/>
  <c r="K20" i="6"/>
  <c r="K23" i="6"/>
  <c r="O19" i="6"/>
  <c r="C23" i="6"/>
  <c r="C20" i="6"/>
  <c r="K15" i="6"/>
  <c r="O15" i="6" s="1"/>
  <c r="J53" i="6"/>
  <c r="J56" i="6"/>
  <c r="D53" i="6"/>
  <c r="D56" i="6"/>
  <c r="F42" i="5"/>
  <c r="F45" i="5"/>
  <c r="E45" i="5"/>
  <c r="E42" i="5"/>
  <c r="G8" i="6"/>
  <c r="G11" i="6"/>
  <c r="H21" i="8" s="1"/>
  <c r="G30" i="17" s="1"/>
  <c r="L11" i="6"/>
  <c r="M21" i="8" s="1"/>
  <c r="L30" i="17" s="1"/>
  <c r="L8" i="6"/>
  <c r="K11" i="5"/>
  <c r="L15" i="8" s="1"/>
  <c r="K26" i="17" s="1"/>
  <c r="K8" i="5"/>
  <c r="H42" i="5"/>
  <c r="H45" i="5"/>
  <c r="J53" i="7"/>
  <c r="J56" i="7"/>
  <c r="E34" i="6"/>
  <c r="E31" i="6"/>
  <c r="F34" i="7"/>
  <c r="F31" i="7"/>
  <c r="M34" i="7"/>
  <c r="M31" i="7"/>
  <c r="K45" i="7"/>
  <c r="K42" i="7"/>
  <c r="G11" i="7"/>
  <c r="H27" i="8" s="1"/>
  <c r="G34" i="17" s="1"/>
  <c r="G8" i="7"/>
  <c r="M8" i="7"/>
  <c r="M11" i="7"/>
  <c r="N27" i="8" s="1"/>
  <c r="M34" i="17" s="1"/>
  <c r="D23" i="7"/>
  <c r="D20" i="7"/>
  <c r="K24" i="5"/>
  <c r="K21" i="5"/>
  <c r="D42" i="6"/>
  <c r="D45" i="6"/>
  <c r="J20" i="6"/>
  <c r="J23" i="6"/>
  <c r="L53" i="6"/>
  <c r="L56" i="6"/>
  <c r="E56" i="5"/>
  <c r="E53" i="5"/>
  <c r="C42" i="7"/>
  <c r="K37" i="7"/>
  <c r="N37" i="7" s="1"/>
  <c r="N41" i="7"/>
  <c r="C45" i="7"/>
  <c r="D35" i="5"/>
  <c r="D32" i="5"/>
  <c r="K32" i="5"/>
  <c r="K35" i="5"/>
  <c r="L11" i="7"/>
  <c r="M27" i="8" s="1"/>
  <c r="L34" i="17" s="1"/>
  <c r="L8" i="7"/>
  <c r="G23" i="7"/>
  <c r="G20" i="7"/>
  <c r="M20" i="7"/>
  <c r="M23" i="7"/>
  <c r="L42" i="6"/>
  <c r="L45" i="6"/>
  <c r="D23" i="6"/>
  <c r="D20" i="6"/>
  <c r="E56" i="6"/>
  <c r="E53" i="6"/>
  <c r="I34" i="6"/>
  <c r="I31" i="6"/>
  <c r="L34" i="7"/>
  <c r="L31" i="7"/>
  <c r="H42" i="7"/>
  <c r="H45" i="7"/>
  <c r="M45" i="7"/>
  <c r="M42" i="7"/>
  <c r="M35" i="5"/>
  <c r="M32" i="5"/>
  <c r="C23" i="7"/>
  <c r="K15" i="7"/>
  <c r="N15" i="7" s="1"/>
  <c r="C20" i="7"/>
  <c r="N19" i="7"/>
  <c r="D21" i="5"/>
  <c r="D24" i="5"/>
  <c r="I56" i="5"/>
  <c r="I53" i="5"/>
  <c r="K56" i="5"/>
  <c r="K53" i="5"/>
  <c r="I8" i="6"/>
  <c r="I11" i="6"/>
  <c r="J21" i="8" s="1"/>
  <c r="I30" i="17" s="1"/>
  <c r="M11" i="6"/>
  <c r="N21" i="8" s="1"/>
  <c r="M30" i="17" s="1"/>
  <c r="M8" i="6"/>
  <c r="L8" i="5"/>
  <c r="K45" i="5"/>
  <c r="K42" i="5"/>
  <c r="J8" i="6"/>
  <c r="J11" i="6"/>
  <c r="K21" i="8" s="1"/>
  <c r="J30" i="17" s="1"/>
  <c r="C56" i="7"/>
  <c r="N52" i="7"/>
  <c r="K48" i="7"/>
  <c r="N48" i="7" s="1"/>
  <c r="C53" i="7"/>
  <c r="L31" i="6"/>
  <c r="L34" i="6"/>
  <c r="N30" i="7"/>
  <c r="C34" i="7"/>
  <c r="C31" i="7"/>
  <c r="K26" i="7"/>
  <c r="N26" i="7" s="1"/>
  <c r="D42" i="7"/>
  <c r="D45" i="7"/>
  <c r="F11" i="7"/>
  <c r="G27" i="8" s="1"/>
  <c r="F34" i="17" s="1"/>
  <c r="F8" i="7"/>
  <c r="N7" i="7"/>
  <c r="K3" i="7"/>
  <c r="N3" i="7" s="1"/>
  <c r="C11" i="7"/>
  <c r="D27" i="8" s="1"/>
  <c r="C34" i="17" s="1"/>
  <c r="C8" i="7"/>
  <c r="E23" i="7"/>
  <c r="E20" i="7"/>
  <c r="L23" i="7"/>
  <c r="L20" i="7"/>
  <c r="M42" i="6"/>
  <c r="M45" i="6"/>
  <c r="E45" i="6"/>
  <c r="E42" i="6"/>
  <c r="E23" i="6"/>
  <c r="E20" i="6"/>
  <c r="F56" i="6"/>
  <c r="F53" i="6"/>
  <c r="K63" i="9" l="1"/>
  <c r="K48" i="5"/>
  <c r="N48" i="5" s="1"/>
  <c r="N52" i="5"/>
  <c r="J53" i="5"/>
  <c r="K62" i="9"/>
  <c r="N84" i="14"/>
  <c r="K59" i="9"/>
  <c r="N83" i="14"/>
  <c r="K9" i="11"/>
  <c r="K6" i="11"/>
  <c r="K5" i="11"/>
  <c r="K11" i="11"/>
  <c r="K7" i="11"/>
  <c r="K14" i="11"/>
  <c r="K4" i="11"/>
  <c r="K8" i="11"/>
  <c r="K12" i="11"/>
  <c r="N87" i="14"/>
  <c r="N79" i="14"/>
  <c r="N82" i="14"/>
  <c r="N86" i="14"/>
  <c r="I5" i="4"/>
  <c r="N81" i="14"/>
  <c r="N7" i="5"/>
  <c r="N78" i="14"/>
  <c r="J3" i="5"/>
  <c r="N3" i="5" s="1"/>
  <c r="D11" i="5"/>
  <c r="E15" i="8" s="1"/>
  <c r="D26" i="17" s="1"/>
  <c r="N85" i="14"/>
  <c r="K10" i="11"/>
  <c r="N80" i="14"/>
  <c r="O27" i="8"/>
  <c r="O21" i="8"/>
  <c r="J5" i="4"/>
  <c r="K5" i="4"/>
  <c r="M8" i="2"/>
  <c r="Z7" i="2"/>
  <c r="L8" i="2"/>
  <c r="Y7" i="2"/>
  <c r="D6" i="4"/>
  <c r="U7" i="2"/>
  <c r="H8" i="2" s="1"/>
  <c r="W7" i="2"/>
  <c r="J8" i="2" s="1"/>
  <c r="Q7" i="2"/>
  <c r="D8" i="2" s="1"/>
  <c r="S7" i="2"/>
  <c r="F8" i="2" s="1"/>
  <c r="R7" i="2"/>
  <c r="E8" i="2" s="1"/>
  <c r="V7" i="2"/>
  <c r="I8" i="2" s="1"/>
  <c r="X7" i="2"/>
  <c r="K8" i="2"/>
  <c r="T7" i="2"/>
  <c r="G8" i="2" s="1"/>
  <c r="AA7" i="2"/>
  <c r="N8" i="2" s="1"/>
  <c r="U7" i="3"/>
  <c r="M8" i="3"/>
  <c r="J59" i="5"/>
  <c r="K18" i="8" s="1"/>
  <c r="J28" i="17" s="1"/>
  <c r="V26" i="17" s="1"/>
  <c r="N23" i="7"/>
  <c r="I60" i="7"/>
  <c r="J30" i="8" s="1"/>
  <c r="I36" i="17" s="1"/>
  <c r="U34" i="17" s="1"/>
  <c r="E59" i="5"/>
  <c r="F18" i="8" s="1"/>
  <c r="E28" i="17" s="1"/>
  <c r="Q26" i="17" s="1"/>
  <c r="J60" i="6"/>
  <c r="K24" i="8" s="1"/>
  <c r="J32" i="17" s="1"/>
  <c r="V30" i="17" s="1"/>
  <c r="F60" i="6"/>
  <c r="G24" i="8" s="1"/>
  <c r="F32" i="17" s="1"/>
  <c r="R30" i="17" s="1"/>
  <c r="I59" i="5"/>
  <c r="J18" i="8" s="1"/>
  <c r="I28" i="17" s="1"/>
  <c r="U26" i="17" s="1"/>
  <c r="O45" i="6"/>
  <c r="M60" i="7"/>
  <c r="N30" i="8" s="1"/>
  <c r="M36" i="17" s="1"/>
  <c r="Y34" i="17" s="1"/>
  <c r="L59" i="5"/>
  <c r="M18" i="8" s="1"/>
  <c r="L28" i="17" s="1"/>
  <c r="X26" i="17" s="1"/>
  <c r="G59" i="5"/>
  <c r="H18" i="8" s="1"/>
  <c r="G28" i="17" s="1"/>
  <c r="S26" i="17" s="1"/>
  <c r="X7" i="3"/>
  <c r="R7" i="3"/>
  <c r="E8" i="3" s="1"/>
  <c r="N45" i="7"/>
  <c r="F59" i="5"/>
  <c r="G18" i="8" s="1"/>
  <c r="F28" i="17" s="1"/>
  <c r="R26" i="17" s="1"/>
  <c r="G60" i="7"/>
  <c r="H30" i="8" s="1"/>
  <c r="G36" i="17" s="1"/>
  <c r="S34" i="17" s="1"/>
  <c r="N45" i="5"/>
  <c r="D59" i="5"/>
  <c r="E18" i="8" s="1"/>
  <c r="D28" i="17" s="1"/>
  <c r="F60" i="7"/>
  <c r="G30" i="8" s="1"/>
  <c r="F36" i="17" s="1"/>
  <c r="R34" i="17" s="1"/>
  <c r="G60" i="6"/>
  <c r="H24" i="8" s="1"/>
  <c r="G32" i="17" s="1"/>
  <c r="S30" i="17" s="1"/>
  <c r="O23" i="6"/>
  <c r="H59" i="5"/>
  <c r="I18" i="8" s="1"/>
  <c r="H28" i="17" s="1"/>
  <c r="T26" i="17" s="1"/>
  <c r="M60" i="6"/>
  <c r="N24" i="8" s="1"/>
  <c r="M32" i="17" s="1"/>
  <c r="Y30" i="17" s="1"/>
  <c r="H8" i="3"/>
  <c r="M59" i="5"/>
  <c r="N18" i="8" s="1"/>
  <c r="M28" i="17" s="1"/>
  <c r="Y26" i="17" s="1"/>
  <c r="L60" i="7"/>
  <c r="M30" i="8" s="1"/>
  <c r="L36" i="17" s="1"/>
  <c r="X34" i="17" s="1"/>
  <c r="N24" i="5"/>
  <c r="E60" i="7"/>
  <c r="F30" i="8" s="1"/>
  <c r="E36" i="17" s="1"/>
  <c r="Q34" i="17" s="1"/>
  <c r="V7" i="3"/>
  <c r="I8" i="3"/>
  <c r="Q7" i="3"/>
  <c r="D8" i="3" s="1"/>
  <c r="S7" i="3"/>
  <c r="F8" i="3" s="1"/>
  <c r="N56" i="7"/>
  <c r="C60" i="7"/>
  <c r="D30" i="8" s="1"/>
  <c r="C36" i="17" s="1"/>
  <c r="O34" i="17" s="1"/>
  <c r="E6" i="4"/>
  <c r="H60" i="7"/>
  <c r="I30" i="8" s="1"/>
  <c r="H36" i="17" s="1"/>
  <c r="T34" i="17" s="1"/>
  <c r="N11" i="5"/>
  <c r="C59" i="5"/>
  <c r="D18" i="8" s="1"/>
  <c r="C28" i="17" s="1"/>
  <c r="O26" i="17" s="1"/>
  <c r="N56" i="5"/>
  <c r="L60" i="6"/>
  <c r="M24" i="8" s="1"/>
  <c r="L32" i="17" s="1"/>
  <c r="X30" i="17" s="1"/>
  <c r="J60" i="7"/>
  <c r="K30" i="8" s="1"/>
  <c r="J36" i="17" s="1"/>
  <c r="V34" i="17" s="1"/>
  <c r="N11" i="7"/>
  <c r="E60" i="6"/>
  <c r="F24" i="8" s="1"/>
  <c r="E32" i="17" s="1"/>
  <c r="Q30" i="17" s="1"/>
  <c r="K60" i="6"/>
  <c r="L24" i="8" s="1"/>
  <c r="K32" i="17" s="1"/>
  <c r="W30" i="17" s="1"/>
  <c r="F6" i="4"/>
  <c r="D60" i="7"/>
  <c r="E30" i="8" s="1"/>
  <c r="D36" i="17" s="1"/>
  <c r="P34" i="17" s="1"/>
  <c r="Y7" i="3"/>
  <c r="L8" i="3"/>
  <c r="T7" i="3"/>
  <c r="I60" i="6"/>
  <c r="J24" i="8" s="1"/>
  <c r="I32" i="17" s="1"/>
  <c r="U30" i="17" s="1"/>
  <c r="K8" i="3"/>
  <c r="O34" i="6"/>
  <c r="K59" i="5"/>
  <c r="L18" i="8" s="1"/>
  <c r="K28" i="17" s="1"/>
  <c r="W26" i="17" s="1"/>
  <c r="N35" i="5"/>
  <c r="O11" i="6"/>
  <c r="W7" i="3"/>
  <c r="J8" i="3"/>
  <c r="AA7" i="3"/>
  <c r="N8" i="3" s="1"/>
  <c r="C60" i="6"/>
  <c r="D24" i="8" s="1"/>
  <c r="C32" i="17" s="1"/>
  <c r="O30" i="17" s="1"/>
  <c r="O56" i="6"/>
  <c r="H60" i="6"/>
  <c r="I24" i="8" s="1"/>
  <c r="H32" i="17" s="1"/>
  <c r="T30" i="17" s="1"/>
  <c r="G8" i="3"/>
  <c r="N34" i="7"/>
  <c r="Z7" i="3"/>
  <c r="D60" i="6"/>
  <c r="E24" i="8" s="1"/>
  <c r="D32" i="17" s="1"/>
  <c r="P30" i="17" s="1"/>
  <c r="K60" i="7"/>
  <c r="L30" i="8" s="1"/>
  <c r="K36" i="17" s="1"/>
  <c r="W34" i="17" s="1"/>
  <c r="P26" i="17" l="1"/>
  <c r="O15" i="8"/>
  <c r="O30" i="8"/>
  <c r="O18" i="8"/>
  <c r="K6" i="4"/>
  <c r="O24" i="8"/>
  <c r="J6" i="4"/>
  <c r="I6" i="4"/>
  <c r="T8" i="2"/>
  <c r="AA8" i="2"/>
  <c r="K9" i="2"/>
  <c r="V8" i="2"/>
  <c r="S8" i="2"/>
  <c r="F9" i="2" s="1"/>
  <c r="W8" i="2"/>
  <c r="J9" i="2" s="1"/>
  <c r="N9" i="2"/>
  <c r="X8" i="2"/>
  <c r="U8" i="2"/>
  <c r="H9" i="2" s="1"/>
  <c r="D7" i="4"/>
  <c r="G9" i="2"/>
  <c r="Z8" i="2"/>
  <c r="M9" i="2" s="1"/>
  <c r="Q8" i="2"/>
  <c r="D9" i="2" s="1"/>
  <c r="Y8" i="2"/>
  <c r="L9" i="2" s="1"/>
  <c r="I9" i="2"/>
  <c r="R8" i="2"/>
  <c r="N60" i="7"/>
  <c r="Q8" i="3"/>
  <c r="D9" i="3" s="1"/>
  <c r="Z8" i="3"/>
  <c r="M9" i="3" s="1"/>
  <c r="N59" i="5"/>
  <c r="E7" i="4"/>
  <c r="E9" i="2"/>
  <c r="V8" i="3"/>
  <c r="I9" i="3"/>
  <c r="AA8" i="3"/>
  <c r="N9" i="3"/>
  <c r="Y8" i="3"/>
  <c r="L9" i="3"/>
  <c r="S8" i="3"/>
  <c r="F9" i="3" s="1"/>
  <c r="R8" i="3"/>
  <c r="E9" i="3" s="1"/>
  <c r="W8" i="3"/>
  <c r="J9" i="3"/>
  <c r="X8" i="3"/>
  <c r="K9" i="3"/>
  <c r="U8" i="3"/>
  <c r="H9" i="3" s="1"/>
  <c r="F7" i="4"/>
  <c r="T8" i="3"/>
  <c r="G9" i="3"/>
  <c r="J7" i="4" l="1"/>
  <c r="K7" i="4"/>
  <c r="I7" i="4"/>
  <c r="X9" i="2"/>
  <c r="S9" i="2"/>
  <c r="F10" i="2" s="1"/>
  <c r="Z9" i="2"/>
  <c r="U9" i="2"/>
  <c r="K10" i="2"/>
  <c r="S9" i="3"/>
  <c r="F10" i="3" s="1"/>
  <c r="R9" i="2"/>
  <c r="E10" i="2" s="1"/>
  <c r="M10" i="2"/>
  <c r="AA9" i="2"/>
  <c r="N10" i="2" s="1"/>
  <c r="H10" i="2"/>
  <c r="V9" i="2"/>
  <c r="I10" i="2" s="1"/>
  <c r="Z9" i="3"/>
  <c r="M10" i="3" s="1"/>
  <c r="G10" i="3"/>
  <c r="T9" i="3"/>
  <c r="U9" i="3"/>
  <c r="H10" i="3" s="1"/>
  <c r="Y9" i="2"/>
  <c r="L10" i="2" s="1"/>
  <c r="R9" i="3"/>
  <c r="E10" i="3" s="1"/>
  <c r="E8" i="4"/>
  <c r="Q9" i="3"/>
  <c r="D10" i="3" s="1"/>
  <c r="Y9" i="3"/>
  <c r="L10" i="3"/>
  <c r="Q9" i="2"/>
  <c r="T9" i="2"/>
  <c r="W9" i="2"/>
  <c r="J10" i="2" s="1"/>
  <c r="W9" i="3"/>
  <c r="J10" i="3" s="1"/>
  <c r="G10" i="2"/>
  <c r="X9" i="3"/>
  <c r="K10" i="3"/>
  <c r="AA9" i="3"/>
  <c r="N10" i="3" s="1"/>
  <c r="V9" i="3"/>
  <c r="I10" i="3"/>
  <c r="F8" i="4" l="1"/>
  <c r="D8" i="4"/>
  <c r="R10" i="3"/>
  <c r="E11" i="3"/>
  <c r="AA10" i="3"/>
  <c r="N11" i="3" s="1"/>
  <c r="D10" i="2"/>
  <c r="T10" i="3"/>
  <c r="G11" i="3" s="1"/>
  <c r="V10" i="3"/>
  <c r="I11" i="3" s="1"/>
  <c r="Z10" i="3"/>
  <c r="M11" i="3"/>
  <c r="S10" i="3"/>
  <c r="F11" i="3"/>
  <c r="U10" i="3"/>
  <c r="H11" i="3" s="1"/>
  <c r="Q10" i="3"/>
  <c r="D11" i="3" s="1"/>
  <c r="W10" i="3"/>
  <c r="J11" i="3" s="1"/>
  <c r="X10" i="3"/>
  <c r="K11" i="3"/>
  <c r="Y10" i="3"/>
  <c r="L11" i="3" s="1"/>
  <c r="K8" i="4" l="1"/>
  <c r="I8" i="4"/>
  <c r="J8" i="4"/>
  <c r="E9" i="4"/>
  <c r="F9" i="4"/>
  <c r="D9" i="4"/>
  <c r="Z10" i="2"/>
  <c r="T10" i="2"/>
  <c r="G11" i="2" s="1"/>
  <c r="U11" i="3"/>
  <c r="H12" i="3"/>
  <c r="W11" i="3"/>
  <c r="J12" i="3" s="1"/>
  <c r="Z11" i="3"/>
  <c r="M12" i="3"/>
  <c r="AA11" i="3"/>
  <c r="N12" i="3" s="1"/>
  <c r="Q10" i="2"/>
  <c r="D11" i="2" s="1"/>
  <c r="AA10" i="2"/>
  <c r="N11" i="2" s="1"/>
  <c r="S10" i="2"/>
  <c r="F11" i="2" s="1"/>
  <c r="X10" i="2"/>
  <c r="K11" i="2" s="1"/>
  <c r="Y10" i="2"/>
  <c r="L11" i="2" s="1"/>
  <c r="U10" i="2"/>
  <c r="S11" i="3"/>
  <c r="F12" i="3"/>
  <c r="R10" i="2"/>
  <c r="V10" i="2"/>
  <c r="I11" i="2" s="1"/>
  <c r="V11" i="3"/>
  <c r="I12" i="3" s="1"/>
  <c r="H11" i="2"/>
  <c r="Y11" i="3"/>
  <c r="L12" i="3" s="1"/>
  <c r="E11" i="2"/>
  <c r="K12" i="3"/>
  <c r="X11" i="3"/>
  <c r="Q11" i="3"/>
  <c r="D12" i="3" s="1"/>
  <c r="W10" i="2"/>
  <c r="R11" i="3"/>
  <c r="E12" i="3"/>
  <c r="J11" i="2"/>
  <c r="M11" i="2"/>
  <c r="T11" i="3"/>
  <c r="G12" i="3" s="1"/>
  <c r="K9" i="4" l="1"/>
  <c r="I9" i="4"/>
  <c r="J9" i="4"/>
  <c r="D10" i="4"/>
  <c r="F10" i="4"/>
  <c r="E10" i="4"/>
  <c r="T11" i="2"/>
  <c r="V11" i="2"/>
  <c r="I12" i="2"/>
  <c r="U11" i="2"/>
  <c r="H12" i="2"/>
  <c r="X11" i="2"/>
  <c r="K12" i="2"/>
  <c r="V12" i="3"/>
  <c r="I13" i="3"/>
  <c r="L12" i="2"/>
  <c r="Y11" i="2"/>
  <c r="Q12" i="3"/>
  <c r="D13" i="3" s="1"/>
  <c r="R11" i="2"/>
  <c r="E12" i="2" s="1"/>
  <c r="F12" i="2"/>
  <c r="S11" i="2"/>
  <c r="Y12" i="3"/>
  <c r="L13" i="3" s="1"/>
  <c r="Z11" i="2"/>
  <c r="M12" i="2" s="1"/>
  <c r="AA11" i="2"/>
  <c r="N12" i="2"/>
  <c r="Z12" i="3"/>
  <c r="M13" i="3" s="1"/>
  <c r="G12" i="2"/>
  <c r="R12" i="3"/>
  <c r="E13" i="3" s="1"/>
  <c r="T12" i="3"/>
  <c r="G13" i="3"/>
  <c r="W12" i="3"/>
  <c r="J13" i="3"/>
  <c r="X12" i="3"/>
  <c r="K13" i="3" s="1"/>
  <c r="U12" i="3"/>
  <c r="H13" i="3"/>
  <c r="AA12" i="3"/>
  <c r="N13" i="3" s="1"/>
  <c r="W11" i="2"/>
  <c r="J12" i="2"/>
  <c r="S12" i="3"/>
  <c r="F13" i="3" s="1"/>
  <c r="Q11" i="2"/>
  <c r="D12" i="2" s="1"/>
  <c r="J10" i="4" l="1"/>
  <c r="K10" i="4"/>
  <c r="I10" i="4"/>
  <c r="E11" i="4"/>
  <c r="F11" i="4"/>
  <c r="D11" i="4"/>
  <c r="R12" i="2"/>
  <c r="E13" i="2" s="1"/>
  <c r="V13" i="3"/>
  <c r="I14" i="3"/>
  <c r="H13" i="2"/>
  <c r="U12" i="2"/>
  <c r="AA12" i="2"/>
  <c r="N13" i="2" s="1"/>
  <c r="X12" i="2"/>
  <c r="K13" i="2" s="1"/>
  <c r="AA13" i="3"/>
  <c r="N14" i="3" s="1"/>
  <c r="U13" i="3"/>
  <c r="H14" i="3" s="1"/>
  <c r="S12" i="2"/>
  <c r="F13" i="2"/>
  <c r="W12" i="2"/>
  <c r="J13" i="2"/>
  <c r="T12" i="2"/>
  <c r="G13" i="2"/>
  <c r="X13" i="3"/>
  <c r="K14" i="3"/>
  <c r="Y13" i="3"/>
  <c r="L14" i="3"/>
  <c r="Q12" i="2"/>
  <c r="D13" i="2" s="1"/>
  <c r="V12" i="2"/>
  <c r="I13" i="2" s="1"/>
  <c r="F14" i="3"/>
  <c r="S13" i="3"/>
  <c r="T13" i="3"/>
  <c r="G14" i="3" s="1"/>
  <c r="Q13" i="3"/>
  <c r="D14" i="3" s="1"/>
  <c r="R13" i="3"/>
  <c r="E14" i="3"/>
  <c r="W13" i="3"/>
  <c r="J14" i="3"/>
  <c r="M14" i="3"/>
  <c r="Z13" i="3"/>
  <c r="Z12" i="2"/>
  <c r="M13" i="2" s="1"/>
  <c r="Y12" i="2"/>
  <c r="L13" i="2" s="1"/>
  <c r="I11" i="4" l="1"/>
  <c r="K11" i="4"/>
  <c r="J11" i="4"/>
  <c r="D12" i="4"/>
  <c r="F12" i="4"/>
  <c r="E12" i="4"/>
  <c r="Q14" i="3"/>
  <c r="D15" i="3" s="1"/>
  <c r="X14" i="3"/>
  <c r="K15" i="3"/>
  <c r="J14" i="2"/>
  <c r="W13" i="2"/>
  <c r="T14" i="3"/>
  <c r="G15" i="3"/>
  <c r="S13" i="2"/>
  <c r="F14" i="2" s="1"/>
  <c r="Q13" i="2"/>
  <c r="D14" i="2" s="1"/>
  <c r="Y13" i="2"/>
  <c r="L14" i="2"/>
  <c r="T13" i="2"/>
  <c r="G14" i="2"/>
  <c r="V13" i="2"/>
  <c r="I14" i="2" s="1"/>
  <c r="Y14" i="3"/>
  <c r="L15" i="3"/>
  <c r="Z13" i="2"/>
  <c r="M14" i="2"/>
  <c r="R14" i="3"/>
  <c r="E15" i="3" s="1"/>
  <c r="X13" i="2"/>
  <c r="K14" i="2" s="1"/>
  <c r="AA13" i="2"/>
  <c r="N14" i="2"/>
  <c r="S14" i="3"/>
  <c r="F15" i="3" s="1"/>
  <c r="U14" i="3"/>
  <c r="H15" i="3" s="1"/>
  <c r="R13" i="2"/>
  <c r="E14" i="2"/>
  <c r="AA14" i="3"/>
  <c r="N15" i="3" s="1"/>
  <c r="V14" i="3"/>
  <c r="I15" i="3" s="1"/>
  <c r="Z14" i="3"/>
  <c r="M15" i="3"/>
  <c r="W14" i="3"/>
  <c r="J15" i="3"/>
  <c r="U13" i="2"/>
  <c r="H14" i="2" s="1"/>
  <c r="J12" i="4" l="1"/>
  <c r="K12" i="4"/>
  <c r="I12" i="4"/>
  <c r="E13" i="4"/>
  <c r="F13" i="4"/>
  <c r="D13" i="4"/>
  <c r="R14" i="2"/>
  <c r="E15" i="2"/>
  <c r="Z15" i="3"/>
  <c r="M16" i="3"/>
  <c r="Z14" i="2"/>
  <c r="M15" i="2"/>
  <c r="T14" i="2"/>
  <c r="G15" i="2" s="1"/>
  <c r="T15" i="3"/>
  <c r="G16" i="3"/>
  <c r="X15" i="3"/>
  <c r="K16" i="3" s="1"/>
  <c r="L15" i="2"/>
  <c r="Y14" i="2"/>
  <c r="R15" i="3"/>
  <c r="E16" i="3" s="1"/>
  <c r="Y15" i="3"/>
  <c r="L16" i="3"/>
  <c r="AA15" i="3"/>
  <c r="N16" i="3"/>
  <c r="W14" i="2"/>
  <c r="J15" i="2"/>
  <c r="S15" i="3"/>
  <c r="F16" i="3"/>
  <c r="Q15" i="3"/>
  <c r="D16" i="3" s="1"/>
  <c r="S14" i="2"/>
  <c r="F15" i="2"/>
  <c r="V14" i="2"/>
  <c r="I15" i="2" s="1"/>
  <c r="U14" i="2"/>
  <c r="H15" i="2" s="1"/>
  <c r="U15" i="3"/>
  <c r="H16" i="3" s="1"/>
  <c r="X14" i="2"/>
  <c r="K15" i="2"/>
  <c r="W15" i="3"/>
  <c r="J16" i="3" s="1"/>
  <c r="AA14" i="2"/>
  <c r="N15" i="2"/>
  <c r="V15" i="3"/>
  <c r="I16" i="3" s="1"/>
  <c r="Q14" i="2"/>
  <c r="D15" i="2" s="1"/>
  <c r="K13" i="4" l="1"/>
  <c r="I13" i="4"/>
  <c r="J13" i="4"/>
  <c r="D14" i="4"/>
  <c r="E14" i="4"/>
  <c r="F14" i="4"/>
  <c r="Q15" i="2"/>
  <c r="D16" i="2"/>
  <c r="U15" i="2"/>
  <c r="H16" i="2" s="1"/>
  <c r="W15" i="2"/>
  <c r="J16" i="2"/>
  <c r="AA15" i="2"/>
  <c r="N16" i="2" s="1"/>
  <c r="X15" i="2"/>
  <c r="K16" i="2"/>
  <c r="I16" i="2"/>
  <c r="V15" i="2"/>
  <c r="S16" i="3"/>
  <c r="F17" i="3"/>
  <c r="W16" i="3"/>
  <c r="J17" i="3"/>
  <c r="S15" i="2"/>
  <c r="F16" i="2"/>
  <c r="G17" i="3"/>
  <c r="T16" i="3"/>
  <c r="Z16" i="3"/>
  <c r="M17" i="3" s="1"/>
  <c r="X16" i="3"/>
  <c r="K17" i="3"/>
  <c r="U16" i="3"/>
  <c r="H17" i="3"/>
  <c r="AA16" i="3"/>
  <c r="N17" i="3"/>
  <c r="Q16" i="3"/>
  <c r="D17" i="3" s="1"/>
  <c r="R15" i="2"/>
  <c r="E16" i="2" s="1"/>
  <c r="T15" i="2"/>
  <c r="G16" i="2"/>
  <c r="Y16" i="3"/>
  <c r="L17" i="3" s="1"/>
  <c r="V16" i="3"/>
  <c r="I17" i="3"/>
  <c r="Z15" i="2"/>
  <c r="M16" i="2"/>
  <c r="R16" i="3"/>
  <c r="E17" i="3"/>
  <c r="Y15" i="2"/>
  <c r="L16" i="2"/>
  <c r="K14" i="4" l="1"/>
  <c r="J14" i="4"/>
  <c r="I14" i="4"/>
  <c r="E15" i="4"/>
  <c r="D15" i="4"/>
  <c r="F15" i="4"/>
  <c r="R16" i="2"/>
  <c r="E17" i="2" s="1"/>
  <c r="V17" i="3"/>
  <c r="I18" i="3" s="1"/>
  <c r="S17" i="3"/>
  <c r="F18" i="3"/>
  <c r="X17" i="3"/>
  <c r="K18" i="3"/>
  <c r="Z17" i="3"/>
  <c r="M18" i="3"/>
  <c r="W17" i="3"/>
  <c r="J18" i="3"/>
  <c r="W16" i="2"/>
  <c r="J17" i="2" s="1"/>
  <c r="S16" i="2"/>
  <c r="F17" i="2" s="1"/>
  <c r="X16" i="2"/>
  <c r="K17" i="2" s="1"/>
  <c r="U16" i="2"/>
  <c r="H17" i="2"/>
  <c r="AA17" i="3"/>
  <c r="N18" i="3" s="1"/>
  <c r="Z16" i="2"/>
  <c r="M17" i="2"/>
  <c r="T16" i="2"/>
  <c r="G17" i="2" s="1"/>
  <c r="Q16" i="2"/>
  <c r="D17" i="2" s="1"/>
  <c r="T17" i="3"/>
  <c r="G18" i="3"/>
  <c r="Y17" i="3"/>
  <c r="L18" i="3" s="1"/>
  <c r="Q17" i="3"/>
  <c r="D18" i="3" s="1"/>
  <c r="U17" i="3"/>
  <c r="H18" i="3"/>
  <c r="V16" i="2"/>
  <c r="I17" i="2"/>
  <c r="R17" i="3"/>
  <c r="E18" i="3" s="1"/>
  <c r="AA16" i="2"/>
  <c r="N17" i="2" s="1"/>
  <c r="Y16" i="2"/>
  <c r="L17" i="2"/>
  <c r="J15" i="4" l="1"/>
  <c r="K15" i="4"/>
  <c r="I15" i="4"/>
  <c r="D16" i="4"/>
  <c r="F16" i="4"/>
  <c r="E16" i="4"/>
  <c r="AA17" i="2"/>
  <c r="N18" i="2"/>
  <c r="W17" i="2"/>
  <c r="J18" i="2"/>
  <c r="T18" i="3"/>
  <c r="G19" i="3"/>
  <c r="M18" i="2"/>
  <c r="Z17" i="2"/>
  <c r="W18" i="3"/>
  <c r="J19" i="3"/>
  <c r="AA18" i="3"/>
  <c r="N19" i="3"/>
  <c r="X18" i="3"/>
  <c r="K19" i="3" s="1"/>
  <c r="S17" i="2"/>
  <c r="F18" i="2" s="1"/>
  <c r="V18" i="3"/>
  <c r="I19" i="3"/>
  <c r="X17" i="2"/>
  <c r="K18" i="2"/>
  <c r="U18" i="3"/>
  <c r="H19" i="3"/>
  <c r="Z18" i="3"/>
  <c r="M19" i="3"/>
  <c r="R18" i="3"/>
  <c r="E19" i="3" s="1"/>
  <c r="S18" i="3"/>
  <c r="F19" i="3"/>
  <c r="Y17" i="2"/>
  <c r="L18" i="2"/>
  <c r="V17" i="2"/>
  <c r="I18" i="2"/>
  <c r="Q17" i="2"/>
  <c r="D18" i="2" s="1"/>
  <c r="T17" i="2"/>
  <c r="G18" i="2"/>
  <c r="U17" i="2"/>
  <c r="H18" i="2" s="1"/>
  <c r="Q18" i="3"/>
  <c r="D19" i="3" s="1"/>
  <c r="Y18" i="3"/>
  <c r="L19" i="3"/>
  <c r="R17" i="2"/>
  <c r="E18" i="2" s="1"/>
  <c r="J16" i="4" l="1"/>
  <c r="K16" i="4"/>
  <c r="I16" i="4"/>
  <c r="F17" i="4"/>
  <c r="E17" i="4"/>
  <c r="D17" i="4"/>
  <c r="Y19" i="3"/>
  <c r="L20" i="3"/>
  <c r="M20" i="3"/>
  <c r="Z19" i="3"/>
  <c r="T19" i="3"/>
  <c r="G20" i="3"/>
  <c r="W19" i="3"/>
  <c r="J20" i="3" s="1"/>
  <c r="X19" i="3"/>
  <c r="K20" i="3"/>
  <c r="U18" i="2"/>
  <c r="H19" i="2" s="1"/>
  <c r="Y18" i="2"/>
  <c r="L19" i="2"/>
  <c r="U19" i="3"/>
  <c r="H20" i="3"/>
  <c r="S19" i="3"/>
  <c r="F20" i="3" s="1"/>
  <c r="W18" i="2"/>
  <c r="J19" i="2"/>
  <c r="X18" i="2"/>
  <c r="K19" i="2"/>
  <c r="AA19" i="3"/>
  <c r="N20" i="3"/>
  <c r="T18" i="2"/>
  <c r="G19" i="2"/>
  <c r="Z18" i="2"/>
  <c r="M19" i="2"/>
  <c r="R18" i="2"/>
  <c r="E19" i="2" s="1"/>
  <c r="Q18" i="2"/>
  <c r="D19" i="2" s="1"/>
  <c r="R19" i="3"/>
  <c r="E20" i="3"/>
  <c r="V19" i="3"/>
  <c r="I20" i="3" s="1"/>
  <c r="N19" i="2"/>
  <c r="AA18" i="2"/>
  <c r="V18" i="2"/>
  <c r="I19" i="2" s="1"/>
  <c r="Q19" i="3"/>
  <c r="D20" i="3" s="1"/>
  <c r="S18" i="2"/>
  <c r="F19" i="2"/>
  <c r="K17" i="4" l="1"/>
  <c r="J17" i="4"/>
  <c r="I17" i="4"/>
  <c r="D18" i="4"/>
  <c r="F18" i="4"/>
  <c r="E18" i="4"/>
  <c r="S19" i="2"/>
  <c r="F20" i="2"/>
  <c r="W20" i="3"/>
  <c r="J21" i="3" s="1"/>
  <c r="Z19" i="2"/>
  <c r="M20" i="2" s="1"/>
  <c r="K20" i="2"/>
  <c r="X19" i="2"/>
  <c r="T19" i="2"/>
  <c r="G20" i="2"/>
  <c r="Z20" i="3"/>
  <c r="M21" i="3"/>
  <c r="R19" i="2"/>
  <c r="E20" i="2"/>
  <c r="AA19" i="2"/>
  <c r="N20" i="2"/>
  <c r="V20" i="3"/>
  <c r="I21" i="3"/>
  <c r="W19" i="2"/>
  <c r="J20" i="2" s="1"/>
  <c r="H21" i="3"/>
  <c r="U20" i="3"/>
  <c r="X20" i="3"/>
  <c r="K21" i="3"/>
  <c r="T20" i="3"/>
  <c r="G21" i="3"/>
  <c r="U19" i="2"/>
  <c r="H20" i="2"/>
  <c r="Q20" i="3"/>
  <c r="D21" i="3" s="1"/>
  <c r="S20" i="3"/>
  <c r="F21" i="3" s="1"/>
  <c r="Y19" i="2"/>
  <c r="L20" i="2"/>
  <c r="R20" i="3"/>
  <c r="E21" i="3" s="1"/>
  <c r="Q19" i="2"/>
  <c r="D20" i="2" s="1"/>
  <c r="Y20" i="3"/>
  <c r="L21" i="3"/>
  <c r="AA20" i="3"/>
  <c r="N21" i="3"/>
  <c r="V19" i="2"/>
  <c r="I20" i="2"/>
  <c r="J18" i="4" l="1"/>
  <c r="I18" i="4"/>
  <c r="K18" i="4"/>
  <c r="F19" i="4"/>
  <c r="D19" i="4"/>
  <c r="E19" i="4"/>
  <c r="R20" i="2"/>
  <c r="E21" i="2"/>
  <c r="U20" i="2"/>
  <c r="H21" i="2"/>
  <c r="Z20" i="2"/>
  <c r="M21" i="2" s="1"/>
  <c r="W20" i="2"/>
  <c r="J21" i="2" s="1"/>
  <c r="V20" i="2"/>
  <c r="I21" i="2"/>
  <c r="V21" i="3"/>
  <c r="I22" i="3"/>
  <c r="X20" i="2"/>
  <c r="K21" i="2"/>
  <c r="W21" i="3"/>
  <c r="J22" i="3" s="1"/>
  <c r="S20" i="2"/>
  <c r="F21" i="2" s="1"/>
  <c r="R21" i="3"/>
  <c r="E22" i="3" s="1"/>
  <c r="U21" i="3"/>
  <c r="H22" i="3" s="1"/>
  <c r="Z21" i="3"/>
  <c r="M22" i="3" s="1"/>
  <c r="S21" i="3"/>
  <c r="F22" i="3" s="1"/>
  <c r="T20" i="2"/>
  <c r="G21" i="2" s="1"/>
  <c r="Y20" i="2"/>
  <c r="L21" i="2" s="1"/>
  <c r="Q20" i="2"/>
  <c r="D21" i="2" s="1"/>
  <c r="T21" i="3"/>
  <c r="G22" i="3" s="1"/>
  <c r="AA20" i="2"/>
  <c r="N21" i="2"/>
  <c r="X21" i="3"/>
  <c r="K22" i="3"/>
  <c r="AA21" i="3"/>
  <c r="N22" i="3"/>
  <c r="Y21" i="3"/>
  <c r="L22" i="3"/>
  <c r="Q21" i="3"/>
  <c r="D22" i="3" s="1"/>
  <c r="J19" i="4" l="1"/>
  <c r="K19" i="4"/>
  <c r="I19" i="4"/>
  <c r="F20" i="4"/>
  <c r="G13" i="8"/>
  <c r="F25" i="17" s="1"/>
  <c r="E20" i="4"/>
  <c r="D20" i="4"/>
  <c r="S21" i="2"/>
  <c r="F22" i="2"/>
  <c r="U21" i="2"/>
  <c r="H22" i="2"/>
  <c r="S22" i="3"/>
  <c r="F23" i="3" s="1"/>
  <c r="U22" i="3"/>
  <c r="H23" i="3" s="1"/>
  <c r="T21" i="2"/>
  <c r="G22" i="2" s="1"/>
  <c r="V22" i="3"/>
  <c r="I23" i="3" s="1"/>
  <c r="W22" i="3"/>
  <c r="J23" i="3" s="1"/>
  <c r="AA21" i="2"/>
  <c r="N22" i="2" s="1"/>
  <c r="Z22" i="3"/>
  <c r="M23" i="3" s="1"/>
  <c r="Q22" i="3"/>
  <c r="D23" i="3" s="1"/>
  <c r="X21" i="2"/>
  <c r="K22" i="2"/>
  <c r="Z21" i="2"/>
  <c r="M22" i="2"/>
  <c r="R22" i="3"/>
  <c r="E23" i="3"/>
  <c r="Y22" i="3"/>
  <c r="L23" i="3" s="1"/>
  <c r="V21" i="2"/>
  <c r="I22" i="2"/>
  <c r="R21" i="2"/>
  <c r="E22" i="2" s="1"/>
  <c r="AA22" i="3"/>
  <c r="N23" i="3"/>
  <c r="Q21" i="2"/>
  <c r="D22" i="2" s="1"/>
  <c r="T22" i="3"/>
  <c r="G23" i="3"/>
  <c r="X22" i="3"/>
  <c r="K23" i="3" s="1"/>
  <c r="W21" i="2"/>
  <c r="J22" i="2" s="1"/>
  <c r="Y21" i="2"/>
  <c r="L22" i="2"/>
  <c r="K20" i="4" l="1"/>
  <c r="J20" i="4"/>
  <c r="I20" i="4"/>
  <c r="D21" i="4"/>
  <c r="F21" i="4"/>
  <c r="E21" i="4"/>
  <c r="R22" i="2"/>
  <c r="E23" i="2"/>
  <c r="Q22" i="2"/>
  <c r="D23" i="2" s="1"/>
  <c r="Q23" i="3"/>
  <c r="D24" i="3" s="1"/>
  <c r="AA23" i="3"/>
  <c r="N24" i="3" s="1"/>
  <c r="Z22" i="2"/>
  <c r="M23" i="2" s="1"/>
  <c r="T22" i="2"/>
  <c r="G23" i="2" s="1"/>
  <c r="V23" i="3"/>
  <c r="I24" i="3"/>
  <c r="Z23" i="3"/>
  <c r="M24" i="3"/>
  <c r="V22" i="2"/>
  <c r="I23" i="2"/>
  <c r="X23" i="3"/>
  <c r="K24" i="3" s="1"/>
  <c r="AA22" i="2"/>
  <c r="N23" i="2"/>
  <c r="X22" i="2"/>
  <c r="K23" i="2"/>
  <c r="S22" i="2"/>
  <c r="F23" i="2" s="1"/>
  <c r="J24" i="3"/>
  <c r="W23" i="3"/>
  <c r="U23" i="3"/>
  <c r="H24" i="3"/>
  <c r="Y22" i="2"/>
  <c r="L23" i="2" s="1"/>
  <c r="U22" i="2"/>
  <c r="H23" i="2"/>
  <c r="Y23" i="3"/>
  <c r="L24" i="3"/>
  <c r="G24" i="3"/>
  <c r="T23" i="3"/>
  <c r="R23" i="3"/>
  <c r="E24" i="3" s="1"/>
  <c r="S23" i="3"/>
  <c r="F24" i="3" s="1"/>
  <c r="W22" i="2"/>
  <c r="J23" i="2"/>
  <c r="J21" i="4" l="1"/>
  <c r="K21" i="4"/>
  <c r="I21" i="4"/>
  <c r="D22" i="4"/>
  <c r="E22" i="4"/>
  <c r="F22" i="4"/>
  <c r="Q23" i="2"/>
  <c r="D24" i="2" s="1"/>
  <c r="Q24" i="3"/>
  <c r="D25" i="3" s="1"/>
  <c r="Y23" i="2"/>
  <c r="L24" i="2"/>
  <c r="W24" i="3"/>
  <c r="J25" i="3"/>
  <c r="M25" i="3"/>
  <c r="Z24" i="3"/>
  <c r="V24" i="3"/>
  <c r="I25" i="3" s="1"/>
  <c r="Y24" i="3"/>
  <c r="L25" i="3" s="1"/>
  <c r="X24" i="3"/>
  <c r="K25" i="3"/>
  <c r="T23" i="2"/>
  <c r="G24" i="2" s="1"/>
  <c r="AA24" i="3"/>
  <c r="N25" i="3"/>
  <c r="AA23" i="2"/>
  <c r="N24" i="2"/>
  <c r="R24" i="3"/>
  <c r="E25" i="3" s="1"/>
  <c r="W23" i="2"/>
  <c r="J24" i="2" s="1"/>
  <c r="V23" i="2"/>
  <c r="I24" i="2" s="1"/>
  <c r="Z23" i="2"/>
  <c r="M24" i="2"/>
  <c r="X23" i="2"/>
  <c r="K24" i="2" s="1"/>
  <c r="T24" i="3"/>
  <c r="G25" i="3" s="1"/>
  <c r="U24" i="3"/>
  <c r="H25" i="3" s="1"/>
  <c r="U23" i="2"/>
  <c r="H24" i="2"/>
  <c r="S23" i="2"/>
  <c r="F24" i="2" s="1"/>
  <c r="R23" i="2"/>
  <c r="E24" i="2" s="1"/>
  <c r="S24" i="3"/>
  <c r="F25" i="3"/>
  <c r="K22" i="4" l="1"/>
  <c r="J22" i="4"/>
  <c r="I22" i="4"/>
  <c r="E23" i="4"/>
  <c r="F23" i="4"/>
  <c r="D23" i="4"/>
  <c r="Y25" i="3"/>
  <c r="L26" i="3"/>
  <c r="T24" i="2"/>
  <c r="G25" i="2"/>
  <c r="N26" i="3"/>
  <c r="AA25" i="3"/>
  <c r="V24" i="2"/>
  <c r="I25" i="2" s="1"/>
  <c r="K26" i="3"/>
  <c r="X25" i="3"/>
  <c r="R24" i="2"/>
  <c r="E25" i="2" s="1"/>
  <c r="W24" i="2"/>
  <c r="J25" i="2"/>
  <c r="S24" i="2"/>
  <c r="F25" i="2"/>
  <c r="T25" i="3"/>
  <c r="G26" i="3" s="1"/>
  <c r="R25" i="3"/>
  <c r="E26" i="3"/>
  <c r="Z25" i="3"/>
  <c r="M26" i="3"/>
  <c r="I26" i="3"/>
  <c r="V25" i="3"/>
  <c r="X24" i="2"/>
  <c r="K25" i="2"/>
  <c r="U24" i="2"/>
  <c r="H25" i="2" s="1"/>
  <c r="Z24" i="2"/>
  <c r="M25" i="2"/>
  <c r="AA24" i="2"/>
  <c r="N25" i="2" s="1"/>
  <c r="Q25" i="3"/>
  <c r="D26" i="3"/>
  <c r="S25" i="3"/>
  <c r="F26" i="3"/>
  <c r="W25" i="3"/>
  <c r="J26" i="3" s="1"/>
  <c r="Q24" i="2"/>
  <c r="D25" i="2" s="1"/>
  <c r="Y24" i="2"/>
  <c r="L25" i="2"/>
  <c r="U25" i="3"/>
  <c r="H26" i="3"/>
  <c r="J23" i="4" l="1"/>
  <c r="K23" i="4"/>
  <c r="I23" i="4"/>
  <c r="F24" i="4"/>
  <c r="E24" i="4"/>
  <c r="D24" i="4"/>
  <c r="Q25" i="2"/>
  <c r="D26" i="2" s="1"/>
  <c r="U25" i="2"/>
  <c r="H26" i="2" s="1"/>
  <c r="Z26" i="3"/>
  <c r="M27" i="3" s="1"/>
  <c r="J26" i="2"/>
  <c r="W25" i="2"/>
  <c r="S25" i="2"/>
  <c r="F26" i="2"/>
  <c r="Q26" i="3"/>
  <c r="D27" i="3" s="1"/>
  <c r="W26" i="3"/>
  <c r="J27" i="3"/>
  <c r="Y26" i="3"/>
  <c r="L27" i="3" s="1"/>
  <c r="AA25" i="2"/>
  <c r="N26" i="2"/>
  <c r="U26" i="3"/>
  <c r="H27" i="3" s="1"/>
  <c r="R26" i="3"/>
  <c r="E27" i="3"/>
  <c r="Y25" i="2"/>
  <c r="L26" i="2" s="1"/>
  <c r="Z25" i="2"/>
  <c r="M26" i="2" s="1"/>
  <c r="AA26" i="3"/>
  <c r="N27" i="3"/>
  <c r="R25" i="2"/>
  <c r="E26" i="2" s="1"/>
  <c r="V25" i="2"/>
  <c r="I26" i="2" s="1"/>
  <c r="K26" i="2"/>
  <c r="X25" i="2"/>
  <c r="S26" i="3"/>
  <c r="F27" i="3"/>
  <c r="T26" i="3"/>
  <c r="G27" i="3"/>
  <c r="T25" i="2"/>
  <c r="G26" i="2"/>
  <c r="V26" i="3"/>
  <c r="I27" i="3" s="1"/>
  <c r="X26" i="3"/>
  <c r="K27" i="3" s="1"/>
  <c r="J24" i="4" l="1"/>
  <c r="I24" i="4"/>
  <c r="K24" i="4"/>
  <c r="E25" i="4"/>
  <c r="F25" i="4"/>
  <c r="D25" i="4"/>
  <c r="U27" i="3"/>
  <c r="H28" i="3"/>
  <c r="W27" i="3"/>
  <c r="J28" i="3"/>
  <c r="W26" i="2"/>
  <c r="J27" i="2"/>
  <c r="Z27" i="3"/>
  <c r="M28" i="3" s="1"/>
  <c r="AA26" i="2"/>
  <c r="N27" i="2"/>
  <c r="U26" i="2"/>
  <c r="H27" i="2"/>
  <c r="S26" i="2"/>
  <c r="F27" i="2" s="1"/>
  <c r="X26" i="2"/>
  <c r="K27" i="2" s="1"/>
  <c r="T27" i="3"/>
  <c r="G28" i="3"/>
  <c r="Z26" i="2"/>
  <c r="M27" i="2" s="1"/>
  <c r="Q27" i="3"/>
  <c r="D28" i="3"/>
  <c r="G27" i="2"/>
  <c r="T26" i="2"/>
  <c r="S27" i="3"/>
  <c r="F28" i="3" s="1"/>
  <c r="R27" i="3"/>
  <c r="E28" i="3" s="1"/>
  <c r="V27" i="3"/>
  <c r="I28" i="3"/>
  <c r="R26" i="2"/>
  <c r="E27" i="2" s="1"/>
  <c r="L27" i="2"/>
  <c r="Y26" i="2"/>
  <c r="Q26" i="2"/>
  <c r="D27" i="2" s="1"/>
  <c r="AA27" i="3"/>
  <c r="N28" i="3" s="1"/>
  <c r="V26" i="2"/>
  <c r="I27" i="2"/>
  <c r="X27" i="3"/>
  <c r="K28" i="3" s="1"/>
  <c r="Y27" i="3"/>
  <c r="L28" i="3"/>
  <c r="K25" i="4" l="1"/>
  <c r="J25" i="4"/>
  <c r="I25" i="4"/>
  <c r="D26" i="4"/>
  <c r="F26" i="4"/>
  <c r="E26" i="4"/>
  <c r="R27" i="2"/>
  <c r="E28" i="2"/>
  <c r="R28" i="3"/>
  <c r="E29" i="3"/>
  <c r="W27" i="2"/>
  <c r="J28" i="2"/>
  <c r="S27" i="2"/>
  <c r="F28" i="2" s="1"/>
  <c r="AA28" i="3"/>
  <c r="N29" i="3"/>
  <c r="U27" i="2"/>
  <c r="H28" i="2"/>
  <c r="W28" i="3"/>
  <c r="J29" i="3"/>
  <c r="T27" i="2"/>
  <c r="G28" i="2"/>
  <c r="X28" i="3"/>
  <c r="K29" i="3"/>
  <c r="S28" i="3"/>
  <c r="F29" i="3"/>
  <c r="Z27" i="2"/>
  <c r="M28" i="2"/>
  <c r="Y27" i="2"/>
  <c r="L28" i="2"/>
  <c r="V27" i="2"/>
  <c r="I28" i="2"/>
  <c r="X27" i="2"/>
  <c r="K28" i="2"/>
  <c r="V28" i="3"/>
  <c r="I29" i="3"/>
  <c r="T28" i="3"/>
  <c r="G29" i="3"/>
  <c r="AA27" i="2"/>
  <c r="N28" i="2" s="1"/>
  <c r="Q28" i="3"/>
  <c r="D29" i="3" s="1"/>
  <c r="Y28" i="3"/>
  <c r="L29" i="3"/>
  <c r="Q27" i="2"/>
  <c r="D28" i="2" s="1"/>
  <c r="U28" i="3"/>
  <c r="H29" i="3" s="1"/>
  <c r="Z28" i="3"/>
  <c r="M29" i="3" s="1"/>
  <c r="J26" i="4" l="1"/>
  <c r="K26" i="4"/>
  <c r="I26" i="4"/>
  <c r="F27" i="4"/>
  <c r="E27" i="4"/>
  <c r="D27" i="4"/>
  <c r="Q29" i="3"/>
  <c r="D30" i="3"/>
  <c r="S28" i="2"/>
  <c r="F29" i="2"/>
  <c r="T29" i="3"/>
  <c r="G30" i="3" s="1"/>
  <c r="S29" i="3"/>
  <c r="F30" i="3" s="1"/>
  <c r="W28" i="2"/>
  <c r="J29" i="2"/>
  <c r="V29" i="3"/>
  <c r="I30" i="3"/>
  <c r="Z28" i="2"/>
  <c r="M29" i="2"/>
  <c r="Q28" i="2"/>
  <c r="D29" i="2" s="1"/>
  <c r="Y29" i="3"/>
  <c r="L30" i="3" s="1"/>
  <c r="X28" i="2"/>
  <c r="K29" i="2" s="1"/>
  <c r="R29" i="3"/>
  <c r="E30" i="3" s="1"/>
  <c r="J30" i="3"/>
  <c r="W29" i="3"/>
  <c r="Z29" i="3"/>
  <c r="M30" i="3"/>
  <c r="AA29" i="3"/>
  <c r="N30" i="3"/>
  <c r="U29" i="3"/>
  <c r="H30" i="3"/>
  <c r="V28" i="2"/>
  <c r="I29" i="2"/>
  <c r="X29" i="3"/>
  <c r="K30" i="3"/>
  <c r="U28" i="2"/>
  <c r="H29" i="2"/>
  <c r="R28" i="2"/>
  <c r="E29" i="2" s="1"/>
  <c r="AA28" i="2"/>
  <c r="N29" i="2"/>
  <c r="Y28" i="2"/>
  <c r="L29" i="2" s="1"/>
  <c r="T28" i="2"/>
  <c r="G29" i="2"/>
  <c r="J27" i="4" l="1"/>
  <c r="K27" i="4"/>
  <c r="I27" i="4"/>
  <c r="E28" i="4"/>
  <c r="D28" i="4"/>
  <c r="F28" i="4"/>
  <c r="R29" i="2"/>
  <c r="E30" i="2" s="1"/>
  <c r="Q29" i="2"/>
  <c r="D30" i="2"/>
  <c r="Y29" i="2"/>
  <c r="L30" i="2" s="1"/>
  <c r="U30" i="3"/>
  <c r="H31" i="3"/>
  <c r="R30" i="3"/>
  <c r="E31" i="3" s="1"/>
  <c r="U29" i="2"/>
  <c r="H30" i="2"/>
  <c r="AA30" i="3"/>
  <c r="N31" i="3"/>
  <c r="S29" i="2"/>
  <c r="F30" i="2" s="1"/>
  <c r="N30" i="2"/>
  <c r="AA29" i="2"/>
  <c r="M30" i="2"/>
  <c r="Z29" i="2"/>
  <c r="V30" i="3"/>
  <c r="I31" i="3"/>
  <c r="S30" i="3"/>
  <c r="F31" i="3"/>
  <c r="Q30" i="3"/>
  <c r="D31" i="3"/>
  <c r="X29" i="2"/>
  <c r="K30" i="2"/>
  <c r="Y30" i="3"/>
  <c r="L31" i="3" s="1"/>
  <c r="T29" i="2"/>
  <c r="G30" i="2" s="1"/>
  <c r="V29" i="2"/>
  <c r="I30" i="2" s="1"/>
  <c r="Z30" i="3"/>
  <c r="M31" i="3"/>
  <c r="T30" i="3"/>
  <c r="G31" i="3" s="1"/>
  <c r="W30" i="3"/>
  <c r="J31" i="3"/>
  <c r="W29" i="2"/>
  <c r="J30" i="2"/>
  <c r="X30" i="3"/>
  <c r="K31" i="3"/>
  <c r="J28" i="4" l="1"/>
  <c r="K28" i="4"/>
  <c r="I28" i="4"/>
  <c r="D29" i="4"/>
  <c r="E29" i="4"/>
  <c r="F29" i="4"/>
  <c r="X30" i="2"/>
  <c r="K31" i="2"/>
  <c r="R31" i="3"/>
  <c r="E32" i="3"/>
  <c r="Y30" i="2"/>
  <c r="L31" i="2" s="1"/>
  <c r="W30" i="2"/>
  <c r="J31" i="2" s="1"/>
  <c r="Q31" i="3"/>
  <c r="D32" i="3" s="1"/>
  <c r="U31" i="3"/>
  <c r="H32" i="3"/>
  <c r="V30" i="2"/>
  <c r="I31" i="2"/>
  <c r="S30" i="2"/>
  <c r="F31" i="2"/>
  <c r="T31" i="3"/>
  <c r="G32" i="3" s="1"/>
  <c r="X31" i="3"/>
  <c r="K32" i="3"/>
  <c r="V31" i="3"/>
  <c r="I32" i="3" s="1"/>
  <c r="Q30" i="2"/>
  <c r="D31" i="2" s="1"/>
  <c r="T30" i="2"/>
  <c r="G31" i="2"/>
  <c r="S31" i="3"/>
  <c r="F32" i="3"/>
  <c r="U30" i="2"/>
  <c r="H31" i="2" s="1"/>
  <c r="R30" i="2"/>
  <c r="E31" i="2" s="1"/>
  <c r="Z30" i="2"/>
  <c r="M31" i="2" s="1"/>
  <c r="Z31" i="3"/>
  <c r="M32" i="3"/>
  <c r="AA30" i="2"/>
  <c r="N31" i="2"/>
  <c r="AA31" i="3"/>
  <c r="N32" i="3" s="1"/>
  <c r="W31" i="3"/>
  <c r="J32" i="3" s="1"/>
  <c r="Y31" i="3"/>
  <c r="L32" i="3"/>
  <c r="K29" i="4" l="1"/>
  <c r="J29" i="4"/>
  <c r="I29" i="4"/>
  <c r="E13" i="8"/>
  <c r="D25" i="17" s="1"/>
  <c r="E30" i="4"/>
  <c r="F30" i="4"/>
  <c r="D30" i="4"/>
  <c r="Q32" i="3"/>
  <c r="D33" i="3" s="1"/>
  <c r="U32" i="3"/>
  <c r="H33" i="3"/>
  <c r="X31" i="2"/>
  <c r="K32" i="2"/>
  <c r="AA31" i="2"/>
  <c r="N32" i="2" s="1"/>
  <c r="Z32" i="3"/>
  <c r="M33" i="3"/>
  <c r="S31" i="2"/>
  <c r="F32" i="2" s="1"/>
  <c r="R32" i="3"/>
  <c r="E33" i="3" s="1"/>
  <c r="U31" i="2"/>
  <c r="H32" i="2"/>
  <c r="Q31" i="2"/>
  <c r="D32" i="2" s="1"/>
  <c r="T31" i="2"/>
  <c r="G32" i="2" s="1"/>
  <c r="T32" i="3"/>
  <c r="G33" i="3"/>
  <c r="W32" i="3"/>
  <c r="J33" i="3"/>
  <c r="V32" i="3"/>
  <c r="I33" i="3" s="1"/>
  <c r="W31" i="2"/>
  <c r="J32" i="2"/>
  <c r="S32" i="3"/>
  <c r="F33" i="3"/>
  <c r="V31" i="2"/>
  <c r="I32" i="2"/>
  <c r="Y32" i="3"/>
  <c r="L33" i="3"/>
  <c r="Z31" i="2"/>
  <c r="M32" i="2" s="1"/>
  <c r="R31" i="2"/>
  <c r="E32" i="2"/>
  <c r="AA32" i="3"/>
  <c r="N33" i="3"/>
  <c r="X32" i="3"/>
  <c r="K33" i="3" s="1"/>
  <c r="Y31" i="2"/>
  <c r="L32" i="2" s="1"/>
  <c r="K30" i="4" l="1"/>
  <c r="J30" i="4"/>
  <c r="I30" i="4"/>
  <c r="D13" i="8"/>
  <c r="C25" i="17" s="1"/>
  <c r="F13" i="8"/>
  <c r="E25" i="17" s="1"/>
  <c r="D31" i="4"/>
  <c r="E31" i="4"/>
  <c r="F31" i="4"/>
  <c r="R33" i="3"/>
  <c r="E34" i="3" s="1"/>
  <c r="S32" i="2"/>
  <c r="F33" i="2" s="1"/>
  <c r="X32" i="2"/>
  <c r="K33" i="2"/>
  <c r="S33" i="3"/>
  <c r="F34" i="3" s="1"/>
  <c r="W33" i="3"/>
  <c r="J34" i="3"/>
  <c r="M34" i="3"/>
  <c r="Z33" i="3"/>
  <c r="V32" i="2"/>
  <c r="I33" i="2"/>
  <c r="W32" i="2"/>
  <c r="J33" i="2"/>
  <c r="V33" i="3"/>
  <c r="I34" i="3"/>
  <c r="T32" i="2"/>
  <c r="G33" i="2"/>
  <c r="X33" i="3"/>
  <c r="K34" i="3" s="1"/>
  <c r="Y33" i="3"/>
  <c r="L34" i="3"/>
  <c r="Q32" i="2"/>
  <c r="D33" i="2" s="1"/>
  <c r="U32" i="2"/>
  <c r="H33" i="2" s="1"/>
  <c r="AA33" i="3"/>
  <c r="N34" i="3"/>
  <c r="U33" i="3"/>
  <c r="H34" i="3" s="1"/>
  <c r="R32" i="2"/>
  <c r="E33" i="2" s="1"/>
  <c r="Z32" i="2"/>
  <c r="M33" i="2"/>
  <c r="Q33" i="3"/>
  <c r="D34" i="3" s="1"/>
  <c r="Y32" i="2"/>
  <c r="L33" i="2"/>
  <c r="T33" i="3"/>
  <c r="G34" i="3" s="1"/>
  <c r="N33" i="2"/>
  <c r="AA32" i="2"/>
  <c r="K31" i="4" l="1"/>
  <c r="O13" i="8"/>
  <c r="J31" i="4"/>
  <c r="I31" i="4"/>
  <c r="E32" i="4"/>
  <c r="F32" i="4"/>
  <c r="D32" i="4"/>
  <c r="Q34" i="3"/>
  <c r="D35" i="3" s="1"/>
  <c r="Q33" i="2"/>
  <c r="D34" i="2" s="1"/>
  <c r="R33" i="2"/>
  <c r="E34" i="2" s="1"/>
  <c r="V34" i="3"/>
  <c r="I35" i="3" s="1"/>
  <c r="W34" i="3"/>
  <c r="J35" i="3"/>
  <c r="G34" i="2"/>
  <c r="T33" i="2"/>
  <c r="U34" i="3"/>
  <c r="H35" i="3" s="1"/>
  <c r="AA33" i="2"/>
  <c r="N34" i="2"/>
  <c r="S34" i="3"/>
  <c r="F35" i="3"/>
  <c r="S33" i="2"/>
  <c r="F34" i="2" s="1"/>
  <c r="X34" i="3"/>
  <c r="K35" i="3"/>
  <c r="T34" i="3"/>
  <c r="G35" i="3"/>
  <c r="W33" i="2"/>
  <c r="J34" i="2" s="1"/>
  <c r="Y33" i="2"/>
  <c r="L34" i="2"/>
  <c r="V33" i="2"/>
  <c r="I34" i="2"/>
  <c r="X33" i="2"/>
  <c r="K34" i="2" s="1"/>
  <c r="R34" i="3"/>
  <c r="E35" i="3" s="1"/>
  <c r="U33" i="2"/>
  <c r="H34" i="2" s="1"/>
  <c r="Z34" i="3"/>
  <c r="M35" i="3" s="1"/>
  <c r="Z33" i="2"/>
  <c r="M34" i="2"/>
  <c r="Y34" i="3"/>
  <c r="L35" i="3"/>
  <c r="AA34" i="3"/>
  <c r="N35" i="3"/>
  <c r="K32" i="4" l="1"/>
  <c r="J32" i="4"/>
  <c r="I32" i="4"/>
  <c r="D33" i="4"/>
  <c r="F33" i="4"/>
  <c r="E33" i="4"/>
  <c r="R35" i="3"/>
  <c r="E36" i="3" s="1"/>
  <c r="Q34" i="2"/>
  <c r="D35" i="2" s="1"/>
  <c r="V34" i="2"/>
  <c r="I35" i="2" s="1"/>
  <c r="L35" i="2"/>
  <c r="Y34" i="2"/>
  <c r="X35" i="3"/>
  <c r="K36" i="3" s="1"/>
  <c r="W35" i="3"/>
  <c r="J36" i="3" s="1"/>
  <c r="W34" i="2"/>
  <c r="J35" i="2" s="1"/>
  <c r="V35" i="3"/>
  <c r="I36" i="3"/>
  <c r="Z35" i="3"/>
  <c r="M36" i="3" s="1"/>
  <c r="AA35" i="3"/>
  <c r="N36" i="3"/>
  <c r="R34" i="2"/>
  <c r="E35" i="2"/>
  <c r="U35" i="3"/>
  <c r="H36" i="3"/>
  <c r="Z34" i="2"/>
  <c r="M35" i="2" s="1"/>
  <c r="S34" i="2"/>
  <c r="F35" i="2" s="1"/>
  <c r="F36" i="3"/>
  <c r="S35" i="3"/>
  <c r="U34" i="2"/>
  <c r="H35" i="2"/>
  <c r="T34" i="2"/>
  <c r="G35" i="2" s="1"/>
  <c r="Y35" i="3"/>
  <c r="L36" i="3"/>
  <c r="T35" i="3"/>
  <c r="G36" i="3" s="1"/>
  <c r="AA34" i="2"/>
  <c r="N35" i="2"/>
  <c r="X34" i="2"/>
  <c r="K35" i="2" s="1"/>
  <c r="Q35" i="3"/>
  <c r="D36" i="3" s="1"/>
  <c r="J33" i="4" l="1"/>
  <c r="K33" i="4"/>
  <c r="I33" i="4"/>
  <c r="E34" i="4"/>
  <c r="F34" i="4"/>
  <c r="D34" i="4"/>
  <c r="Y35" i="2"/>
  <c r="L36" i="2" s="1"/>
  <c r="U36" i="3"/>
  <c r="H37" i="3" s="1"/>
  <c r="T35" i="2"/>
  <c r="G36" i="2"/>
  <c r="X36" i="3"/>
  <c r="K37" i="3"/>
  <c r="V35" i="2"/>
  <c r="I36" i="2" s="1"/>
  <c r="Y36" i="3"/>
  <c r="L37" i="3" s="1"/>
  <c r="J36" i="2"/>
  <c r="W35" i="2"/>
  <c r="Z35" i="2"/>
  <c r="M36" i="2"/>
  <c r="W36" i="3"/>
  <c r="J37" i="3"/>
  <c r="AA35" i="2"/>
  <c r="N36" i="2" s="1"/>
  <c r="Q35" i="2"/>
  <c r="D36" i="2"/>
  <c r="S35" i="2"/>
  <c r="F36" i="2" s="1"/>
  <c r="AA36" i="3"/>
  <c r="N37" i="3" s="1"/>
  <c r="Q36" i="3"/>
  <c r="D37" i="3" s="1"/>
  <c r="H36" i="2"/>
  <c r="U35" i="2"/>
  <c r="K36" i="2"/>
  <c r="X35" i="2"/>
  <c r="R35" i="2"/>
  <c r="E36" i="2" s="1"/>
  <c r="V36" i="3"/>
  <c r="I37" i="3" s="1"/>
  <c r="M37" i="3"/>
  <c r="Z36" i="3"/>
  <c r="G37" i="3"/>
  <c r="T36" i="3"/>
  <c r="S36" i="3"/>
  <c r="F37" i="3" s="1"/>
  <c r="R36" i="3"/>
  <c r="E37" i="3" s="1"/>
  <c r="K34" i="4" l="1"/>
  <c r="J34" i="4"/>
  <c r="I34" i="4"/>
  <c r="D35" i="4"/>
  <c r="E35" i="4"/>
  <c r="F35" i="4"/>
  <c r="W37" i="3"/>
  <c r="J38" i="3" s="1"/>
  <c r="V36" i="2"/>
  <c r="I37" i="2"/>
  <c r="Z36" i="2"/>
  <c r="M37" i="2"/>
  <c r="X37" i="3"/>
  <c r="K38" i="3" s="1"/>
  <c r="W36" i="2"/>
  <c r="J37" i="2" s="1"/>
  <c r="Q36" i="2"/>
  <c r="D37" i="2" s="1"/>
  <c r="V37" i="3"/>
  <c r="I38" i="3" s="1"/>
  <c r="U36" i="2"/>
  <c r="H37" i="2"/>
  <c r="U37" i="3"/>
  <c r="H38" i="3"/>
  <c r="S37" i="3"/>
  <c r="F38" i="3"/>
  <c r="Q37" i="3"/>
  <c r="D38" i="3" s="1"/>
  <c r="Y36" i="2"/>
  <c r="L37" i="2"/>
  <c r="X36" i="2"/>
  <c r="K37" i="2" s="1"/>
  <c r="T36" i="2"/>
  <c r="G37" i="2"/>
  <c r="R36" i="2"/>
  <c r="E37" i="2" s="1"/>
  <c r="N38" i="3"/>
  <c r="AA37" i="3"/>
  <c r="Z37" i="3"/>
  <c r="M38" i="3"/>
  <c r="S36" i="2"/>
  <c r="F37" i="2" s="1"/>
  <c r="R37" i="3"/>
  <c r="E38" i="3"/>
  <c r="T37" i="3"/>
  <c r="G38" i="3" s="1"/>
  <c r="N37" i="2"/>
  <c r="AA36" i="2"/>
  <c r="Y37" i="3"/>
  <c r="L38" i="3"/>
  <c r="K35" i="4" l="1"/>
  <c r="J35" i="4"/>
  <c r="I35" i="4"/>
  <c r="F36" i="4"/>
  <c r="D36" i="4"/>
  <c r="E36" i="4"/>
  <c r="R37" i="2"/>
  <c r="E38" i="2" s="1"/>
  <c r="Q37" i="2"/>
  <c r="D38" i="2" s="1"/>
  <c r="Q38" i="3"/>
  <c r="D39" i="3" s="1"/>
  <c r="U38" i="3"/>
  <c r="H39" i="3"/>
  <c r="R38" i="3"/>
  <c r="E39" i="3" s="1"/>
  <c r="L39" i="3"/>
  <c r="Y38" i="3"/>
  <c r="Z38" i="3"/>
  <c r="M39" i="3" s="1"/>
  <c r="G38" i="2"/>
  <c r="T37" i="2"/>
  <c r="Z37" i="2"/>
  <c r="M38" i="2"/>
  <c r="W37" i="2"/>
  <c r="J38" i="2"/>
  <c r="V38" i="3"/>
  <c r="I39" i="3" s="1"/>
  <c r="S38" i="3"/>
  <c r="F39" i="3"/>
  <c r="V37" i="2"/>
  <c r="I38" i="2"/>
  <c r="T38" i="3"/>
  <c r="G39" i="3"/>
  <c r="X37" i="2"/>
  <c r="K38" i="2"/>
  <c r="L38" i="2"/>
  <c r="Y37" i="2"/>
  <c r="AA38" i="3"/>
  <c r="N39" i="3"/>
  <c r="S37" i="2"/>
  <c r="F38" i="2" s="1"/>
  <c r="U37" i="2"/>
  <c r="H38" i="2"/>
  <c r="AA37" i="2"/>
  <c r="N38" i="2" s="1"/>
  <c r="X38" i="3"/>
  <c r="K39" i="3" s="1"/>
  <c r="W38" i="3"/>
  <c r="J39" i="3"/>
  <c r="J36" i="4" l="1"/>
  <c r="I36" i="4"/>
  <c r="K36" i="4"/>
  <c r="F37" i="4"/>
  <c r="E37" i="4"/>
  <c r="D37" i="4"/>
  <c r="G12" i="8"/>
  <c r="F24" i="17" s="1"/>
  <c r="D12" i="8"/>
  <c r="C24" i="17" s="1"/>
  <c r="M12" i="8"/>
  <c r="L24" i="17" s="1"/>
  <c r="J12" i="8"/>
  <c r="I24" i="17" s="1"/>
  <c r="L12" i="8"/>
  <c r="K24" i="17" s="1"/>
  <c r="E12" i="8"/>
  <c r="D24" i="17" s="1"/>
  <c r="F12" i="8"/>
  <c r="E24" i="17" s="1"/>
  <c r="K12" i="8"/>
  <c r="J24" i="17" s="1"/>
  <c r="N12" i="8"/>
  <c r="M24" i="17" s="1"/>
  <c r="I12" i="8"/>
  <c r="H24" i="17" s="1"/>
  <c r="H12" i="8"/>
  <c r="G24" i="17" s="1"/>
  <c r="W38" i="2"/>
  <c r="J39" i="2" s="1"/>
  <c r="V38" i="2"/>
  <c r="I39" i="2"/>
  <c r="Z38" i="2"/>
  <c r="M39" i="2"/>
  <c r="AA38" i="2"/>
  <c r="N39" i="2" s="1"/>
  <c r="W39" i="3"/>
  <c r="J40" i="3"/>
  <c r="S39" i="3"/>
  <c r="F40" i="3" s="1"/>
  <c r="T39" i="3"/>
  <c r="G40" i="3"/>
  <c r="U38" i="2"/>
  <c r="H39" i="2" s="1"/>
  <c r="Q38" i="2"/>
  <c r="D39" i="2" s="1"/>
  <c r="S38" i="2"/>
  <c r="F39" i="2" s="1"/>
  <c r="U39" i="3"/>
  <c r="H40" i="3" s="1"/>
  <c r="Q39" i="3"/>
  <c r="D40" i="3" s="1"/>
  <c r="V39" i="3"/>
  <c r="I40" i="3" s="1"/>
  <c r="Z39" i="3"/>
  <c r="M40" i="3" s="1"/>
  <c r="R39" i="3"/>
  <c r="E40" i="3" s="1"/>
  <c r="AA39" i="3"/>
  <c r="N40" i="3" s="1"/>
  <c r="R38" i="2"/>
  <c r="E39" i="2" s="1"/>
  <c r="Y38" i="2"/>
  <c r="L39" i="2"/>
  <c r="T38" i="2"/>
  <c r="G39" i="2" s="1"/>
  <c r="K40" i="3"/>
  <c r="X39" i="3"/>
  <c r="X38" i="2"/>
  <c r="K39" i="2"/>
  <c r="Y39" i="3"/>
  <c r="L40" i="3"/>
  <c r="I37" i="4" l="1"/>
  <c r="O12" i="8"/>
  <c r="J37" i="4"/>
  <c r="K37" i="4"/>
  <c r="D38" i="4"/>
  <c r="E38" i="4"/>
  <c r="F38" i="4"/>
  <c r="F40" i="2"/>
  <c r="S39" i="2"/>
  <c r="AA40" i="3"/>
  <c r="N41" i="3"/>
  <c r="Q39" i="2"/>
  <c r="D40" i="2" s="1"/>
  <c r="S40" i="3"/>
  <c r="F41" i="3"/>
  <c r="Y40" i="3"/>
  <c r="L41" i="3"/>
  <c r="R40" i="3"/>
  <c r="E41" i="3" s="1"/>
  <c r="Z39" i="2"/>
  <c r="M40" i="2"/>
  <c r="T40" i="3"/>
  <c r="G41" i="3" s="1"/>
  <c r="Q40" i="3"/>
  <c r="D41" i="3" s="1"/>
  <c r="X39" i="2"/>
  <c r="K40" i="2"/>
  <c r="W40" i="3"/>
  <c r="J41" i="3"/>
  <c r="V39" i="2"/>
  <c r="I40" i="2"/>
  <c r="R39" i="2"/>
  <c r="E40" i="2" s="1"/>
  <c r="U39" i="2"/>
  <c r="H40" i="2"/>
  <c r="V40" i="3"/>
  <c r="I41" i="3"/>
  <c r="U40" i="3"/>
  <c r="H41" i="3" s="1"/>
  <c r="W39" i="2"/>
  <c r="J40" i="2" s="1"/>
  <c r="X40" i="3"/>
  <c r="K41" i="3"/>
  <c r="T39" i="2"/>
  <c r="G40" i="2"/>
  <c r="Y39" i="2"/>
  <c r="L40" i="2"/>
  <c r="M41" i="3"/>
  <c r="Z40" i="3"/>
  <c r="AA39" i="2"/>
  <c r="N40" i="2"/>
  <c r="K38" i="4" l="1"/>
  <c r="J38" i="4"/>
  <c r="I38" i="4"/>
  <c r="E39" i="4"/>
  <c r="F39" i="4"/>
  <c r="D39" i="4"/>
  <c r="Q40" i="2"/>
  <c r="D41" i="2" s="1"/>
  <c r="R40" i="2"/>
  <c r="E41" i="2" s="1"/>
  <c r="Y41" i="3"/>
  <c r="L42" i="3"/>
  <c r="R41" i="3"/>
  <c r="E42" i="3" s="1"/>
  <c r="V41" i="3"/>
  <c r="I42" i="3" s="1"/>
  <c r="AA40" i="2"/>
  <c r="N41" i="2"/>
  <c r="X41" i="3"/>
  <c r="K42" i="3"/>
  <c r="U40" i="2"/>
  <c r="H41" i="2" s="1"/>
  <c r="X40" i="2"/>
  <c r="K41" i="2"/>
  <c r="Z40" i="2"/>
  <c r="M41" i="2"/>
  <c r="S41" i="3"/>
  <c r="F42" i="3"/>
  <c r="W41" i="3"/>
  <c r="J42" i="3" s="1"/>
  <c r="T40" i="2"/>
  <c r="G41" i="2"/>
  <c r="V40" i="2"/>
  <c r="I41" i="2" s="1"/>
  <c r="Q41" i="3"/>
  <c r="D42" i="3" s="1"/>
  <c r="Z41" i="3"/>
  <c r="M42" i="3"/>
  <c r="U41" i="3"/>
  <c r="H42" i="3"/>
  <c r="T41" i="3"/>
  <c r="G42" i="3"/>
  <c r="AA41" i="3"/>
  <c r="N42" i="3"/>
  <c r="Y40" i="2"/>
  <c r="L41" i="2" s="1"/>
  <c r="W40" i="2"/>
  <c r="J41" i="2"/>
  <c r="F41" i="2"/>
  <c r="S40" i="2"/>
  <c r="I39" i="4" l="1"/>
  <c r="K39" i="4"/>
  <c r="J39" i="4"/>
  <c r="D40" i="4"/>
  <c r="F40" i="4"/>
  <c r="E40" i="4"/>
  <c r="Q42" i="3"/>
  <c r="D43" i="3" s="1"/>
  <c r="R41" i="2"/>
  <c r="E42" i="2" s="1"/>
  <c r="T41" i="2"/>
  <c r="G42" i="2"/>
  <c r="U41" i="2"/>
  <c r="H42" i="2" s="1"/>
  <c r="X41" i="2"/>
  <c r="K42" i="2" s="1"/>
  <c r="Y42" i="3"/>
  <c r="L43" i="3" s="1"/>
  <c r="W42" i="3"/>
  <c r="J43" i="3"/>
  <c r="U42" i="3"/>
  <c r="H43" i="3"/>
  <c r="AA41" i="2"/>
  <c r="N42" i="2" s="1"/>
  <c r="R42" i="3"/>
  <c r="E43" i="3" s="1"/>
  <c r="S41" i="2"/>
  <c r="F42" i="2" s="1"/>
  <c r="W41" i="2"/>
  <c r="J42" i="2"/>
  <c r="Z42" i="3"/>
  <c r="M43" i="3"/>
  <c r="AA42" i="3"/>
  <c r="N43" i="3"/>
  <c r="Z41" i="2"/>
  <c r="M42" i="2"/>
  <c r="Q41" i="2"/>
  <c r="D42" i="2" s="1"/>
  <c r="T42" i="3"/>
  <c r="G43" i="3" s="1"/>
  <c r="X42" i="3"/>
  <c r="K43" i="3"/>
  <c r="Y41" i="2"/>
  <c r="L42" i="2"/>
  <c r="S42" i="3"/>
  <c r="F43" i="3"/>
  <c r="V42" i="3"/>
  <c r="I43" i="3"/>
  <c r="V41" i="2"/>
  <c r="I42" i="2" s="1"/>
  <c r="J40" i="4" l="1"/>
  <c r="K40" i="4"/>
  <c r="I40" i="4"/>
  <c r="D41" i="4"/>
  <c r="F41" i="4"/>
  <c r="E41" i="4"/>
  <c r="T42" i="2"/>
  <c r="G43" i="2"/>
  <c r="U42" i="2"/>
  <c r="H43" i="2"/>
  <c r="W43" i="3"/>
  <c r="J44" i="3"/>
  <c r="Q42" i="2"/>
  <c r="D43" i="2" s="1"/>
  <c r="Y42" i="2"/>
  <c r="L43" i="2"/>
  <c r="AA43" i="3"/>
  <c r="N44" i="3" s="1"/>
  <c r="X42" i="2"/>
  <c r="K43" i="2"/>
  <c r="R43" i="3"/>
  <c r="E44" i="3" s="1"/>
  <c r="AA42" i="2"/>
  <c r="N43" i="2" s="1"/>
  <c r="M43" i="2"/>
  <c r="Z42" i="2"/>
  <c r="X43" i="3"/>
  <c r="K44" i="3"/>
  <c r="R42" i="2"/>
  <c r="E43" i="2" s="1"/>
  <c r="S42" i="2"/>
  <c r="F43" i="2"/>
  <c r="Y43" i="3"/>
  <c r="L44" i="3"/>
  <c r="J43" i="2"/>
  <c r="W42" i="2"/>
  <c r="Z43" i="3"/>
  <c r="M44" i="3" s="1"/>
  <c r="Q43" i="3"/>
  <c r="D44" i="3" s="1"/>
  <c r="S43" i="3"/>
  <c r="F44" i="3" s="1"/>
  <c r="V42" i="2"/>
  <c r="I43" i="2"/>
  <c r="V43" i="3"/>
  <c r="I44" i="3" s="1"/>
  <c r="U43" i="3"/>
  <c r="H44" i="3"/>
  <c r="G44" i="3"/>
  <c r="T43" i="3"/>
  <c r="J41" i="4" l="1"/>
  <c r="K41" i="4"/>
  <c r="I41" i="4"/>
  <c r="E42" i="4"/>
  <c r="D42" i="4"/>
  <c r="F42" i="4"/>
  <c r="R43" i="2"/>
  <c r="E44" i="2"/>
  <c r="W44" i="3"/>
  <c r="J45" i="3"/>
  <c r="Q44" i="3"/>
  <c r="D45" i="3" s="1"/>
  <c r="Y44" i="3"/>
  <c r="L45" i="3"/>
  <c r="U43" i="2"/>
  <c r="H44" i="2"/>
  <c r="V43" i="2"/>
  <c r="I44" i="2" s="1"/>
  <c r="Z43" i="2"/>
  <c r="M44" i="2" s="1"/>
  <c r="AA44" i="3"/>
  <c r="N45" i="3"/>
  <c r="V44" i="3"/>
  <c r="I45" i="3" s="1"/>
  <c r="S44" i="3"/>
  <c r="F45" i="3" s="1"/>
  <c r="S43" i="2"/>
  <c r="F44" i="2" s="1"/>
  <c r="Y43" i="2"/>
  <c r="L44" i="2" s="1"/>
  <c r="T43" i="2"/>
  <c r="G44" i="2" s="1"/>
  <c r="K45" i="3"/>
  <c r="X44" i="3"/>
  <c r="T44" i="3"/>
  <c r="G45" i="3" s="1"/>
  <c r="W43" i="2"/>
  <c r="J44" i="2"/>
  <c r="AA43" i="2"/>
  <c r="N44" i="2" s="1"/>
  <c r="X43" i="2"/>
  <c r="K44" i="2"/>
  <c r="R44" i="3"/>
  <c r="E45" i="3" s="1"/>
  <c r="Q43" i="2"/>
  <c r="D44" i="2" s="1"/>
  <c r="U44" i="3"/>
  <c r="H45" i="3"/>
  <c r="Z44" i="3"/>
  <c r="M45" i="3" s="1"/>
  <c r="K42" i="4" l="1"/>
  <c r="I42" i="4"/>
  <c r="J42" i="4"/>
  <c r="F43" i="4"/>
  <c r="D43" i="4"/>
  <c r="E43" i="4"/>
  <c r="Y45" i="3"/>
  <c r="L46" i="3"/>
  <c r="U45" i="3"/>
  <c r="H46" i="3"/>
  <c r="Q44" i="2"/>
  <c r="D45" i="2"/>
  <c r="W44" i="2"/>
  <c r="J45" i="2"/>
  <c r="T44" i="2"/>
  <c r="G45" i="2"/>
  <c r="AA45" i="3"/>
  <c r="N46" i="3"/>
  <c r="R44" i="2"/>
  <c r="E45" i="2"/>
  <c r="Q45" i="3"/>
  <c r="D46" i="3" s="1"/>
  <c r="U44" i="2"/>
  <c r="H45" i="2" s="1"/>
  <c r="T45" i="3"/>
  <c r="G46" i="3" s="1"/>
  <c r="X44" i="2"/>
  <c r="K45" i="2" s="1"/>
  <c r="R45" i="3"/>
  <c r="E46" i="3"/>
  <c r="Y44" i="2"/>
  <c r="L45" i="2"/>
  <c r="Z44" i="2"/>
  <c r="M45" i="2"/>
  <c r="V45" i="3"/>
  <c r="I46" i="3"/>
  <c r="M46" i="3"/>
  <c r="Z45" i="3"/>
  <c r="V44" i="2"/>
  <c r="I45" i="2" s="1"/>
  <c r="W45" i="3"/>
  <c r="J46" i="3"/>
  <c r="S45" i="3"/>
  <c r="F46" i="3" s="1"/>
  <c r="AA44" i="2"/>
  <c r="N45" i="2" s="1"/>
  <c r="X45" i="3"/>
  <c r="K46" i="3" s="1"/>
  <c r="S44" i="2"/>
  <c r="F45" i="2" s="1"/>
  <c r="J43" i="4" l="1"/>
  <c r="K43" i="4"/>
  <c r="I43" i="4"/>
  <c r="E44" i="4"/>
  <c r="D44" i="4"/>
  <c r="F44" i="4"/>
  <c r="U46" i="3"/>
  <c r="H47" i="3" s="1"/>
  <c r="S45" i="2"/>
  <c r="F46" i="2"/>
  <c r="R46" i="3"/>
  <c r="E47" i="3" s="1"/>
  <c r="AA46" i="3"/>
  <c r="N47" i="3"/>
  <c r="Q45" i="2"/>
  <c r="D46" i="2" s="1"/>
  <c r="T46" i="3"/>
  <c r="G47" i="3" s="1"/>
  <c r="X45" i="2"/>
  <c r="K46" i="2"/>
  <c r="T45" i="2"/>
  <c r="G46" i="2"/>
  <c r="Y46" i="3"/>
  <c r="L47" i="3"/>
  <c r="Q46" i="3"/>
  <c r="D47" i="3" s="1"/>
  <c r="Y45" i="2"/>
  <c r="L46" i="2"/>
  <c r="M47" i="3"/>
  <c r="Z46" i="3"/>
  <c r="V46" i="3"/>
  <c r="I47" i="3" s="1"/>
  <c r="W46" i="3"/>
  <c r="J47" i="3"/>
  <c r="Z45" i="2"/>
  <c r="M46" i="2"/>
  <c r="R45" i="2"/>
  <c r="E46" i="2"/>
  <c r="X46" i="3"/>
  <c r="K47" i="3"/>
  <c r="W45" i="2"/>
  <c r="J46" i="2" s="1"/>
  <c r="V45" i="2"/>
  <c r="I46" i="2" s="1"/>
  <c r="AA45" i="2"/>
  <c r="N46" i="2"/>
  <c r="S46" i="3"/>
  <c r="F47" i="3"/>
  <c r="U45" i="2"/>
  <c r="H46" i="2" s="1"/>
  <c r="K44" i="4" l="1"/>
  <c r="J44" i="4"/>
  <c r="I44" i="4"/>
  <c r="D45" i="4"/>
  <c r="E45" i="4"/>
  <c r="F45" i="4"/>
  <c r="Q46" i="2"/>
  <c r="D47" i="2"/>
  <c r="E48" i="3"/>
  <c r="R47" i="3"/>
  <c r="K48" i="3"/>
  <c r="X47" i="3"/>
  <c r="R46" i="2"/>
  <c r="E47" i="2" s="1"/>
  <c r="AA46" i="2"/>
  <c r="N47" i="2"/>
  <c r="Q47" i="3"/>
  <c r="D48" i="3" s="1"/>
  <c r="V47" i="3"/>
  <c r="I48" i="3" s="1"/>
  <c r="S46" i="2"/>
  <c r="F47" i="2" s="1"/>
  <c r="T46" i="2"/>
  <c r="G47" i="2"/>
  <c r="Z46" i="2"/>
  <c r="M47" i="2" s="1"/>
  <c r="AA47" i="3"/>
  <c r="N48" i="3" s="1"/>
  <c r="W47" i="3"/>
  <c r="J48" i="3" s="1"/>
  <c r="Y47" i="3"/>
  <c r="L48" i="3"/>
  <c r="V46" i="2"/>
  <c r="I47" i="2" s="1"/>
  <c r="U46" i="2"/>
  <c r="H47" i="2" s="1"/>
  <c r="Z47" i="3"/>
  <c r="M48" i="3"/>
  <c r="U47" i="3"/>
  <c r="H48" i="3"/>
  <c r="G48" i="3"/>
  <c r="T47" i="3"/>
  <c r="S47" i="3"/>
  <c r="F48" i="3" s="1"/>
  <c r="Y46" i="2"/>
  <c r="L47" i="2" s="1"/>
  <c r="X46" i="2"/>
  <c r="K47" i="2"/>
  <c r="W46" i="2"/>
  <c r="J47" i="2" s="1"/>
  <c r="K45" i="4" l="1"/>
  <c r="J45" i="4"/>
  <c r="I45" i="4"/>
  <c r="D46" i="4"/>
  <c r="E46" i="4"/>
  <c r="F46" i="4"/>
  <c r="Z48" i="3"/>
  <c r="M49" i="3" s="1"/>
  <c r="Y48" i="3"/>
  <c r="L49" i="3" s="1"/>
  <c r="T47" i="2"/>
  <c r="G48" i="2"/>
  <c r="N48" i="2"/>
  <c r="AA47" i="2"/>
  <c r="S48" i="3"/>
  <c r="F49" i="3"/>
  <c r="S47" i="2"/>
  <c r="F48" i="2"/>
  <c r="R48" i="3"/>
  <c r="E49" i="3" s="1"/>
  <c r="U47" i="2"/>
  <c r="H48" i="2" s="1"/>
  <c r="AA48" i="3"/>
  <c r="N49" i="3"/>
  <c r="V48" i="3"/>
  <c r="I49" i="3" s="1"/>
  <c r="X48" i="3"/>
  <c r="K49" i="3"/>
  <c r="W47" i="2"/>
  <c r="J48" i="2"/>
  <c r="W48" i="3"/>
  <c r="J49" i="3"/>
  <c r="G49" i="3"/>
  <c r="T48" i="3"/>
  <c r="Z47" i="2"/>
  <c r="M48" i="2"/>
  <c r="V47" i="2"/>
  <c r="I48" i="2" s="1"/>
  <c r="K48" i="2"/>
  <c r="X47" i="2"/>
  <c r="R47" i="2"/>
  <c r="E48" i="2" s="1"/>
  <c r="Q47" i="2"/>
  <c r="D48" i="2" s="1"/>
  <c r="U48" i="3"/>
  <c r="H49" i="3" s="1"/>
  <c r="Q48" i="3"/>
  <c r="D49" i="3"/>
  <c r="L48" i="2"/>
  <c r="Y47" i="2"/>
  <c r="K46" i="4" l="1"/>
  <c r="J46" i="4"/>
  <c r="I46" i="4"/>
  <c r="E47" i="4"/>
  <c r="D47" i="4"/>
  <c r="F47" i="4"/>
  <c r="AA49" i="3"/>
  <c r="N50" i="3" s="1"/>
  <c r="T48" i="2"/>
  <c r="G49" i="2" s="1"/>
  <c r="W49" i="3"/>
  <c r="J50" i="3" s="1"/>
  <c r="J49" i="2"/>
  <c r="W48" i="2"/>
  <c r="X48" i="2"/>
  <c r="K49" i="2" s="1"/>
  <c r="AA48" i="2"/>
  <c r="N49" i="2"/>
  <c r="Y49" i="3"/>
  <c r="L50" i="3"/>
  <c r="V48" i="2"/>
  <c r="I49" i="2"/>
  <c r="S48" i="2"/>
  <c r="F49" i="2" s="1"/>
  <c r="Q49" i="3"/>
  <c r="D50" i="3"/>
  <c r="K50" i="3"/>
  <c r="X49" i="3"/>
  <c r="R49" i="3"/>
  <c r="E50" i="3"/>
  <c r="Z49" i="3"/>
  <c r="M50" i="3"/>
  <c r="U48" i="2"/>
  <c r="H49" i="2" s="1"/>
  <c r="Q48" i="2"/>
  <c r="D49" i="2" s="1"/>
  <c r="R48" i="2"/>
  <c r="E49" i="2" s="1"/>
  <c r="Z48" i="2"/>
  <c r="M49" i="2" s="1"/>
  <c r="U49" i="3"/>
  <c r="H50" i="3"/>
  <c r="S49" i="3"/>
  <c r="F50" i="3" s="1"/>
  <c r="Y48" i="2"/>
  <c r="L49" i="2" s="1"/>
  <c r="G50" i="3"/>
  <c r="T49" i="3"/>
  <c r="V49" i="3"/>
  <c r="I50" i="3" s="1"/>
  <c r="I47" i="4" l="1"/>
  <c r="K47" i="4"/>
  <c r="J47" i="4"/>
  <c r="E48" i="4"/>
  <c r="F48" i="4"/>
  <c r="D48" i="4"/>
  <c r="R49" i="2"/>
  <c r="E50" i="2"/>
  <c r="Q49" i="2"/>
  <c r="D50" i="2" s="1"/>
  <c r="AA49" i="2"/>
  <c r="N50" i="2"/>
  <c r="G50" i="2"/>
  <c r="T49" i="2"/>
  <c r="Y50" i="3"/>
  <c r="L51" i="3" s="1"/>
  <c r="R50" i="3"/>
  <c r="E51" i="3" s="1"/>
  <c r="X49" i="2"/>
  <c r="K50" i="2" s="1"/>
  <c r="X50" i="3"/>
  <c r="K51" i="3" s="1"/>
  <c r="V49" i="2"/>
  <c r="I50" i="2"/>
  <c r="I51" i="3"/>
  <c r="V50" i="3"/>
  <c r="W49" i="2"/>
  <c r="J50" i="2"/>
  <c r="Y49" i="2"/>
  <c r="L50" i="2" s="1"/>
  <c r="Q50" i="3"/>
  <c r="D51" i="3" s="1"/>
  <c r="S49" i="2"/>
  <c r="F50" i="2" s="1"/>
  <c r="S50" i="3"/>
  <c r="F51" i="3"/>
  <c r="U50" i="3"/>
  <c r="H51" i="3"/>
  <c r="U49" i="2"/>
  <c r="H50" i="2"/>
  <c r="M50" i="2"/>
  <c r="Z49" i="2"/>
  <c r="Z50" i="3"/>
  <c r="M51" i="3" s="1"/>
  <c r="T50" i="3"/>
  <c r="G51" i="3"/>
  <c r="W50" i="3"/>
  <c r="J51" i="3"/>
  <c r="AA50" i="3"/>
  <c r="N51" i="3"/>
  <c r="I48" i="4" l="1"/>
  <c r="K48" i="4"/>
  <c r="J48" i="4"/>
  <c r="D49" i="4"/>
  <c r="F49" i="4"/>
  <c r="E49" i="4"/>
  <c r="X50" i="2"/>
  <c r="K51" i="2"/>
  <c r="W50" i="2"/>
  <c r="J51" i="2"/>
  <c r="N51" i="2"/>
  <c r="AA50" i="2"/>
  <c r="S50" i="2"/>
  <c r="F51" i="2" s="1"/>
  <c r="S51" i="3"/>
  <c r="F52" i="3" s="1"/>
  <c r="R51" i="3"/>
  <c r="E52" i="3"/>
  <c r="T51" i="3"/>
  <c r="G52" i="3"/>
  <c r="H51" i="2"/>
  <c r="U50" i="2"/>
  <c r="V51" i="3"/>
  <c r="I52" i="3"/>
  <c r="Q51" i="3"/>
  <c r="D52" i="3" s="1"/>
  <c r="Y51" i="3"/>
  <c r="L52" i="3"/>
  <c r="Q50" i="2"/>
  <c r="D51" i="2" s="1"/>
  <c r="T50" i="2"/>
  <c r="G51" i="2"/>
  <c r="Z51" i="3"/>
  <c r="M52" i="3" s="1"/>
  <c r="U51" i="3"/>
  <c r="H52" i="3"/>
  <c r="V50" i="2"/>
  <c r="I51" i="2" s="1"/>
  <c r="R50" i="2"/>
  <c r="E51" i="2" s="1"/>
  <c r="Y50" i="2"/>
  <c r="L51" i="2"/>
  <c r="N52" i="3"/>
  <c r="AA51" i="3"/>
  <c r="Z50" i="2"/>
  <c r="M51" i="2"/>
  <c r="W51" i="3"/>
  <c r="J52" i="3"/>
  <c r="X51" i="3"/>
  <c r="K52" i="3" s="1"/>
  <c r="J49" i="4" l="1"/>
  <c r="K49" i="4"/>
  <c r="I49" i="4"/>
  <c r="E50" i="4"/>
  <c r="F50" i="4"/>
  <c r="D50" i="4"/>
  <c r="R51" i="2"/>
  <c r="E52" i="2"/>
  <c r="Q52" i="3"/>
  <c r="D53" i="3"/>
  <c r="T51" i="2"/>
  <c r="G52" i="2" s="1"/>
  <c r="W51" i="2"/>
  <c r="J52" i="2" s="1"/>
  <c r="AA52" i="3"/>
  <c r="N53" i="3"/>
  <c r="Z51" i="2"/>
  <c r="M52" i="2"/>
  <c r="V52" i="3"/>
  <c r="I53" i="3"/>
  <c r="Y51" i="2"/>
  <c r="L52" i="2"/>
  <c r="X51" i="2"/>
  <c r="K52" i="2" s="1"/>
  <c r="R52" i="3"/>
  <c r="E53" i="3"/>
  <c r="S52" i="3"/>
  <c r="F53" i="3"/>
  <c r="Z52" i="3"/>
  <c r="M53" i="3" s="1"/>
  <c r="U51" i="2"/>
  <c r="H52" i="2" s="1"/>
  <c r="V51" i="2"/>
  <c r="I52" i="2"/>
  <c r="U52" i="3"/>
  <c r="H53" i="3" s="1"/>
  <c r="S51" i="2"/>
  <c r="F52" i="2" s="1"/>
  <c r="X52" i="3"/>
  <c r="K53" i="3"/>
  <c r="Y52" i="3"/>
  <c r="L53" i="3"/>
  <c r="T52" i="3"/>
  <c r="G53" i="3" s="1"/>
  <c r="Q51" i="2"/>
  <c r="D52" i="2" s="1"/>
  <c r="W52" i="3"/>
  <c r="J53" i="3"/>
  <c r="AA51" i="2"/>
  <c r="N52" i="2"/>
  <c r="I50" i="4" l="1"/>
  <c r="J50" i="4"/>
  <c r="K50" i="4"/>
  <c r="D51" i="4"/>
  <c r="F51" i="4"/>
  <c r="E51" i="4"/>
  <c r="T52" i="2"/>
  <c r="G53" i="2" s="1"/>
  <c r="AA53" i="3"/>
  <c r="N54" i="3"/>
  <c r="Y52" i="2"/>
  <c r="L53" i="2" s="1"/>
  <c r="U53" i="3"/>
  <c r="H54" i="3"/>
  <c r="Y53" i="3"/>
  <c r="L54" i="3"/>
  <c r="X53" i="3"/>
  <c r="K54" i="3"/>
  <c r="Q53" i="3"/>
  <c r="D54" i="3"/>
  <c r="T53" i="3"/>
  <c r="G54" i="3"/>
  <c r="R53" i="3"/>
  <c r="E54" i="3" s="1"/>
  <c r="V53" i="3"/>
  <c r="I54" i="3"/>
  <c r="Q52" i="2"/>
  <c r="D53" i="2" s="1"/>
  <c r="S53" i="3"/>
  <c r="F54" i="3"/>
  <c r="W52" i="2"/>
  <c r="J53" i="2"/>
  <c r="V52" i="2"/>
  <c r="I53" i="2"/>
  <c r="AA52" i="2"/>
  <c r="N53" i="2" s="1"/>
  <c r="W53" i="3"/>
  <c r="J54" i="3" s="1"/>
  <c r="X52" i="2"/>
  <c r="K53" i="2"/>
  <c r="Z52" i="2"/>
  <c r="M53" i="2"/>
  <c r="R52" i="2"/>
  <c r="E53" i="2" s="1"/>
  <c r="Z53" i="3"/>
  <c r="M54" i="3"/>
  <c r="F53" i="2"/>
  <c r="S52" i="2"/>
  <c r="U52" i="2"/>
  <c r="H53" i="2" s="1"/>
  <c r="J51" i="4" l="1"/>
  <c r="K51" i="4"/>
  <c r="I51" i="4"/>
  <c r="F52" i="4"/>
  <c r="D52" i="4"/>
  <c r="E52" i="4"/>
  <c r="X54" i="3"/>
  <c r="K55" i="3"/>
  <c r="Y54" i="3"/>
  <c r="L55" i="3" s="1"/>
  <c r="N54" i="2"/>
  <c r="AA53" i="2"/>
  <c r="G55" i="3"/>
  <c r="T54" i="3"/>
  <c r="V53" i="2"/>
  <c r="I54" i="2" s="1"/>
  <c r="R53" i="2"/>
  <c r="E54" i="2"/>
  <c r="Q53" i="2"/>
  <c r="D54" i="2"/>
  <c r="Q54" i="3"/>
  <c r="D55" i="3" s="1"/>
  <c r="U54" i="3"/>
  <c r="H55" i="3"/>
  <c r="AA54" i="3"/>
  <c r="N55" i="3"/>
  <c r="R54" i="3"/>
  <c r="E55" i="3" s="1"/>
  <c r="H54" i="2"/>
  <c r="U53" i="2"/>
  <c r="W54" i="3"/>
  <c r="J55" i="3"/>
  <c r="Z54" i="3"/>
  <c r="M55" i="3"/>
  <c r="W53" i="2"/>
  <c r="J54" i="2"/>
  <c r="X53" i="2"/>
  <c r="K54" i="2" s="1"/>
  <c r="V54" i="3"/>
  <c r="I55" i="3"/>
  <c r="S54" i="3"/>
  <c r="F55" i="3"/>
  <c r="Z53" i="2"/>
  <c r="M54" i="2"/>
  <c r="S53" i="2"/>
  <c r="F54" i="2"/>
  <c r="Y53" i="2"/>
  <c r="L54" i="2"/>
  <c r="T53" i="2"/>
  <c r="G54" i="2"/>
  <c r="J52" i="4" l="1"/>
  <c r="K52" i="4"/>
  <c r="I52" i="4"/>
  <c r="E53" i="4"/>
  <c r="F53" i="4"/>
  <c r="D53" i="4"/>
  <c r="V54" i="2"/>
  <c r="I55" i="2"/>
  <c r="S54" i="2"/>
  <c r="F55" i="2"/>
  <c r="Y55" i="3"/>
  <c r="L56" i="3"/>
  <c r="X54" i="2"/>
  <c r="K55" i="2"/>
  <c r="Q55" i="3"/>
  <c r="D56" i="3" s="1"/>
  <c r="U55" i="3"/>
  <c r="H56" i="3"/>
  <c r="T55" i="3"/>
  <c r="G56" i="3" s="1"/>
  <c r="X55" i="3"/>
  <c r="K56" i="3"/>
  <c r="V55" i="3"/>
  <c r="I56" i="3" s="1"/>
  <c r="AA55" i="3"/>
  <c r="N56" i="3" s="1"/>
  <c r="W54" i="2"/>
  <c r="J55" i="2" s="1"/>
  <c r="S55" i="3"/>
  <c r="F56" i="3"/>
  <c r="Q54" i="2"/>
  <c r="D55" i="2" s="1"/>
  <c r="R55" i="3"/>
  <c r="E56" i="3"/>
  <c r="Z55" i="3"/>
  <c r="M56" i="3"/>
  <c r="Y54" i="2"/>
  <c r="L55" i="2"/>
  <c r="W55" i="3"/>
  <c r="J56" i="3"/>
  <c r="R54" i="2"/>
  <c r="E55" i="2"/>
  <c r="Z54" i="2"/>
  <c r="M55" i="2" s="1"/>
  <c r="T54" i="2"/>
  <c r="G55" i="2"/>
  <c r="U54" i="2"/>
  <c r="H55" i="2"/>
  <c r="AA54" i="2"/>
  <c r="N55" i="2"/>
  <c r="K53" i="4" l="1"/>
  <c r="J53" i="4"/>
  <c r="I53" i="4"/>
  <c r="F54" i="4"/>
  <c r="D54" i="4"/>
  <c r="E54" i="4"/>
  <c r="T55" i="2"/>
  <c r="G56" i="2"/>
  <c r="S56" i="3"/>
  <c r="F57" i="3"/>
  <c r="Z55" i="2"/>
  <c r="M56" i="2"/>
  <c r="S55" i="2"/>
  <c r="F56" i="2" s="1"/>
  <c r="W56" i="3"/>
  <c r="J57" i="3"/>
  <c r="W55" i="2"/>
  <c r="J56" i="2" s="1"/>
  <c r="Q56" i="3"/>
  <c r="D57" i="3" s="1"/>
  <c r="AA55" i="2"/>
  <c r="N56" i="2"/>
  <c r="Z56" i="3"/>
  <c r="M57" i="3"/>
  <c r="X55" i="2"/>
  <c r="K56" i="2"/>
  <c r="T56" i="3"/>
  <c r="G57" i="3"/>
  <c r="R56" i="3"/>
  <c r="E57" i="3" s="1"/>
  <c r="V55" i="2"/>
  <c r="I56" i="2"/>
  <c r="Y55" i="2"/>
  <c r="L56" i="2" s="1"/>
  <c r="R55" i="2"/>
  <c r="E56" i="2" s="1"/>
  <c r="I57" i="3"/>
  <c r="V56" i="3"/>
  <c r="AA56" i="3"/>
  <c r="N57" i="3"/>
  <c r="K57" i="3"/>
  <c r="X56" i="3"/>
  <c r="U56" i="3"/>
  <c r="H57" i="3" s="1"/>
  <c r="Y56" i="3"/>
  <c r="L57" i="3"/>
  <c r="U55" i="2"/>
  <c r="H56" i="2"/>
  <c r="Q55" i="2"/>
  <c r="D56" i="2"/>
  <c r="J54" i="4" l="1"/>
  <c r="K54" i="4"/>
  <c r="I54" i="4"/>
  <c r="E55" i="4"/>
  <c r="D55" i="4"/>
  <c r="F55" i="4"/>
  <c r="V56" i="2"/>
  <c r="I57" i="2"/>
  <c r="T57" i="3"/>
  <c r="G58" i="3" s="1"/>
  <c r="Z56" i="2"/>
  <c r="M57" i="2"/>
  <c r="S57" i="3"/>
  <c r="F58" i="3" s="1"/>
  <c r="Q57" i="3"/>
  <c r="D58" i="3" s="1"/>
  <c r="W56" i="2"/>
  <c r="J57" i="2"/>
  <c r="R57" i="3"/>
  <c r="E58" i="3"/>
  <c r="X56" i="2"/>
  <c r="K57" i="2"/>
  <c r="W57" i="3"/>
  <c r="J58" i="3"/>
  <c r="Y57" i="3"/>
  <c r="L58" i="3" s="1"/>
  <c r="M58" i="3"/>
  <c r="Z57" i="3"/>
  <c r="T56" i="2"/>
  <c r="G57" i="2"/>
  <c r="AA57" i="3"/>
  <c r="N58" i="3"/>
  <c r="H57" i="2"/>
  <c r="U56" i="2"/>
  <c r="K58" i="3"/>
  <c r="X57" i="3"/>
  <c r="S56" i="2"/>
  <c r="F57" i="2" s="1"/>
  <c r="U57" i="3"/>
  <c r="H58" i="3"/>
  <c r="R56" i="2"/>
  <c r="E57" i="2"/>
  <c r="N57" i="2"/>
  <c r="AA56" i="2"/>
  <c r="Q56" i="2"/>
  <c r="D57" i="2" s="1"/>
  <c r="V57" i="3"/>
  <c r="I58" i="3"/>
  <c r="Y56" i="2"/>
  <c r="L57" i="2"/>
  <c r="J55" i="4" l="1"/>
  <c r="K55" i="4"/>
  <c r="I55" i="4"/>
  <c r="E56" i="4"/>
  <c r="F56" i="4"/>
  <c r="D56" i="4"/>
  <c r="S58" i="3"/>
  <c r="F59" i="3"/>
  <c r="M59" i="3"/>
  <c r="Z58" i="3"/>
  <c r="W58" i="3"/>
  <c r="J59" i="3"/>
  <c r="X57" i="2"/>
  <c r="K58" i="2" s="1"/>
  <c r="Z57" i="2"/>
  <c r="M58" i="2"/>
  <c r="H59" i="3"/>
  <c r="U58" i="3"/>
  <c r="W57" i="2"/>
  <c r="J58" i="2" s="1"/>
  <c r="T57" i="2"/>
  <c r="G58" i="2"/>
  <c r="S57" i="2"/>
  <c r="F58" i="2" s="1"/>
  <c r="Y58" i="3"/>
  <c r="L59" i="3"/>
  <c r="AA57" i="2"/>
  <c r="N58" i="2"/>
  <c r="X58" i="3"/>
  <c r="K59" i="3"/>
  <c r="T58" i="3"/>
  <c r="G59" i="3"/>
  <c r="AA58" i="3"/>
  <c r="N59" i="3"/>
  <c r="R57" i="2"/>
  <c r="E58" i="2" s="1"/>
  <c r="Y57" i="2"/>
  <c r="L58" i="2" s="1"/>
  <c r="V58" i="3"/>
  <c r="I59" i="3" s="1"/>
  <c r="Q58" i="3"/>
  <c r="D59" i="3" s="1"/>
  <c r="V57" i="2"/>
  <c r="I58" i="2"/>
  <c r="Q57" i="2"/>
  <c r="D58" i="2" s="1"/>
  <c r="R58" i="3"/>
  <c r="E59" i="3" s="1"/>
  <c r="U57" i="2"/>
  <c r="H58" i="2" s="1"/>
  <c r="K56" i="4" l="1"/>
  <c r="J56" i="4"/>
  <c r="I56" i="4"/>
  <c r="F57" i="4"/>
  <c r="D57" i="4"/>
  <c r="E57" i="4"/>
  <c r="AA59" i="3"/>
  <c r="N60" i="3"/>
  <c r="M59" i="2"/>
  <c r="Z58" i="2"/>
  <c r="X58" i="2"/>
  <c r="K59" i="2"/>
  <c r="T58" i="2"/>
  <c r="G59" i="2"/>
  <c r="Y58" i="2"/>
  <c r="L59" i="2" s="1"/>
  <c r="AA58" i="2"/>
  <c r="N59" i="2"/>
  <c r="J60" i="3"/>
  <c r="W59" i="3"/>
  <c r="Z59" i="3"/>
  <c r="M60" i="3"/>
  <c r="V59" i="3"/>
  <c r="I60" i="3"/>
  <c r="W58" i="2"/>
  <c r="J59" i="2" s="1"/>
  <c r="K60" i="3"/>
  <c r="X59" i="3"/>
  <c r="Y59" i="3"/>
  <c r="L60" i="3"/>
  <c r="Q59" i="3"/>
  <c r="D60" i="3"/>
  <c r="U58" i="2"/>
  <c r="H59" i="2"/>
  <c r="Q58" i="2"/>
  <c r="D59" i="2" s="1"/>
  <c r="U59" i="3"/>
  <c r="H60" i="3" s="1"/>
  <c r="V58" i="2"/>
  <c r="I59" i="2"/>
  <c r="R58" i="2"/>
  <c r="E59" i="2" s="1"/>
  <c r="F60" i="3"/>
  <c r="S59" i="3"/>
  <c r="T59" i="3"/>
  <c r="G60" i="3" s="1"/>
  <c r="R59" i="3"/>
  <c r="E60" i="3" s="1"/>
  <c r="S58" i="2"/>
  <c r="F59" i="2" s="1"/>
  <c r="J57" i="4" l="1"/>
  <c r="I57" i="4"/>
  <c r="K57" i="4"/>
  <c r="D58" i="4"/>
  <c r="F58" i="4"/>
  <c r="E58" i="4"/>
  <c r="R60" i="3"/>
  <c r="E61" i="3" s="1"/>
  <c r="Q60" i="3"/>
  <c r="D61" i="3" s="1"/>
  <c r="M61" i="3"/>
  <c r="Z60" i="3"/>
  <c r="Y59" i="2"/>
  <c r="L60" i="2"/>
  <c r="Q59" i="2"/>
  <c r="D60" i="2" s="1"/>
  <c r="T59" i="2"/>
  <c r="G60" i="2"/>
  <c r="Z59" i="2"/>
  <c r="M60" i="2"/>
  <c r="U60" i="3"/>
  <c r="H61" i="3" s="1"/>
  <c r="S60" i="3"/>
  <c r="F61" i="3"/>
  <c r="U59" i="2"/>
  <c r="H60" i="2" s="1"/>
  <c r="X60" i="3"/>
  <c r="K61" i="3"/>
  <c r="W60" i="3"/>
  <c r="J61" i="3"/>
  <c r="W59" i="2"/>
  <c r="J60" i="2" s="1"/>
  <c r="V60" i="3"/>
  <c r="I61" i="3" s="1"/>
  <c r="T60" i="3"/>
  <c r="G61" i="3" s="1"/>
  <c r="N60" i="2"/>
  <c r="AA59" i="2"/>
  <c r="X59" i="2"/>
  <c r="K60" i="2" s="1"/>
  <c r="AA60" i="3"/>
  <c r="N61" i="3"/>
  <c r="Y60" i="3"/>
  <c r="L61" i="3" s="1"/>
  <c r="R59" i="2"/>
  <c r="E60" i="2" s="1"/>
  <c r="V59" i="2"/>
  <c r="I60" i="2"/>
  <c r="S59" i="2"/>
  <c r="F60" i="2" s="1"/>
  <c r="J58" i="4" l="1"/>
  <c r="K58" i="4"/>
  <c r="I58" i="4"/>
  <c r="E59" i="4"/>
  <c r="D59" i="4"/>
  <c r="F59" i="4"/>
  <c r="K62" i="3"/>
  <c r="X61" i="3"/>
  <c r="Q60" i="2"/>
  <c r="D61" i="2" s="1"/>
  <c r="T61" i="3"/>
  <c r="G62" i="3" s="1"/>
  <c r="Z61" i="3"/>
  <c r="M62" i="3" s="1"/>
  <c r="X60" i="2"/>
  <c r="K61" i="2" s="1"/>
  <c r="T60" i="2"/>
  <c r="G61" i="2"/>
  <c r="Q61" i="3"/>
  <c r="D62" i="3" s="1"/>
  <c r="N62" i="3"/>
  <c r="AA61" i="3"/>
  <c r="AA60" i="2"/>
  <c r="N61" i="2" s="1"/>
  <c r="U60" i="2"/>
  <c r="H61" i="2"/>
  <c r="Y61" i="3"/>
  <c r="L62" i="3"/>
  <c r="V61" i="3"/>
  <c r="I62" i="3" s="1"/>
  <c r="V60" i="2"/>
  <c r="I61" i="2"/>
  <c r="R60" i="2"/>
  <c r="E61" i="2"/>
  <c r="J62" i="3"/>
  <c r="W61" i="3"/>
  <c r="S61" i="3"/>
  <c r="F62" i="3"/>
  <c r="Y60" i="2"/>
  <c r="L61" i="2" s="1"/>
  <c r="U61" i="3"/>
  <c r="H62" i="3" s="1"/>
  <c r="Z60" i="2"/>
  <c r="M61" i="2"/>
  <c r="S60" i="2"/>
  <c r="F61" i="2" s="1"/>
  <c r="W60" i="2"/>
  <c r="J61" i="2"/>
  <c r="R61" i="3"/>
  <c r="E62" i="3"/>
  <c r="I59" i="4" l="1"/>
  <c r="K59" i="4"/>
  <c r="J59" i="4"/>
  <c r="F60" i="4"/>
  <c r="E60" i="4"/>
  <c r="D60" i="4"/>
  <c r="R61" i="2"/>
  <c r="E62" i="2" s="1"/>
  <c r="U62" i="3"/>
  <c r="H63" i="3"/>
  <c r="U61" i="2"/>
  <c r="H62" i="2" s="1"/>
  <c r="AA61" i="2"/>
  <c r="N62" i="2" s="1"/>
  <c r="AA62" i="3"/>
  <c r="N63" i="3"/>
  <c r="K63" i="3"/>
  <c r="X62" i="3"/>
  <c r="R62" i="3"/>
  <c r="E63" i="3" s="1"/>
  <c r="V62" i="3"/>
  <c r="I63" i="3" s="1"/>
  <c r="V61" i="2"/>
  <c r="I62" i="2"/>
  <c r="Q61" i="2"/>
  <c r="D62" i="2" s="1"/>
  <c r="S62" i="3"/>
  <c r="F63" i="3"/>
  <c r="X61" i="2"/>
  <c r="K62" i="2"/>
  <c r="T62" i="3"/>
  <c r="G63" i="3"/>
  <c r="Z61" i="2"/>
  <c r="M62" i="2" s="1"/>
  <c r="T61" i="2"/>
  <c r="G62" i="2"/>
  <c r="Y61" i="2"/>
  <c r="L62" i="2"/>
  <c r="W61" i="2"/>
  <c r="J62" i="2"/>
  <c r="S61" i="2"/>
  <c r="F62" i="2" s="1"/>
  <c r="Y62" i="3"/>
  <c r="L63" i="3" s="1"/>
  <c r="Q62" i="3"/>
  <c r="D63" i="3" s="1"/>
  <c r="M63" i="3"/>
  <c r="Z62" i="3"/>
  <c r="W62" i="3"/>
  <c r="J63" i="3"/>
  <c r="J60" i="4" l="1"/>
  <c r="I60" i="4"/>
  <c r="K60" i="4"/>
  <c r="D61" i="4"/>
  <c r="F61" i="4"/>
  <c r="E61" i="4"/>
  <c r="R62" i="2"/>
  <c r="E63" i="2"/>
  <c r="R63" i="3"/>
  <c r="E64" i="3" s="1"/>
  <c r="U63" i="3"/>
  <c r="H64" i="3"/>
  <c r="V62" i="2"/>
  <c r="I63" i="2" s="1"/>
  <c r="X62" i="2"/>
  <c r="K63" i="2"/>
  <c r="AA62" i="2"/>
  <c r="N63" i="2"/>
  <c r="W63" i="3"/>
  <c r="J64" i="3" s="1"/>
  <c r="U62" i="2"/>
  <c r="H63" i="2" s="1"/>
  <c r="W62" i="2"/>
  <c r="J63" i="2" s="1"/>
  <c r="V63" i="3"/>
  <c r="I64" i="3"/>
  <c r="T62" i="2"/>
  <c r="G63" i="2" s="1"/>
  <c r="Y63" i="3"/>
  <c r="L64" i="3"/>
  <c r="Z62" i="2"/>
  <c r="M63" i="2"/>
  <c r="Y62" i="2"/>
  <c r="L63" i="2"/>
  <c r="AA63" i="3"/>
  <c r="N64" i="3" s="1"/>
  <c r="Q63" i="3"/>
  <c r="D64" i="3" s="1"/>
  <c r="T63" i="3"/>
  <c r="G64" i="3" s="1"/>
  <c r="S63" i="3"/>
  <c r="F64" i="3" s="1"/>
  <c r="Q62" i="2"/>
  <c r="D63" i="2" s="1"/>
  <c r="M64" i="3"/>
  <c r="Z63" i="3"/>
  <c r="S62" i="2"/>
  <c r="F63" i="2" s="1"/>
  <c r="X63" i="3"/>
  <c r="K64" i="3" s="1"/>
  <c r="J61" i="4" l="1"/>
  <c r="I61" i="4"/>
  <c r="K61" i="4"/>
  <c r="E62" i="4"/>
  <c r="D62" i="4"/>
  <c r="F62" i="4"/>
  <c r="V63" i="2"/>
  <c r="I64" i="2"/>
  <c r="Z63" i="2"/>
  <c r="M64" i="2"/>
  <c r="Q64" i="3"/>
  <c r="D65" i="3"/>
  <c r="AA64" i="3"/>
  <c r="N65" i="3"/>
  <c r="Y63" i="2"/>
  <c r="L64" i="2"/>
  <c r="W64" i="3"/>
  <c r="J65" i="3"/>
  <c r="S64" i="3"/>
  <c r="F65" i="3"/>
  <c r="U63" i="2"/>
  <c r="H64" i="2"/>
  <c r="X63" i="2"/>
  <c r="K64" i="2"/>
  <c r="T63" i="2"/>
  <c r="G64" i="2"/>
  <c r="V64" i="3"/>
  <c r="I65" i="3"/>
  <c r="AA63" i="2"/>
  <c r="N64" i="2"/>
  <c r="R64" i="3"/>
  <c r="E65" i="3"/>
  <c r="Q63" i="2"/>
  <c r="D64" i="2" s="1"/>
  <c r="S63" i="2"/>
  <c r="F64" i="2"/>
  <c r="Y64" i="3"/>
  <c r="L65" i="3"/>
  <c r="X64" i="3"/>
  <c r="K65" i="3"/>
  <c r="H65" i="3"/>
  <c r="U64" i="3"/>
  <c r="R63" i="2"/>
  <c r="E64" i="2" s="1"/>
  <c r="J64" i="2"/>
  <c r="W63" i="2"/>
  <c r="T64" i="3"/>
  <c r="G65" i="3"/>
  <c r="M65" i="3"/>
  <c r="Z64" i="3"/>
  <c r="K62" i="4" l="1"/>
  <c r="J62" i="4"/>
  <c r="I62" i="4"/>
  <c r="D63" i="4"/>
  <c r="E63" i="4"/>
  <c r="F63" i="4"/>
  <c r="W65" i="3"/>
  <c r="J66" i="3" s="1"/>
  <c r="Z64" i="2"/>
  <c r="M65" i="2"/>
  <c r="Y65" i="3"/>
  <c r="L66" i="3"/>
  <c r="X65" i="3"/>
  <c r="K66" i="3" s="1"/>
  <c r="R65" i="3"/>
  <c r="E66" i="3" s="1"/>
  <c r="J65" i="2"/>
  <c r="W64" i="2"/>
  <c r="AA65" i="3"/>
  <c r="N66" i="3"/>
  <c r="T64" i="2"/>
  <c r="G65" i="2" s="1"/>
  <c r="AA64" i="2"/>
  <c r="N65" i="2"/>
  <c r="U64" i="2"/>
  <c r="H65" i="2"/>
  <c r="Q65" i="3"/>
  <c r="D66" i="3"/>
  <c r="V64" i="2"/>
  <c r="I65" i="2"/>
  <c r="L65" i="2"/>
  <c r="Y64" i="2"/>
  <c r="Z65" i="3"/>
  <c r="M66" i="3"/>
  <c r="U65" i="3"/>
  <c r="H66" i="3"/>
  <c r="T65" i="3"/>
  <c r="G66" i="3"/>
  <c r="X64" i="2"/>
  <c r="K65" i="2"/>
  <c r="R64" i="2"/>
  <c r="E65" i="2" s="1"/>
  <c r="S64" i="2"/>
  <c r="F65" i="2"/>
  <c r="V65" i="3"/>
  <c r="I66" i="3"/>
  <c r="S65" i="3"/>
  <c r="F66" i="3"/>
  <c r="Q64" i="2"/>
  <c r="D65" i="2"/>
  <c r="J63" i="4" l="1"/>
  <c r="K63" i="4"/>
  <c r="I63" i="4"/>
  <c r="F64" i="4"/>
  <c r="E64" i="4"/>
  <c r="D64" i="4"/>
  <c r="R66" i="3"/>
  <c r="E67" i="3" s="1"/>
  <c r="Y66" i="3"/>
  <c r="L67" i="3" s="1"/>
  <c r="Z65" i="2"/>
  <c r="M66" i="2"/>
  <c r="Y65" i="2"/>
  <c r="L66" i="2"/>
  <c r="W65" i="2"/>
  <c r="J66" i="2"/>
  <c r="R65" i="2"/>
  <c r="E66" i="2"/>
  <c r="U66" i="3"/>
  <c r="H67" i="3"/>
  <c r="Q66" i="3"/>
  <c r="D67" i="3"/>
  <c r="N66" i="2"/>
  <c r="AA65" i="2"/>
  <c r="T66" i="3"/>
  <c r="G67" i="3" s="1"/>
  <c r="S65" i="2"/>
  <c r="F66" i="2" s="1"/>
  <c r="T65" i="2"/>
  <c r="G66" i="2"/>
  <c r="W66" i="3"/>
  <c r="J67" i="3" s="1"/>
  <c r="X65" i="2"/>
  <c r="K66" i="2"/>
  <c r="I66" i="2"/>
  <c r="V65" i="2"/>
  <c r="Q65" i="2"/>
  <c r="D66" i="2" s="1"/>
  <c r="Z66" i="3"/>
  <c r="M67" i="3" s="1"/>
  <c r="U65" i="2"/>
  <c r="H66" i="2"/>
  <c r="X66" i="3"/>
  <c r="K67" i="3"/>
  <c r="AA66" i="3"/>
  <c r="N67" i="3"/>
  <c r="S66" i="3"/>
  <c r="F67" i="3"/>
  <c r="V66" i="3"/>
  <c r="I67" i="3" s="1"/>
  <c r="I64" i="4" l="1"/>
  <c r="K64" i="4"/>
  <c r="J64" i="4"/>
  <c r="D65" i="4"/>
  <c r="F65" i="4"/>
  <c r="E65" i="4"/>
  <c r="U67" i="3"/>
  <c r="H68" i="3"/>
  <c r="Q66" i="2"/>
  <c r="D67" i="2" s="1"/>
  <c r="V66" i="2"/>
  <c r="I67" i="2"/>
  <c r="S66" i="2"/>
  <c r="F67" i="2" s="1"/>
  <c r="W66" i="2"/>
  <c r="J67" i="2"/>
  <c r="T67" i="3"/>
  <c r="G68" i="3" s="1"/>
  <c r="Y67" i="3"/>
  <c r="L68" i="3"/>
  <c r="T66" i="2"/>
  <c r="G67" i="2"/>
  <c r="N68" i="3"/>
  <c r="AA67" i="3"/>
  <c r="U66" i="2"/>
  <c r="H67" i="2"/>
  <c r="Z66" i="2"/>
  <c r="M67" i="2"/>
  <c r="R66" i="2"/>
  <c r="E67" i="2" s="1"/>
  <c r="X67" i="3"/>
  <c r="K68" i="3"/>
  <c r="S67" i="3"/>
  <c r="F68" i="3"/>
  <c r="K67" i="2"/>
  <c r="X66" i="2"/>
  <c r="Z67" i="3"/>
  <c r="M68" i="3"/>
  <c r="W67" i="3"/>
  <c r="J68" i="3"/>
  <c r="Y66" i="2"/>
  <c r="L67" i="2"/>
  <c r="Q67" i="3"/>
  <c r="D68" i="3" s="1"/>
  <c r="V67" i="3"/>
  <c r="I68" i="3" s="1"/>
  <c r="N67" i="2"/>
  <c r="AA66" i="2"/>
  <c r="R67" i="3"/>
  <c r="E68" i="3"/>
  <c r="J65" i="4" l="1"/>
  <c r="K65" i="4"/>
  <c r="I65" i="4"/>
  <c r="E66" i="4"/>
  <c r="D66" i="4"/>
  <c r="F66" i="4"/>
  <c r="W67" i="2"/>
  <c r="J68" i="2"/>
  <c r="T67" i="2"/>
  <c r="G68" i="2" s="1"/>
  <c r="Q67" i="2"/>
  <c r="D68" i="2" s="1"/>
  <c r="AA68" i="3"/>
  <c r="N69" i="3"/>
  <c r="X67" i="2"/>
  <c r="K68" i="2"/>
  <c r="S68" i="3"/>
  <c r="F69" i="3"/>
  <c r="R68" i="3"/>
  <c r="E69" i="3" s="1"/>
  <c r="S67" i="2"/>
  <c r="F68" i="2" s="1"/>
  <c r="R67" i="2"/>
  <c r="E68" i="2" s="1"/>
  <c r="K69" i="3"/>
  <c r="X68" i="3"/>
  <c r="V67" i="2"/>
  <c r="I68" i="2"/>
  <c r="U68" i="3"/>
  <c r="H69" i="3"/>
  <c r="Y68" i="3"/>
  <c r="L69" i="3"/>
  <c r="Y67" i="2"/>
  <c r="L68" i="2"/>
  <c r="AA67" i="2"/>
  <c r="N68" i="2"/>
  <c r="Z68" i="3"/>
  <c r="M69" i="3"/>
  <c r="M68" i="2"/>
  <c r="Z67" i="2"/>
  <c r="U67" i="2"/>
  <c r="H68" i="2"/>
  <c r="D69" i="3"/>
  <c r="Q68" i="3"/>
  <c r="T68" i="3"/>
  <c r="G69" i="3"/>
  <c r="W68" i="3"/>
  <c r="J69" i="3"/>
  <c r="V68" i="3"/>
  <c r="I69" i="3" s="1"/>
  <c r="J66" i="4" l="1"/>
  <c r="K66" i="4"/>
  <c r="I66" i="4"/>
  <c r="F67" i="4"/>
  <c r="D67" i="4"/>
  <c r="E67" i="4"/>
  <c r="S68" i="2"/>
  <c r="F69" i="2" s="1"/>
  <c r="U68" i="2"/>
  <c r="H69" i="2" s="1"/>
  <c r="AA69" i="3"/>
  <c r="N70" i="3"/>
  <c r="R69" i="3"/>
  <c r="E70" i="3" s="1"/>
  <c r="X69" i="3"/>
  <c r="K70" i="3" s="1"/>
  <c r="F70" i="3"/>
  <c r="S69" i="3"/>
  <c r="Y69" i="3"/>
  <c r="L70" i="3"/>
  <c r="W69" i="3"/>
  <c r="J70" i="3"/>
  <c r="Q68" i="2"/>
  <c r="D69" i="2" s="1"/>
  <c r="Y68" i="2"/>
  <c r="L69" i="2"/>
  <c r="M70" i="3"/>
  <c r="Z69" i="3"/>
  <c r="V68" i="2"/>
  <c r="I69" i="2" s="1"/>
  <c r="E69" i="2"/>
  <c r="R68" i="2"/>
  <c r="X68" i="2"/>
  <c r="K69" i="2"/>
  <c r="V69" i="3"/>
  <c r="I70" i="3"/>
  <c r="T69" i="3"/>
  <c r="G70" i="3" s="1"/>
  <c r="T68" i="2"/>
  <c r="G69" i="2"/>
  <c r="Z68" i="2"/>
  <c r="M69" i="2"/>
  <c r="U69" i="3"/>
  <c r="H70" i="3" s="1"/>
  <c r="AA68" i="2"/>
  <c r="N69" i="2"/>
  <c r="W68" i="2"/>
  <c r="J69" i="2" s="1"/>
  <c r="Q69" i="3"/>
  <c r="D70" i="3" s="1"/>
  <c r="J67" i="4" l="1"/>
  <c r="K67" i="4"/>
  <c r="I67" i="4"/>
  <c r="D68" i="4"/>
  <c r="F68" i="4"/>
  <c r="E68" i="4"/>
  <c r="Q69" i="2"/>
  <c r="D70" i="2" s="1"/>
  <c r="Z69" i="2"/>
  <c r="M70" i="2"/>
  <c r="J70" i="2"/>
  <c r="W69" i="2"/>
  <c r="H71" i="3"/>
  <c r="U70" i="3"/>
  <c r="V69" i="2"/>
  <c r="I70" i="2"/>
  <c r="T69" i="2"/>
  <c r="G70" i="2"/>
  <c r="AA70" i="3"/>
  <c r="N71" i="3"/>
  <c r="X70" i="3"/>
  <c r="K71" i="3"/>
  <c r="W70" i="3"/>
  <c r="J71" i="3"/>
  <c r="Z70" i="3"/>
  <c r="M71" i="3" s="1"/>
  <c r="Q70" i="3"/>
  <c r="D71" i="3" s="1"/>
  <c r="K70" i="2"/>
  <c r="X69" i="2"/>
  <c r="Y69" i="2"/>
  <c r="L70" i="2"/>
  <c r="AA69" i="2"/>
  <c r="N70" i="2"/>
  <c r="U69" i="2"/>
  <c r="H70" i="2" s="1"/>
  <c r="Y70" i="3"/>
  <c r="L71" i="3"/>
  <c r="V70" i="3"/>
  <c r="I71" i="3" s="1"/>
  <c r="R70" i="3"/>
  <c r="E71" i="3" s="1"/>
  <c r="T70" i="3"/>
  <c r="G71" i="3" s="1"/>
  <c r="S70" i="3"/>
  <c r="F71" i="3"/>
  <c r="R69" i="2"/>
  <c r="E70" i="2" s="1"/>
  <c r="S69" i="2"/>
  <c r="F70" i="2" s="1"/>
  <c r="K68" i="4" l="1"/>
  <c r="J68" i="4"/>
  <c r="I68" i="4"/>
  <c r="F69" i="4"/>
  <c r="E69" i="4"/>
  <c r="D69" i="4"/>
  <c r="R70" i="2"/>
  <c r="E71" i="2"/>
  <c r="U70" i="2"/>
  <c r="H71" i="2" s="1"/>
  <c r="W70" i="2"/>
  <c r="J71" i="2" s="1"/>
  <c r="Z71" i="3"/>
  <c r="M72" i="3"/>
  <c r="AA70" i="2"/>
  <c r="N71" i="2"/>
  <c r="T70" i="2"/>
  <c r="G71" i="2" s="1"/>
  <c r="Z70" i="2"/>
  <c r="M71" i="2" s="1"/>
  <c r="J72" i="3"/>
  <c r="W71" i="3"/>
  <c r="V71" i="3"/>
  <c r="I72" i="3"/>
  <c r="Y71" i="3"/>
  <c r="L72" i="3"/>
  <c r="K72" i="3"/>
  <c r="X71" i="3"/>
  <c r="E72" i="3"/>
  <c r="R71" i="3"/>
  <c r="AA71" i="3"/>
  <c r="N72" i="3"/>
  <c r="S71" i="3"/>
  <c r="F72" i="3" s="1"/>
  <c r="L71" i="2"/>
  <c r="Y70" i="2"/>
  <c r="V70" i="2"/>
  <c r="I71" i="2" s="1"/>
  <c r="S70" i="2"/>
  <c r="F71" i="2" s="1"/>
  <c r="Q71" i="3"/>
  <c r="D72" i="3"/>
  <c r="T71" i="3"/>
  <c r="G72" i="3" s="1"/>
  <c r="Q70" i="2"/>
  <c r="D71" i="2"/>
  <c r="X70" i="2"/>
  <c r="K71" i="2"/>
  <c r="U71" i="3"/>
  <c r="H72" i="3"/>
  <c r="J69" i="4" l="1"/>
  <c r="K69" i="4"/>
  <c r="I69" i="4"/>
  <c r="F70" i="4"/>
  <c r="D70" i="4"/>
  <c r="E70" i="4"/>
  <c r="Y71" i="2"/>
  <c r="L72" i="2" s="1"/>
  <c r="Q72" i="3"/>
  <c r="D73" i="3" s="1"/>
  <c r="Z72" i="3"/>
  <c r="M73" i="3" s="1"/>
  <c r="S72" i="3"/>
  <c r="F73" i="3" s="1"/>
  <c r="W72" i="3"/>
  <c r="J73" i="3"/>
  <c r="AA71" i="2"/>
  <c r="N72" i="2" s="1"/>
  <c r="U72" i="3"/>
  <c r="H73" i="3" s="1"/>
  <c r="X72" i="3"/>
  <c r="K73" i="3"/>
  <c r="Z71" i="2"/>
  <c r="M72" i="2"/>
  <c r="W71" i="2"/>
  <c r="J72" i="2"/>
  <c r="S71" i="2"/>
  <c r="F72" i="2" s="1"/>
  <c r="L73" i="3"/>
  <c r="Y72" i="3"/>
  <c r="Q71" i="2"/>
  <c r="D72" i="2" s="1"/>
  <c r="AA72" i="3"/>
  <c r="N73" i="3"/>
  <c r="G73" i="3"/>
  <c r="T72" i="3"/>
  <c r="T71" i="2"/>
  <c r="G72" i="2" s="1"/>
  <c r="U71" i="2"/>
  <c r="H72" i="2"/>
  <c r="R72" i="3"/>
  <c r="E73" i="3" s="1"/>
  <c r="X71" i="2"/>
  <c r="K72" i="2"/>
  <c r="V72" i="3"/>
  <c r="I73" i="3" s="1"/>
  <c r="R71" i="2"/>
  <c r="E72" i="2"/>
  <c r="V71" i="2"/>
  <c r="I72" i="2"/>
  <c r="J70" i="4" l="1"/>
  <c r="K70" i="4"/>
  <c r="I70" i="4"/>
  <c r="F71" i="4"/>
  <c r="D71" i="4"/>
  <c r="E71" i="4"/>
  <c r="Q72" i="2"/>
  <c r="D73" i="2" s="1"/>
  <c r="T72" i="2"/>
  <c r="G73" i="2" s="1"/>
  <c r="V73" i="3"/>
  <c r="I74" i="3" s="1"/>
  <c r="Y73" i="3"/>
  <c r="L74" i="3"/>
  <c r="X72" i="2"/>
  <c r="K73" i="2"/>
  <c r="S72" i="2"/>
  <c r="F73" i="2" s="1"/>
  <c r="Q73" i="3"/>
  <c r="D74" i="3" s="1"/>
  <c r="R72" i="2"/>
  <c r="E73" i="2" s="1"/>
  <c r="R73" i="3"/>
  <c r="E74" i="3" s="1"/>
  <c r="X73" i="3"/>
  <c r="K74" i="3" s="1"/>
  <c r="Z73" i="3"/>
  <c r="M74" i="3"/>
  <c r="U73" i="3"/>
  <c r="H74" i="3" s="1"/>
  <c r="T73" i="3"/>
  <c r="G74" i="3" s="1"/>
  <c r="AA72" i="2"/>
  <c r="N73" i="2" s="1"/>
  <c r="Y72" i="2"/>
  <c r="L73" i="2"/>
  <c r="AA73" i="3"/>
  <c r="N74" i="3" s="1"/>
  <c r="W72" i="2"/>
  <c r="J73" i="2"/>
  <c r="J74" i="3"/>
  <c r="W73" i="3"/>
  <c r="U72" i="2"/>
  <c r="H73" i="2" s="1"/>
  <c r="V72" i="2"/>
  <c r="I73" i="2" s="1"/>
  <c r="Z72" i="2"/>
  <c r="M73" i="2"/>
  <c r="S73" i="3"/>
  <c r="F74" i="3" s="1"/>
  <c r="J71" i="4" l="1"/>
  <c r="K71" i="4"/>
  <c r="I71" i="4"/>
  <c r="D72" i="4"/>
  <c r="F72" i="4"/>
  <c r="E72" i="4"/>
  <c r="U73" i="2"/>
  <c r="H74" i="2" s="1"/>
  <c r="W74" i="3"/>
  <c r="J75" i="3"/>
  <c r="X74" i="3"/>
  <c r="K75" i="3" s="1"/>
  <c r="F74" i="2"/>
  <c r="S73" i="2"/>
  <c r="R74" i="3"/>
  <c r="E75" i="3"/>
  <c r="Z73" i="2"/>
  <c r="M74" i="2" s="1"/>
  <c r="AA74" i="3"/>
  <c r="N75" i="3"/>
  <c r="R73" i="2"/>
  <c r="E74" i="2" s="1"/>
  <c r="L75" i="3"/>
  <c r="Y74" i="3"/>
  <c r="M75" i="3"/>
  <c r="Z74" i="3"/>
  <c r="Y73" i="2"/>
  <c r="L74" i="2"/>
  <c r="V73" i="2"/>
  <c r="I74" i="2"/>
  <c r="Q74" i="3"/>
  <c r="D75" i="3" s="1"/>
  <c r="T74" i="3"/>
  <c r="G75" i="3"/>
  <c r="W73" i="2"/>
  <c r="J74" i="2" s="1"/>
  <c r="X73" i="2"/>
  <c r="K74" i="2"/>
  <c r="G74" i="2"/>
  <c r="T73" i="2"/>
  <c r="S74" i="3"/>
  <c r="F75" i="3"/>
  <c r="U74" i="3"/>
  <c r="H75" i="3"/>
  <c r="AA73" i="2"/>
  <c r="N74" i="2" s="1"/>
  <c r="I75" i="3"/>
  <c r="V74" i="3"/>
  <c r="Q73" i="2"/>
  <c r="D74" i="2" s="1"/>
  <c r="J72" i="4" l="1"/>
  <c r="K72" i="4"/>
  <c r="I72" i="4"/>
  <c r="E73" i="4"/>
  <c r="F73" i="4"/>
  <c r="D73" i="4"/>
  <c r="R74" i="2"/>
  <c r="E75" i="2"/>
  <c r="Q75" i="3"/>
  <c r="D76" i="3"/>
  <c r="Y75" i="3"/>
  <c r="L76" i="3"/>
  <c r="S74" i="2"/>
  <c r="F75" i="2"/>
  <c r="U75" i="3"/>
  <c r="H76" i="3"/>
  <c r="T75" i="3"/>
  <c r="G76" i="3"/>
  <c r="AA75" i="3"/>
  <c r="N76" i="3" s="1"/>
  <c r="V74" i="2"/>
  <c r="I75" i="2"/>
  <c r="K75" i="2"/>
  <c r="X74" i="2"/>
  <c r="X75" i="3"/>
  <c r="K76" i="3" s="1"/>
  <c r="W75" i="3"/>
  <c r="J76" i="3" s="1"/>
  <c r="T74" i="2"/>
  <c r="G75" i="2" s="1"/>
  <c r="Q74" i="2"/>
  <c r="D75" i="2" s="1"/>
  <c r="R75" i="3"/>
  <c r="E76" i="3"/>
  <c r="M75" i="2"/>
  <c r="Z74" i="2"/>
  <c r="V75" i="3"/>
  <c r="I76" i="3"/>
  <c r="W74" i="2"/>
  <c r="J75" i="2"/>
  <c r="S75" i="3"/>
  <c r="F76" i="3" s="1"/>
  <c r="AA74" i="2"/>
  <c r="N75" i="2" s="1"/>
  <c r="L75" i="2"/>
  <c r="Y74" i="2"/>
  <c r="Z75" i="3"/>
  <c r="M76" i="3" s="1"/>
  <c r="U74" i="2"/>
  <c r="H75" i="2" s="1"/>
  <c r="K73" i="4" l="1"/>
  <c r="J73" i="4"/>
  <c r="I73" i="4"/>
  <c r="F74" i="4"/>
  <c r="D74" i="4"/>
  <c r="E74" i="4"/>
  <c r="S75" i="2"/>
  <c r="F76" i="2"/>
  <c r="Y76" i="3"/>
  <c r="L77" i="3"/>
  <c r="U75" i="2"/>
  <c r="H76" i="2"/>
  <c r="AA76" i="3"/>
  <c r="N77" i="3"/>
  <c r="T75" i="2"/>
  <c r="G76" i="2" s="1"/>
  <c r="AA75" i="2"/>
  <c r="N76" i="2"/>
  <c r="U76" i="3"/>
  <c r="H77" i="3" s="1"/>
  <c r="K76" i="2"/>
  <c r="X75" i="2"/>
  <c r="J76" i="2"/>
  <c r="W75" i="2"/>
  <c r="V76" i="3"/>
  <c r="I77" i="3"/>
  <c r="T76" i="3"/>
  <c r="G77" i="3"/>
  <c r="Q76" i="3"/>
  <c r="D77" i="3"/>
  <c r="Z75" i="2"/>
  <c r="M76" i="2" s="1"/>
  <c r="V75" i="2"/>
  <c r="I76" i="2"/>
  <c r="Z76" i="3"/>
  <c r="M77" i="3" s="1"/>
  <c r="Q75" i="2"/>
  <c r="D76" i="2" s="1"/>
  <c r="R75" i="2"/>
  <c r="E76" i="2" s="1"/>
  <c r="W76" i="3"/>
  <c r="J77" i="3"/>
  <c r="R76" i="3"/>
  <c r="E77" i="3"/>
  <c r="L76" i="2"/>
  <c r="Y75" i="2"/>
  <c r="S76" i="3"/>
  <c r="F77" i="3" s="1"/>
  <c r="X76" i="3"/>
  <c r="K77" i="3"/>
  <c r="I74" i="4" l="1"/>
  <c r="J74" i="4"/>
  <c r="K74" i="4"/>
  <c r="E75" i="4"/>
  <c r="F75" i="4"/>
  <c r="D75" i="4"/>
  <c r="R76" i="2"/>
  <c r="E77" i="2" s="1"/>
  <c r="AA76" i="2"/>
  <c r="N77" i="2"/>
  <c r="R77" i="3"/>
  <c r="E78" i="3" s="1"/>
  <c r="W76" i="2"/>
  <c r="J77" i="2"/>
  <c r="V77" i="3"/>
  <c r="I78" i="3"/>
  <c r="AA77" i="3"/>
  <c r="N78" i="3"/>
  <c r="Y77" i="3"/>
  <c r="L78" i="3"/>
  <c r="V76" i="2"/>
  <c r="I77" i="2"/>
  <c r="Q76" i="2"/>
  <c r="D77" i="2" s="1"/>
  <c r="X76" i="2"/>
  <c r="K77" i="2"/>
  <c r="Q77" i="3"/>
  <c r="D78" i="3"/>
  <c r="J78" i="3"/>
  <c r="W77" i="3"/>
  <c r="S76" i="2"/>
  <c r="F77" i="2" s="1"/>
  <c r="Z77" i="3"/>
  <c r="M78" i="3"/>
  <c r="U77" i="3"/>
  <c r="H78" i="3"/>
  <c r="L77" i="2"/>
  <c r="Y76" i="2"/>
  <c r="G77" i="2"/>
  <c r="T76" i="2"/>
  <c r="Z76" i="2"/>
  <c r="M77" i="2"/>
  <c r="X77" i="3"/>
  <c r="K78" i="3" s="1"/>
  <c r="S77" i="3"/>
  <c r="F78" i="3"/>
  <c r="T77" i="3"/>
  <c r="G78" i="3"/>
  <c r="U76" i="2"/>
  <c r="H77" i="2"/>
  <c r="J75" i="4" l="1"/>
  <c r="K75" i="4"/>
  <c r="I75" i="4"/>
  <c r="F76" i="4"/>
  <c r="E76" i="4"/>
  <c r="D76" i="4"/>
  <c r="R78" i="3"/>
  <c r="E79" i="3" s="1"/>
  <c r="R77" i="2"/>
  <c r="E78" i="2" s="1"/>
  <c r="Q77" i="2"/>
  <c r="D78" i="2" s="1"/>
  <c r="Z77" i="2"/>
  <c r="M78" i="2"/>
  <c r="Q78" i="3"/>
  <c r="D79" i="3" s="1"/>
  <c r="Y78" i="3"/>
  <c r="L79" i="3" s="1"/>
  <c r="S78" i="3"/>
  <c r="F79" i="3"/>
  <c r="G79" i="3"/>
  <c r="T78" i="3"/>
  <c r="W77" i="2"/>
  <c r="J78" i="2"/>
  <c r="T77" i="2"/>
  <c r="G78" i="2"/>
  <c r="X78" i="3"/>
  <c r="K79" i="3"/>
  <c r="N78" i="2"/>
  <c r="AA77" i="2"/>
  <c r="V77" i="2"/>
  <c r="I78" i="2"/>
  <c r="AA78" i="3"/>
  <c r="N79" i="3"/>
  <c r="S77" i="2"/>
  <c r="F78" i="2"/>
  <c r="X77" i="2"/>
  <c r="K78" i="2"/>
  <c r="Y77" i="2"/>
  <c r="L78" i="2"/>
  <c r="W78" i="3"/>
  <c r="J79" i="3" s="1"/>
  <c r="U78" i="3"/>
  <c r="H79" i="3" s="1"/>
  <c r="U77" i="2"/>
  <c r="H78" i="2"/>
  <c r="V78" i="3"/>
  <c r="I79" i="3"/>
  <c r="Z78" i="3"/>
  <c r="M79" i="3"/>
  <c r="I76" i="4" l="1"/>
  <c r="J76" i="4"/>
  <c r="K76" i="4"/>
  <c r="D77" i="4"/>
  <c r="E77" i="4"/>
  <c r="F77" i="4"/>
  <c r="Q79" i="3"/>
  <c r="Q80" i="3" s="1"/>
  <c r="Q78" i="2"/>
  <c r="D79" i="2" s="1"/>
  <c r="R78" i="2"/>
  <c r="E79" i="2"/>
  <c r="T78" i="2"/>
  <c r="G79" i="2"/>
  <c r="K79" i="2"/>
  <c r="X78" i="2"/>
  <c r="Z79" i="3"/>
  <c r="Z80" i="3" s="1"/>
  <c r="M9" i="8" s="1"/>
  <c r="L22" i="17" s="1"/>
  <c r="X22" i="17" s="1"/>
  <c r="Z78" i="2"/>
  <c r="M79" i="2"/>
  <c r="S79" i="3"/>
  <c r="S80" i="3" s="1"/>
  <c r="F9" i="8" s="1"/>
  <c r="E22" i="17" s="1"/>
  <c r="Y78" i="2"/>
  <c r="L79" i="2"/>
  <c r="V79" i="3"/>
  <c r="V80" i="3" s="1"/>
  <c r="I9" i="8" s="1"/>
  <c r="H22" i="17" s="1"/>
  <c r="T22" i="17" s="1"/>
  <c r="U78" i="2"/>
  <c r="H79" i="2"/>
  <c r="X79" i="3"/>
  <c r="X80" i="3" s="1"/>
  <c r="K9" i="8" s="1"/>
  <c r="J22" i="17" s="1"/>
  <c r="V22" i="17" s="1"/>
  <c r="T79" i="3"/>
  <c r="T80" i="3" s="1"/>
  <c r="G9" i="8" s="1"/>
  <c r="F22" i="17" s="1"/>
  <c r="R22" i="17" s="1"/>
  <c r="U79" i="3"/>
  <c r="U80" i="3" s="1"/>
  <c r="H9" i="8" s="1"/>
  <c r="G22" i="17" s="1"/>
  <c r="S22" i="17" s="1"/>
  <c r="V78" i="2"/>
  <c r="I79" i="2"/>
  <c r="AA79" i="3"/>
  <c r="AA80" i="3" s="1"/>
  <c r="N9" i="8" s="1"/>
  <c r="M22" i="17" s="1"/>
  <c r="Y22" i="17" s="1"/>
  <c r="W78" i="2"/>
  <c r="J79" i="2"/>
  <c r="S78" i="2"/>
  <c r="F79" i="2" s="1"/>
  <c r="AA78" i="2"/>
  <c r="N79" i="2"/>
  <c r="W79" i="3"/>
  <c r="W80" i="3" s="1"/>
  <c r="J9" i="8" s="1"/>
  <c r="I22" i="17" s="1"/>
  <c r="U22" i="17" s="1"/>
  <c r="Y79" i="3"/>
  <c r="Y80" i="3" s="1"/>
  <c r="L9" i="8" s="1"/>
  <c r="K22" i="17" s="1"/>
  <c r="W22" i="17" s="1"/>
  <c r="R79" i="3"/>
  <c r="R80" i="3" s="1"/>
  <c r="E9" i="8" s="1"/>
  <c r="D22" i="17" s="1"/>
  <c r="K77" i="4" l="1"/>
  <c r="D9" i="8"/>
  <c r="C22" i="17" s="1"/>
  <c r="P81" i="3"/>
  <c r="O9" i="8"/>
  <c r="J77" i="4"/>
  <c r="I77" i="4"/>
  <c r="F78" i="4"/>
  <c r="D78" i="4"/>
  <c r="E78" i="4"/>
  <c r="S79" i="2"/>
  <c r="S80" i="2" s="1"/>
  <c r="F3" i="8" s="1"/>
  <c r="E18" i="17" s="1"/>
  <c r="X79" i="2"/>
  <c r="X80" i="2" s="1"/>
  <c r="K3" i="8" s="1"/>
  <c r="J18" i="17" s="1"/>
  <c r="V18" i="17" s="1"/>
  <c r="R79" i="2"/>
  <c r="R80" i="2" s="1"/>
  <c r="E3" i="8" s="1"/>
  <c r="D18" i="17" s="1"/>
  <c r="U79" i="2"/>
  <c r="U80" i="2" s="1"/>
  <c r="H3" i="8" s="1"/>
  <c r="G18" i="17" s="1"/>
  <c r="S18" i="17" s="1"/>
  <c r="Y79" i="2"/>
  <c r="Y80" i="2" s="1"/>
  <c r="L3" i="8" s="1"/>
  <c r="K18" i="17" s="1"/>
  <c r="W18" i="17" s="1"/>
  <c r="Z79" i="2"/>
  <c r="Z80" i="2" s="1"/>
  <c r="M3" i="8" s="1"/>
  <c r="L18" i="17" s="1"/>
  <c r="X18" i="17" s="1"/>
  <c r="T79" i="2"/>
  <c r="T80" i="2" s="1"/>
  <c r="G3" i="8" s="1"/>
  <c r="F18" i="17" s="1"/>
  <c r="R18" i="17" s="1"/>
  <c r="W79" i="2"/>
  <c r="W80" i="2" s="1"/>
  <c r="J3" i="8" s="1"/>
  <c r="I18" i="17" s="1"/>
  <c r="U18" i="17" s="1"/>
  <c r="V79" i="2"/>
  <c r="V80" i="2" s="1"/>
  <c r="I3" i="8" s="1"/>
  <c r="H18" i="17" s="1"/>
  <c r="T18" i="17" s="1"/>
  <c r="AA79" i="2"/>
  <c r="AA80" i="2" s="1"/>
  <c r="N3" i="8" s="1"/>
  <c r="M18" i="17" s="1"/>
  <c r="Y18" i="17" s="1"/>
  <c r="Q79" i="2"/>
  <c r="Q80" i="2" s="1"/>
  <c r="D3" i="8" s="1"/>
  <c r="C18" i="17" s="1"/>
  <c r="I78" i="4" l="1"/>
  <c r="O3" i="8"/>
  <c r="J78" i="4"/>
  <c r="K78" i="4"/>
  <c r="D79" i="4"/>
  <c r="E79" i="4"/>
  <c r="F79" i="4"/>
  <c r="D4" i="8"/>
  <c r="C19" i="17" s="1"/>
  <c r="F4" i="8"/>
  <c r="E19" i="17" s="1"/>
  <c r="E4" i="8"/>
  <c r="D19" i="17" s="1"/>
  <c r="K79" i="4" l="1"/>
  <c r="K80" i="4" s="1"/>
  <c r="F10" i="8" s="1"/>
  <c r="E23" i="17" s="1"/>
  <c r="Q22" i="17" s="1"/>
  <c r="O4" i="8"/>
  <c r="J79" i="4"/>
  <c r="J80" i="4" s="1"/>
  <c r="E10" i="8" s="1"/>
  <c r="D23" i="17" s="1"/>
  <c r="P22" i="17" s="1"/>
  <c r="I79" i="4"/>
  <c r="I80" i="4" s="1"/>
  <c r="D10" i="8" l="1"/>
  <c r="C23" i="17" s="1"/>
  <c r="O22" i="17" s="1"/>
  <c r="H10" i="8"/>
  <c r="O10" i="8" l="1"/>
  <c r="I6" i="15" l="1"/>
  <c r="K6" i="15"/>
  <c r="J6" i="15"/>
  <c r="E7" i="15" l="1"/>
  <c r="K7" i="15" s="1"/>
  <c r="I7" i="15" l="1"/>
  <c r="D8" i="15" s="1"/>
  <c r="J7" i="15"/>
  <c r="E8" i="15"/>
  <c r="F8" i="15"/>
  <c r="F9" i="15" l="1"/>
  <c r="D9" i="15"/>
  <c r="J8" i="15"/>
  <c r="E9" i="15" s="1"/>
  <c r="K8" i="15"/>
  <c r="I8" i="15"/>
  <c r="I9" i="15" l="1"/>
  <c r="D10" i="15"/>
  <c r="E10" i="15"/>
  <c r="F10" i="15"/>
  <c r="J9" i="15"/>
  <c r="K9" i="15"/>
  <c r="D11" i="15" l="1"/>
  <c r="E11" i="15"/>
  <c r="I10" i="15"/>
  <c r="J10" i="15"/>
  <c r="K10" i="15"/>
  <c r="F11" i="15" s="1"/>
  <c r="F12" i="15" l="1"/>
  <c r="E12" i="15"/>
  <c r="K11" i="15"/>
  <c r="I11" i="15"/>
  <c r="J11" i="15"/>
  <c r="D12" i="15" l="1"/>
  <c r="D13" i="15" s="1"/>
  <c r="F13" i="15" l="1"/>
  <c r="I12" i="15"/>
  <c r="J12" i="15"/>
  <c r="E13" i="15" s="1"/>
  <c r="K12" i="15"/>
  <c r="E14" i="15" l="1"/>
  <c r="F14" i="15"/>
  <c r="K13" i="15"/>
  <c r="J13" i="15"/>
  <c r="I13" i="15"/>
  <c r="D14" i="15" s="1"/>
  <c r="D15" i="15" s="1"/>
  <c r="K14" i="15" l="1"/>
  <c r="J14" i="15"/>
  <c r="F15" i="15"/>
  <c r="I14" i="15"/>
  <c r="E15" i="15" l="1"/>
  <c r="E16" i="15" l="1"/>
  <c r="J15" i="15"/>
  <c r="I15" i="15"/>
  <c r="K15" i="15"/>
  <c r="F16" i="15"/>
  <c r="D16" i="15"/>
  <c r="K16" i="15" l="1"/>
  <c r="J16" i="15"/>
  <c r="I16" i="15"/>
  <c r="F17" i="15"/>
  <c r="E17" i="15"/>
  <c r="D17" i="15" l="1"/>
  <c r="I17" i="15" s="1"/>
  <c r="J17" i="15" l="1"/>
  <c r="K17" i="15"/>
  <c r="D18" i="15"/>
  <c r="F18" i="15"/>
  <c r="E18" i="15"/>
  <c r="F19" i="15" l="1"/>
  <c r="K18" i="15"/>
  <c r="J18" i="15"/>
  <c r="E19" i="15" s="1"/>
  <c r="D19" i="15"/>
  <c r="I18" i="15"/>
  <c r="J19" i="15" l="1"/>
  <c r="F20" i="15"/>
  <c r="I19" i="15"/>
  <c r="D20" i="15" s="1"/>
  <c r="K19" i="15"/>
  <c r="E20" i="15"/>
  <c r="D21" i="15" l="1"/>
  <c r="I20" i="15"/>
  <c r="J20" i="15"/>
  <c r="E21" i="15" s="1"/>
  <c r="K20" i="15"/>
  <c r="F21" i="15"/>
  <c r="J21" i="15" l="1"/>
  <c r="I21" i="15"/>
  <c r="D22" i="15" s="1"/>
  <c r="K21" i="15"/>
  <c r="F22" i="15"/>
  <c r="E22" i="15"/>
  <c r="K22" i="15" l="1"/>
  <c r="E23" i="15"/>
  <c r="I22" i="15"/>
  <c r="D23" i="15" s="1"/>
  <c r="J22" i="15"/>
  <c r="F23" i="15"/>
  <c r="F24" i="15" l="1"/>
  <c r="J23" i="15"/>
  <c r="I23" i="15"/>
  <c r="K23" i="15"/>
  <c r="D24" i="15"/>
  <c r="E24" i="15"/>
  <c r="K24" i="15" l="1"/>
  <c r="J24" i="15"/>
  <c r="E25" i="15"/>
  <c r="F25" i="15"/>
  <c r="I24" i="15"/>
  <c r="D25" i="15" s="1"/>
  <c r="D26" i="15" l="1"/>
  <c r="J25" i="15"/>
  <c r="K25" i="15"/>
  <c r="F26" i="15" s="1"/>
  <c r="E26" i="15"/>
  <c r="I25" i="15"/>
  <c r="K26" i="15" l="1"/>
  <c r="D27" i="15"/>
  <c r="F27" i="15"/>
  <c r="J26" i="15"/>
  <c r="E27" i="15" s="1"/>
  <c r="I26" i="15"/>
  <c r="J27" i="15" l="1"/>
  <c r="E28" i="15"/>
  <c r="F28" i="15"/>
  <c r="I27" i="15"/>
  <c r="D28" i="15" s="1"/>
  <c r="K27" i="15"/>
  <c r="I28" i="15" l="1"/>
  <c r="F29" i="15"/>
  <c r="K28" i="15"/>
  <c r="E29" i="15"/>
  <c r="D29" i="15"/>
  <c r="J28" i="15"/>
  <c r="I29" i="15" l="1"/>
  <c r="I30" i="15" s="1"/>
  <c r="D106" i="15" s="1"/>
  <c r="D7" i="8" s="1"/>
  <c r="C21" i="17" s="1"/>
  <c r="O18" i="17" s="1"/>
  <c r="J29" i="15"/>
  <c r="J30" i="15" s="1"/>
  <c r="E106" i="15" s="1"/>
  <c r="E7" i="8" s="1"/>
  <c r="D21" i="17" s="1"/>
  <c r="P18" i="17" s="1"/>
  <c r="K29" i="15"/>
  <c r="K30" i="15" s="1"/>
  <c r="F106" i="15" s="1"/>
  <c r="F7" i="8" s="1"/>
  <c r="E21" i="17" s="1"/>
  <c r="Q18" i="17" s="1"/>
  <c r="O7" i="8" l="1"/>
</calcChain>
</file>

<file path=xl/sharedStrings.xml><?xml version="1.0" encoding="utf-8"?>
<sst xmlns="http://schemas.openxmlformats.org/spreadsheetml/2006/main" count="2042" uniqueCount="94">
  <si>
    <t>Total</t>
  </si>
  <si>
    <t>Coruña</t>
  </si>
  <si>
    <t>Pontevedra</t>
  </si>
  <si>
    <t>Ourense</t>
  </si>
  <si>
    <t>Lugo</t>
  </si>
  <si>
    <t>Total Votos</t>
  </si>
  <si>
    <t>PPdG</t>
  </si>
  <si>
    <t xml:space="preserve">Coruña </t>
  </si>
  <si>
    <t>BNG</t>
  </si>
  <si>
    <t>PSdG</t>
  </si>
  <si>
    <t>DO</t>
  </si>
  <si>
    <t>VoX</t>
  </si>
  <si>
    <t>Sumar</t>
  </si>
  <si>
    <t>Votos Válidos</t>
  </si>
  <si>
    <t>Pacma</t>
  </si>
  <si>
    <t>Podemos</t>
  </si>
  <si>
    <t>ECG</t>
  </si>
  <si>
    <t>PUM J</t>
  </si>
  <si>
    <t>Votos a  candidaturas</t>
  </si>
  <si>
    <t>Votos Candidaturas</t>
  </si>
  <si>
    <t>Votos Blanco</t>
  </si>
  <si>
    <t>Votos Nulos</t>
  </si>
  <si>
    <t>https://resultados2024.xunta.gal/es/resultados/0/0/50</t>
  </si>
  <si>
    <t>Umbral Electoral (Votos)</t>
  </si>
  <si>
    <t>Censo</t>
  </si>
  <si>
    <t xml:space="preserve">CER </t>
  </si>
  <si>
    <t>CERA</t>
  </si>
  <si>
    <t>Galicia</t>
  </si>
  <si>
    <t>https://www.ine.es/dyngs/CEL/index.htm?cid=634</t>
  </si>
  <si>
    <t>Circunscripción única sen umbral</t>
  </si>
  <si>
    <t>Votos Computables</t>
  </si>
  <si>
    <t>Circunscripción única con umbral do 5%</t>
  </si>
  <si>
    <t>Umbral Electoral (Galicia)</t>
  </si>
  <si>
    <t>Circuscripión única sen Umbral Electoral</t>
  </si>
  <si>
    <t>Votos</t>
  </si>
  <si>
    <t>Por provincias sen Umbral Electoral</t>
  </si>
  <si>
    <t>Orense</t>
  </si>
  <si>
    <t>Circuncripción única</t>
  </si>
  <si>
    <t>Votos computables</t>
  </si>
  <si>
    <t>Por Pronvincias</t>
  </si>
  <si>
    <t>Umbral Electoral (Coruña)</t>
  </si>
  <si>
    <t>Total Escaños</t>
  </si>
  <si>
    <t>Votos (mi)</t>
  </si>
  <si>
    <t>Votos por cociente (q*ei)</t>
  </si>
  <si>
    <t>Votos residuo (ri)</t>
  </si>
  <si>
    <t>Por Provincias</t>
  </si>
  <si>
    <t>Por provincias</t>
  </si>
  <si>
    <t>D´Hont</t>
  </si>
  <si>
    <t>Umbral</t>
  </si>
  <si>
    <t>No Umbral</t>
  </si>
  <si>
    <t>Saint Lague</t>
  </si>
  <si>
    <t>Una cirscuncrición</t>
  </si>
  <si>
    <t>Varias circunscripciones</t>
  </si>
  <si>
    <t>Cociente Hare</t>
  </si>
  <si>
    <t>Cociente Imperiali</t>
  </si>
  <si>
    <t>Cociente Droop</t>
  </si>
  <si>
    <t>% Votos obtenidos por cada Partido</t>
  </si>
  <si>
    <t>Una circunscripción</t>
  </si>
  <si>
    <t>Circunscripción única</t>
  </si>
  <si>
    <t>Por provinicas</t>
  </si>
  <si>
    <t>Total escaños</t>
  </si>
  <si>
    <t>Escaños totales</t>
  </si>
  <si>
    <t>Escaños Totales</t>
  </si>
  <si>
    <t>Escaños Branco</t>
  </si>
  <si>
    <t>Escaños</t>
  </si>
  <si>
    <t>Escaño</t>
  </si>
  <si>
    <t>Votos requeridos por Escaño(q)</t>
  </si>
  <si>
    <t>Escaño por cociente</t>
  </si>
  <si>
    <t>Escaños a repartir</t>
  </si>
  <si>
    <t>Escaños por cociente (ei)</t>
  </si>
  <si>
    <t>Escaños por residuo</t>
  </si>
  <si>
    <t xml:space="preserve">Escaños totales </t>
  </si>
  <si>
    <t>% de Escaños Obtenidos</t>
  </si>
  <si>
    <t>D´Hont VC SUE</t>
  </si>
  <si>
    <t>D´Hont VC CUE</t>
  </si>
  <si>
    <t>D´Hont UC SUE</t>
  </si>
  <si>
    <t>D´Hont UC CUE</t>
  </si>
  <si>
    <t>Saint-Lagüe UC SUE</t>
  </si>
  <si>
    <t>Saint-LagüeVC CUE</t>
  </si>
  <si>
    <t>Saint-Lagüe UC CUE</t>
  </si>
  <si>
    <t>Saint-Lagüe VC SUE</t>
  </si>
  <si>
    <t>Hare UC SUE</t>
  </si>
  <si>
    <t>Hare UC CUE</t>
  </si>
  <si>
    <t>Hare VC SUE</t>
  </si>
  <si>
    <t>Hare VC CUE</t>
  </si>
  <si>
    <t>ImperialiUC SUE</t>
  </si>
  <si>
    <t>ImperialiUC CUE</t>
  </si>
  <si>
    <t>ImperialiVC SUE</t>
  </si>
  <si>
    <t>Imperiali VC CUE</t>
  </si>
  <si>
    <t>Droop UC SUE</t>
  </si>
  <si>
    <t>Droop UC CUE</t>
  </si>
  <si>
    <t>Droop VC SUE</t>
  </si>
  <si>
    <t>Droop VC CUE</t>
  </si>
  <si>
    <t>Promedio de escaños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</si>
</sst>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Aptos Narrow"/>
      <scheme val="minor"/>
    </font>
    <font>
      <sz val="11"/>
      <color indexed="8"/>
      <name val="Aptos Narrow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0" fontId="1" fillId="0" borderId="0" xfId="1" applyNumberFormat="1" applyFont="1"/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5" fillId="0" borderId="0" xfId="2" applyFont="1"/>
    <xf numFmtId="1" fontId="5" fillId="0" borderId="0" xfId="2" applyNumberFormat="1" applyFont="1"/>
    <xf numFmtId="0" fontId="5" fillId="0" borderId="0" xfId="2" applyFont="1" applyFill="1"/>
    <xf numFmtId="1" fontId="5" fillId="0" borderId="0" xfId="2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/>
    <xf numFmtId="9" fontId="1" fillId="0" borderId="0" xfId="0" applyNumberFormat="1" applyFont="1"/>
  </cellXfs>
  <cellStyles count="3">
    <cellStyle name="Normal" xfId="0" builtinId="0"/>
    <cellStyle name="Normal_Cociente Hare UE" xfId="2" xr:uid="{CCA0FED5-CEA5-480C-9859-88DE223B78A3}"/>
    <cellStyle name="Porcentaje" xfId="1" builtinId="5"/>
  </cellStyles>
  <dxfs count="7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ados2024.xunta.gal/es/resultados/0/0/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42"/>
  <sheetViews>
    <sheetView topLeftCell="A10" workbookViewId="0">
      <selection activeCell="B17" sqref="B17:G28"/>
    </sheetView>
  </sheetViews>
  <sheetFormatPr baseColWidth="10" defaultRowHeight="14.4"/>
  <cols>
    <col min="1" max="12" width="11.19921875" style="1"/>
    <col min="13" max="13" width="11" style="1" customWidth="1"/>
    <col min="14" max="14" width="11.19921875" style="1"/>
    <col min="15" max="15" width="12.296875" style="1" customWidth="1"/>
    <col min="16" max="16384" width="11.19921875" style="1"/>
  </cols>
  <sheetData>
    <row r="2" spans="2:1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I2" s="1" t="s">
        <v>5</v>
      </c>
      <c r="J2" s="1">
        <f>J8+J26</f>
        <v>1515509</v>
      </c>
    </row>
    <row r="3" spans="2:13">
      <c r="B3" s="1" t="s">
        <v>6</v>
      </c>
      <c r="C3" s="1">
        <v>711713</v>
      </c>
      <c r="D3" s="1">
        <v>292651</v>
      </c>
      <c r="E3" s="1">
        <v>230245</v>
      </c>
      <c r="F3" s="1">
        <v>88694</v>
      </c>
      <c r="G3" s="1">
        <v>100123</v>
      </c>
      <c r="I3" s="1" t="s">
        <v>7</v>
      </c>
      <c r="J3" s="1">
        <f>J9+J27</f>
        <v>619270</v>
      </c>
    </row>
    <row r="4" spans="2:13">
      <c r="B4" s="1" t="s">
        <v>8</v>
      </c>
      <c r="C4" s="1">
        <v>470692</v>
      </c>
      <c r="D4" s="1">
        <v>199462</v>
      </c>
      <c r="E4" s="1">
        <v>180068</v>
      </c>
      <c r="F4" s="1">
        <v>44222</v>
      </c>
      <c r="G4" s="1">
        <v>46940</v>
      </c>
      <c r="I4" s="1" t="s">
        <v>2</v>
      </c>
      <c r="J4" s="1">
        <f>J10+J28</f>
        <v>528229</v>
      </c>
    </row>
    <row r="5" spans="2:13">
      <c r="B5" s="1" t="s">
        <v>9</v>
      </c>
      <c r="C5" s="1">
        <v>211361</v>
      </c>
      <c r="D5" s="1">
        <v>79804</v>
      </c>
      <c r="E5" s="1">
        <v>77112</v>
      </c>
      <c r="F5" s="1">
        <v>22042</v>
      </c>
      <c r="G5" s="1">
        <v>32403</v>
      </c>
      <c r="I5" s="1" t="s">
        <v>3</v>
      </c>
      <c r="J5" s="1">
        <f>J11+J29</f>
        <v>178288</v>
      </c>
    </row>
    <row r="6" spans="2:13">
      <c r="B6" s="1" t="s">
        <v>10</v>
      </c>
      <c r="C6" s="1">
        <v>15442</v>
      </c>
      <c r="D6" s="1">
        <v>0</v>
      </c>
      <c r="E6" s="1">
        <v>0</v>
      </c>
      <c r="F6" s="1">
        <v>15442</v>
      </c>
      <c r="G6" s="1">
        <v>0</v>
      </c>
      <c r="I6" s="1" t="s">
        <v>4</v>
      </c>
      <c r="J6" s="1">
        <f>J12+J30</f>
        <v>189886</v>
      </c>
    </row>
    <row r="7" spans="2:13">
      <c r="B7" s="1" t="s">
        <v>11</v>
      </c>
      <c r="C7" s="1">
        <v>34045</v>
      </c>
      <c r="D7" s="1">
        <v>15399</v>
      </c>
      <c r="E7" s="1">
        <v>12168</v>
      </c>
      <c r="F7" s="1">
        <v>2961</v>
      </c>
      <c r="G7" s="1">
        <v>3517</v>
      </c>
    </row>
    <row r="8" spans="2:13">
      <c r="B8" s="1" t="s">
        <v>12</v>
      </c>
      <c r="C8" s="1">
        <v>29009</v>
      </c>
      <c r="D8" s="1">
        <v>14014</v>
      </c>
      <c r="E8" s="1">
        <v>12818</v>
      </c>
      <c r="F8" s="1">
        <v>979</v>
      </c>
      <c r="G8" s="1">
        <v>1198</v>
      </c>
      <c r="I8" s="1" t="s">
        <v>13</v>
      </c>
      <c r="J8" s="1">
        <f>J14+J20</f>
        <v>1501554</v>
      </c>
    </row>
    <row r="9" spans="2:13">
      <c r="B9" s="1" t="s">
        <v>14</v>
      </c>
      <c r="C9" s="1">
        <v>5932</v>
      </c>
      <c r="D9" s="1">
        <v>2551</v>
      </c>
      <c r="E9" s="1">
        <v>2404</v>
      </c>
      <c r="F9" s="1">
        <v>478</v>
      </c>
      <c r="G9" s="1">
        <v>499</v>
      </c>
      <c r="I9" s="1" t="s">
        <v>7</v>
      </c>
      <c r="J9" s="1">
        <f>J15+J21</f>
        <v>614050</v>
      </c>
    </row>
    <row r="10" spans="2:13">
      <c r="B10" s="1" t="s">
        <v>15</v>
      </c>
      <c r="C10" s="1">
        <v>4420</v>
      </c>
      <c r="D10" s="1">
        <v>1999</v>
      </c>
      <c r="E10" s="1">
        <v>1731</v>
      </c>
      <c r="F10" s="1">
        <v>309</v>
      </c>
      <c r="G10" s="1">
        <v>381</v>
      </c>
      <c r="I10" s="1" t="s">
        <v>2</v>
      </c>
      <c r="J10" s="1">
        <f>J16+J22</f>
        <v>522854</v>
      </c>
    </row>
    <row r="11" spans="2:13">
      <c r="B11" s="1" t="s">
        <v>63</v>
      </c>
      <c r="C11" s="1">
        <v>2884</v>
      </c>
      <c r="D11" s="1">
        <v>1170</v>
      </c>
      <c r="E11" s="1">
        <v>962</v>
      </c>
      <c r="F11" s="1">
        <v>175</v>
      </c>
      <c r="G11" s="1">
        <v>577</v>
      </c>
      <c r="I11" s="1" t="s">
        <v>3</v>
      </c>
      <c r="J11" s="1">
        <f>J17+J23</f>
        <v>177110</v>
      </c>
      <c r="M11" s="3"/>
    </row>
    <row r="12" spans="2:13">
      <c r="B12" s="1" t="s">
        <v>16</v>
      </c>
      <c r="C12" s="1">
        <v>1635</v>
      </c>
      <c r="D12" s="1">
        <v>441</v>
      </c>
      <c r="E12" s="1">
        <v>542</v>
      </c>
      <c r="F12" s="1">
        <v>560</v>
      </c>
      <c r="G12" s="1">
        <v>256</v>
      </c>
      <c r="I12" s="1" t="s">
        <v>4</v>
      </c>
      <c r="J12" s="1">
        <f>J18+J24</f>
        <v>187704</v>
      </c>
      <c r="M12" s="3"/>
    </row>
    <row r="13" spans="2:13">
      <c r="B13" s="1" t="s">
        <v>17</v>
      </c>
      <c r="C13" s="1">
        <v>1572</v>
      </c>
      <c r="D13" s="1">
        <v>694</v>
      </c>
      <c r="E13" s="1">
        <v>542</v>
      </c>
      <c r="F13" s="1">
        <v>160</v>
      </c>
      <c r="G13" s="1">
        <v>176</v>
      </c>
      <c r="M13" s="3"/>
    </row>
    <row r="14" spans="2:13">
      <c r="B14" s="4" t="s">
        <v>18</v>
      </c>
      <c r="C14" s="4">
        <f>SUM(C3:C13)</f>
        <v>1488705</v>
      </c>
      <c r="D14" s="4">
        <f>SUM(D3:D13)</f>
        <v>608185</v>
      </c>
      <c r="E14" s="4">
        <f>SUM(E3:E13)</f>
        <v>518592</v>
      </c>
      <c r="F14" s="4">
        <f>SUM(F3:F13)</f>
        <v>176022</v>
      </c>
      <c r="G14" s="4">
        <f>SUM(G3:G13)</f>
        <v>186070</v>
      </c>
      <c r="I14" s="1" t="s">
        <v>19</v>
      </c>
      <c r="J14" s="1">
        <f>C14</f>
        <v>1488705</v>
      </c>
      <c r="M14" s="3"/>
    </row>
    <row r="15" spans="2:13">
      <c r="C15" s="2"/>
      <c r="D15" s="2"/>
      <c r="E15" s="2"/>
      <c r="F15" s="2"/>
      <c r="G15" s="2"/>
      <c r="I15" s="1" t="s">
        <v>7</v>
      </c>
      <c r="J15" s="1">
        <f>D14</f>
        <v>608185</v>
      </c>
      <c r="M15" s="3"/>
    </row>
    <row r="16" spans="2:13">
      <c r="C16" s="5" t="s">
        <v>22</v>
      </c>
      <c r="I16" s="1" t="s">
        <v>2</v>
      </c>
      <c r="J16" s="1">
        <f>E14</f>
        <v>518592</v>
      </c>
    </row>
    <row r="17" spans="2:10">
      <c r="I17" s="1" t="s">
        <v>3</v>
      </c>
      <c r="J17" s="1">
        <f>F14</f>
        <v>176022</v>
      </c>
    </row>
    <row r="18" spans="2:10">
      <c r="I18" s="1" t="s">
        <v>4</v>
      </c>
      <c r="J18" s="1">
        <f>G14</f>
        <v>186070</v>
      </c>
    </row>
    <row r="20" spans="2:10">
      <c r="I20" s="1" t="s">
        <v>20</v>
      </c>
      <c r="J20" s="1">
        <v>12849</v>
      </c>
    </row>
    <row r="21" spans="2:10">
      <c r="I21" s="1" t="s">
        <v>7</v>
      </c>
      <c r="J21" s="1">
        <v>5865</v>
      </c>
    </row>
    <row r="22" spans="2:10">
      <c r="I22" s="1" t="s">
        <v>2</v>
      </c>
      <c r="J22" s="1">
        <v>4262</v>
      </c>
    </row>
    <row r="23" spans="2:10">
      <c r="I23" s="1" t="s">
        <v>3</v>
      </c>
      <c r="J23" s="1">
        <v>1088</v>
      </c>
    </row>
    <row r="24" spans="2:10">
      <c r="I24" s="1" t="s">
        <v>4</v>
      </c>
      <c r="J24" s="1">
        <v>1634</v>
      </c>
    </row>
    <row r="26" spans="2:10">
      <c r="I26" s="1" t="s">
        <v>21</v>
      </c>
      <c r="J26" s="1">
        <v>13955</v>
      </c>
    </row>
    <row r="27" spans="2:10">
      <c r="I27" s="1" t="s">
        <v>7</v>
      </c>
      <c r="J27" s="1">
        <v>5220</v>
      </c>
    </row>
    <row r="28" spans="2:10">
      <c r="I28" s="1" t="s">
        <v>2</v>
      </c>
      <c r="J28" s="1">
        <v>5375</v>
      </c>
    </row>
    <row r="29" spans="2:10">
      <c r="I29" s="1" t="s">
        <v>3</v>
      </c>
      <c r="J29" s="1">
        <v>1178</v>
      </c>
    </row>
    <row r="30" spans="2:10">
      <c r="I30" s="1" t="s">
        <v>4</v>
      </c>
      <c r="J30" s="1">
        <v>2182</v>
      </c>
    </row>
    <row r="31" spans="2:10">
      <c r="B31" s="1" t="s">
        <v>24</v>
      </c>
      <c r="C31" s="1" t="s">
        <v>25</v>
      </c>
      <c r="D31" s="1" t="s">
        <v>26</v>
      </c>
      <c r="E31" s="1" t="s">
        <v>64</v>
      </c>
    </row>
    <row r="32" spans="2:10">
      <c r="B32" s="1" t="s">
        <v>0</v>
      </c>
      <c r="C32" s="1">
        <v>2217095</v>
      </c>
      <c r="D32" s="1">
        <v>476544</v>
      </c>
      <c r="E32" s="1">
        <v>75</v>
      </c>
    </row>
    <row r="33" spans="2:26">
      <c r="B33" s="1" t="s">
        <v>1</v>
      </c>
      <c r="C33" s="1">
        <v>923540</v>
      </c>
      <c r="D33" s="1">
        <v>164851</v>
      </c>
      <c r="E33" s="1">
        <v>25</v>
      </c>
      <c r="J33" s="1" t="s">
        <v>23</v>
      </c>
    </row>
    <row r="34" spans="2:26">
      <c r="B34" s="1" t="s">
        <v>2</v>
      </c>
      <c r="C34" s="1">
        <v>733512</v>
      </c>
      <c r="D34" s="1">
        <v>138197</v>
      </c>
      <c r="E34" s="1">
        <v>22</v>
      </c>
      <c r="F34" s="2"/>
      <c r="I34" s="1" t="s">
        <v>27</v>
      </c>
      <c r="J34" s="2">
        <f>J8*0.05</f>
        <v>75077.7</v>
      </c>
    </row>
    <row r="35" spans="2:26">
      <c r="B35" s="1" t="s">
        <v>3</v>
      </c>
      <c r="C35" s="1">
        <v>251966</v>
      </c>
      <c r="D35" s="1">
        <v>103836</v>
      </c>
      <c r="E35" s="1">
        <v>14</v>
      </c>
      <c r="F35" s="2"/>
      <c r="I35" s="1" t="s">
        <v>7</v>
      </c>
      <c r="J35" s="2">
        <f>J9*0.05</f>
        <v>30702.5</v>
      </c>
    </row>
    <row r="36" spans="2:26">
      <c r="B36" s="1" t="s">
        <v>4</v>
      </c>
      <c r="C36" s="1">
        <v>268077</v>
      </c>
      <c r="D36" s="1">
        <v>69660</v>
      </c>
      <c r="E36" s="1">
        <v>14</v>
      </c>
      <c r="F36" s="2"/>
      <c r="I36" s="1" t="s">
        <v>2</v>
      </c>
      <c r="J36" s="2">
        <f>J10*0.05</f>
        <v>26142.7</v>
      </c>
    </row>
    <row r="37" spans="2:26">
      <c r="B37" s="1" t="s">
        <v>28</v>
      </c>
      <c r="F37" s="2"/>
      <c r="I37" s="1" t="s">
        <v>3</v>
      </c>
      <c r="J37" s="2">
        <f>J11*0.05</f>
        <v>8855.5</v>
      </c>
    </row>
    <row r="38" spans="2:26">
      <c r="F38" s="2"/>
      <c r="I38" s="1" t="s">
        <v>4</v>
      </c>
      <c r="J38" s="2">
        <f>J12*0.05</f>
        <v>9385.2000000000007</v>
      </c>
    </row>
    <row r="42" spans="2:26">
      <c r="Z42" s="18"/>
    </row>
  </sheetData>
  <hyperlinks>
    <hyperlink ref="C16" r:id="rId1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7EE5-9DBB-4E9B-8151-F50C8AB264E9}">
  <dimension ref="A2:O33"/>
  <sheetViews>
    <sheetView workbookViewId="0">
      <selection activeCell="N2" sqref="D2:N2"/>
    </sheetView>
  </sheetViews>
  <sheetFormatPr baseColWidth="10" defaultRowHeight="13.8"/>
  <cols>
    <col min="1" max="1" width="16.8984375" customWidth="1"/>
    <col min="2" max="2" width="21.296875" customWidth="1"/>
  </cols>
  <sheetData>
    <row r="2" spans="1:15" ht="14.4">
      <c r="D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</v>
      </c>
      <c r="K2" s="1" t="s">
        <v>15</v>
      </c>
      <c r="L2" s="1" t="s">
        <v>63</v>
      </c>
      <c r="M2" s="1" t="s">
        <v>16</v>
      </c>
      <c r="N2" s="1" t="s">
        <v>17</v>
      </c>
    </row>
    <row r="3" spans="1:15">
      <c r="A3" s="16" t="s">
        <v>47</v>
      </c>
      <c r="B3" s="16" t="s">
        <v>57</v>
      </c>
      <c r="C3" t="s">
        <v>49</v>
      </c>
      <c r="D3">
        <f>'D´hont UC'!Q80</f>
        <v>37</v>
      </c>
      <c r="E3">
        <f>'D´hont UC'!R80</f>
        <v>25</v>
      </c>
      <c r="F3">
        <f>'D´hont UC'!S80</f>
        <v>11</v>
      </c>
      <c r="G3">
        <f>'D´hont UC'!T80</f>
        <v>0</v>
      </c>
      <c r="H3">
        <f>'D´hont UC'!U80</f>
        <v>1</v>
      </c>
      <c r="I3">
        <f>'D´hont UC'!V80</f>
        <v>1</v>
      </c>
      <c r="J3">
        <f>'D´hont UC'!W80</f>
        <v>0</v>
      </c>
      <c r="K3">
        <f>'D´hont UC'!X80</f>
        <v>0</v>
      </c>
      <c r="L3">
        <f>'D´hont UC'!Y80</f>
        <v>0</v>
      </c>
      <c r="M3">
        <f>'D´hont UC'!Z80</f>
        <v>0</v>
      </c>
      <c r="N3">
        <f>'D´hont UC'!AA80</f>
        <v>0</v>
      </c>
      <c r="O3">
        <f>SUM(D3:N3)</f>
        <v>75</v>
      </c>
    </row>
    <row r="4" spans="1:15">
      <c r="A4" s="16"/>
      <c r="B4" s="16"/>
      <c r="C4" t="s">
        <v>48</v>
      </c>
      <c r="D4">
        <f>'D´Hont UC con UE'!I81</f>
        <v>39</v>
      </c>
      <c r="E4">
        <f>'D´Hont UC con UE'!J81</f>
        <v>25</v>
      </c>
      <c r="F4">
        <f>'D´Hont UC con UE'!K81</f>
        <v>11</v>
      </c>
      <c r="G4">
        <f>'D´Hont UC con UE'!L81</f>
        <v>0</v>
      </c>
      <c r="H4">
        <f>'D´Hont UC con UE'!M81</f>
        <v>0</v>
      </c>
      <c r="I4">
        <f>'D´Hont UC con UE'!N81</f>
        <v>0</v>
      </c>
      <c r="J4">
        <f>'D´Hont UC con UE'!O81</f>
        <v>0</v>
      </c>
      <c r="K4">
        <f>'D´Hont UC con UE'!P81</f>
        <v>0</v>
      </c>
      <c r="L4">
        <f>'D´Hont UC con UE'!Q81</f>
        <v>0</v>
      </c>
      <c r="M4">
        <f>'D´hont UC'!R162</f>
        <v>0</v>
      </c>
      <c r="N4">
        <f>'D´hont UC'!S162</f>
        <v>0</v>
      </c>
      <c r="O4" s="8">
        <f t="shared" ref="O4:O31" si="0">SUM(D4:N4)</f>
        <v>75</v>
      </c>
    </row>
    <row r="5" spans="1:15" s="8" customFormat="1">
      <c r="A5" s="16"/>
      <c r="B5" s="15"/>
    </row>
    <row r="6" spans="1:15" s="8" customFormat="1">
      <c r="A6" s="16"/>
      <c r="B6" s="16" t="s">
        <v>52</v>
      </c>
      <c r="C6" s="8" t="s">
        <v>49</v>
      </c>
      <c r="D6" s="8">
        <f>'D´Hont VC sen UE'!D106</f>
        <v>40</v>
      </c>
      <c r="E6" s="8">
        <f>'D´Hont VC sen UE'!E106</f>
        <v>25</v>
      </c>
      <c r="F6" s="8">
        <f>'D´Hont VC sen UE'!F106</f>
        <v>9</v>
      </c>
      <c r="G6" s="8">
        <f>'D´Hont VC sen UE'!G106</f>
        <v>1</v>
      </c>
      <c r="H6" s="8">
        <f>'D´Hont VC sen UE'!H106</f>
        <v>0</v>
      </c>
      <c r="I6" s="8">
        <f>'D´Hont VC sen UE'!I106</f>
        <v>0</v>
      </c>
      <c r="J6" s="8">
        <f>'D´Hont VC sen UE'!J106</f>
        <v>0</v>
      </c>
      <c r="K6" s="8">
        <f>'D´Hont VC sen UE'!K106</f>
        <v>0</v>
      </c>
      <c r="L6" s="8">
        <f>'D´Hont VC sen UE'!L106</f>
        <v>0</v>
      </c>
      <c r="M6" s="8">
        <f>'D´Hont VC sen UE'!M106</f>
        <v>0</v>
      </c>
      <c r="N6" s="8">
        <f>'D´Hont VC sen UE'!N106</f>
        <v>0</v>
      </c>
      <c r="O6" s="8">
        <f t="shared" si="0"/>
        <v>75</v>
      </c>
    </row>
    <row r="7" spans="1:15" s="8" customFormat="1">
      <c r="A7" s="16"/>
      <c r="B7" s="16"/>
      <c r="C7" s="8" t="s">
        <v>48</v>
      </c>
      <c r="D7" s="8">
        <f>'D´Hont actual'!D106</f>
        <v>40</v>
      </c>
      <c r="E7" s="8">
        <f>'D´Hont actual'!E106</f>
        <v>25</v>
      </c>
      <c r="F7" s="8">
        <f>'D´Hont actual'!F106</f>
        <v>9</v>
      </c>
      <c r="G7" s="8">
        <f>'D´Hont actual'!G106</f>
        <v>1</v>
      </c>
      <c r="H7" s="8">
        <f>'D´Hont actual'!H106</f>
        <v>0</v>
      </c>
      <c r="I7" s="8">
        <f>'D´Hont actual'!I106</f>
        <v>0</v>
      </c>
      <c r="J7" s="8">
        <f>'D´Hont actual'!J106</f>
        <v>0</v>
      </c>
      <c r="K7" s="8">
        <f>'D´Hont actual'!K106</f>
        <v>0</v>
      </c>
      <c r="L7" s="8">
        <f>'D´Hont actual'!L106</f>
        <v>0</v>
      </c>
      <c r="M7" s="8">
        <f>'D´Hont actual'!M106</f>
        <v>0</v>
      </c>
      <c r="N7" s="8">
        <f>'D´Hont actual'!N106</f>
        <v>0</v>
      </c>
      <c r="O7" s="8">
        <f t="shared" si="0"/>
        <v>75</v>
      </c>
    </row>
    <row r="8" spans="1:15">
      <c r="O8" s="8"/>
    </row>
    <row r="9" spans="1:15">
      <c r="A9" s="16" t="s">
        <v>50</v>
      </c>
      <c r="B9" s="16" t="s">
        <v>57</v>
      </c>
      <c r="C9" t="s">
        <v>49</v>
      </c>
      <c r="D9">
        <f>'Sainte-Laguë CU sin UE'!Q80</f>
        <v>36</v>
      </c>
      <c r="E9">
        <f>'Sainte-Laguë CU sin UE'!R80</f>
        <v>24</v>
      </c>
      <c r="F9">
        <f>'Sainte-Laguë CU sin UE'!S80</f>
        <v>11</v>
      </c>
      <c r="G9">
        <f>'Sainte-Laguë CU sin UE'!T80</f>
        <v>1</v>
      </c>
      <c r="H9">
        <f>'Sainte-Laguë CU sin UE'!U80</f>
        <v>2</v>
      </c>
      <c r="I9">
        <f>'Sainte-Laguë CU sin UE'!V80</f>
        <v>1</v>
      </c>
      <c r="J9">
        <f>'Sainte-Laguë CU sin UE'!W80</f>
        <v>0</v>
      </c>
      <c r="K9">
        <f>'Sainte-Laguë CU sin UE'!X80</f>
        <v>0</v>
      </c>
      <c r="L9">
        <f>'Sainte-Laguë CU sin UE'!Y80</f>
        <v>0</v>
      </c>
      <c r="M9">
        <f>'Sainte-Laguë CU sin UE'!Z80</f>
        <v>0</v>
      </c>
      <c r="N9">
        <f>'Sainte-Laguë CU sin UE'!AA80</f>
        <v>0</v>
      </c>
      <c r="O9" s="8">
        <f t="shared" si="0"/>
        <v>75</v>
      </c>
    </row>
    <row r="10" spans="1:15">
      <c r="A10" s="16"/>
      <c r="B10" s="16"/>
      <c r="C10" t="s">
        <v>48</v>
      </c>
      <c r="D10">
        <f>'Sainte-Lagüe UC con UE'!I80</f>
        <v>38</v>
      </c>
      <c r="E10">
        <f>'Sainte-Lagüe UC con UE'!J80</f>
        <v>25</v>
      </c>
      <c r="F10">
        <f>'Sainte-Lagüe UC con UE'!K80</f>
        <v>12</v>
      </c>
      <c r="G10">
        <f>'Sainte-Lagüe UC con UE'!L80</f>
        <v>0</v>
      </c>
      <c r="H10">
        <f>'Sainte-Lagüe UC con UE'!M80</f>
        <v>0</v>
      </c>
      <c r="I10">
        <f>'Sainte-Lagüe UC con UE'!N80</f>
        <v>0</v>
      </c>
      <c r="J10">
        <f>'Sainte-Lagüe UC con UE'!O80</f>
        <v>0</v>
      </c>
      <c r="K10">
        <f>'Sainte-Lagüe UC con UE'!P80</f>
        <v>0</v>
      </c>
      <c r="L10">
        <f>'Sainte-Lagüe UC con UE'!Q80</f>
        <v>0</v>
      </c>
      <c r="M10">
        <f>'Sainte-Lagüe UC con UE'!R80</f>
        <v>0</v>
      </c>
      <c r="N10">
        <f>'Sainte-Lagüe UC con UE'!S80</f>
        <v>0</v>
      </c>
      <c r="O10" s="8">
        <f t="shared" si="0"/>
        <v>75</v>
      </c>
    </row>
    <row r="11" spans="1:15">
      <c r="A11" s="16"/>
      <c r="O11" s="8"/>
    </row>
    <row r="12" spans="1:15">
      <c r="A12" s="16"/>
      <c r="B12" s="16" t="s">
        <v>52</v>
      </c>
      <c r="C12" t="s">
        <v>49</v>
      </c>
      <c r="D12">
        <f>'Sainte-Laguë VC sin UE'!D97</f>
        <v>37</v>
      </c>
      <c r="E12">
        <f>'Sainte-Laguë VC sin UE'!E97</f>
        <v>23</v>
      </c>
      <c r="F12">
        <f>'Sainte-Laguë VC sin UE'!F97</f>
        <v>10</v>
      </c>
      <c r="G12">
        <f>'Sainte-Laguë VC sin UE'!G97</f>
        <v>1</v>
      </c>
      <c r="H12">
        <f>'Sainte-Laguë VC sin UE'!H97</f>
        <v>2</v>
      </c>
      <c r="I12">
        <f>'Sainte-Laguë VC sin UE'!I97</f>
        <v>2</v>
      </c>
      <c r="J12">
        <f>'Sainte-Laguë VC sin UE'!J97</f>
        <v>0</v>
      </c>
      <c r="K12">
        <f>'Sainte-Laguë VC sin UE'!K97</f>
        <v>0</v>
      </c>
      <c r="L12">
        <f>'Sainte-Laguë VC sin UE'!L97</f>
        <v>0</v>
      </c>
      <c r="M12">
        <f>'Sainte-Laguë VC sin UE'!M97</f>
        <v>0</v>
      </c>
      <c r="N12">
        <f>'Sainte-Laguë VC sin UE'!N97</f>
        <v>0</v>
      </c>
      <c r="O12" s="8">
        <f t="shared" si="0"/>
        <v>75</v>
      </c>
    </row>
    <row r="13" spans="1:15">
      <c r="A13" s="16"/>
      <c r="B13" s="16"/>
      <c r="C13" t="s">
        <v>48</v>
      </c>
      <c r="D13">
        <f>'Sainte-Lagüe VC con UE'!C97</f>
        <v>38</v>
      </c>
      <c r="E13">
        <f>'Sainte-Lagüe VC con UE'!D97</f>
        <v>25</v>
      </c>
      <c r="F13">
        <f>'Sainte-Lagüe VC con UE'!E97</f>
        <v>11</v>
      </c>
      <c r="G13">
        <f>'Sainte-Lagüe VC con UE'!F97</f>
        <v>1</v>
      </c>
      <c r="H13">
        <f>'Sainte-Lagüe VC con UE'!G97</f>
        <v>0</v>
      </c>
      <c r="I13">
        <f>'Sainte-Lagüe VC con UE'!H97</f>
        <v>0</v>
      </c>
      <c r="J13">
        <f>'Sainte-Lagüe VC con UE'!I97</f>
        <v>0</v>
      </c>
      <c r="K13">
        <f>'Sainte-Lagüe VC con UE'!J97</f>
        <v>0</v>
      </c>
      <c r="L13">
        <f>'Sainte-Lagüe VC con UE'!K97</f>
        <v>0</v>
      </c>
      <c r="M13">
        <f>'Sainte-Lagüe VC con UE'!L97</f>
        <v>0</v>
      </c>
      <c r="N13">
        <f>'Sainte-Lagüe VC con UE'!M97</f>
        <v>0</v>
      </c>
      <c r="O13" s="8">
        <f t="shared" si="0"/>
        <v>75</v>
      </c>
    </row>
    <row r="14" spans="1:15">
      <c r="O14" s="8"/>
    </row>
    <row r="15" spans="1:15">
      <c r="A15" s="16" t="s">
        <v>53</v>
      </c>
      <c r="B15" s="16" t="s">
        <v>57</v>
      </c>
      <c r="C15" s="8" t="s">
        <v>49</v>
      </c>
      <c r="D15">
        <f>'Cociente Hare sen UE'!C11</f>
        <v>36</v>
      </c>
      <c r="E15">
        <f>'Cociente Hare sen UE'!D11</f>
        <v>24</v>
      </c>
      <c r="F15">
        <f>'Cociente Hare sen UE'!E11</f>
        <v>11</v>
      </c>
      <c r="G15">
        <f>'Cociente Hare sen UE'!F11</f>
        <v>1</v>
      </c>
      <c r="H15">
        <f>'Cociente Hare sen UE'!G11</f>
        <v>2</v>
      </c>
      <c r="I15">
        <f>'Cociente Hare sen UE'!H11</f>
        <v>1</v>
      </c>
      <c r="J15">
        <f>'Cociente Hare sen UE'!I11</f>
        <v>0</v>
      </c>
      <c r="K15">
        <f>'Cociente Hare sen UE'!J11</f>
        <v>0</v>
      </c>
      <c r="L15">
        <f>'Cociente Hare sen UE'!K11</f>
        <v>0</v>
      </c>
      <c r="M15">
        <f>'Cociente Hare sen UE'!L11</f>
        <v>0</v>
      </c>
      <c r="N15">
        <f>'Cociente Hare sen UE'!M11</f>
        <v>0</v>
      </c>
      <c r="O15" s="8">
        <f t="shared" si="0"/>
        <v>75</v>
      </c>
    </row>
    <row r="16" spans="1:15">
      <c r="A16" s="16"/>
      <c r="B16" s="16"/>
      <c r="C16" s="8" t="s">
        <v>48</v>
      </c>
      <c r="D16">
        <f>'Cociente Hare UE'!C11</f>
        <v>38</v>
      </c>
      <c r="E16" s="8">
        <f>'Cociente Hare UE'!D11</f>
        <v>25</v>
      </c>
      <c r="F16" s="8">
        <f>'Cociente Hare UE'!E11</f>
        <v>12</v>
      </c>
      <c r="G16" s="8">
        <f>'Cociente Hare UE'!F11</f>
        <v>0</v>
      </c>
      <c r="H16" s="8">
        <f>'Cociente Hare UE'!G11</f>
        <v>0</v>
      </c>
      <c r="I16" s="8">
        <f>'Cociente Hare UE'!H11</f>
        <v>0</v>
      </c>
      <c r="J16" s="8">
        <f>'Cociente Hare UE'!I11</f>
        <v>0</v>
      </c>
      <c r="K16" s="8">
        <v>0</v>
      </c>
      <c r="L16" s="8">
        <v>0</v>
      </c>
      <c r="M16" s="8">
        <f>'Cociente Hare UE'!L11</f>
        <v>0</v>
      </c>
      <c r="N16" s="8">
        <f>'Cociente Hare UE'!M11</f>
        <v>0</v>
      </c>
      <c r="O16" s="8">
        <f t="shared" si="0"/>
        <v>75</v>
      </c>
    </row>
    <row r="17" spans="1:15">
      <c r="A17" s="16"/>
      <c r="O17" s="8"/>
    </row>
    <row r="18" spans="1:15">
      <c r="A18" s="16"/>
      <c r="B18" s="16" t="s">
        <v>52</v>
      </c>
      <c r="C18" s="8" t="s">
        <v>49</v>
      </c>
      <c r="D18">
        <f>'Cociente Hare sen UE'!C59</f>
        <v>37</v>
      </c>
      <c r="E18">
        <f>'Cociente Hare sen UE'!D59</f>
        <v>24</v>
      </c>
      <c r="F18">
        <f>'Cociente Hare sen UE'!E59</f>
        <v>10</v>
      </c>
      <c r="G18">
        <f>'Cociente Hare sen UE'!F59</f>
        <v>1</v>
      </c>
      <c r="H18">
        <f>'Cociente Hare sen UE'!G59</f>
        <v>2</v>
      </c>
      <c r="I18">
        <f>'Cociente Hare sen UE'!H59</f>
        <v>1</v>
      </c>
      <c r="J18">
        <f>'Cociente Hare sen UE'!I59</f>
        <v>0</v>
      </c>
      <c r="K18">
        <f>'Cociente Hare sen UE'!J59</f>
        <v>0</v>
      </c>
      <c r="L18">
        <f>'Cociente Hare sen UE'!K59</f>
        <v>0</v>
      </c>
      <c r="M18">
        <f>'Cociente Hare sen UE'!L59</f>
        <v>0</v>
      </c>
      <c r="N18">
        <f>'Cociente Hare sen UE'!M59</f>
        <v>0</v>
      </c>
      <c r="O18" s="8">
        <f t="shared" si="0"/>
        <v>75</v>
      </c>
    </row>
    <row r="19" spans="1:15">
      <c r="A19" s="16"/>
      <c r="B19" s="16"/>
      <c r="C19" s="8" t="s">
        <v>48</v>
      </c>
      <c r="D19">
        <f>'Cociente Hare UE'!C70</f>
        <v>38</v>
      </c>
      <c r="E19" s="8">
        <f>'Cociente Hare UE'!D70</f>
        <v>25</v>
      </c>
      <c r="F19" s="8">
        <f>'Cociente Hare UE'!E70</f>
        <v>11</v>
      </c>
      <c r="G19" s="8">
        <f>'Cociente Hare UE'!F70</f>
        <v>1</v>
      </c>
      <c r="H19" s="8">
        <f>'Cociente Hare UE'!G70</f>
        <v>0</v>
      </c>
      <c r="I19" s="8">
        <f>'Cociente Hare UE'!H70</f>
        <v>0</v>
      </c>
      <c r="J19" s="8">
        <f>'Cociente Hare UE'!I70</f>
        <v>0</v>
      </c>
      <c r="K19" s="8">
        <f>'Cociente Hare UE'!J70</f>
        <v>0</v>
      </c>
      <c r="L19" s="8">
        <f>'Cociente Hare UE'!K70</f>
        <v>0</v>
      </c>
      <c r="M19" s="8">
        <f>'Cociente Hare UE'!L70</f>
        <v>0</v>
      </c>
      <c r="N19" s="8">
        <f>'Cociente Hare UE'!M70</f>
        <v>0</v>
      </c>
      <c r="O19" s="8">
        <f t="shared" si="0"/>
        <v>75</v>
      </c>
    </row>
    <row r="20" spans="1:15">
      <c r="O20" s="8"/>
    </row>
    <row r="21" spans="1:15">
      <c r="A21" s="16" t="s">
        <v>54</v>
      </c>
      <c r="B21" s="16" t="s">
        <v>51</v>
      </c>
      <c r="C21" s="8" t="s">
        <v>49</v>
      </c>
      <c r="D21">
        <f>'Cuota Imperiali sin UE'!C11</f>
        <v>36</v>
      </c>
      <c r="E21">
        <f>'Cuota Imperiali sin UE'!D11</f>
        <v>24</v>
      </c>
      <c r="F21">
        <f>'Cuota Imperiali sin UE'!E11</f>
        <v>11</v>
      </c>
      <c r="G21">
        <f>'Cuota Imperiali sin UE'!F11</f>
        <v>1</v>
      </c>
      <c r="H21">
        <f>'Cuota Imperiali sin UE'!G11</f>
        <v>2</v>
      </c>
      <c r="I21">
        <f>'Cuota Imperiali sin UE'!H11</f>
        <v>1</v>
      </c>
      <c r="J21">
        <f>'Cuota Imperiali sin UE'!I11</f>
        <v>0</v>
      </c>
      <c r="K21">
        <f>'Cuota Imperiali sin UE'!J11</f>
        <v>0</v>
      </c>
      <c r="L21">
        <f>'Cuota Imperiali sin UE'!K11</f>
        <v>0</v>
      </c>
      <c r="M21">
        <f>'Cuota Imperiali sin UE'!L11</f>
        <v>0</v>
      </c>
      <c r="N21">
        <f>'Cuota Imperiali sin UE'!M11</f>
        <v>0</v>
      </c>
      <c r="O21" s="8">
        <f t="shared" si="0"/>
        <v>75</v>
      </c>
    </row>
    <row r="22" spans="1:15">
      <c r="A22" s="16"/>
      <c r="B22" s="16"/>
      <c r="C22" s="8" t="s">
        <v>48</v>
      </c>
      <c r="D22">
        <f>'Cuota Imperiali con UE'!C11</f>
        <v>39</v>
      </c>
      <c r="E22" s="8">
        <f>'Cuota Imperiali con UE'!D11</f>
        <v>26</v>
      </c>
      <c r="F22" s="8">
        <f>'Cuota Imperiali con UE'!E11</f>
        <v>11</v>
      </c>
      <c r="G22" s="8">
        <f>'Cuota Imperiali con UE'!F11</f>
        <v>0</v>
      </c>
      <c r="H22" s="8">
        <f>'Cuota Imperiali con UE'!G11</f>
        <v>0</v>
      </c>
      <c r="I22" s="8">
        <f>'Cuota Imperiali con UE'!H11</f>
        <v>0</v>
      </c>
      <c r="J22" s="8">
        <f>'Cuota Imperiali con UE'!I11</f>
        <v>0</v>
      </c>
      <c r="K22" s="8">
        <v>0</v>
      </c>
      <c r="L22" s="8">
        <v>0</v>
      </c>
      <c r="M22" s="8">
        <f>'Cuota Imperiali con UE'!L11</f>
        <v>0</v>
      </c>
      <c r="N22" s="8">
        <f>'Cuota Imperiali con UE'!M11</f>
        <v>0</v>
      </c>
      <c r="O22" s="8">
        <f t="shared" si="0"/>
        <v>76</v>
      </c>
    </row>
    <row r="23" spans="1:15">
      <c r="A23" s="16"/>
      <c r="O23" s="8"/>
    </row>
    <row r="24" spans="1:15">
      <c r="A24" s="16"/>
      <c r="B24" s="16" t="s">
        <v>52</v>
      </c>
      <c r="C24" s="8" t="s">
        <v>49</v>
      </c>
      <c r="D24" s="6">
        <f>'Cuota Imperiali sin UE'!C60</f>
        <v>38</v>
      </c>
      <c r="E24" s="6">
        <f>'Cuota Imperiali sin UE'!D60</f>
        <v>25</v>
      </c>
      <c r="F24" s="6">
        <f>'Cuota Imperiali sin UE'!E60</f>
        <v>10</v>
      </c>
      <c r="G24" s="6">
        <f>'Cuota Imperiali sin UE'!F60</f>
        <v>1</v>
      </c>
      <c r="H24" s="6">
        <f>'Cuota Imperiali sin UE'!G60</f>
        <v>1</v>
      </c>
      <c r="I24" s="6">
        <f>'Cuota Imperiali sin UE'!H60</f>
        <v>0</v>
      </c>
      <c r="J24" s="6">
        <f>'Cuota Imperiali sin UE'!I60</f>
        <v>0</v>
      </c>
      <c r="K24" s="6">
        <f>'Cuota Imperiali sin UE'!J60</f>
        <v>0</v>
      </c>
      <c r="L24" s="6">
        <f>'Cuota Imperiali sin UE'!K60</f>
        <v>0</v>
      </c>
      <c r="M24" s="6">
        <f>'Cuota Imperiali sin UE'!L60</f>
        <v>0</v>
      </c>
      <c r="N24" s="6">
        <f>'Cuota Imperiali sin UE'!M60</f>
        <v>0</v>
      </c>
      <c r="O24" s="8">
        <f t="shared" si="0"/>
        <v>75</v>
      </c>
    </row>
    <row r="25" spans="1:15">
      <c r="A25" s="16"/>
      <c r="B25" s="16"/>
      <c r="C25" s="8" t="s">
        <v>48</v>
      </c>
      <c r="D25">
        <f>'Cuota Imperiali con UE'!C63</f>
        <v>40</v>
      </c>
      <c r="E25" s="8">
        <f>'Cuota Imperiali con UE'!D63</f>
        <v>25</v>
      </c>
      <c r="F25" s="8">
        <f>'Cuota Imperiali con UE'!E63</f>
        <v>10</v>
      </c>
      <c r="G25" s="8">
        <f>'Cuota Imperiali con UE'!F63</f>
        <v>1</v>
      </c>
      <c r="H25" s="8">
        <f>'Cuota Imperiali con UE'!G63</f>
        <v>0</v>
      </c>
      <c r="I25" s="8">
        <f>'Cuota Imperiali con UE'!H63</f>
        <v>0</v>
      </c>
      <c r="J25" s="8">
        <f>'Cuota Imperiali con UE'!I63</f>
        <v>0</v>
      </c>
      <c r="K25" s="8">
        <f>'Cuota Imperiali con UE'!J63</f>
        <v>0</v>
      </c>
      <c r="L25" s="8">
        <f>'Cuota Imperiali con UE'!K63</f>
        <v>0</v>
      </c>
      <c r="M25" s="8">
        <f>'Cuota Imperiali con UE'!L63</f>
        <v>0</v>
      </c>
      <c r="N25" s="8">
        <f>'Cuota Imperiali con UE'!M63</f>
        <v>0</v>
      </c>
      <c r="O25" s="8">
        <f t="shared" si="0"/>
        <v>76</v>
      </c>
    </row>
    <row r="26" spans="1:15">
      <c r="O26" s="8"/>
    </row>
    <row r="27" spans="1:15">
      <c r="A27" s="16" t="s">
        <v>55</v>
      </c>
      <c r="B27" s="16" t="s">
        <v>51</v>
      </c>
      <c r="C27" s="8" t="s">
        <v>49</v>
      </c>
      <c r="D27">
        <f>Droop!C11</f>
        <v>36</v>
      </c>
      <c r="E27">
        <f>Droop!D11</f>
        <v>24</v>
      </c>
      <c r="F27">
        <f>Droop!E11</f>
        <v>11</v>
      </c>
      <c r="G27">
        <f>Droop!F11</f>
        <v>1</v>
      </c>
      <c r="H27">
        <f>Droop!G11</f>
        <v>2</v>
      </c>
      <c r="I27">
        <f>Droop!H11</f>
        <v>1</v>
      </c>
      <c r="J27">
        <f>Droop!I11</f>
        <v>0</v>
      </c>
      <c r="K27">
        <f>Droop!J11</f>
        <v>0</v>
      </c>
      <c r="L27">
        <f>Droop!K11</f>
        <v>0</v>
      </c>
      <c r="M27">
        <f>Droop!L11</f>
        <v>0</v>
      </c>
      <c r="N27">
        <f>Droop!M11</f>
        <v>0</v>
      </c>
      <c r="O27" s="8">
        <f t="shared" si="0"/>
        <v>75</v>
      </c>
    </row>
    <row r="28" spans="1:15">
      <c r="A28" s="16"/>
      <c r="B28" s="16"/>
      <c r="C28" s="8" t="s">
        <v>48</v>
      </c>
      <c r="D28">
        <f>'Droop con UE'!C11</f>
        <v>39</v>
      </c>
      <c r="E28" s="8">
        <f>'Droop con UE'!D11</f>
        <v>25</v>
      </c>
      <c r="F28" s="8">
        <f>'Droop con UE'!E11</f>
        <v>11</v>
      </c>
      <c r="G28" s="8">
        <f>'Droop con UE'!F11</f>
        <v>0</v>
      </c>
      <c r="H28" s="8">
        <f>'Droop con UE'!G11</f>
        <v>0</v>
      </c>
      <c r="I28" s="8">
        <f>'Droop con UE'!H11</f>
        <v>0</v>
      </c>
      <c r="J28" s="8">
        <f>'Droop con UE'!I11</f>
        <v>0</v>
      </c>
      <c r="K28" s="8">
        <v>0</v>
      </c>
      <c r="L28" s="8">
        <v>0</v>
      </c>
      <c r="M28" s="8">
        <f>'Droop con UE'!L11</f>
        <v>0</v>
      </c>
      <c r="N28" s="8">
        <f>'Droop con UE'!M11</f>
        <v>0</v>
      </c>
      <c r="O28" s="8">
        <f t="shared" si="0"/>
        <v>75</v>
      </c>
    </row>
    <row r="29" spans="1:15">
      <c r="A29" s="16"/>
      <c r="O29" s="8"/>
    </row>
    <row r="30" spans="1:15">
      <c r="A30" s="16"/>
      <c r="B30" s="16" t="s">
        <v>52</v>
      </c>
      <c r="C30" s="8" t="s">
        <v>49</v>
      </c>
      <c r="D30" s="6">
        <f>Droop!C60</f>
        <v>37</v>
      </c>
      <c r="E30" s="6">
        <f>Droop!D60</f>
        <v>24</v>
      </c>
      <c r="F30" s="6">
        <f>Droop!E60</f>
        <v>10</v>
      </c>
      <c r="G30" s="6">
        <f>Droop!F60</f>
        <v>1</v>
      </c>
      <c r="H30" s="6">
        <f>Droop!G60</f>
        <v>2</v>
      </c>
      <c r="I30" s="6">
        <f>Droop!H60</f>
        <v>1</v>
      </c>
      <c r="J30" s="6">
        <f>Droop!I60</f>
        <v>0</v>
      </c>
      <c r="K30" s="6">
        <f>Droop!J60</f>
        <v>0</v>
      </c>
      <c r="L30" s="6">
        <f>Droop!K60</f>
        <v>0</v>
      </c>
      <c r="M30" s="6">
        <f>Droop!L60</f>
        <v>0</v>
      </c>
      <c r="N30" s="6">
        <f>Droop!M60</f>
        <v>0</v>
      </c>
      <c r="O30" s="8">
        <f t="shared" si="0"/>
        <v>75</v>
      </c>
    </row>
    <row r="31" spans="1:15">
      <c r="A31" s="16"/>
      <c r="B31" s="16"/>
      <c r="C31" s="8" t="s">
        <v>48</v>
      </c>
      <c r="D31">
        <f>'Droop con UE'!C73</f>
        <v>39</v>
      </c>
      <c r="E31" s="8">
        <f>'Droop con UE'!D73</f>
        <v>25</v>
      </c>
      <c r="F31" s="8">
        <f>'Droop con UE'!E73</f>
        <v>10</v>
      </c>
      <c r="G31" s="8">
        <f>'Droop con UE'!F73</f>
        <v>1</v>
      </c>
      <c r="H31" s="8">
        <f>'Droop con UE'!G73</f>
        <v>0</v>
      </c>
      <c r="I31" s="8">
        <f>'Droop con UE'!H73</f>
        <v>0</v>
      </c>
      <c r="J31" s="8">
        <f>'Droop con UE'!I73</f>
        <v>0</v>
      </c>
      <c r="K31" s="8">
        <f>'Droop con UE'!J73</f>
        <v>0</v>
      </c>
      <c r="L31" s="8">
        <f>'Droop con UE'!K73</f>
        <v>0</v>
      </c>
      <c r="M31" s="8">
        <f>'Droop con UE'!L73</f>
        <v>0</v>
      </c>
      <c r="N31" s="8">
        <f>'Droop con UE'!M73</f>
        <v>0</v>
      </c>
      <c r="O31" s="8">
        <f t="shared" si="0"/>
        <v>75</v>
      </c>
    </row>
    <row r="33" spans="4:4">
      <c r="D33" s="6"/>
    </row>
  </sheetData>
  <mergeCells count="15">
    <mergeCell ref="A15:A19"/>
    <mergeCell ref="A9:A13"/>
    <mergeCell ref="B3:B4"/>
    <mergeCell ref="B9:B10"/>
    <mergeCell ref="B12:B13"/>
    <mergeCell ref="B15:B16"/>
    <mergeCell ref="B18:B19"/>
    <mergeCell ref="A3:A7"/>
    <mergeCell ref="B6:B7"/>
    <mergeCell ref="B21:B22"/>
    <mergeCell ref="B24:B25"/>
    <mergeCell ref="B27:B28"/>
    <mergeCell ref="B30:B31"/>
    <mergeCell ref="A21:A25"/>
    <mergeCell ref="A27:A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10CC-6B28-4660-8736-80805F2B8B39}">
  <dimension ref="B3:Y50"/>
  <sheetViews>
    <sheetView tabSelected="1" topLeftCell="A6" workbookViewId="0">
      <selection activeCell="O9" sqref="O9"/>
    </sheetView>
  </sheetViews>
  <sheetFormatPr baseColWidth="10" defaultRowHeight="13.8"/>
  <sheetData>
    <row r="3" spans="2:7" ht="14.4">
      <c r="B3" s="1" t="s">
        <v>56</v>
      </c>
      <c r="C3" s="1" t="s">
        <v>27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ht="14.4">
      <c r="B4" s="1" t="s">
        <v>6</v>
      </c>
      <c r="C4" s="7">
        <f>Datos!C3/Datos!C$14</f>
        <v>0.4780752398897028</v>
      </c>
      <c r="D4" s="7">
        <f>Datos!D3/Datos!D$14</f>
        <v>0.48118746762909315</v>
      </c>
      <c r="E4" s="7">
        <f>Datos!E3/Datos!E$14</f>
        <v>0.44398101011970875</v>
      </c>
      <c r="F4" s="7">
        <f>Datos!F3/Datos!F$14</f>
        <v>0.50388019679358265</v>
      </c>
      <c r="G4" s="7">
        <f>Datos!G3/Datos!G$14</f>
        <v>0.53809319073466977</v>
      </c>
    </row>
    <row r="5" spans="2:7" ht="14.4">
      <c r="B5" s="1" t="s">
        <v>8</v>
      </c>
      <c r="C5" s="7">
        <f>Datos!C4/Datos!C$14</f>
        <v>0.3161754679402568</v>
      </c>
      <c r="D5" s="7">
        <f>Datos!D4/Datos!D$14</f>
        <v>0.32796270871527577</v>
      </c>
      <c r="E5" s="7">
        <f>Datos!E4/Datos!E$14</f>
        <v>0.34722479328643713</v>
      </c>
      <c r="F5" s="7">
        <f>Datos!F4/Datos!F$14</f>
        <v>0.2512299598913772</v>
      </c>
      <c r="G5" s="7">
        <f>Datos!G4/Datos!G$14</f>
        <v>0.25227065083033268</v>
      </c>
    </row>
    <row r="6" spans="2:7" ht="14.4">
      <c r="B6" s="1" t="s">
        <v>9</v>
      </c>
      <c r="C6" s="7">
        <f>Datos!C5/Datos!C$14</f>
        <v>0.14197641574388478</v>
      </c>
      <c r="D6" s="7">
        <f>Datos!D5/Datos!D$14</f>
        <v>0.13121665282767578</v>
      </c>
      <c r="E6" s="7">
        <f>Datos!E5/Datos!E$14</f>
        <v>0.14869492780451685</v>
      </c>
      <c r="F6" s="7">
        <f>Datos!F5/Datos!F$14</f>
        <v>0.12522298349070002</v>
      </c>
      <c r="G6" s="7">
        <f>Datos!G5/Datos!G$14</f>
        <v>0.17414413930241307</v>
      </c>
    </row>
    <row r="7" spans="2:7" ht="14.4">
      <c r="B7" s="1" t="s">
        <v>10</v>
      </c>
      <c r="C7" s="7">
        <f>Datos!C6/Datos!C$14</f>
        <v>1.0372773652268246E-2</v>
      </c>
      <c r="D7" s="7">
        <f>Datos!D6/Datos!D$14</f>
        <v>0</v>
      </c>
      <c r="E7" s="7">
        <f>Datos!E6/Datos!E$14</f>
        <v>0</v>
      </c>
      <c r="F7" s="7">
        <f>Datos!F6/Datos!F$14</f>
        <v>8.7727670404835756E-2</v>
      </c>
      <c r="G7" s="7">
        <f>Datos!G6/Datos!G$14</f>
        <v>0</v>
      </c>
    </row>
    <row r="8" spans="2:7" ht="14.4">
      <c r="B8" s="1" t="s">
        <v>11</v>
      </c>
      <c r="C8" s="7">
        <f>Datos!C7/Datos!C$14</f>
        <v>2.2868869252135247E-2</v>
      </c>
      <c r="D8" s="7">
        <f>Datos!D7/Datos!D$14</f>
        <v>2.5319598477436964E-2</v>
      </c>
      <c r="E8" s="7">
        <f>Datos!E7/Datos!E$14</f>
        <v>2.346353202517586E-2</v>
      </c>
      <c r="F8" s="7">
        <f>Datos!F7/Datos!F$14</f>
        <v>1.6821760916249106E-2</v>
      </c>
      <c r="G8" s="7">
        <f>Datos!G7/Datos!G$14</f>
        <v>1.8901488687053259E-2</v>
      </c>
    </row>
    <row r="9" spans="2:7" ht="14.4">
      <c r="B9" s="1" t="s">
        <v>12</v>
      </c>
      <c r="C9" s="7">
        <f>Datos!C8/Datos!C$14</f>
        <v>1.948606339066504E-2</v>
      </c>
      <c r="D9" s="7">
        <f>Datos!D8/Datos!D$14</f>
        <v>2.3042330869718918E-2</v>
      </c>
      <c r="E9" s="7">
        <f>Datos!E8/Datos!E$14</f>
        <v>2.4716925829939528E-2</v>
      </c>
      <c r="F9" s="7">
        <f>Datos!F8/Datos!F$14</f>
        <v>5.5618047744031996E-3</v>
      </c>
      <c r="G9" s="7">
        <f>Datos!G8/Datos!G$14</f>
        <v>6.4384371473101519E-3</v>
      </c>
    </row>
    <row r="10" spans="2:7" ht="14.4">
      <c r="B10" s="1" t="s">
        <v>14</v>
      </c>
      <c r="C10" s="7">
        <f>Datos!C9/Datos!C$14</f>
        <v>3.9846712411122417E-3</v>
      </c>
      <c r="D10" s="7">
        <f>Datos!D9/Datos!D$14</f>
        <v>4.194447413204864E-3</v>
      </c>
      <c r="E10" s="7">
        <f>Datos!E9/Datos!E$14</f>
        <v>4.635628779464396E-3</v>
      </c>
      <c r="F10" s="7">
        <f>Datos!F9/Datos!F$14</f>
        <v>2.715569644703503E-3</v>
      </c>
      <c r="G10" s="7">
        <f>Datos!G9/Datos!G$14</f>
        <v>2.6817864244639113E-3</v>
      </c>
    </row>
    <row r="11" spans="2:7" ht="14.4">
      <c r="B11" s="1" t="s">
        <v>15</v>
      </c>
      <c r="C11" s="7">
        <f>Datos!C10/Datos!C$14</f>
        <v>2.969023412966303E-3</v>
      </c>
      <c r="D11" s="7">
        <f>Datos!D10/Datos!D$14</f>
        <v>3.2868288431973825E-3</v>
      </c>
      <c r="E11" s="7">
        <f>Datos!E10/Datos!E$14</f>
        <v>3.3378841169937061E-3</v>
      </c>
      <c r="F11" s="7">
        <f>Datos!F10/Datos!F$14</f>
        <v>1.7554623853836453E-3</v>
      </c>
      <c r="G11" s="7">
        <f>Datos!G10/Datos!G$14</f>
        <v>2.0476164884183374E-3</v>
      </c>
    </row>
    <row r="12" spans="2:7" ht="14.4">
      <c r="B12" s="1" t="s">
        <v>63</v>
      </c>
      <c r="C12" s="7">
        <f>Datos!C11/Datos!C$14</f>
        <v>1.9372541907228095E-3</v>
      </c>
      <c r="D12" s="7">
        <f>Datos!D11/Datos!D$14</f>
        <v>1.9237567516462919E-3</v>
      </c>
      <c r="E12" s="7">
        <f>Datos!E11/Datos!E$14</f>
        <v>1.8550228310502282E-3</v>
      </c>
      <c r="F12" s="7">
        <f>Datos!F11/Datos!F$14</f>
        <v>9.9419390757973444E-4</v>
      </c>
      <c r="G12" s="7">
        <f>Datos!G11/Datos!G$14</f>
        <v>3.1009835008330199E-3</v>
      </c>
    </row>
    <row r="13" spans="2:7" ht="14.4">
      <c r="B13" s="1" t="s">
        <v>16</v>
      </c>
      <c r="C13" s="7">
        <f>Datos!C12/Datos!C$14</f>
        <v>1.0982699728959062E-3</v>
      </c>
      <c r="D13" s="7">
        <f>Datos!D12/Datos!D$14</f>
        <v>7.2510831408206388E-4</v>
      </c>
      <c r="E13" s="7">
        <f>Datos!E12/Datos!E$14</f>
        <v>1.0451376033567814E-3</v>
      </c>
      <c r="F13" s="7">
        <f>Datos!F12/Datos!F$14</f>
        <v>3.1814205042551501E-3</v>
      </c>
      <c r="G13" s="7">
        <f>Datos!G12/Datos!G$14</f>
        <v>1.3758263019293814E-3</v>
      </c>
    </row>
    <row r="14" spans="2:7" ht="14.4">
      <c r="B14" s="1" t="s">
        <v>17</v>
      </c>
      <c r="C14" s="7">
        <f>Datos!C13/Datos!C$14</f>
        <v>1.0559513133898254E-3</v>
      </c>
      <c r="D14" s="7">
        <f>Datos!D13/Datos!D$14</f>
        <v>1.1411001586688261E-3</v>
      </c>
      <c r="E14" s="7">
        <f>Datos!E13/Datos!E$14</f>
        <v>1.0451376033567814E-3</v>
      </c>
      <c r="F14" s="7">
        <f>Datos!F13/Datos!F$14</f>
        <v>9.0897728693004282E-4</v>
      </c>
      <c r="G14" s="7">
        <f>Datos!G13/Datos!G$14</f>
        <v>9.4588058257644972E-4</v>
      </c>
    </row>
    <row r="17" spans="2:25" ht="14.4">
      <c r="B17" s="1" t="s">
        <v>72</v>
      </c>
      <c r="C17" s="9" t="s">
        <v>6</v>
      </c>
      <c r="D17" s="9" t="s">
        <v>8</v>
      </c>
      <c r="E17" s="9" t="s">
        <v>9</v>
      </c>
      <c r="F17" s="9" t="s">
        <v>10</v>
      </c>
      <c r="G17" s="9" t="s">
        <v>11</v>
      </c>
      <c r="H17" s="9" t="s">
        <v>12</v>
      </c>
      <c r="I17" s="9" t="s">
        <v>14</v>
      </c>
      <c r="J17" s="9" t="s">
        <v>15</v>
      </c>
      <c r="K17" s="9" t="s">
        <v>63</v>
      </c>
      <c r="L17" s="9" t="s">
        <v>16</v>
      </c>
      <c r="M17" s="9" t="s">
        <v>17</v>
      </c>
      <c r="N17" s="1"/>
      <c r="O17" s="1"/>
      <c r="P17" s="1" t="s">
        <v>93</v>
      </c>
      <c r="Q17" s="1"/>
      <c r="R17" s="1"/>
      <c r="S17" s="1"/>
      <c r="T17" s="1"/>
      <c r="U17" s="1"/>
      <c r="V17" s="1"/>
      <c r="W17" s="1"/>
      <c r="X17" s="1"/>
      <c r="Y17" s="1"/>
    </row>
    <row r="18" spans="2:25" ht="14.4">
      <c r="B18" s="9" t="s">
        <v>75</v>
      </c>
      <c r="C18" s="17">
        <f>Resumen!D3/Datos!$E$32</f>
        <v>0.49333333333333335</v>
      </c>
      <c r="D18" s="17">
        <f>Resumen!E3/Datos!$E$32</f>
        <v>0.33333333333333331</v>
      </c>
      <c r="E18" s="17">
        <f>Resumen!F3/Datos!$E$32</f>
        <v>0.14666666666666667</v>
      </c>
      <c r="F18" s="17">
        <f>Resumen!G3/Datos!$E$32</f>
        <v>0</v>
      </c>
      <c r="G18" s="17">
        <f>Resumen!H3/Datos!$E$32</f>
        <v>1.3333333333333334E-2</v>
      </c>
      <c r="H18" s="17">
        <f>Resumen!I3/Datos!$E$32</f>
        <v>1.3333333333333334E-2</v>
      </c>
      <c r="I18" s="17">
        <f>Resumen!J3/Datos!$E$32</f>
        <v>0</v>
      </c>
      <c r="J18" s="17">
        <f>Resumen!K3/Datos!$E$32</f>
        <v>0</v>
      </c>
      <c r="K18" s="17">
        <f>Resumen!L3/Datos!$E$32</f>
        <v>0</v>
      </c>
      <c r="L18" s="17">
        <f>Resumen!M3/Datos!$E$32</f>
        <v>0</v>
      </c>
      <c r="M18" s="17">
        <f>Resumen!N3/Datos!$E$32</f>
        <v>0</v>
      </c>
      <c r="N18" s="9"/>
      <c r="O18" s="18">
        <f>AVERAGE(C18:C21)</f>
        <v>0.52</v>
      </c>
      <c r="P18" s="18">
        <f>AVERAGE(D18:D21)</f>
        <v>0.33333333333333331</v>
      </c>
      <c r="Q18" s="18">
        <f>AVERAGE(E18:E21)</f>
        <v>0.13333333333333333</v>
      </c>
      <c r="R18" s="18">
        <f>AVERAGE(F18:F21)</f>
        <v>6.6666666666666671E-3</v>
      </c>
      <c r="S18" s="18">
        <f>AVERAGE(G18:G21)</f>
        <v>3.3333333333333335E-3</v>
      </c>
      <c r="T18" s="18">
        <f>AVERAGE(H18:H21)</f>
        <v>3.3333333333333335E-3</v>
      </c>
      <c r="U18" s="18">
        <f>AVERAGE(I18:I21)</f>
        <v>0</v>
      </c>
      <c r="V18" s="18">
        <f>AVERAGE(J18:J21)</f>
        <v>0</v>
      </c>
      <c r="W18" s="18">
        <f>AVERAGE(K18:K21)</f>
        <v>0</v>
      </c>
      <c r="X18" s="18">
        <f>AVERAGE(L18:L21)</f>
        <v>0</v>
      </c>
      <c r="Y18" s="18">
        <f>AVERAGE(M18:M21)</f>
        <v>0</v>
      </c>
    </row>
    <row r="19" spans="2:25" ht="14.4">
      <c r="B19" s="9" t="s">
        <v>76</v>
      </c>
      <c r="C19" s="17">
        <f>Resumen!D4/Datos!$E$32</f>
        <v>0.52</v>
      </c>
      <c r="D19" s="17">
        <f>Resumen!E4/Datos!$E$32</f>
        <v>0.33333333333333331</v>
      </c>
      <c r="E19" s="17">
        <f>Resumen!F4/Datos!$E$32</f>
        <v>0.14666666666666667</v>
      </c>
      <c r="F19" s="17">
        <f>Resumen!G4/Datos!$E$32</f>
        <v>0</v>
      </c>
      <c r="G19" s="17">
        <f>Resumen!H4/Datos!$E$32</f>
        <v>0</v>
      </c>
      <c r="H19" s="17">
        <f>Resumen!I4/Datos!$E$32</f>
        <v>0</v>
      </c>
      <c r="I19" s="17">
        <f>Resumen!J4/Datos!$E$32</f>
        <v>0</v>
      </c>
      <c r="J19" s="17">
        <f>Resumen!K4/Datos!$E$32</f>
        <v>0</v>
      </c>
      <c r="K19" s="17">
        <f>Resumen!L4/Datos!$E$32</f>
        <v>0</v>
      </c>
      <c r="L19" s="17">
        <f>Resumen!M4/Datos!$E$32</f>
        <v>0</v>
      </c>
      <c r="M19" s="17">
        <f>Resumen!N4/Datos!$E$32</f>
        <v>0</v>
      </c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4.4">
      <c r="B20" s="9" t="s">
        <v>73</v>
      </c>
      <c r="C20" s="17">
        <f>Resumen!D6/Datos!$E$32</f>
        <v>0.53333333333333333</v>
      </c>
      <c r="D20" s="17">
        <f>Resumen!E6/Datos!$E$32</f>
        <v>0.33333333333333331</v>
      </c>
      <c r="E20" s="17">
        <f>Resumen!F6/Datos!$E$32</f>
        <v>0.12</v>
      </c>
      <c r="F20" s="17">
        <f>Resumen!G6/Datos!$E$32</f>
        <v>1.3333333333333334E-2</v>
      </c>
      <c r="G20" s="17">
        <f>Resumen!H6/Datos!$E$32</f>
        <v>0</v>
      </c>
      <c r="H20" s="17">
        <f>Resumen!I6/Datos!$E$32</f>
        <v>0</v>
      </c>
      <c r="I20" s="17">
        <f>Resumen!J6/Datos!$E$32</f>
        <v>0</v>
      </c>
      <c r="J20" s="17">
        <f>Resumen!K6/Datos!$E$32</f>
        <v>0</v>
      </c>
      <c r="K20" s="17">
        <f>Resumen!L6/Datos!$E$32</f>
        <v>0</v>
      </c>
      <c r="L20" s="17">
        <f>Resumen!M6/Datos!$E$32</f>
        <v>0</v>
      </c>
      <c r="M20" s="17">
        <f>Resumen!N6/Datos!$E$32</f>
        <v>0</v>
      </c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4.4">
      <c r="B21" s="9" t="s">
        <v>74</v>
      </c>
      <c r="C21" s="17">
        <f>Resumen!D7/Datos!$E$32</f>
        <v>0.53333333333333333</v>
      </c>
      <c r="D21" s="17">
        <f>Resumen!E7/Datos!$E$32</f>
        <v>0.33333333333333331</v>
      </c>
      <c r="E21" s="17">
        <f>Resumen!F7/Datos!$E$32</f>
        <v>0.12</v>
      </c>
      <c r="F21" s="17">
        <f>Resumen!G7/Datos!$E$32</f>
        <v>1.3333333333333334E-2</v>
      </c>
      <c r="G21" s="17">
        <f>Resumen!H7/Datos!$E$32</f>
        <v>0</v>
      </c>
      <c r="H21" s="17">
        <f>Resumen!I7/Datos!$E$32</f>
        <v>0</v>
      </c>
      <c r="I21" s="17">
        <f>Resumen!J7/Datos!$E$32</f>
        <v>0</v>
      </c>
      <c r="J21" s="17">
        <f>Resumen!K7/Datos!$E$32</f>
        <v>0</v>
      </c>
      <c r="K21" s="17">
        <f>Resumen!L7/Datos!$E$32</f>
        <v>0</v>
      </c>
      <c r="L21" s="17">
        <f>Resumen!M7/Datos!$E$32</f>
        <v>0</v>
      </c>
      <c r="M21" s="17">
        <f>Resumen!N7/Datos!$E$32</f>
        <v>0</v>
      </c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14.4">
      <c r="B22" s="9" t="s">
        <v>77</v>
      </c>
      <c r="C22" s="17">
        <f>Resumen!D9/Datos!$E$32</f>
        <v>0.48</v>
      </c>
      <c r="D22" s="17">
        <f>Resumen!E9/Datos!$E$32</f>
        <v>0.32</v>
      </c>
      <c r="E22" s="17">
        <f>Resumen!F9/Datos!$E$32</f>
        <v>0.14666666666666667</v>
      </c>
      <c r="F22" s="17">
        <f>Resumen!G9/Datos!$E$32</f>
        <v>1.3333333333333334E-2</v>
      </c>
      <c r="G22" s="17">
        <f>Resumen!H9/Datos!$E$32</f>
        <v>2.6666666666666668E-2</v>
      </c>
      <c r="H22" s="17">
        <f>Resumen!I9/Datos!$E$32</f>
        <v>1.3333333333333334E-2</v>
      </c>
      <c r="I22" s="17">
        <f>Resumen!J9/Datos!$E$32</f>
        <v>0</v>
      </c>
      <c r="J22" s="17">
        <f>Resumen!K9/Datos!$E$32</f>
        <v>0</v>
      </c>
      <c r="K22" s="17">
        <f>Resumen!L9/Datos!$E$32</f>
        <v>0</v>
      </c>
      <c r="L22" s="17">
        <f>Resumen!M9/Datos!$E$32</f>
        <v>0</v>
      </c>
      <c r="M22" s="17">
        <f>Resumen!N9/Datos!$E$32</f>
        <v>0</v>
      </c>
      <c r="N22" s="9"/>
      <c r="O22" s="18">
        <f>AVERAGE(C22:C25)</f>
        <v>0.4966666666666667</v>
      </c>
      <c r="P22" s="18">
        <f>AVERAGE(D22:D25)</f>
        <v>0.32333333333333331</v>
      </c>
      <c r="Q22" s="18">
        <f>AVERAGE(E22:E25)</f>
        <v>0.14666666666666667</v>
      </c>
      <c r="R22" s="18">
        <f>AVERAGE(F22:F25)</f>
        <v>0.01</v>
      </c>
      <c r="S22" s="18">
        <f>AVERAGE(G22:G25)</f>
        <v>1.3333333333333334E-2</v>
      </c>
      <c r="T22" s="18">
        <f>AVERAGE(H22:H25)</f>
        <v>0.01</v>
      </c>
      <c r="U22" s="18">
        <f>AVERAGE(I22:I25)</f>
        <v>0</v>
      </c>
      <c r="V22" s="18">
        <f>AVERAGE(J22:J25)</f>
        <v>0</v>
      </c>
      <c r="W22" s="18">
        <f>AVERAGE(K22:K25)</f>
        <v>0</v>
      </c>
      <c r="X22" s="18">
        <f>AVERAGE(L22:L25)</f>
        <v>0</v>
      </c>
      <c r="Y22" s="18">
        <f>AVERAGE(M22:M25)</f>
        <v>0</v>
      </c>
    </row>
    <row r="23" spans="2:25" ht="14.4">
      <c r="B23" s="9" t="s">
        <v>79</v>
      </c>
      <c r="C23" s="17">
        <f>Resumen!D10/Datos!$E$32</f>
        <v>0.50666666666666671</v>
      </c>
      <c r="D23" s="17">
        <f>Resumen!E10/Datos!$E$32</f>
        <v>0.33333333333333331</v>
      </c>
      <c r="E23" s="17">
        <f>Resumen!F10/Datos!$E$32</f>
        <v>0.16</v>
      </c>
      <c r="F23" s="17">
        <f>Resumen!G10/Datos!$E$32</f>
        <v>0</v>
      </c>
      <c r="G23" s="17">
        <f>Resumen!H10/Datos!$E$32</f>
        <v>0</v>
      </c>
      <c r="H23" s="17">
        <f>Resumen!I10/Datos!$E$32</f>
        <v>0</v>
      </c>
      <c r="I23" s="17">
        <f>Resumen!J10/Datos!$E$32</f>
        <v>0</v>
      </c>
      <c r="J23" s="17">
        <f>Resumen!K10/Datos!$E$32</f>
        <v>0</v>
      </c>
      <c r="K23" s="17">
        <f>Resumen!L10/Datos!$E$32</f>
        <v>0</v>
      </c>
      <c r="L23" s="17">
        <f>Resumen!M10/Datos!$E$32</f>
        <v>0</v>
      </c>
      <c r="M23" s="17">
        <f>Resumen!N10/Datos!$E$32</f>
        <v>0</v>
      </c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4.4">
      <c r="B24" s="9" t="s">
        <v>80</v>
      </c>
      <c r="C24" s="17">
        <f>Resumen!D12/Datos!$E$32</f>
        <v>0.49333333333333335</v>
      </c>
      <c r="D24" s="17">
        <f>Resumen!E12/Datos!$E$32</f>
        <v>0.30666666666666664</v>
      </c>
      <c r="E24" s="17">
        <f>Resumen!F12/Datos!$E$32</f>
        <v>0.13333333333333333</v>
      </c>
      <c r="F24" s="17">
        <f>Resumen!G12/Datos!$E$32</f>
        <v>1.3333333333333334E-2</v>
      </c>
      <c r="G24" s="17">
        <f>Resumen!H12/Datos!$E$32</f>
        <v>2.6666666666666668E-2</v>
      </c>
      <c r="H24" s="17">
        <f>Resumen!I12/Datos!$E$32</f>
        <v>2.6666666666666668E-2</v>
      </c>
      <c r="I24" s="17">
        <f>Resumen!J12/Datos!$E$32</f>
        <v>0</v>
      </c>
      <c r="J24" s="17">
        <f>Resumen!K12/Datos!$E$32</f>
        <v>0</v>
      </c>
      <c r="K24" s="17">
        <f>Resumen!L12/Datos!$E$32</f>
        <v>0</v>
      </c>
      <c r="L24" s="17">
        <f>Resumen!M12/Datos!$E$32</f>
        <v>0</v>
      </c>
      <c r="M24" s="17">
        <f>Resumen!N12/Datos!$E$32</f>
        <v>0</v>
      </c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4.4">
      <c r="B25" s="9" t="s">
        <v>78</v>
      </c>
      <c r="C25" s="17">
        <f>Resumen!D13/Datos!$E$32</f>
        <v>0.50666666666666671</v>
      </c>
      <c r="D25" s="17">
        <f>Resumen!E13/Datos!$E$32</f>
        <v>0.33333333333333331</v>
      </c>
      <c r="E25" s="17">
        <f>Resumen!F13/Datos!$E$32</f>
        <v>0.14666666666666667</v>
      </c>
      <c r="F25" s="17">
        <f>Resumen!G13/Datos!$E$32</f>
        <v>1.3333333333333334E-2</v>
      </c>
      <c r="G25" s="17">
        <f>Resumen!H13/Datos!$E$32</f>
        <v>0</v>
      </c>
      <c r="H25" s="17">
        <f>Resumen!I13/Datos!$E$32</f>
        <v>0</v>
      </c>
      <c r="I25" s="17">
        <f>Resumen!J13/Datos!$E$32</f>
        <v>0</v>
      </c>
      <c r="J25" s="17">
        <f>Resumen!K13/Datos!$E$32</f>
        <v>0</v>
      </c>
      <c r="K25" s="17">
        <f>Resumen!L13/Datos!$E$32</f>
        <v>0</v>
      </c>
      <c r="L25" s="17">
        <f>Resumen!M13/Datos!$E$32</f>
        <v>0</v>
      </c>
      <c r="M25" s="17">
        <f>Resumen!N13/Datos!$E$32</f>
        <v>0</v>
      </c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14.4">
      <c r="B26" s="9" t="s">
        <v>81</v>
      </c>
      <c r="C26" s="17">
        <f>Resumen!D15/Datos!$E$32</f>
        <v>0.48</v>
      </c>
      <c r="D26" s="17">
        <f>Resumen!E15/Datos!$E$32</f>
        <v>0.32</v>
      </c>
      <c r="E26" s="17">
        <f>Resumen!F15/Datos!$E$32</f>
        <v>0.14666666666666667</v>
      </c>
      <c r="F26" s="17">
        <f>Resumen!G15/Datos!$E$32</f>
        <v>1.3333333333333334E-2</v>
      </c>
      <c r="G26" s="17">
        <f>Resumen!H15/Datos!$E$32</f>
        <v>2.6666666666666668E-2</v>
      </c>
      <c r="H26" s="17">
        <f>Resumen!I15/Datos!$E$32</f>
        <v>1.3333333333333334E-2</v>
      </c>
      <c r="I26" s="17">
        <f>Resumen!J15/Datos!$E$32</f>
        <v>0</v>
      </c>
      <c r="J26" s="17">
        <f>Resumen!K15/Datos!$E$32</f>
        <v>0</v>
      </c>
      <c r="K26" s="17">
        <f>Resumen!L15/Datos!$E$32</f>
        <v>0</v>
      </c>
      <c r="L26" s="17">
        <f>Resumen!M15/Datos!$E$32</f>
        <v>0</v>
      </c>
      <c r="M26" s="17">
        <f>Resumen!N15/Datos!$E$32</f>
        <v>0</v>
      </c>
      <c r="N26" s="9"/>
      <c r="O26" s="18">
        <f>AVERAGE(C26:C29)</f>
        <v>0.4966666666666667</v>
      </c>
      <c r="P26" s="18">
        <f>AVERAGE(D26:D29)</f>
        <v>0.32666666666666666</v>
      </c>
      <c r="Q26" s="18">
        <f>AVERAGE(E26:E29)</f>
        <v>0.14666666666666667</v>
      </c>
      <c r="R26" s="18">
        <f>AVERAGE(F26:F29)</f>
        <v>0.01</v>
      </c>
      <c r="S26" s="18">
        <f>AVERAGE(G26:G29)</f>
        <v>1.3333333333333334E-2</v>
      </c>
      <c r="T26" s="18">
        <f>AVERAGE(H26:H29)</f>
        <v>6.6666666666666671E-3</v>
      </c>
      <c r="U26" s="18">
        <f>AVERAGE(I26:I29)</f>
        <v>0</v>
      </c>
      <c r="V26" s="18">
        <f>AVERAGE(J26:J29)</f>
        <v>0</v>
      </c>
      <c r="W26" s="18">
        <f>AVERAGE(K26:K29)</f>
        <v>0</v>
      </c>
      <c r="X26" s="18">
        <f>AVERAGE(L26:L29)</f>
        <v>0</v>
      </c>
      <c r="Y26" s="18">
        <f>AVERAGE(M26:M29)</f>
        <v>0</v>
      </c>
    </row>
    <row r="27" spans="2:25" ht="14.4">
      <c r="B27" s="9" t="s">
        <v>82</v>
      </c>
      <c r="C27" s="17">
        <f>Resumen!D16/Datos!$E$32</f>
        <v>0.50666666666666671</v>
      </c>
      <c r="D27" s="17">
        <f>Resumen!E16/Datos!$E$32</f>
        <v>0.33333333333333331</v>
      </c>
      <c r="E27" s="17">
        <f>Resumen!F16/Datos!$E$32</f>
        <v>0.16</v>
      </c>
      <c r="F27" s="17">
        <f>Resumen!G16/Datos!$E$32</f>
        <v>0</v>
      </c>
      <c r="G27" s="17">
        <f>Resumen!H16/Datos!$E$32</f>
        <v>0</v>
      </c>
      <c r="H27" s="17">
        <f>Resumen!I16/Datos!$E$32</f>
        <v>0</v>
      </c>
      <c r="I27" s="17">
        <f>Resumen!J16/Datos!$E$32</f>
        <v>0</v>
      </c>
      <c r="J27" s="17">
        <f>Resumen!K16/Datos!$E$32</f>
        <v>0</v>
      </c>
      <c r="K27" s="17">
        <f>Resumen!L16/Datos!$E$32</f>
        <v>0</v>
      </c>
      <c r="L27" s="17">
        <f>Resumen!M16/Datos!$E$32</f>
        <v>0</v>
      </c>
      <c r="M27" s="17">
        <f>Resumen!N16/Datos!$E$32</f>
        <v>0</v>
      </c>
      <c r="N27" s="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14.4">
      <c r="B28" s="9" t="s">
        <v>83</v>
      </c>
      <c r="C28" s="17">
        <f>Resumen!D18/Datos!$E$32</f>
        <v>0.49333333333333335</v>
      </c>
      <c r="D28" s="17">
        <f>Resumen!E18/Datos!$E$32</f>
        <v>0.32</v>
      </c>
      <c r="E28" s="17">
        <f>Resumen!F18/Datos!$E$32</f>
        <v>0.13333333333333333</v>
      </c>
      <c r="F28" s="17">
        <f>Resumen!G18/Datos!$E$32</f>
        <v>1.3333333333333334E-2</v>
      </c>
      <c r="G28" s="17">
        <f>Resumen!H18/Datos!$E$32</f>
        <v>2.6666666666666668E-2</v>
      </c>
      <c r="H28" s="17">
        <f>Resumen!I18/Datos!$E$32</f>
        <v>1.3333333333333334E-2</v>
      </c>
      <c r="I28" s="17">
        <f>Resumen!J18/Datos!$E$32</f>
        <v>0</v>
      </c>
      <c r="J28" s="17">
        <f>Resumen!K18/Datos!$E$32</f>
        <v>0</v>
      </c>
      <c r="K28" s="17">
        <f>Resumen!L18/Datos!$E$32</f>
        <v>0</v>
      </c>
      <c r="L28" s="17">
        <f>Resumen!M18/Datos!$E$32</f>
        <v>0</v>
      </c>
      <c r="M28" s="17">
        <f>Resumen!N18/Datos!$E$32</f>
        <v>0</v>
      </c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14.4">
      <c r="B29" s="9" t="s">
        <v>84</v>
      </c>
      <c r="C29" s="17">
        <f>Resumen!D19/Datos!$E$32</f>
        <v>0.50666666666666671</v>
      </c>
      <c r="D29" s="17">
        <f>Resumen!E19/Datos!$E$32</f>
        <v>0.33333333333333331</v>
      </c>
      <c r="E29" s="17">
        <f>Resumen!F19/Datos!$E$32</f>
        <v>0.14666666666666667</v>
      </c>
      <c r="F29" s="17">
        <f>Resumen!G19/Datos!$E$32</f>
        <v>1.3333333333333334E-2</v>
      </c>
      <c r="G29" s="17">
        <f>Resumen!H19/Datos!$E$32</f>
        <v>0</v>
      </c>
      <c r="H29" s="17">
        <f>Resumen!I19/Datos!$E$32</f>
        <v>0</v>
      </c>
      <c r="I29" s="17">
        <f>Resumen!J19/Datos!$E$32</f>
        <v>0</v>
      </c>
      <c r="J29" s="17">
        <f>Resumen!K19/Datos!$E$32</f>
        <v>0</v>
      </c>
      <c r="K29" s="17">
        <f>Resumen!L19/Datos!$E$32</f>
        <v>0</v>
      </c>
      <c r="L29" s="17">
        <f>Resumen!M19/Datos!$E$32</f>
        <v>0</v>
      </c>
      <c r="M29" s="17">
        <f>Resumen!N19/Datos!$E$32</f>
        <v>0</v>
      </c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ht="14.4">
      <c r="B30" s="9" t="s">
        <v>85</v>
      </c>
      <c r="C30" s="17">
        <f>Resumen!D21/Datos!$E$32</f>
        <v>0.48</v>
      </c>
      <c r="D30" s="17">
        <f>Resumen!E21/Datos!$E$32</f>
        <v>0.32</v>
      </c>
      <c r="E30" s="17">
        <f>Resumen!F21/Datos!$E$32</f>
        <v>0.14666666666666667</v>
      </c>
      <c r="F30" s="17">
        <f>Resumen!G21/Datos!$E$32</f>
        <v>1.3333333333333334E-2</v>
      </c>
      <c r="G30" s="17">
        <f>Resumen!H21/Datos!$E$32</f>
        <v>2.6666666666666668E-2</v>
      </c>
      <c r="H30" s="17">
        <f>Resumen!I21/Datos!$E$32</f>
        <v>1.3333333333333334E-2</v>
      </c>
      <c r="I30" s="17">
        <f>Resumen!J21/Datos!$E$32</f>
        <v>0</v>
      </c>
      <c r="J30" s="17">
        <f>Resumen!K21/Datos!$E$32</f>
        <v>0</v>
      </c>
      <c r="K30" s="17">
        <f>Resumen!L21/Datos!$E$32</f>
        <v>0</v>
      </c>
      <c r="L30" s="17">
        <f>Resumen!M21/Datos!$E$32</f>
        <v>0</v>
      </c>
      <c r="M30" s="17">
        <f>Resumen!N21/Datos!$E$32</f>
        <v>0</v>
      </c>
      <c r="N30" s="9"/>
      <c r="O30" s="18">
        <f>AVERAGE(C30:C33)</f>
        <v>0.51</v>
      </c>
      <c r="P30" s="18">
        <f>AVERAGE(D30:D33)</f>
        <v>0.33333333333333331</v>
      </c>
      <c r="Q30" s="18">
        <f>AVERAGE(E30:E33)</f>
        <v>0.13999999999999999</v>
      </c>
      <c r="R30" s="18">
        <f>AVERAGE(F30:F33)</f>
        <v>0.01</v>
      </c>
      <c r="S30" s="18">
        <f>AVERAGE(G30:G33)</f>
        <v>0.01</v>
      </c>
      <c r="T30" s="18">
        <f>AVERAGE(H30:H33)</f>
        <v>3.3333333333333335E-3</v>
      </c>
      <c r="U30" s="18">
        <f>AVERAGE(I30:I33)</f>
        <v>0</v>
      </c>
      <c r="V30" s="18">
        <f>AVERAGE(J30:J33)</f>
        <v>0</v>
      </c>
      <c r="W30" s="18">
        <f>AVERAGE(K30:K33)</f>
        <v>0</v>
      </c>
      <c r="X30" s="18">
        <f>AVERAGE(L30:L33)</f>
        <v>0</v>
      </c>
      <c r="Y30" s="18">
        <f>AVERAGE(M30:M33)</f>
        <v>0</v>
      </c>
    </row>
    <row r="31" spans="2:25" ht="14.4">
      <c r="B31" s="9" t="s">
        <v>86</v>
      </c>
      <c r="C31" s="17">
        <f>Resumen!D22/Datos!$E$32</f>
        <v>0.52</v>
      </c>
      <c r="D31" s="17">
        <f>Resumen!E22/Datos!$E$32</f>
        <v>0.34666666666666668</v>
      </c>
      <c r="E31" s="17">
        <f>Resumen!F22/Datos!$E$32</f>
        <v>0.14666666666666667</v>
      </c>
      <c r="F31" s="17">
        <f>Resumen!G22/Datos!$E$32</f>
        <v>0</v>
      </c>
      <c r="G31" s="17">
        <f>Resumen!H22/Datos!$E$32</f>
        <v>0</v>
      </c>
      <c r="H31" s="17">
        <f>Resumen!I22/Datos!$E$32</f>
        <v>0</v>
      </c>
      <c r="I31" s="17">
        <f>Resumen!J22/Datos!$E$32</f>
        <v>0</v>
      </c>
      <c r="J31" s="17">
        <f>Resumen!K22/Datos!$E$32</f>
        <v>0</v>
      </c>
      <c r="K31" s="17">
        <f>Resumen!L22/Datos!$E$32</f>
        <v>0</v>
      </c>
      <c r="L31" s="17">
        <f>Resumen!M22/Datos!$E$32</f>
        <v>0</v>
      </c>
      <c r="M31" s="17">
        <f>Resumen!N22/Datos!$E$32</f>
        <v>0</v>
      </c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ht="14.4">
      <c r="B32" s="9" t="s">
        <v>87</v>
      </c>
      <c r="C32" s="17">
        <f>Resumen!D24/Datos!$E$32</f>
        <v>0.50666666666666671</v>
      </c>
      <c r="D32" s="17">
        <f>Resumen!E24/Datos!$E$32</f>
        <v>0.33333333333333331</v>
      </c>
      <c r="E32" s="17">
        <f>Resumen!F24/Datos!$E$32</f>
        <v>0.13333333333333333</v>
      </c>
      <c r="F32" s="17">
        <f>Resumen!G24/Datos!$E$32</f>
        <v>1.3333333333333334E-2</v>
      </c>
      <c r="G32" s="17">
        <f>Resumen!H24/Datos!$E$32</f>
        <v>1.3333333333333334E-2</v>
      </c>
      <c r="H32" s="17">
        <f>Resumen!I24/Datos!$E$32</f>
        <v>0</v>
      </c>
      <c r="I32" s="17">
        <f>Resumen!J24/Datos!$E$32</f>
        <v>0</v>
      </c>
      <c r="J32" s="17">
        <f>Resumen!K24/Datos!$E$32</f>
        <v>0</v>
      </c>
      <c r="K32" s="17">
        <f>Resumen!L24/Datos!$E$32</f>
        <v>0</v>
      </c>
      <c r="L32" s="17">
        <f>Resumen!M24/Datos!$E$32</f>
        <v>0</v>
      </c>
      <c r="M32" s="17">
        <f>Resumen!N24/Datos!$E$32</f>
        <v>0</v>
      </c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4.4">
      <c r="B33" s="9" t="s">
        <v>88</v>
      </c>
      <c r="C33" s="17">
        <f>Resumen!D25/Datos!$E$32</f>
        <v>0.53333333333333333</v>
      </c>
      <c r="D33" s="17">
        <f>Resumen!E25/Datos!$E$32</f>
        <v>0.33333333333333331</v>
      </c>
      <c r="E33" s="17">
        <f>Resumen!F25/Datos!$E$32</f>
        <v>0.13333333333333333</v>
      </c>
      <c r="F33" s="17">
        <f>Resumen!G25/Datos!$E$32</f>
        <v>1.3333333333333334E-2</v>
      </c>
      <c r="G33" s="17">
        <f>Resumen!H25/Datos!$E$32</f>
        <v>0</v>
      </c>
      <c r="H33" s="17">
        <f>Resumen!I25/Datos!$E$32</f>
        <v>0</v>
      </c>
      <c r="I33" s="17">
        <f>Resumen!J25/Datos!$E$32</f>
        <v>0</v>
      </c>
      <c r="J33" s="17">
        <f>Resumen!K25/Datos!$E$32</f>
        <v>0</v>
      </c>
      <c r="K33" s="17">
        <f>Resumen!L25/Datos!$E$32</f>
        <v>0</v>
      </c>
      <c r="L33" s="17">
        <f>Resumen!M25/Datos!$E$32</f>
        <v>0</v>
      </c>
      <c r="M33" s="17">
        <f>Resumen!N25/Datos!$E$32</f>
        <v>0</v>
      </c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4.4">
      <c r="B34" s="9" t="s">
        <v>89</v>
      </c>
      <c r="C34" s="17">
        <f>Resumen!D27/Datos!$E$32</f>
        <v>0.48</v>
      </c>
      <c r="D34" s="17">
        <f>Resumen!E27/Datos!$E$32</f>
        <v>0.32</v>
      </c>
      <c r="E34" s="17">
        <f>Resumen!F27/Datos!$E$32</f>
        <v>0.14666666666666667</v>
      </c>
      <c r="F34" s="17">
        <f>Resumen!G27/Datos!$E$32</f>
        <v>1.3333333333333334E-2</v>
      </c>
      <c r="G34" s="17">
        <f>Resumen!H27/Datos!$E$32</f>
        <v>2.6666666666666668E-2</v>
      </c>
      <c r="H34" s="17">
        <f>Resumen!I27/Datos!$E$32</f>
        <v>1.3333333333333334E-2</v>
      </c>
      <c r="I34" s="17">
        <f>Resumen!J27/Datos!$E$32</f>
        <v>0</v>
      </c>
      <c r="J34" s="17">
        <f>Resumen!K27/Datos!$E$32</f>
        <v>0</v>
      </c>
      <c r="K34" s="17">
        <f>Resumen!L27/Datos!$E$32</f>
        <v>0</v>
      </c>
      <c r="L34" s="17">
        <f>Resumen!M27/Datos!$E$32</f>
        <v>0</v>
      </c>
      <c r="M34" s="17">
        <f>Resumen!N27/Datos!$E$32</f>
        <v>0</v>
      </c>
      <c r="N34" s="9"/>
      <c r="O34" s="18">
        <f>AVERAGE(C34:C37)</f>
        <v>0.50333333333333341</v>
      </c>
      <c r="P34" s="18">
        <f>AVERAGE(D34:D37)</f>
        <v>0.32666666666666666</v>
      </c>
      <c r="Q34" s="18">
        <f>AVERAGE(E34:E37)</f>
        <v>0.13999999999999999</v>
      </c>
      <c r="R34" s="18">
        <f>AVERAGE(F34:F37)</f>
        <v>0.01</v>
      </c>
      <c r="S34" s="18">
        <f>AVERAGE(G34:G37)</f>
        <v>1.3333333333333334E-2</v>
      </c>
      <c r="T34" s="18">
        <f>AVERAGE(H34:H37)</f>
        <v>6.6666666666666671E-3</v>
      </c>
      <c r="U34" s="18">
        <f>AVERAGE(I34:I37)</f>
        <v>0</v>
      </c>
      <c r="V34" s="18">
        <f>AVERAGE(J34:J37)</f>
        <v>0</v>
      </c>
      <c r="W34" s="18">
        <f>AVERAGE(K34:K37)</f>
        <v>0</v>
      </c>
      <c r="X34" s="18">
        <f>AVERAGE(L34:L37)</f>
        <v>0</v>
      </c>
      <c r="Y34" s="18">
        <f>AVERAGE(M34:M37)</f>
        <v>0</v>
      </c>
    </row>
    <row r="35" spans="2:25" ht="14.4">
      <c r="B35" s="9" t="s">
        <v>90</v>
      </c>
      <c r="C35" s="17">
        <f>Resumen!D28/Datos!$E$32</f>
        <v>0.52</v>
      </c>
      <c r="D35" s="17">
        <f>Resumen!E28/Datos!$E$32</f>
        <v>0.33333333333333331</v>
      </c>
      <c r="E35" s="17">
        <f>Resumen!F28/Datos!$E$32</f>
        <v>0.14666666666666667</v>
      </c>
      <c r="F35" s="17">
        <f>Resumen!G28/Datos!$E$32</f>
        <v>0</v>
      </c>
      <c r="G35" s="17">
        <f>Resumen!H28/Datos!$E$32</f>
        <v>0</v>
      </c>
      <c r="H35" s="17">
        <f>Resumen!I28/Datos!$E$32</f>
        <v>0</v>
      </c>
      <c r="I35" s="17">
        <f>Resumen!J28/Datos!$E$32</f>
        <v>0</v>
      </c>
      <c r="J35" s="17">
        <f>Resumen!K28/Datos!$E$32</f>
        <v>0</v>
      </c>
      <c r="K35" s="17">
        <f>Resumen!L28/Datos!$E$32</f>
        <v>0</v>
      </c>
      <c r="L35" s="17">
        <f>Resumen!M28/Datos!$E$32</f>
        <v>0</v>
      </c>
      <c r="M35" s="17">
        <f>Resumen!N28/Datos!$E$32</f>
        <v>0</v>
      </c>
      <c r="N35" s="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 ht="14.4">
      <c r="B36" s="9" t="s">
        <v>91</v>
      </c>
      <c r="C36" s="17">
        <f>Resumen!D30/Datos!$E$32</f>
        <v>0.49333333333333335</v>
      </c>
      <c r="D36" s="17">
        <f>Resumen!E30/Datos!$E$32</f>
        <v>0.32</v>
      </c>
      <c r="E36" s="17">
        <f>Resumen!F30/Datos!$E$32</f>
        <v>0.13333333333333333</v>
      </c>
      <c r="F36" s="17">
        <f>Resumen!G30/Datos!$E$32</f>
        <v>1.3333333333333334E-2</v>
      </c>
      <c r="G36" s="17">
        <f>Resumen!H30/Datos!$E$32</f>
        <v>2.6666666666666668E-2</v>
      </c>
      <c r="H36" s="17">
        <f>Resumen!I30/Datos!$E$32</f>
        <v>1.3333333333333334E-2</v>
      </c>
      <c r="I36" s="17">
        <f>Resumen!J30/Datos!$E$32</f>
        <v>0</v>
      </c>
      <c r="J36" s="17">
        <f>Resumen!K30/Datos!$E$32</f>
        <v>0</v>
      </c>
      <c r="K36" s="17">
        <f>Resumen!L30/Datos!$E$32</f>
        <v>0</v>
      </c>
      <c r="L36" s="17">
        <f>Resumen!M30/Datos!$E$32</f>
        <v>0</v>
      </c>
      <c r="M36" s="17">
        <f>Resumen!N30/Datos!$E$32</f>
        <v>0</v>
      </c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 ht="14.4">
      <c r="B37" s="9" t="s">
        <v>92</v>
      </c>
      <c r="C37" s="17">
        <f>Resumen!D31/Datos!$E$32</f>
        <v>0.52</v>
      </c>
      <c r="D37" s="17">
        <f>Resumen!E31/Datos!$E$32</f>
        <v>0.33333333333333331</v>
      </c>
      <c r="E37" s="17">
        <f>Resumen!F31/Datos!$E$32</f>
        <v>0.13333333333333333</v>
      </c>
      <c r="F37" s="17">
        <f>Resumen!G31/Datos!$E$32</f>
        <v>1.3333333333333334E-2</v>
      </c>
      <c r="G37" s="17">
        <f>Resumen!H31/Datos!$E$32</f>
        <v>0</v>
      </c>
      <c r="H37" s="17">
        <f>Resumen!I31/Datos!$E$32</f>
        <v>0</v>
      </c>
      <c r="I37" s="17">
        <f>Resumen!J31/Datos!$E$32</f>
        <v>0</v>
      </c>
      <c r="J37" s="17">
        <f>Resumen!K31/Datos!$E$32</f>
        <v>0</v>
      </c>
      <c r="K37" s="17">
        <f>Resumen!L31/Datos!$E$32</f>
        <v>0</v>
      </c>
      <c r="L37" s="17">
        <f>Resumen!M31/Datos!$E$32</f>
        <v>0</v>
      </c>
      <c r="M37" s="17">
        <f>Resumen!N31/Datos!$E$32</f>
        <v>0</v>
      </c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 ht="14.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49" spans="2:25" ht="14.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14.4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913-46E5-4CE2-837D-466749433512}">
  <dimension ref="B2:S106"/>
  <sheetViews>
    <sheetView topLeftCell="A53" workbookViewId="0">
      <selection activeCell="E53" sqref="E53"/>
    </sheetView>
  </sheetViews>
  <sheetFormatPr baseColWidth="10" defaultRowHeight="13.8"/>
  <sheetData>
    <row r="2" spans="2:19" ht="14.4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/>
      <c r="P2" s="8"/>
      <c r="Q2" s="8"/>
      <c r="R2" s="8"/>
      <c r="S2" s="8"/>
    </row>
    <row r="3" spans="2:19" ht="14.4">
      <c r="B3" s="9"/>
      <c r="C3" s="9"/>
      <c r="D3" s="9" t="s">
        <v>6</v>
      </c>
      <c r="E3" s="9" t="s">
        <v>8</v>
      </c>
      <c r="F3" s="9" t="s">
        <v>9</v>
      </c>
      <c r="G3" s="8"/>
      <c r="H3" s="9"/>
      <c r="I3" s="9" t="s">
        <v>6</v>
      </c>
      <c r="J3" s="9" t="s">
        <v>8</v>
      </c>
      <c r="K3" s="9" t="s">
        <v>9</v>
      </c>
      <c r="L3" s="9"/>
      <c r="M3" s="8"/>
      <c r="N3" s="8"/>
      <c r="O3" s="8"/>
      <c r="P3" s="8"/>
      <c r="Q3" s="8"/>
      <c r="R3" s="8"/>
      <c r="S3" s="8"/>
    </row>
    <row r="4" spans="2:19" ht="14.4">
      <c r="B4" s="9"/>
      <c r="C4" s="9" t="s">
        <v>38</v>
      </c>
      <c r="D4" s="9">
        <f t="array" ref="D4:F4">TRANSPOSE(Datos!D3:D13)</f>
        <v>292651</v>
      </c>
      <c r="E4" s="9">
        <v>199462</v>
      </c>
      <c r="F4" s="9">
        <v>79804</v>
      </c>
      <c r="G4" s="9"/>
      <c r="H4" s="9" t="s">
        <v>64</v>
      </c>
      <c r="I4" s="9"/>
      <c r="J4" s="9"/>
      <c r="K4" s="9"/>
      <c r="L4" s="9"/>
      <c r="M4" s="9"/>
      <c r="N4" s="9"/>
      <c r="O4" s="9"/>
      <c r="P4" s="8"/>
      <c r="Q4" s="8"/>
      <c r="R4" s="8"/>
      <c r="S4" s="8"/>
    </row>
    <row r="5" spans="2:19" ht="14.4">
      <c r="B5" s="9" t="s">
        <v>65</v>
      </c>
      <c r="C5" s="9">
        <v>1</v>
      </c>
      <c r="D5" s="10">
        <f>D4/((2*0)+1)</f>
        <v>292651</v>
      </c>
      <c r="E5" s="10">
        <f>E4/((2*0)+1)</f>
        <v>199462</v>
      </c>
      <c r="F5" s="10">
        <f>F4/((2*0)+1)</f>
        <v>79804</v>
      </c>
      <c r="G5" s="10"/>
      <c r="H5" s="9">
        <v>1</v>
      </c>
      <c r="I5" s="9">
        <f>IF(D5=MAX($D5:$F5),1,0)</f>
        <v>1</v>
      </c>
      <c r="J5" s="9">
        <f t="shared" ref="J5:K20" si="0">IF(E5=MAX($D5:$F5),1,0)</f>
        <v>0</v>
      </c>
      <c r="K5" s="9">
        <f t="shared" si="0"/>
        <v>0</v>
      </c>
      <c r="L5" s="9"/>
      <c r="M5" s="9" t="s">
        <v>40</v>
      </c>
      <c r="N5" s="10">
        <f>Datos!J35</f>
        <v>30702.5</v>
      </c>
      <c r="O5" s="9"/>
      <c r="P5" s="9"/>
      <c r="Q5" s="9"/>
      <c r="R5" s="8"/>
      <c r="S5" s="9"/>
    </row>
    <row r="6" spans="2:19" ht="14.4">
      <c r="B6" s="9" t="s">
        <v>65</v>
      </c>
      <c r="C6" s="9">
        <v>2</v>
      </c>
      <c r="D6" s="6">
        <f>IF(D5=MAX($D5:$F5),D$4/(SUM(I5:I$5)+1),D5)</f>
        <v>146325.5</v>
      </c>
      <c r="E6" s="6">
        <f>IF(E5=MAX($D5:$F5),E$4/(SUM(J5:J$5)+1),E5)</f>
        <v>199462</v>
      </c>
      <c r="F6" s="6">
        <f>IF(F5=MAX($D5:$F5),F$4/(SUM(K5:K$5)+1),F5)</f>
        <v>79804</v>
      </c>
      <c r="G6" s="6"/>
      <c r="H6" s="9">
        <v>2</v>
      </c>
      <c r="I6" s="9">
        <f t="shared" ref="I6:I29" si="1">IF(D6=MAX($D6:$F6),1,0)</f>
        <v>0</v>
      </c>
      <c r="J6" s="9">
        <f t="shared" si="0"/>
        <v>1</v>
      </c>
      <c r="K6" s="9">
        <f t="shared" si="0"/>
        <v>0</v>
      </c>
      <c r="L6" s="9"/>
      <c r="M6" s="9" t="s">
        <v>6</v>
      </c>
      <c r="N6" s="9" t="str">
        <f t="array" ref="N6:N16">IF(Datos!D3:D13&gt;Datos!$J$35,"PASA CORTE","NO PASA CORTE")</f>
        <v>PASA CORTE</v>
      </c>
      <c r="O6" s="9"/>
      <c r="P6" s="9"/>
      <c r="Q6" s="9"/>
      <c r="R6" s="8"/>
      <c r="S6" s="9"/>
    </row>
    <row r="7" spans="2:19" ht="14.4">
      <c r="B7" s="9" t="s">
        <v>65</v>
      </c>
      <c r="C7" s="9">
        <v>3</v>
      </c>
      <c r="D7" s="6">
        <f>IF(D6=MAX($D6:$F6),D$4/(SUM(I$5:I6)+1),D6)</f>
        <v>146325.5</v>
      </c>
      <c r="E7" s="6">
        <f>IF(E6=MAX($D6:$F6),E$4/(SUM(J$5:J6)+1),E6)</f>
        <v>99731</v>
      </c>
      <c r="F7" s="6">
        <f>IF(F6=MAX($D6:$F6),F$4/(SUM(K$5:K6)+1),F6)</f>
        <v>79804</v>
      </c>
      <c r="G7" s="6"/>
      <c r="H7" s="9">
        <v>3</v>
      </c>
      <c r="I7" s="9">
        <f t="shared" si="1"/>
        <v>1</v>
      </c>
      <c r="J7" s="9">
        <f t="shared" si="0"/>
        <v>0</v>
      </c>
      <c r="K7" s="9">
        <f t="shared" si="0"/>
        <v>0</v>
      </c>
      <c r="L7" s="9"/>
      <c r="M7" s="9" t="s">
        <v>8</v>
      </c>
      <c r="N7" s="9" t="str">
        <v>PASA CORTE</v>
      </c>
      <c r="O7" s="9"/>
      <c r="P7" s="9"/>
      <c r="Q7" s="9"/>
      <c r="R7" s="8"/>
      <c r="S7" s="9"/>
    </row>
    <row r="8" spans="2:19" ht="14.4">
      <c r="B8" s="9" t="s">
        <v>65</v>
      </c>
      <c r="C8" s="9">
        <v>4</v>
      </c>
      <c r="D8" s="6">
        <f>IF(D7=MAX($D7:$F7),D$4/(SUM(I$5:I7)+1),D7)</f>
        <v>97550.333333333328</v>
      </c>
      <c r="E8" s="6">
        <f>IF(E7=MAX($D7:$F7),E$4/(SUM(J$5:J7)+1),E7)</f>
        <v>99731</v>
      </c>
      <c r="F8" s="6">
        <f>IF(F7=MAX($D7:$F7),F$4/(SUM(K$5:K7)+1),F7)</f>
        <v>79804</v>
      </c>
      <c r="G8" s="6"/>
      <c r="H8" s="9">
        <v>4</v>
      </c>
      <c r="I8" s="9">
        <f t="shared" si="1"/>
        <v>0</v>
      </c>
      <c r="J8" s="9">
        <f t="shared" si="0"/>
        <v>1</v>
      </c>
      <c r="K8" s="9">
        <f t="shared" si="0"/>
        <v>0</v>
      </c>
      <c r="L8" s="9"/>
      <c r="M8" s="9" t="s">
        <v>9</v>
      </c>
      <c r="N8" s="9" t="str">
        <v>PASA CORTE</v>
      </c>
      <c r="O8" s="9"/>
      <c r="P8" s="9"/>
      <c r="Q8" s="9"/>
      <c r="R8" s="8"/>
      <c r="S8" s="9"/>
    </row>
    <row r="9" spans="2:19" ht="14.4">
      <c r="B9" s="9" t="s">
        <v>65</v>
      </c>
      <c r="C9" s="9">
        <v>5</v>
      </c>
      <c r="D9" s="6">
        <f>IF(D8=MAX($D8:$F8),D$4/(SUM(I$5:I8)+1),D8)</f>
        <v>97550.333333333328</v>
      </c>
      <c r="E9" s="6">
        <f>IF(E8=MAX($D8:$F8),E$4/(SUM(J$5:J8)+1),E8)</f>
        <v>66487.333333333328</v>
      </c>
      <c r="F9" s="6">
        <f>IF(F8=MAX($D8:$F8),F$4/(SUM(K$5:K8)+1),F8)</f>
        <v>79804</v>
      </c>
      <c r="G9" s="6"/>
      <c r="H9" s="9">
        <v>5</v>
      </c>
      <c r="I9" s="9">
        <f t="shared" si="1"/>
        <v>1</v>
      </c>
      <c r="J9" s="9">
        <f t="shared" si="0"/>
        <v>0</v>
      </c>
      <c r="K9" s="9">
        <f t="shared" si="0"/>
        <v>0</v>
      </c>
      <c r="L9" s="9"/>
      <c r="M9" s="9" t="s">
        <v>10</v>
      </c>
      <c r="N9" s="9" t="str">
        <v>NO PASA CORTE</v>
      </c>
      <c r="O9" s="9"/>
      <c r="P9" s="9"/>
      <c r="Q9" s="9"/>
      <c r="R9" s="8"/>
      <c r="S9" s="9"/>
    </row>
    <row r="10" spans="2:19" ht="14.4">
      <c r="B10" s="9" t="s">
        <v>65</v>
      </c>
      <c r="C10" s="9">
        <v>6</v>
      </c>
      <c r="D10" s="6">
        <f>IF(D9=MAX($D9:$F9),D$4/(SUM(I$5:I9)+1),D9)</f>
        <v>73162.75</v>
      </c>
      <c r="E10" s="6">
        <f>IF(E9=MAX($D9:$F9),E$4/(SUM(J$5:J9)+1),E9)</f>
        <v>66487.333333333328</v>
      </c>
      <c r="F10" s="6">
        <f>IF(F9=MAX($D9:$F9),F$4/(SUM(K$5:K9)+1),F9)</f>
        <v>79804</v>
      </c>
      <c r="G10" s="6"/>
      <c r="H10" s="9">
        <v>6</v>
      </c>
      <c r="I10" s="9">
        <f t="shared" si="1"/>
        <v>0</v>
      </c>
      <c r="J10" s="9">
        <f t="shared" si="0"/>
        <v>0</v>
      </c>
      <c r="K10" s="9">
        <f t="shared" si="0"/>
        <v>1</v>
      </c>
      <c r="L10" s="9"/>
      <c r="M10" s="9" t="s">
        <v>11</v>
      </c>
      <c r="N10" s="9" t="str">
        <v>NO PASA CORTE</v>
      </c>
      <c r="O10" s="9"/>
      <c r="P10" s="9"/>
      <c r="Q10" s="9"/>
      <c r="R10" s="8"/>
      <c r="S10" s="9"/>
    </row>
    <row r="11" spans="2:19" ht="14.4">
      <c r="B11" s="9" t="s">
        <v>65</v>
      </c>
      <c r="C11" s="9">
        <v>7</v>
      </c>
      <c r="D11" s="6">
        <f>IF(D10=MAX($D10:$F10),D$4/(SUM(I$5:I10)+1),D10)</f>
        <v>73162.75</v>
      </c>
      <c r="E11" s="6">
        <f>IF(E10=MAX($D10:$F10),E$4/(SUM(J$5:J10)+1),E10)</f>
        <v>66487.333333333328</v>
      </c>
      <c r="F11" s="6">
        <f>IF(F10=MAX($D10:$F10),F$4/(SUM(K$5:K10)+1),F10)</f>
        <v>39902</v>
      </c>
      <c r="G11" s="6"/>
      <c r="H11" s="9">
        <v>7</v>
      </c>
      <c r="I11" s="9">
        <f t="shared" si="1"/>
        <v>1</v>
      </c>
      <c r="J11" s="9">
        <f t="shared" si="0"/>
        <v>0</v>
      </c>
      <c r="K11" s="9">
        <f t="shared" si="0"/>
        <v>0</v>
      </c>
      <c r="L11" s="9"/>
      <c r="M11" s="9" t="s">
        <v>12</v>
      </c>
      <c r="N11" s="9" t="str">
        <v>NO PASA CORTE</v>
      </c>
      <c r="O11" s="9"/>
      <c r="P11" s="9"/>
      <c r="Q11" s="9"/>
      <c r="R11" s="8"/>
      <c r="S11" s="9"/>
    </row>
    <row r="12" spans="2:19" ht="14.4">
      <c r="B12" s="9" t="s">
        <v>65</v>
      </c>
      <c r="C12" s="9">
        <v>8</v>
      </c>
      <c r="D12" s="6">
        <f>IF(D11=MAX($D11:$F11),D$4/(SUM(I$5:I11)+1),D11)</f>
        <v>58530.2</v>
      </c>
      <c r="E12" s="6">
        <f>IF(E11=MAX($D11:$F11),E$4/(SUM(J$5:J11)+1),E11)</f>
        <v>66487.333333333328</v>
      </c>
      <c r="F12" s="6">
        <f>IF(F11=MAX($D11:$F11),F$4/(SUM(K$5:K11)+1),F11)</f>
        <v>39902</v>
      </c>
      <c r="G12" s="6"/>
      <c r="H12" s="9">
        <v>8</v>
      </c>
      <c r="I12" s="9">
        <f t="shared" si="1"/>
        <v>0</v>
      </c>
      <c r="J12" s="9">
        <f t="shared" si="0"/>
        <v>1</v>
      </c>
      <c r="K12" s="9">
        <f t="shared" si="0"/>
        <v>0</v>
      </c>
      <c r="L12" s="9"/>
      <c r="M12" s="9" t="s">
        <v>14</v>
      </c>
      <c r="N12" s="9" t="str">
        <v>NO PASA CORTE</v>
      </c>
      <c r="O12" s="9"/>
      <c r="P12" s="9"/>
      <c r="Q12" s="9"/>
      <c r="R12" s="8"/>
      <c r="S12" s="9"/>
    </row>
    <row r="13" spans="2:19" ht="14.4">
      <c r="B13" s="9" t="s">
        <v>65</v>
      </c>
      <c r="C13" s="9">
        <v>9</v>
      </c>
      <c r="D13" s="6">
        <f>IF(D12=MAX($D12:$F12),D$4/(SUM(I$5:I12)+1),D12)</f>
        <v>58530.2</v>
      </c>
      <c r="E13" s="6">
        <f>IF(E12=MAX($D12:$F12),E$4/(SUM(J$5:J12)+1),E12)</f>
        <v>49865.5</v>
      </c>
      <c r="F13" s="6">
        <f>IF(F12=MAX($D12:$F12),F$4/(SUM(K$5:K12)+1),F12)</f>
        <v>39902</v>
      </c>
      <c r="G13" s="6"/>
      <c r="H13" s="9">
        <v>9</v>
      </c>
      <c r="I13" s="9">
        <f t="shared" si="1"/>
        <v>1</v>
      </c>
      <c r="J13" s="9">
        <f t="shared" si="0"/>
        <v>0</v>
      </c>
      <c r="K13" s="9">
        <f t="shared" si="0"/>
        <v>0</v>
      </c>
      <c r="L13" s="9"/>
      <c r="M13" s="9" t="s">
        <v>15</v>
      </c>
      <c r="N13" s="9" t="str">
        <v>NO PASA CORTE</v>
      </c>
      <c r="O13" s="9"/>
      <c r="P13" s="9"/>
      <c r="Q13" s="9"/>
      <c r="R13" s="8"/>
      <c r="S13" s="9"/>
    </row>
    <row r="14" spans="2:19" ht="14.4">
      <c r="B14" s="9" t="s">
        <v>65</v>
      </c>
      <c r="C14" s="9">
        <v>10</v>
      </c>
      <c r="D14" s="6">
        <f>IF(D13=MAX($D13:$F13),D$4/(SUM(I$5:I13)+1),D13)</f>
        <v>48775.166666666664</v>
      </c>
      <c r="E14" s="6">
        <f>IF(E13=MAX($D13:$F13),E$4/(SUM(J$5:J13)+1),E13)</f>
        <v>49865.5</v>
      </c>
      <c r="F14" s="6">
        <f>IF(F13=MAX($D13:$F13),F$4/(SUM(K$5:K13)+1),F13)</f>
        <v>39902</v>
      </c>
      <c r="G14" s="6"/>
      <c r="H14" s="9">
        <v>10</v>
      </c>
      <c r="I14" s="9">
        <f t="shared" si="1"/>
        <v>0</v>
      </c>
      <c r="J14" s="9">
        <f t="shared" si="0"/>
        <v>1</v>
      </c>
      <c r="K14" s="9">
        <f t="shared" si="0"/>
        <v>0</v>
      </c>
      <c r="L14" s="9"/>
      <c r="M14" s="9" t="s">
        <v>63</v>
      </c>
      <c r="N14" s="9" t="str">
        <v>NO PASA CORTE</v>
      </c>
      <c r="O14" s="9"/>
      <c r="P14" s="9"/>
      <c r="Q14" s="9"/>
      <c r="R14" s="8"/>
      <c r="S14" s="9"/>
    </row>
    <row r="15" spans="2:19" ht="14.4">
      <c r="B15" s="9" t="s">
        <v>65</v>
      </c>
      <c r="C15" s="9">
        <v>11</v>
      </c>
      <c r="D15" s="6">
        <f>IF(D14=MAX($D14:$F14),D$4/(SUM(I$5:I14)+1),D14)</f>
        <v>48775.166666666664</v>
      </c>
      <c r="E15" s="6">
        <f>IF(E14=MAX($D14:$F14),E$4/(SUM(J$5:J14)+1),E14)</f>
        <v>39892.400000000001</v>
      </c>
      <c r="F15" s="6">
        <f>IF(F14=MAX($D14:$F14),F$4/(SUM(K$5:K14)+1),F14)</f>
        <v>39902</v>
      </c>
      <c r="H15" s="9">
        <v>11</v>
      </c>
      <c r="I15" s="9">
        <f t="shared" si="1"/>
        <v>1</v>
      </c>
      <c r="J15" s="9">
        <f t="shared" si="0"/>
        <v>0</v>
      </c>
      <c r="K15" s="9">
        <f t="shared" si="0"/>
        <v>0</v>
      </c>
      <c r="M15" s="9" t="s">
        <v>16</v>
      </c>
      <c r="N15" s="9" t="str">
        <v>NO PASA CORTE</v>
      </c>
      <c r="O15" s="9"/>
      <c r="P15" s="9"/>
      <c r="Q15" s="9"/>
      <c r="R15" s="8"/>
    </row>
    <row r="16" spans="2:19" ht="14.4">
      <c r="B16" s="9" t="s">
        <v>65</v>
      </c>
      <c r="C16" s="9">
        <v>12</v>
      </c>
      <c r="D16" s="6">
        <f>IF(D15=MAX($D15:$F15),D$4/(SUM(I$5:I15)+1),D15)</f>
        <v>41807.285714285717</v>
      </c>
      <c r="E16" s="6">
        <f>IF(E15=MAX($D15:$F15),E$4/(SUM(J$5:J15)+1),E15)</f>
        <v>39892.400000000001</v>
      </c>
      <c r="F16" s="6">
        <f>IF(F15=MAX($D15:$F15),F$4/(SUM(K$5:K15)+1),F15)</f>
        <v>39902</v>
      </c>
      <c r="H16" s="9">
        <v>12</v>
      </c>
      <c r="I16" s="9">
        <f t="shared" si="1"/>
        <v>1</v>
      </c>
      <c r="J16" s="9">
        <f t="shared" si="0"/>
        <v>0</v>
      </c>
      <c r="K16" s="9">
        <f t="shared" si="0"/>
        <v>0</v>
      </c>
      <c r="M16" s="9" t="s">
        <v>17</v>
      </c>
      <c r="N16" s="9" t="str">
        <v>NO PASA CORTE</v>
      </c>
      <c r="O16" s="9"/>
      <c r="P16" s="9"/>
      <c r="Q16" s="9"/>
      <c r="R16" s="8"/>
    </row>
    <row r="17" spans="2:18" ht="14.4">
      <c r="B17" s="9" t="s">
        <v>65</v>
      </c>
      <c r="C17" s="9">
        <v>13</v>
      </c>
      <c r="D17" s="6">
        <f>IF(D16=MAX($D16:$F16),D$4/(SUM(I$5:I16)+1),D16)</f>
        <v>36581.375</v>
      </c>
      <c r="E17" s="6">
        <f>IF(E16=MAX($D16:$F16),E$4/(SUM(J$5:J16)+1),E16)</f>
        <v>39892.400000000001</v>
      </c>
      <c r="F17" s="6">
        <f>IF(F16=MAX($D16:$F16),F$4/(SUM(K$5:K16)+1),F16)</f>
        <v>39902</v>
      </c>
      <c r="H17" s="9">
        <v>13</v>
      </c>
      <c r="I17" s="9">
        <f t="shared" si="1"/>
        <v>0</v>
      </c>
      <c r="J17" s="9">
        <f t="shared" si="0"/>
        <v>0</v>
      </c>
      <c r="K17" s="9">
        <f t="shared" si="0"/>
        <v>1</v>
      </c>
      <c r="M17" s="9"/>
      <c r="N17" s="9"/>
      <c r="O17" s="9"/>
      <c r="P17" s="9"/>
      <c r="Q17" s="9"/>
      <c r="R17" s="8"/>
    </row>
    <row r="18" spans="2:18" ht="14.4">
      <c r="B18" s="9" t="s">
        <v>65</v>
      </c>
      <c r="C18" s="9">
        <v>14</v>
      </c>
      <c r="D18" s="6">
        <f>IF(D17=MAX($D17:$F17),D$4/(SUM(I$5:I17)+1),D17)</f>
        <v>36581.375</v>
      </c>
      <c r="E18" s="6">
        <f>IF(E17=MAX($D17:$F17),E$4/(SUM(J$5:J17)+1),E17)</f>
        <v>39892.400000000001</v>
      </c>
      <c r="F18" s="6">
        <f>IF(F17=MAX($D17:$F17),F$4/(SUM(K$5:K17)+1),F17)</f>
        <v>26601.333333333332</v>
      </c>
      <c r="H18" s="9">
        <v>14</v>
      </c>
      <c r="I18" s="9">
        <f t="shared" si="1"/>
        <v>0</v>
      </c>
      <c r="J18" s="9">
        <f t="shared" si="0"/>
        <v>1</v>
      </c>
      <c r="K18" s="9">
        <f t="shared" si="0"/>
        <v>0</v>
      </c>
      <c r="M18" s="9"/>
      <c r="N18" s="9"/>
      <c r="O18" s="9"/>
      <c r="P18" s="9"/>
      <c r="Q18" s="9"/>
      <c r="R18" s="8"/>
    </row>
    <row r="19" spans="2:18" ht="14.4">
      <c r="B19" s="9" t="s">
        <v>65</v>
      </c>
      <c r="C19" s="9">
        <v>15</v>
      </c>
      <c r="D19" s="6">
        <f>IF(D18=MAX($D18:$F18),D$4/(SUM(I$5:I18)+1),D18)</f>
        <v>36581.375</v>
      </c>
      <c r="E19" s="6">
        <f>IF(E18=MAX($D18:$F18),E$4/(SUM(J$5:J18)+1),E18)</f>
        <v>33243.666666666664</v>
      </c>
      <c r="F19" s="6">
        <f>IF(F18=MAX($D18:$F18),F$4/(SUM(K$5:K18)+1),F18)</f>
        <v>26601.333333333332</v>
      </c>
      <c r="H19" s="9">
        <v>15</v>
      </c>
      <c r="I19" s="9">
        <f t="shared" si="1"/>
        <v>1</v>
      </c>
      <c r="J19" s="9">
        <f t="shared" si="0"/>
        <v>0</v>
      </c>
      <c r="K19" s="9">
        <f t="shared" si="0"/>
        <v>0</v>
      </c>
      <c r="M19" s="9"/>
      <c r="N19" s="9"/>
      <c r="O19" s="9"/>
      <c r="P19" s="9"/>
      <c r="Q19" s="9"/>
      <c r="R19" s="8"/>
    </row>
    <row r="20" spans="2:18" ht="14.4">
      <c r="B20" s="9" t="s">
        <v>65</v>
      </c>
      <c r="C20" s="9">
        <v>16</v>
      </c>
      <c r="D20" s="6">
        <f>IF(D19=MAX($D19:$F19),D$4/(SUM(I$5:I19)+1),D19)</f>
        <v>32516.777777777777</v>
      </c>
      <c r="E20" s="6">
        <f>IF(E19=MAX($D19:$F19),E$4/(SUM(J$5:J19)+1),E19)</f>
        <v>33243.666666666664</v>
      </c>
      <c r="F20" s="6">
        <f>IF(F19=MAX($D19:$F19),F$4/(SUM(K$5:K19)+1),F19)</f>
        <v>26601.333333333332</v>
      </c>
      <c r="H20" s="9">
        <v>16</v>
      </c>
      <c r="I20" s="9">
        <f t="shared" si="1"/>
        <v>0</v>
      </c>
      <c r="J20" s="9">
        <f t="shared" si="0"/>
        <v>1</v>
      </c>
      <c r="K20" s="9">
        <f t="shared" si="0"/>
        <v>0</v>
      </c>
      <c r="M20" s="9"/>
      <c r="N20" s="9"/>
      <c r="O20" s="9"/>
      <c r="P20" s="9"/>
      <c r="Q20" s="9"/>
      <c r="R20" s="8"/>
    </row>
    <row r="21" spans="2:18" ht="14.4">
      <c r="B21" s="9" t="s">
        <v>65</v>
      </c>
      <c r="C21" s="9">
        <v>17</v>
      </c>
      <c r="D21" s="6">
        <f>IF(D20=MAX($D20:$F20),D$4/(SUM(I$5:I20)+1),D20)</f>
        <v>32516.777777777777</v>
      </c>
      <c r="E21" s="6">
        <f>IF(E20=MAX($D20:$F20),E$4/(SUM(J$5:J20)+1),E20)</f>
        <v>28494.571428571428</v>
      </c>
      <c r="F21" s="6">
        <f>IF(F20=MAX($D20:$F20),F$4/(SUM(K$5:K20)+1),F20)</f>
        <v>26601.333333333332</v>
      </c>
      <c r="H21" s="9">
        <v>17</v>
      </c>
      <c r="I21" s="9">
        <f t="shared" si="1"/>
        <v>1</v>
      </c>
      <c r="J21" s="9">
        <f t="shared" ref="J21:J29" si="2">IF(E21=MAX($D21:$F21),1,0)</f>
        <v>0</v>
      </c>
      <c r="K21" s="9">
        <f t="shared" ref="K21:K29" si="3">IF(F21=MAX($D21:$F21),1,0)</f>
        <v>0</v>
      </c>
      <c r="M21" s="9"/>
      <c r="N21" s="9"/>
      <c r="O21" s="9"/>
      <c r="P21" s="9"/>
      <c r="Q21" s="9"/>
      <c r="R21" s="8"/>
    </row>
    <row r="22" spans="2:18" ht="14.4">
      <c r="B22" s="9" t="s">
        <v>65</v>
      </c>
      <c r="C22" s="9">
        <v>18</v>
      </c>
      <c r="D22" s="6">
        <f>IF(D21=MAX($D21:$F21),D$4/(SUM(I$5:I21)+1),D21)</f>
        <v>29265.1</v>
      </c>
      <c r="E22" s="6">
        <f>IF(E21=MAX($D21:$F21),E$4/(SUM(J$5:J21)+1),E21)</f>
        <v>28494.571428571428</v>
      </c>
      <c r="F22" s="6">
        <f>IF(F21=MAX($D21:$F21),F$4/(SUM(K$5:K21)+1),F21)</f>
        <v>26601.333333333332</v>
      </c>
      <c r="H22" s="9">
        <v>18</v>
      </c>
      <c r="I22" s="9">
        <f t="shared" si="1"/>
        <v>1</v>
      </c>
      <c r="J22" s="9">
        <f t="shared" si="2"/>
        <v>0</v>
      </c>
      <c r="K22" s="9">
        <f t="shared" si="3"/>
        <v>0</v>
      </c>
      <c r="M22" s="9"/>
      <c r="N22" s="9"/>
      <c r="O22" s="9"/>
      <c r="P22" s="9"/>
      <c r="Q22" s="9"/>
      <c r="R22" s="8"/>
    </row>
    <row r="23" spans="2:18" ht="14.4">
      <c r="B23" s="9" t="s">
        <v>65</v>
      </c>
      <c r="C23" s="9">
        <v>19</v>
      </c>
      <c r="D23" s="6">
        <f>IF(D22=MAX($D22:$F22),D$4/(SUM(I$5:I22)+1),D22)</f>
        <v>26604.636363636364</v>
      </c>
      <c r="E23" s="6">
        <f>IF(E22=MAX($D22:$F22),E$4/(SUM(J$5:J22)+1),E22)</f>
        <v>28494.571428571428</v>
      </c>
      <c r="F23" s="6">
        <f>IF(F22=MAX($D22:$F22),F$4/(SUM(K$5:K22)+1),F22)</f>
        <v>26601.333333333332</v>
      </c>
      <c r="H23" s="9">
        <v>19</v>
      </c>
      <c r="I23" s="9">
        <f t="shared" si="1"/>
        <v>0</v>
      </c>
      <c r="J23" s="9">
        <f t="shared" si="2"/>
        <v>1</v>
      </c>
      <c r="K23" s="9">
        <f t="shared" si="3"/>
        <v>0</v>
      </c>
      <c r="M23" s="9"/>
      <c r="N23" s="9"/>
      <c r="O23" s="9"/>
      <c r="P23" s="9"/>
      <c r="Q23" s="9"/>
      <c r="R23" s="8"/>
    </row>
    <row r="24" spans="2:18" ht="14.4">
      <c r="B24" s="9" t="s">
        <v>65</v>
      </c>
      <c r="C24" s="9">
        <v>20</v>
      </c>
      <c r="D24" s="6">
        <f>IF(D23=MAX($D23:$F23),D$4/(SUM(I$5:I23)+1),D23)</f>
        <v>26604.636363636364</v>
      </c>
      <c r="E24" s="6">
        <f>IF(E23=MAX($D23:$F23),E$4/(SUM(J$5:J23)+1),E23)</f>
        <v>24932.75</v>
      </c>
      <c r="F24" s="6">
        <f>IF(F23=MAX($D23:$F23),F$4/(SUM(K$5:K23)+1),F23)</f>
        <v>26601.333333333332</v>
      </c>
      <c r="H24" s="9">
        <v>20</v>
      </c>
      <c r="I24" s="9">
        <f t="shared" si="1"/>
        <v>1</v>
      </c>
      <c r="J24" s="9">
        <f t="shared" si="2"/>
        <v>0</v>
      </c>
      <c r="K24" s="9">
        <f t="shared" si="3"/>
        <v>0</v>
      </c>
      <c r="M24" s="9"/>
      <c r="N24" s="9"/>
      <c r="O24" s="9"/>
      <c r="P24" s="9"/>
      <c r="Q24" s="9"/>
      <c r="R24" s="8"/>
    </row>
    <row r="25" spans="2:18" ht="14.4">
      <c r="B25" s="9" t="s">
        <v>65</v>
      </c>
      <c r="C25" s="9">
        <v>21</v>
      </c>
      <c r="D25" s="6">
        <f>IF(D24=MAX($D24:$F24),D$4/(SUM(I$5:I24)+1),D24)</f>
        <v>24387.583333333332</v>
      </c>
      <c r="E25" s="6">
        <f>IF(E24=MAX($D24:$F24),E$4/(SUM(J$5:J24)+1),E24)</f>
        <v>24932.75</v>
      </c>
      <c r="F25" s="6">
        <f>IF(F24=MAX($D24:$F24),F$4/(SUM(K$5:K24)+1),F24)</f>
        <v>26601.333333333332</v>
      </c>
      <c r="H25" s="9">
        <v>21</v>
      </c>
      <c r="I25" s="9">
        <f t="shared" si="1"/>
        <v>0</v>
      </c>
      <c r="J25" s="9">
        <f t="shared" si="2"/>
        <v>0</v>
      </c>
      <c r="K25" s="9">
        <f t="shared" si="3"/>
        <v>1</v>
      </c>
      <c r="M25" s="9"/>
      <c r="N25" s="9"/>
      <c r="O25" s="9"/>
      <c r="P25" s="9"/>
      <c r="Q25" s="9"/>
      <c r="R25" s="8"/>
    </row>
    <row r="26" spans="2:18" ht="14.4">
      <c r="B26" s="9" t="s">
        <v>65</v>
      </c>
      <c r="C26" s="9">
        <v>22</v>
      </c>
      <c r="D26" s="6">
        <f>IF(D25=MAX($D25:$F25),D$4/(SUM(I$5:I25)+1),D25)</f>
        <v>24387.583333333332</v>
      </c>
      <c r="E26" s="6">
        <f>IF(E25=MAX($D25:$F25),E$4/(SUM(J$5:J25)+1),E25)</f>
        <v>24932.75</v>
      </c>
      <c r="F26" s="6">
        <f>IF(F25=MAX($D25:$F25),F$4/(SUM(K$5:K25)+1),F25)</f>
        <v>19951</v>
      </c>
      <c r="H26" s="9">
        <v>22</v>
      </c>
      <c r="I26" s="9">
        <f t="shared" si="1"/>
        <v>0</v>
      </c>
      <c r="J26" s="9">
        <f t="shared" si="2"/>
        <v>1</v>
      </c>
      <c r="K26" s="9">
        <f t="shared" si="3"/>
        <v>0</v>
      </c>
      <c r="M26" s="9"/>
      <c r="N26" s="9"/>
      <c r="O26" s="9"/>
      <c r="P26" s="9"/>
      <c r="Q26" s="9"/>
      <c r="R26" s="8"/>
    </row>
    <row r="27" spans="2:18" ht="14.4">
      <c r="B27" s="9" t="s">
        <v>65</v>
      </c>
      <c r="C27" s="9">
        <v>23</v>
      </c>
      <c r="D27" s="6">
        <f>IF(D26=MAX($D26:$F26),D$4/(SUM(I$5:I26)+1),D26)</f>
        <v>24387.583333333332</v>
      </c>
      <c r="E27" s="6">
        <f>IF(E26=MAX($D26:$F26),E$4/(SUM(J$5:J26)+1),E26)</f>
        <v>22162.444444444445</v>
      </c>
      <c r="F27" s="6">
        <f>IF(F26=MAX($D26:$F26),F$4/(SUM(K$5:K26)+1),F26)</f>
        <v>19951</v>
      </c>
      <c r="H27" s="9">
        <v>23</v>
      </c>
      <c r="I27" s="9">
        <f t="shared" si="1"/>
        <v>1</v>
      </c>
      <c r="J27" s="9">
        <f t="shared" si="2"/>
        <v>0</v>
      </c>
      <c r="K27" s="9">
        <f t="shared" si="3"/>
        <v>0</v>
      </c>
      <c r="M27" s="9"/>
      <c r="N27" s="9"/>
      <c r="O27" s="9"/>
      <c r="P27" s="9"/>
      <c r="Q27" s="9"/>
      <c r="R27" s="8"/>
    </row>
    <row r="28" spans="2:18" ht="14.4">
      <c r="B28" s="9" t="s">
        <v>65</v>
      </c>
      <c r="C28" s="9">
        <v>24</v>
      </c>
      <c r="D28" s="6">
        <f>IF(D27=MAX($D27:$F27),D$4/(SUM(I$5:I27)+1),D27)</f>
        <v>22511.615384615383</v>
      </c>
      <c r="E28" s="6">
        <f>IF(E27=MAX($D27:$F27),E$4/(SUM(J$5:J27)+1),E27)</f>
        <v>22162.444444444445</v>
      </c>
      <c r="F28" s="6">
        <f>IF(F27=MAX($D27:$F27),F$4/(SUM(K$5:K27)+1),F27)</f>
        <v>19951</v>
      </c>
      <c r="H28" s="9">
        <v>24</v>
      </c>
      <c r="I28" s="9">
        <f t="shared" si="1"/>
        <v>1</v>
      </c>
      <c r="J28" s="9">
        <f t="shared" si="2"/>
        <v>0</v>
      </c>
      <c r="K28" s="9">
        <f t="shared" si="3"/>
        <v>0</v>
      </c>
      <c r="M28" s="9"/>
      <c r="N28" s="9"/>
      <c r="O28" s="9"/>
      <c r="P28" s="9"/>
      <c r="Q28" s="9"/>
      <c r="R28" s="8"/>
    </row>
    <row r="29" spans="2:18" ht="14.4">
      <c r="B29" s="9" t="s">
        <v>65</v>
      </c>
      <c r="C29" s="9">
        <v>25</v>
      </c>
      <c r="D29" s="6">
        <f>IF(D28=MAX($D28:$F28),D$4/(SUM(I$5:I28)+1),D28)</f>
        <v>20903.642857142859</v>
      </c>
      <c r="E29" s="6">
        <f>IF(E28=MAX($D28:$F28),E$4/(SUM(J$5:J28)+1),E28)</f>
        <v>22162.444444444445</v>
      </c>
      <c r="F29" s="6">
        <f>IF(F28=MAX($D28:$F28),F$4/(SUM(K$5:K28)+1),F28)</f>
        <v>19951</v>
      </c>
      <c r="H29" s="9">
        <v>25</v>
      </c>
      <c r="I29" s="9">
        <f t="shared" si="1"/>
        <v>0</v>
      </c>
      <c r="J29" s="9">
        <f t="shared" si="2"/>
        <v>1</v>
      </c>
      <c r="K29" s="9">
        <f t="shared" si="3"/>
        <v>0</v>
      </c>
      <c r="M29" s="9"/>
      <c r="N29" s="9"/>
      <c r="O29" s="9"/>
      <c r="P29" s="9"/>
      <c r="Q29" s="9"/>
      <c r="R29" s="8"/>
    </row>
    <row r="30" spans="2:18" ht="14.4">
      <c r="I30">
        <f>SUM(I5:I29)</f>
        <v>13</v>
      </c>
      <c r="J30" s="8">
        <f>SUM(J5:J29)</f>
        <v>9</v>
      </c>
      <c r="K30" s="8">
        <f>SUM(K5:K29)</f>
        <v>3</v>
      </c>
      <c r="M30" s="9"/>
      <c r="N30" s="9"/>
      <c r="O30" s="9"/>
      <c r="P30" s="9"/>
      <c r="Q30" s="9"/>
      <c r="R30" s="8"/>
    </row>
    <row r="31" spans="2:18" ht="14.4">
      <c r="M31" s="9"/>
      <c r="N31" s="9"/>
      <c r="O31" s="9"/>
      <c r="P31" s="9"/>
      <c r="Q31" s="9"/>
      <c r="R31" s="8"/>
    </row>
    <row r="32" spans="2:18" ht="14.4">
      <c r="O32" s="9"/>
      <c r="P32" s="9"/>
      <c r="Q32" s="9"/>
      <c r="R32" s="8"/>
    </row>
    <row r="33" spans="2:18" ht="14.4">
      <c r="O33" s="9"/>
      <c r="P33" s="9"/>
      <c r="Q33" s="9"/>
      <c r="R33" s="8"/>
    </row>
    <row r="34" spans="2:18" ht="14.4">
      <c r="B34" t="s">
        <v>2</v>
      </c>
      <c r="O34" s="9"/>
      <c r="P34" s="9"/>
      <c r="Q34" s="9"/>
      <c r="R34" s="8"/>
    </row>
    <row r="35" spans="2:18" ht="14.4">
      <c r="B35" s="9"/>
      <c r="C35" s="9"/>
      <c r="D35" s="9" t="s">
        <v>6</v>
      </c>
      <c r="E35" s="9" t="s">
        <v>8</v>
      </c>
      <c r="F35" s="9" t="s">
        <v>9</v>
      </c>
      <c r="G35" s="8"/>
      <c r="H35" s="9"/>
      <c r="I35" s="9" t="s">
        <v>6</v>
      </c>
      <c r="J35" s="9" t="s">
        <v>8</v>
      </c>
      <c r="K35" s="9" t="s">
        <v>9</v>
      </c>
      <c r="M35" s="9" t="s">
        <v>40</v>
      </c>
      <c r="N35" s="10">
        <f>Datos!J36</f>
        <v>26142.7</v>
      </c>
      <c r="O35" s="9"/>
      <c r="P35" s="9"/>
      <c r="Q35" s="9"/>
      <c r="R35" s="8"/>
    </row>
    <row r="36" spans="2:18" ht="14.4">
      <c r="B36" s="9"/>
      <c r="C36" s="9" t="s">
        <v>38</v>
      </c>
      <c r="D36" s="9">
        <f t="array" ref="D36:F36">TRANSPOSE(Datos!E3:E13)</f>
        <v>230245</v>
      </c>
      <c r="E36" s="9">
        <v>180068</v>
      </c>
      <c r="F36" s="9">
        <v>77112</v>
      </c>
      <c r="G36" s="9"/>
      <c r="H36" s="9" t="s">
        <v>64</v>
      </c>
      <c r="I36" s="9"/>
      <c r="J36" s="9"/>
      <c r="K36" s="9"/>
      <c r="M36" s="9" t="s">
        <v>6</v>
      </c>
      <c r="N36" s="9" t="str">
        <f t="array" ref="N36:N46">IF(Datos!E3:E13&gt;Datos!$J$36,"PASA CORTE","NO PASA CORTE")</f>
        <v>PASA CORTE</v>
      </c>
      <c r="O36" s="9"/>
      <c r="P36" s="9"/>
      <c r="Q36" s="9"/>
      <c r="R36" s="8"/>
    </row>
    <row r="37" spans="2:18" ht="14.4">
      <c r="B37" s="9" t="s">
        <v>65</v>
      </c>
      <c r="C37" s="9">
        <v>1</v>
      </c>
      <c r="D37" s="10">
        <f>D36/((2*0)+1)</f>
        <v>230245</v>
      </c>
      <c r="E37" s="10">
        <f>E36/((2*0)+1)</f>
        <v>180068</v>
      </c>
      <c r="F37" s="10">
        <f>F36/((2*0)+1)</f>
        <v>77112</v>
      </c>
      <c r="G37" s="10"/>
      <c r="H37" s="9">
        <v>1</v>
      </c>
      <c r="I37" s="9">
        <f>IF(D37=MAX($D37:$F37),1,0)</f>
        <v>1</v>
      </c>
      <c r="J37" s="9">
        <f t="shared" ref="J37:K52" si="4">IF(E37=MAX($D37:$F37),1,0)</f>
        <v>0</v>
      </c>
      <c r="K37" s="9">
        <f t="shared" si="4"/>
        <v>0</v>
      </c>
      <c r="M37" s="9" t="s">
        <v>8</v>
      </c>
      <c r="N37" s="9" t="str">
        <v>PASA CORTE</v>
      </c>
      <c r="O37" s="9"/>
      <c r="P37" s="9"/>
      <c r="Q37" s="9"/>
      <c r="R37" s="8"/>
    </row>
    <row r="38" spans="2:18" ht="14.4">
      <c r="B38" s="9" t="s">
        <v>65</v>
      </c>
      <c r="C38" s="9">
        <v>2</v>
      </c>
      <c r="D38" s="6">
        <f>IF(D37=MAX($D37:$F37),D$4/(SUM(I$37:I37)+1),D37)</f>
        <v>146325.5</v>
      </c>
      <c r="E38" s="6">
        <f>IF(E37=MAX($D37:$F37),E$4/(SUM(J$37:J37)+1),E37)</f>
        <v>180068</v>
      </c>
      <c r="F38" s="6">
        <f>IF(F37=MAX($D37:$F37),F$4/(SUM(K$37:K37)+1),F37)</f>
        <v>77112</v>
      </c>
      <c r="G38" s="6"/>
      <c r="H38" s="9">
        <v>2</v>
      </c>
      <c r="I38" s="9">
        <f t="shared" ref="I38:I58" si="5">IF(D38=MAX($D38:$F38),1,0)</f>
        <v>0</v>
      </c>
      <c r="J38" s="9">
        <f t="shared" si="4"/>
        <v>1</v>
      </c>
      <c r="K38" s="9">
        <f t="shared" si="4"/>
        <v>0</v>
      </c>
      <c r="M38" s="9" t="s">
        <v>9</v>
      </c>
      <c r="N38" s="9" t="str">
        <v>PASA CORTE</v>
      </c>
      <c r="O38" s="9"/>
      <c r="P38" s="9"/>
      <c r="Q38" s="9"/>
      <c r="R38" s="8"/>
    </row>
    <row r="39" spans="2:18" ht="14.4">
      <c r="B39" s="9" t="s">
        <v>65</v>
      </c>
      <c r="C39" s="9">
        <v>3</v>
      </c>
      <c r="D39" s="6">
        <f>IF(D38=MAX($D38:$F38),D$4/(SUM(I$37:I38)+1),D38)</f>
        <v>146325.5</v>
      </c>
      <c r="E39" s="6">
        <f>IF(E38=MAX($D38:$F38),E$4/(SUM(J$37:J38)+1),E38)</f>
        <v>99731</v>
      </c>
      <c r="F39" s="6">
        <f>IF(F38=MAX($D38:$F38),F$4/(SUM(K$37:K38)+1),F38)</f>
        <v>77112</v>
      </c>
      <c r="G39" s="6"/>
      <c r="H39" s="9">
        <v>3</v>
      </c>
      <c r="I39" s="9">
        <f t="shared" si="5"/>
        <v>1</v>
      </c>
      <c r="J39" s="9">
        <f t="shared" si="4"/>
        <v>0</v>
      </c>
      <c r="K39" s="9">
        <f t="shared" si="4"/>
        <v>0</v>
      </c>
      <c r="M39" s="9" t="s">
        <v>10</v>
      </c>
      <c r="N39" s="9" t="str">
        <v>NO PASA CORTE</v>
      </c>
      <c r="O39" s="9"/>
      <c r="P39" s="9"/>
      <c r="Q39" s="9"/>
      <c r="R39" s="8"/>
    </row>
    <row r="40" spans="2:18" ht="14.4">
      <c r="B40" s="9" t="s">
        <v>65</v>
      </c>
      <c r="C40" s="9">
        <v>4</v>
      </c>
      <c r="D40" s="6">
        <f>IF(D39=MAX($D39:$F39),D$4/(SUM(I$37:I39)+1),D39)</f>
        <v>97550.333333333328</v>
      </c>
      <c r="E40" s="6">
        <f>IF(E39=MAX($D39:$F39),E$4/(SUM(J$37:J39)+1),E39)</f>
        <v>99731</v>
      </c>
      <c r="F40" s="6">
        <f>IF(F39=MAX($D39:$F39),F$4/(SUM(K$37:K39)+1),F39)</f>
        <v>77112</v>
      </c>
      <c r="G40" s="6"/>
      <c r="H40" s="9">
        <v>4</v>
      </c>
      <c r="I40" s="9">
        <f t="shared" si="5"/>
        <v>0</v>
      </c>
      <c r="J40" s="9">
        <f t="shared" si="4"/>
        <v>1</v>
      </c>
      <c r="K40" s="9">
        <f t="shared" si="4"/>
        <v>0</v>
      </c>
      <c r="M40" s="9" t="s">
        <v>11</v>
      </c>
      <c r="N40" s="9" t="str">
        <v>NO PASA CORTE</v>
      </c>
      <c r="O40" s="9"/>
      <c r="P40" s="9"/>
      <c r="Q40" s="9"/>
      <c r="R40" s="8"/>
    </row>
    <row r="41" spans="2:18" ht="14.4">
      <c r="B41" s="9" t="s">
        <v>65</v>
      </c>
      <c r="C41" s="9">
        <v>5</v>
      </c>
      <c r="D41" s="6">
        <f>IF(D40=MAX($D40:$F40),D$4/(SUM(I$37:I40)+1),D40)</f>
        <v>97550.333333333328</v>
      </c>
      <c r="E41" s="6">
        <f>IF(E40=MAX($D40:$F40),E$4/(SUM(J$37:J40)+1),E40)</f>
        <v>66487.333333333328</v>
      </c>
      <c r="F41" s="6">
        <f>IF(F40=MAX($D40:$F40),F$4/(SUM(K$37:K40)+1),F40)</f>
        <v>77112</v>
      </c>
      <c r="G41" s="6"/>
      <c r="H41" s="9">
        <v>5</v>
      </c>
      <c r="I41" s="9">
        <f t="shared" si="5"/>
        <v>1</v>
      </c>
      <c r="J41" s="9">
        <f t="shared" si="4"/>
        <v>0</v>
      </c>
      <c r="K41" s="9">
        <f t="shared" si="4"/>
        <v>0</v>
      </c>
      <c r="M41" s="9" t="s">
        <v>12</v>
      </c>
      <c r="N41" s="9" t="str">
        <v>NO PASA CORTE</v>
      </c>
      <c r="O41" s="9"/>
      <c r="P41" s="9"/>
      <c r="Q41" s="9"/>
      <c r="R41" s="8"/>
    </row>
    <row r="42" spans="2:18" ht="14.4">
      <c r="B42" s="9" t="s">
        <v>65</v>
      </c>
      <c r="C42" s="9">
        <v>6</v>
      </c>
      <c r="D42" s="6">
        <f>IF(D41=MAX($D41:$F41),D$4/(SUM(I$37:I41)+1),D41)</f>
        <v>73162.75</v>
      </c>
      <c r="E42" s="6">
        <f>IF(E41=MAX($D41:$F41),E$4/(SUM(J$37:J41)+1),E41)</f>
        <v>66487.333333333328</v>
      </c>
      <c r="F42" s="6">
        <f>IF(F41=MAX($D41:$F41),F$4/(SUM(K$37:K41)+1),F41)</f>
        <v>77112</v>
      </c>
      <c r="G42" s="6"/>
      <c r="H42" s="9">
        <v>6</v>
      </c>
      <c r="I42" s="9">
        <f t="shared" si="5"/>
        <v>0</v>
      </c>
      <c r="J42" s="9">
        <f t="shared" si="4"/>
        <v>0</v>
      </c>
      <c r="K42" s="9">
        <f t="shared" si="4"/>
        <v>1</v>
      </c>
      <c r="M42" s="9" t="s">
        <v>14</v>
      </c>
      <c r="N42" s="9" t="str">
        <v>NO PASA CORTE</v>
      </c>
      <c r="O42" s="9"/>
      <c r="P42" s="9"/>
      <c r="Q42" s="9"/>
      <c r="R42" s="8"/>
    </row>
    <row r="43" spans="2:18" ht="14.4">
      <c r="B43" s="9" t="s">
        <v>65</v>
      </c>
      <c r="C43" s="9">
        <v>7</v>
      </c>
      <c r="D43" s="6">
        <f>IF(D42=MAX($D42:$F42),D$4/(SUM(I$37:I42)+1),D42)</f>
        <v>73162.75</v>
      </c>
      <c r="E43" s="6">
        <f>IF(E42=MAX($D42:$F42),E$4/(SUM(J$37:J42)+1),E42)</f>
        <v>66487.333333333328</v>
      </c>
      <c r="F43" s="6">
        <f>IF(F42=MAX($D42:$F42),F$4/(SUM(K$37:K42)+1),F42)</f>
        <v>39902</v>
      </c>
      <c r="G43" s="6"/>
      <c r="H43" s="9">
        <v>7</v>
      </c>
      <c r="I43" s="9">
        <f t="shared" si="5"/>
        <v>1</v>
      </c>
      <c r="J43" s="9">
        <f t="shared" si="4"/>
        <v>0</v>
      </c>
      <c r="K43" s="9">
        <f t="shared" si="4"/>
        <v>0</v>
      </c>
      <c r="M43" s="9" t="s">
        <v>15</v>
      </c>
      <c r="N43" s="9" t="str">
        <v>NO PASA CORTE</v>
      </c>
      <c r="O43" s="9"/>
      <c r="P43" s="9"/>
      <c r="Q43" s="9"/>
      <c r="R43" s="8"/>
    </row>
    <row r="44" spans="2:18" ht="14.4">
      <c r="B44" s="9" t="s">
        <v>65</v>
      </c>
      <c r="C44" s="9">
        <v>8</v>
      </c>
      <c r="D44" s="6">
        <f>IF(D43=MAX($D43:$F43),D$4/(SUM(I$37:I43)+1),D43)</f>
        <v>58530.2</v>
      </c>
      <c r="E44" s="6">
        <f>IF(E43=MAX($D43:$F43),E$4/(SUM(J$37:J43)+1),E43)</f>
        <v>66487.333333333328</v>
      </c>
      <c r="F44" s="6">
        <f>IF(F43=MAX($D43:$F43),F$4/(SUM(K$37:K43)+1),F43)</f>
        <v>39902</v>
      </c>
      <c r="G44" s="6"/>
      <c r="H44" s="9">
        <v>8</v>
      </c>
      <c r="I44" s="9">
        <f t="shared" si="5"/>
        <v>0</v>
      </c>
      <c r="J44" s="9">
        <f t="shared" si="4"/>
        <v>1</v>
      </c>
      <c r="K44" s="9">
        <f t="shared" si="4"/>
        <v>0</v>
      </c>
      <c r="M44" s="9" t="s">
        <v>63</v>
      </c>
      <c r="N44" s="9" t="str">
        <v>NO PASA CORTE</v>
      </c>
      <c r="O44" s="9"/>
      <c r="P44" s="9"/>
      <c r="Q44" s="9"/>
      <c r="R44" s="8"/>
    </row>
    <row r="45" spans="2:18" ht="14.4">
      <c r="B45" s="9" t="s">
        <v>65</v>
      </c>
      <c r="C45" s="9">
        <v>9</v>
      </c>
      <c r="D45" s="6">
        <f>IF(D44=MAX($D44:$F44),D$4/(SUM(I$37:I44)+1),D44)</f>
        <v>58530.2</v>
      </c>
      <c r="E45" s="6">
        <f>IF(E44=MAX($D44:$F44),E$4/(SUM(J$37:J44)+1),E44)</f>
        <v>49865.5</v>
      </c>
      <c r="F45" s="6">
        <f>IF(F44=MAX($D44:$F44),F$4/(SUM(K$37:K44)+1),F44)</f>
        <v>39902</v>
      </c>
      <c r="G45" s="6"/>
      <c r="H45" s="9">
        <v>9</v>
      </c>
      <c r="I45" s="9">
        <f t="shared" si="5"/>
        <v>1</v>
      </c>
      <c r="J45" s="9">
        <f t="shared" si="4"/>
        <v>0</v>
      </c>
      <c r="K45" s="9">
        <f t="shared" si="4"/>
        <v>0</v>
      </c>
      <c r="M45" s="9" t="s">
        <v>16</v>
      </c>
      <c r="N45" s="9" t="str">
        <v>NO PASA CORTE</v>
      </c>
      <c r="O45" s="9"/>
      <c r="P45" s="9"/>
      <c r="Q45" s="9"/>
      <c r="R45" s="8"/>
    </row>
    <row r="46" spans="2:18" ht="14.4">
      <c r="B46" s="9" t="s">
        <v>65</v>
      </c>
      <c r="C46" s="9">
        <v>10</v>
      </c>
      <c r="D46" s="6">
        <f>IF(D45=MAX($D45:$F45),D$4/(SUM(I$37:I45)+1),D45)</f>
        <v>48775.166666666664</v>
      </c>
      <c r="E46" s="6">
        <f>IF(E45=MAX($D45:$F45),E$4/(SUM(J$37:J45)+1),E45)</f>
        <v>49865.5</v>
      </c>
      <c r="F46" s="6">
        <f>IF(F45=MAX($D45:$F45),F$4/(SUM(K$37:K45)+1),F45)</f>
        <v>39902</v>
      </c>
      <c r="G46" s="6"/>
      <c r="H46" s="9">
        <v>10</v>
      </c>
      <c r="I46" s="9">
        <f t="shared" si="5"/>
        <v>0</v>
      </c>
      <c r="J46" s="9">
        <f t="shared" si="4"/>
        <v>1</v>
      </c>
      <c r="K46" s="9">
        <f t="shared" si="4"/>
        <v>0</v>
      </c>
      <c r="M46" s="9" t="s">
        <v>17</v>
      </c>
      <c r="N46" s="9" t="str">
        <v>NO PASA CORTE</v>
      </c>
      <c r="O46" s="9"/>
      <c r="P46" s="9"/>
      <c r="Q46" s="9"/>
      <c r="R46" s="8"/>
    </row>
    <row r="47" spans="2:18" ht="14.4">
      <c r="B47" s="9" t="s">
        <v>65</v>
      </c>
      <c r="C47" s="9">
        <v>11</v>
      </c>
      <c r="D47" s="6">
        <f>IF(D46=MAX($D46:$F46),D$4/(SUM(I$37:I46)+1),D46)</f>
        <v>48775.166666666664</v>
      </c>
      <c r="E47" s="6">
        <f>IF(E46=MAX($D46:$F46),E$4/(SUM(J$37:J46)+1),E46)</f>
        <v>39892.400000000001</v>
      </c>
      <c r="F47" s="6">
        <f>IF(F46=MAX($D46:$F46),F$4/(SUM(K$37:K46)+1),F46)</f>
        <v>39902</v>
      </c>
      <c r="G47" s="8"/>
      <c r="H47" s="9">
        <v>11</v>
      </c>
      <c r="I47" s="9">
        <f t="shared" si="5"/>
        <v>1</v>
      </c>
      <c r="J47" s="9">
        <f t="shared" si="4"/>
        <v>0</v>
      </c>
      <c r="K47" s="9">
        <f t="shared" si="4"/>
        <v>0</v>
      </c>
      <c r="M47" s="9"/>
      <c r="N47" s="9"/>
      <c r="O47" s="9"/>
      <c r="P47" s="9"/>
      <c r="Q47" s="9"/>
      <c r="R47" s="8"/>
    </row>
    <row r="48" spans="2:18" ht="14.4">
      <c r="B48" s="9" t="s">
        <v>65</v>
      </c>
      <c r="C48" s="9">
        <v>12</v>
      </c>
      <c r="D48" s="6">
        <f>IF(D47=MAX($D47:$F47),D$4/(SUM(I$37:I47)+1),D47)</f>
        <v>41807.285714285717</v>
      </c>
      <c r="E48" s="6">
        <f>IF(E47=MAX($D47:$F47),E$4/(SUM(J$37:J47)+1),E47)</f>
        <v>39892.400000000001</v>
      </c>
      <c r="F48" s="6">
        <f>IF(F47=MAX($D47:$F47),F$4/(SUM(K$37:K47)+1),F47)</f>
        <v>39902</v>
      </c>
      <c r="G48" s="8"/>
      <c r="H48" s="9">
        <v>12</v>
      </c>
      <c r="I48" s="9">
        <f t="shared" si="5"/>
        <v>1</v>
      </c>
      <c r="J48" s="9">
        <f t="shared" si="4"/>
        <v>0</v>
      </c>
      <c r="K48" s="9">
        <f t="shared" si="4"/>
        <v>0</v>
      </c>
      <c r="M48" s="9"/>
      <c r="N48" s="9"/>
      <c r="O48" s="9"/>
      <c r="P48" s="9"/>
      <c r="Q48" s="9"/>
      <c r="R48" s="8"/>
    </row>
    <row r="49" spans="2:18" ht="14.4">
      <c r="B49" s="9" t="s">
        <v>65</v>
      </c>
      <c r="C49" s="9">
        <v>13</v>
      </c>
      <c r="D49" s="6">
        <f>IF(D48=MAX($D48:$F48),D$4/(SUM(I$37:I48)+1),D48)</f>
        <v>36581.375</v>
      </c>
      <c r="E49" s="6">
        <f>IF(E48=MAX($D48:$F48),E$4/(SUM(J$37:J48)+1),E48)</f>
        <v>39892.400000000001</v>
      </c>
      <c r="F49" s="6">
        <f>IF(F48=MAX($D48:$F48),F$4/(SUM(K$37:K48)+1),F48)</f>
        <v>39902</v>
      </c>
      <c r="G49" s="8"/>
      <c r="H49" s="9">
        <v>13</v>
      </c>
      <c r="I49" s="9">
        <f t="shared" si="5"/>
        <v>0</v>
      </c>
      <c r="J49" s="9">
        <f t="shared" si="4"/>
        <v>0</v>
      </c>
      <c r="K49" s="9">
        <f t="shared" si="4"/>
        <v>1</v>
      </c>
      <c r="M49" s="9"/>
      <c r="N49" s="9"/>
      <c r="O49" s="9"/>
      <c r="P49" s="9"/>
      <c r="Q49" s="9"/>
      <c r="R49" s="8"/>
    </row>
    <row r="50" spans="2:18" ht="14.4">
      <c r="B50" s="9" t="s">
        <v>65</v>
      </c>
      <c r="C50" s="9">
        <v>14</v>
      </c>
      <c r="D50" s="6">
        <f>IF(D49=MAX($D49:$F49),D$4/(SUM(I$37:I49)+1),D49)</f>
        <v>36581.375</v>
      </c>
      <c r="E50" s="6">
        <f>IF(E49=MAX($D49:$F49),E$4/(SUM(J$37:J49)+1),E49)</f>
        <v>39892.400000000001</v>
      </c>
      <c r="F50" s="6">
        <f>IF(F49=MAX($D49:$F49),F$4/(SUM(K$37:K49)+1),F49)</f>
        <v>26601.333333333332</v>
      </c>
      <c r="G50" s="8"/>
      <c r="H50" s="9">
        <v>14</v>
      </c>
      <c r="I50" s="9">
        <f t="shared" si="5"/>
        <v>0</v>
      </c>
      <c r="J50" s="9">
        <f t="shared" si="4"/>
        <v>1</v>
      </c>
      <c r="K50" s="9">
        <f t="shared" si="4"/>
        <v>0</v>
      </c>
      <c r="M50" s="9"/>
      <c r="N50" s="9"/>
      <c r="O50" s="9"/>
      <c r="P50" s="9"/>
      <c r="Q50" s="9"/>
      <c r="R50" s="8"/>
    </row>
    <row r="51" spans="2:18" ht="14.4">
      <c r="B51" s="9" t="s">
        <v>65</v>
      </c>
      <c r="C51" s="9">
        <v>15</v>
      </c>
      <c r="D51" s="6">
        <f>IF(D50=MAX($D50:$F50),D$4/(SUM(I$37:I50)+1),D50)</f>
        <v>36581.375</v>
      </c>
      <c r="E51" s="6">
        <f>IF(E50=MAX($D50:$F50),E$4/(SUM(J$37:J50)+1),E50)</f>
        <v>33243.666666666664</v>
      </c>
      <c r="F51" s="6">
        <f>IF(F50=MAX($D50:$F50),F$4/(SUM(K$37:K50)+1),F50)</f>
        <v>26601.333333333332</v>
      </c>
      <c r="G51" s="8"/>
      <c r="H51" s="9">
        <v>15</v>
      </c>
      <c r="I51" s="9">
        <f t="shared" si="5"/>
        <v>1</v>
      </c>
      <c r="J51" s="9">
        <f t="shared" si="4"/>
        <v>0</v>
      </c>
      <c r="K51" s="9">
        <f t="shared" si="4"/>
        <v>0</v>
      </c>
      <c r="M51" s="9"/>
      <c r="N51" s="9"/>
      <c r="O51" s="9"/>
      <c r="P51" s="9"/>
      <c r="Q51" s="9"/>
      <c r="R51" s="8"/>
    </row>
    <row r="52" spans="2:18" ht="14.4">
      <c r="B52" s="9" t="s">
        <v>65</v>
      </c>
      <c r="C52" s="9">
        <v>16</v>
      </c>
      <c r="D52" s="6">
        <f>IF(D51=MAX($D51:$F51),D$4/(SUM(I$37:I51)+1),D51)</f>
        <v>32516.777777777777</v>
      </c>
      <c r="E52" s="6">
        <f>IF(E51=MAX($D51:$F51),E$4/(SUM(J$37:J51)+1),E51)</f>
        <v>33243.666666666664</v>
      </c>
      <c r="F52" s="6">
        <f>IF(F51=MAX($D51:$F51),F$4/(SUM(K$37:K51)+1),F51)</f>
        <v>26601.333333333332</v>
      </c>
      <c r="G52" s="8"/>
      <c r="H52" s="9">
        <v>16</v>
      </c>
      <c r="I52" s="9">
        <f t="shared" si="5"/>
        <v>0</v>
      </c>
      <c r="J52" s="9">
        <f t="shared" si="4"/>
        <v>1</v>
      </c>
      <c r="K52" s="9">
        <f t="shared" si="4"/>
        <v>0</v>
      </c>
      <c r="M52" s="9"/>
      <c r="N52" s="9"/>
      <c r="O52" s="9"/>
      <c r="P52" s="9"/>
      <c r="Q52" s="9"/>
      <c r="R52" s="8"/>
    </row>
    <row r="53" spans="2:18" ht="14.4">
      <c r="B53" s="9" t="s">
        <v>65</v>
      </c>
      <c r="C53" s="9">
        <v>17</v>
      </c>
      <c r="D53" s="6">
        <f>IF(D52=MAX($D52:$F52),D$4/(SUM(I$37:I52)+1),D52)</f>
        <v>32516.777777777777</v>
      </c>
      <c r="E53" s="6">
        <f>IF(E52=MAX($D52:$F52),E$4/(SUM(J$37:J52)+1),E52)</f>
        <v>28494.571428571428</v>
      </c>
      <c r="F53" s="6">
        <f>IF(F52=MAX($D52:$F52),F$4/(SUM(K$37:K52)+1),F52)</f>
        <v>26601.333333333332</v>
      </c>
      <c r="G53" s="8"/>
      <c r="H53" s="9">
        <v>17</v>
      </c>
      <c r="I53" s="9">
        <f t="shared" si="5"/>
        <v>1</v>
      </c>
      <c r="J53" s="9">
        <f t="shared" ref="J53:J58" si="6">IF(E53=MAX($D53:$F53),1,0)</f>
        <v>0</v>
      </c>
      <c r="K53" s="9">
        <f t="shared" ref="K53:K58" si="7">IF(F53=MAX($D53:$F53),1,0)</f>
        <v>0</v>
      </c>
      <c r="M53" s="9"/>
      <c r="N53" s="9"/>
      <c r="O53" s="9"/>
      <c r="P53" s="9"/>
      <c r="Q53" s="9"/>
      <c r="R53" s="8"/>
    </row>
    <row r="54" spans="2:18" ht="14.4">
      <c r="B54" s="9" t="s">
        <v>65</v>
      </c>
      <c r="C54" s="9">
        <v>18</v>
      </c>
      <c r="D54" s="6">
        <f>IF(D53=MAX($D53:$F53),D$4/(SUM(I$37:I53)+1),D53)</f>
        <v>29265.1</v>
      </c>
      <c r="E54" s="6">
        <f>IF(E53=MAX($D53:$F53),E$4/(SUM(J$37:J53)+1),E53)</f>
        <v>28494.571428571428</v>
      </c>
      <c r="F54" s="6">
        <f>IF(F53=MAX($D53:$F53),F$4/(SUM(K$37:K53)+1),F53)</f>
        <v>26601.333333333332</v>
      </c>
      <c r="G54" s="8"/>
      <c r="H54" s="9">
        <v>18</v>
      </c>
      <c r="I54" s="9">
        <f t="shared" si="5"/>
        <v>1</v>
      </c>
      <c r="J54" s="9">
        <f t="shared" si="6"/>
        <v>0</v>
      </c>
      <c r="K54" s="9">
        <f t="shared" si="7"/>
        <v>0</v>
      </c>
      <c r="M54" s="9"/>
      <c r="N54" s="9"/>
      <c r="O54" s="9"/>
      <c r="P54" s="9"/>
      <c r="Q54" s="9"/>
      <c r="R54" s="8"/>
    </row>
    <row r="55" spans="2:18" ht="14.4">
      <c r="B55" s="9" t="s">
        <v>65</v>
      </c>
      <c r="C55" s="9">
        <v>19</v>
      </c>
      <c r="D55" s="6">
        <f>IF(D54=MAX($D54:$F54),D$4/(SUM(I$37:I54)+1),D54)</f>
        <v>26604.636363636364</v>
      </c>
      <c r="E55" s="6">
        <f>IF(E54=MAX($D54:$F54),E$4/(SUM(J$37:J54)+1),E54)</f>
        <v>28494.571428571428</v>
      </c>
      <c r="F55" s="6">
        <f>IF(F54=MAX($D54:$F54),F$4/(SUM(K$37:K54)+1),F54)</f>
        <v>26601.333333333332</v>
      </c>
      <c r="G55" s="8"/>
      <c r="H55" s="9">
        <v>19</v>
      </c>
      <c r="I55" s="9">
        <f t="shared" si="5"/>
        <v>0</v>
      </c>
      <c r="J55" s="9">
        <f t="shared" si="6"/>
        <v>1</v>
      </c>
      <c r="K55" s="9">
        <f t="shared" si="7"/>
        <v>0</v>
      </c>
      <c r="M55" s="9"/>
      <c r="N55" s="9"/>
      <c r="O55" s="9"/>
      <c r="P55" s="9"/>
      <c r="Q55" s="9"/>
      <c r="R55" s="8"/>
    </row>
    <row r="56" spans="2:18" ht="14.4">
      <c r="B56" s="9" t="s">
        <v>65</v>
      </c>
      <c r="C56" s="9">
        <v>20</v>
      </c>
      <c r="D56" s="6">
        <f>IF(D55=MAX($D55:$F55),D$4/(SUM(I$37:I55)+1),D55)</f>
        <v>26604.636363636364</v>
      </c>
      <c r="E56" s="6">
        <f>IF(E55=MAX($D55:$F55),E$4/(SUM(J$37:J55)+1),E55)</f>
        <v>24932.75</v>
      </c>
      <c r="F56" s="6">
        <f>IF(F55=MAX($D55:$F55),F$4/(SUM(K$37:K55)+1),F55)</f>
        <v>26601.333333333332</v>
      </c>
      <c r="G56" s="8"/>
      <c r="H56" s="9">
        <v>20</v>
      </c>
      <c r="I56" s="9">
        <f t="shared" si="5"/>
        <v>1</v>
      </c>
      <c r="J56" s="9">
        <f t="shared" si="6"/>
        <v>0</v>
      </c>
      <c r="K56" s="9">
        <f t="shared" si="7"/>
        <v>0</v>
      </c>
      <c r="M56" s="9"/>
      <c r="N56" s="9"/>
      <c r="O56" s="9"/>
      <c r="P56" s="9"/>
      <c r="Q56" s="9"/>
      <c r="R56" s="8"/>
    </row>
    <row r="57" spans="2:18" ht="14.4">
      <c r="B57" s="9" t="s">
        <v>65</v>
      </c>
      <c r="C57" s="9">
        <v>21</v>
      </c>
      <c r="D57" s="6">
        <f>IF(D56=MAX($D56:$F56),D$4/(SUM(I$37:I56)+1),D56)</f>
        <v>24387.583333333332</v>
      </c>
      <c r="E57" s="6">
        <f>IF(E56=MAX($D56:$F56),E$4/(SUM(J$37:J56)+1),E56)</f>
        <v>24932.75</v>
      </c>
      <c r="F57" s="6">
        <f>IF(F56=MAX($D56:$F56),F$4/(SUM(K$37:K56)+1),F56)</f>
        <v>26601.333333333332</v>
      </c>
      <c r="G57" s="8"/>
      <c r="H57" s="9">
        <v>21</v>
      </c>
      <c r="I57" s="9">
        <f t="shared" si="5"/>
        <v>0</v>
      </c>
      <c r="J57" s="9">
        <f t="shared" si="6"/>
        <v>0</v>
      </c>
      <c r="K57" s="9">
        <f t="shared" si="7"/>
        <v>1</v>
      </c>
      <c r="M57" s="9"/>
      <c r="N57" s="9"/>
      <c r="O57" s="9"/>
      <c r="P57" s="9"/>
      <c r="Q57" s="9"/>
      <c r="R57" s="8"/>
    </row>
    <row r="58" spans="2:18" ht="14.4">
      <c r="B58" s="9" t="s">
        <v>65</v>
      </c>
      <c r="C58" s="9">
        <v>22</v>
      </c>
      <c r="D58" s="6">
        <f>IF(D57=MAX($D57:$F57),D$4/(SUM(I$37:I57)+1),D57)</f>
        <v>24387.583333333332</v>
      </c>
      <c r="E58" s="6">
        <f>IF(E57=MAX($D57:$F57),E$4/(SUM(J$37:J57)+1),E57)</f>
        <v>24932.75</v>
      </c>
      <c r="F58" s="6">
        <f>IF(F57=MAX($D57:$F57),F$4/(SUM(K$37:K57)+1),F57)</f>
        <v>19951</v>
      </c>
      <c r="G58" s="8"/>
      <c r="H58" s="9">
        <v>22</v>
      </c>
      <c r="I58" s="9">
        <f t="shared" si="5"/>
        <v>0</v>
      </c>
      <c r="J58" s="9">
        <f t="shared" si="6"/>
        <v>1</v>
      </c>
      <c r="K58" s="9">
        <f t="shared" si="7"/>
        <v>0</v>
      </c>
      <c r="M58" s="9"/>
      <c r="N58" s="9"/>
      <c r="Q58" s="9"/>
      <c r="R58" s="8"/>
    </row>
    <row r="59" spans="2:18" ht="14.4">
      <c r="B59" s="9"/>
      <c r="C59" s="9"/>
      <c r="D59" s="6"/>
      <c r="E59" s="6"/>
      <c r="F59" s="6"/>
      <c r="G59" s="8"/>
      <c r="H59" s="9"/>
      <c r="I59" s="8">
        <f>SUM(I37:I58)</f>
        <v>11</v>
      </c>
      <c r="J59" s="8">
        <f t="shared" ref="J59:K59" si="8">SUM(J37:J58)</f>
        <v>8</v>
      </c>
      <c r="K59" s="8">
        <f t="shared" si="8"/>
        <v>3</v>
      </c>
      <c r="M59" s="9"/>
      <c r="N59" s="9"/>
      <c r="Q59" s="9"/>
      <c r="R59" s="8"/>
    </row>
    <row r="60" spans="2:18" ht="14.4">
      <c r="B60" s="9"/>
      <c r="C60" s="9"/>
      <c r="D60" s="6"/>
      <c r="E60" s="6"/>
      <c r="F60" s="6"/>
      <c r="G60" s="8"/>
      <c r="H60" s="9"/>
      <c r="I60" s="9"/>
      <c r="J60" s="9"/>
      <c r="K60" s="9"/>
      <c r="M60" s="9"/>
      <c r="N60" s="9"/>
      <c r="Q60" s="9"/>
      <c r="R60" s="8"/>
    </row>
    <row r="61" spans="2:18" ht="14.4">
      <c r="B61" s="9"/>
      <c r="C61" s="9"/>
      <c r="D61" s="6"/>
      <c r="E61" s="6"/>
      <c r="F61" s="6"/>
      <c r="G61" s="8"/>
      <c r="H61" s="9"/>
      <c r="I61" s="9"/>
      <c r="J61" s="9"/>
      <c r="K61" s="9"/>
      <c r="M61" s="9"/>
      <c r="N61" s="9"/>
      <c r="Q61" s="9"/>
      <c r="R61" s="8"/>
    </row>
    <row r="62" spans="2:18" ht="14.4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  <c r="N62" s="9"/>
      <c r="Q62" s="9"/>
      <c r="R62" s="8"/>
    </row>
    <row r="63" spans="2:18" ht="14.4">
      <c r="B63" s="8" t="s">
        <v>3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  <c r="N63" s="9"/>
      <c r="Q63" s="9"/>
      <c r="R63" s="8"/>
    </row>
    <row r="64" spans="2:18" ht="14.4">
      <c r="B64" s="9"/>
      <c r="C64" s="9"/>
      <c r="D64" s="9" t="s">
        <v>6</v>
      </c>
      <c r="E64" s="9" t="s">
        <v>8</v>
      </c>
      <c r="F64" s="9" t="s">
        <v>9</v>
      </c>
      <c r="G64" s="9" t="s">
        <v>10</v>
      </c>
      <c r="I64" s="9"/>
      <c r="J64" s="9" t="s">
        <v>6</v>
      </c>
      <c r="K64" s="9" t="s">
        <v>8</v>
      </c>
      <c r="L64" s="9" t="s">
        <v>9</v>
      </c>
      <c r="M64" s="9" t="s">
        <v>10</v>
      </c>
      <c r="N64" s="9"/>
      <c r="Q64" s="9"/>
      <c r="R64" s="8"/>
    </row>
    <row r="65" spans="2:18" ht="14.4">
      <c r="B65" s="9"/>
      <c r="C65" s="9" t="s">
        <v>38</v>
      </c>
      <c r="D65" s="9">
        <f t="array" ref="D65:G65">TRANSPOSE(Datos!F3:F13)</f>
        <v>88694</v>
      </c>
      <c r="E65" s="9">
        <v>44222</v>
      </c>
      <c r="F65" s="9">
        <v>22042</v>
      </c>
      <c r="G65" s="9">
        <v>15442</v>
      </c>
      <c r="I65" s="9" t="s">
        <v>64</v>
      </c>
      <c r="J65" s="9"/>
      <c r="K65" s="9"/>
      <c r="L65" s="9"/>
      <c r="M65" s="8"/>
      <c r="N65" s="9"/>
      <c r="Q65" s="9"/>
      <c r="R65" s="8"/>
    </row>
    <row r="66" spans="2:18" ht="14.4">
      <c r="B66" s="9" t="s">
        <v>65</v>
      </c>
      <c r="C66" s="9">
        <v>1</v>
      </c>
      <c r="D66" s="10">
        <f>D65/((2*0)+1)</f>
        <v>88694</v>
      </c>
      <c r="E66" s="10">
        <f>E65/((2*0)+1)</f>
        <v>44222</v>
      </c>
      <c r="F66" s="10">
        <f>F65/((2*0)+1)</f>
        <v>22042</v>
      </c>
      <c r="G66" s="10">
        <f>G65/((2*0)+1)</f>
        <v>15442</v>
      </c>
      <c r="I66" s="9">
        <v>1</v>
      </c>
      <c r="J66" s="9">
        <f>IF(D66=MAX($D66:$G66),1,0)</f>
        <v>1</v>
      </c>
      <c r="K66" s="9">
        <f t="shared" ref="K66:M79" si="9">IF(E66=MAX($D66:$G66),1,0)</f>
        <v>0</v>
      </c>
      <c r="L66" s="9">
        <f t="shared" si="9"/>
        <v>0</v>
      </c>
      <c r="M66" s="9">
        <f t="shared" si="9"/>
        <v>0</v>
      </c>
      <c r="N66" s="9"/>
      <c r="O66" s="9" t="s">
        <v>40</v>
      </c>
      <c r="P66" s="10">
        <f>Datos!J37</f>
        <v>8855.5</v>
      </c>
      <c r="Q66" s="9"/>
      <c r="R66" s="8"/>
    </row>
    <row r="67" spans="2:18" ht="14.4">
      <c r="B67" s="9" t="s">
        <v>65</v>
      </c>
      <c r="C67" s="9">
        <v>2</v>
      </c>
      <c r="D67" s="6">
        <f>IF(D66=MAX($D66:$G66),D$65/(SUM(J$66:J66)+1),D66)</f>
        <v>44347</v>
      </c>
      <c r="E67" s="6">
        <f>IF(E66=MAX($D66:$G66),E$65/(SUM(K$66:K66)+1),E66)</f>
        <v>44222</v>
      </c>
      <c r="F67" s="6">
        <f>IF(F66=MAX($D66:$G66),F$65/(SUM(L$66:L66)+1),F66)</f>
        <v>22042</v>
      </c>
      <c r="G67" s="6">
        <f>IF(G66=MAX($D66:$G66),G$65/(SUM(M$66:M66)+1),G66)</f>
        <v>15442</v>
      </c>
      <c r="I67" s="9">
        <v>2</v>
      </c>
      <c r="J67" s="9">
        <f t="shared" ref="J67:J79" si="10">IF(D67=MAX($D67:$G67),1,0)</f>
        <v>1</v>
      </c>
      <c r="K67" s="9">
        <f t="shared" si="9"/>
        <v>0</v>
      </c>
      <c r="L67" s="9">
        <f t="shared" si="9"/>
        <v>0</v>
      </c>
      <c r="M67" s="9">
        <f t="shared" si="9"/>
        <v>0</v>
      </c>
      <c r="N67" s="9"/>
      <c r="O67" s="9" t="s">
        <v>6</v>
      </c>
      <c r="P67" s="9" t="str">
        <f t="array" ref="P67:P77">IF(Datos!F3:F13&gt;Datos!$J$37,"PASA CORTE","NO PASA CORTE")</f>
        <v>PASA CORTE</v>
      </c>
      <c r="Q67" s="9"/>
      <c r="R67" s="8"/>
    </row>
    <row r="68" spans="2:18" ht="14.4">
      <c r="B68" s="9" t="s">
        <v>65</v>
      </c>
      <c r="C68" s="9">
        <v>3</v>
      </c>
      <c r="D68" s="6">
        <f>IF(D67=MAX($D67:$G67),D$65/(SUM(J$66:J67)+1),D67)</f>
        <v>29564.666666666668</v>
      </c>
      <c r="E68" s="6">
        <f>IF(E67=MAX($D67:$G67),E$65/(SUM(K$66:K67)+1),E67)</f>
        <v>44222</v>
      </c>
      <c r="F68" s="6">
        <f>IF(F67=MAX($D67:$G67),F$65/(SUM(L$66:L67)+1),F67)</f>
        <v>22042</v>
      </c>
      <c r="G68" s="6">
        <f>IF(G67=MAX($D67:$G67),G$65/(SUM(M$66:M67)+1),G67)</f>
        <v>15442</v>
      </c>
      <c r="I68" s="9">
        <v>3</v>
      </c>
      <c r="J68" s="9">
        <f t="shared" si="10"/>
        <v>0</v>
      </c>
      <c r="K68" s="9">
        <f t="shared" si="9"/>
        <v>1</v>
      </c>
      <c r="L68" s="9">
        <f t="shared" si="9"/>
        <v>0</v>
      </c>
      <c r="M68" s="9">
        <f t="shared" si="9"/>
        <v>0</v>
      </c>
      <c r="N68" s="9"/>
      <c r="O68" s="9" t="s">
        <v>8</v>
      </c>
      <c r="P68" s="9" t="str">
        <v>PASA CORTE</v>
      </c>
      <c r="Q68" s="9"/>
      <c r="R68" s="8"/>
    </row>
    <row r="69" spans="2:18" ht="14.4">
      <c r="B69" s="9" t="s">
        <v>65</v>
      </c>
      <c r="C69" s="9">
        <v>4</v>
      </c>
      <c r="D69" s="6">
        <f>IF(D68=MAX($D68:$G68),D$65/(SUM(J$66:J68)+1),D68)</f>
        <v>29564.666666666668</v>
      </c>
      <c r="E69" s="6">
        <f>IF(E68=MAX($D68:$G68),E$65/(SUM(K$66:K68)+1),E68)</f>
        <v>22111</v>
      </c>
      <c r="F69" s="6">
        <f>IF(F68=MAX($D68:$G68),F$65/(SUM(L$66:L68)+1),F68)</f>
        <v>22042</v>
      </c>
      <c r="G69" s="6">
        <f>IF(G68=MAX($D68:$G68),G$65/(SUM(M$66:M68)+1),G68)</f>
        <v>15442</v>
      </c>
      <c r="I69" s="9">
        <v>4</v>
      </c>
      <c r="J69" s="9">
        <f t="shared" si="10"/>
        <v>1</v>
      </c>
      <c r="K69" s="9">
        <f t="shared" si="9"/>
        <v>0</v>
      </c>
      <c r="L69" s="9">
        <f t="shared" si="9"/>
        <v>0</v>
      </c>
      <c r="M69" s="9">
        <f t="shared" si="9"/>
        <v>0</v>
      </c>
      <c r="N69" s="9"/>
      <c r="O69" s="9" t="s">
        <v>9</v>
      </c>
      <c r="P69" s="9" t="str">
        <v>PASA CORTE</v>
      </c>
      <c r="Q69" s="9"/>
      <c r="R69" s="8"/>
    </row>
    <row r="70" spans="2:18" ht="14.4">
      <c r="B70" s="9" t="s">
        <v>65</v>
      </c>
      <c r="C70" s="9">
        <v>5</v>
      </c>
      <c r="D70" s="6">
        <f>IF(D69=MAX($D69:$G69),D$65/(SUM(J$66:J69)+1),D69)</f>
        <v>22173.5</v>
      </c>
      <c r="E70" s="6">
        <f>IF(E69=MAX($D69:$G69),E$65/(SUM(K$66:K69)+1),E69)</f>
        <v>22111</v>
      </c>
      <c r="F70" s="6">
        <f>IF(F69=MAX($D69:$G69),F$65/(SUM(L$66:L69)+1),F69)</f>
        <v>22042</v>
      </c>
      <c r="G70" s="6">
        <f>IF(G69=MAX($D69:$G69),G$65/(SUM(M$66:M69)+1),G69)</f>
        <v>15442</v>
      </c>
      <c r="I70" s="9">
        <v>5</v>
      </c>
      <c r="J70" s="9">
        <f t="shared" si="10"/>
        <v>1</v>
      </c>
      <c r="K70" s="9">
        <f t="shared" si="9"/>
        <v>0</v>
      </c>
      <c r="L70" s="9">
        <f t="shared" si="9"/>
        <v>0</v>
      </c>
      <c r="M70" s="9">
        <f t="shared" si="9"/>
        <v>0</v>
      </c>
      <c r="N70" s="9"/>
      <c r="O70" s="9" t="s">
        <v>10</v>
      </c>
      <c r="P70" s="9" t="str">
        <v>PASA CORTE</v>
      </c>
      <c r="Q70" s="9"/>
      <c r="R70" s="8"/>
    </row>
    <row r="71" spans="2:18" ht="14.4">
      <c r="B71" s="9" t="s">
        <v>65</v>
      </c>
      <c r="C71" s="9">
        <v>6</v>
      </c>
      <c r="D71" s="6">
        <f>IF(D70=MAX($D70:$G70),D$65/(SUM(J$66:J70)+1),D70)</f>
        <v>17738.8</v>
      </c>
      <c r="E71" s="6">
        <f>IF(E70=MAX($D70:$G70),E$65/(SUM(K$66:K70)+1),E70)</f>
        <v>22111</v>
      </c>
      <c r="F71" s="6">
        <f>IF(F70=MAX($D70:$G70),F$65/(SUM(L$66:L70)+1),F70)</f>
        <v>22042</v>
      </c>
      <c r="G71" s="6">
        <f>IF(G70=MAX($D70:$G70),G$65/(SUM(M$66:M70)+1),G70)</f>
        <v>15442</v>
      </c>
      <c r="I71" s="9">
        <v>6</v>
      </c>
      <c r="J71" s="9">
        <f t="shared" si="10"/>
        <v>0</v>
      </c>
      <c r="K71" s="9">
        <f t="shared" si="9"/>
        <v>1</v>
      </c>
      <c r="L71" s="9">
        <f t="shared" si="9"/>
        <v>0</v>
      </c>
      <c r="M71" s="9">
        <f t="shared" si="9"/>
        <v>0</v>
      </c>
      <c r="N71" s="9"/>
      <c r="O71" s="9" t="s">
        <v>11</v>
      </c>
      <c r="P71" s="9" t="str">
        <v>NO PASA CORTE</v>
      </c>
      <c r="Q71" s="9"/>
      <c r="R71" s="8"/>
    </row>
    <row r="72" spans="2:18" ht="14.4">
      <c r="B72" s="9" t="s">
        <v>65</v>
      </c>
      <c r="C72" s="9">
        <v>7</v>
      </c>
      <c r="D72" s="6">
        <f>IF(D71=MAX($D71:$G71),D$65/(SUM(J$66:J71)+1),D71)</f>
        <v>17738.8</v>
      </c>
      <c r="E72" s="6">
        <f>IF(E71=MAX($D71:$G71),E$65/(SUM(K$66:K71)+1),E71)</f>
        <v>14740.666666666666</v>
      </c>
      <c r="F72" s="6">
        <f>IF(F71=MAX($D71:$G71),F$65/(SUM(L$66:L71)+1),F71)</f>
        <v>22042</v>
      </c>
      <c r="G72" s="6">
        <f>IF(G71=MAX($D71:$G71),G$65/(SUM(M$66:M71)+1),G71)</f>
        <v>15442</v>
      </c>
      <c r="I72" s="9">
        <v>7</v>
      </c>
      <c r="J72" s="9">
        <f t="shared" si="10"/>
        <v>0</v>
      </c>
      <c r="K72" s="9">
        <f t="shared" si="9"/>
        <v>0</v>
      </c>
      <c r="L72" s="9">
        <f t="shared" si="9"/>
        <v>1</v>
      </c>
      <c r="M72" s="9">
        <f t="shared" si="9"/>
        <v>0</v>
      </c>
      <c r="N72" s="9"/>
      <c r="O72" s="9" t="s">
        <v>12</v>
      </c>
      <c r="P72" s="9" t="str">
        <v>NO PASA CORTE</v>
      </c>
      <c r="Q72" s="9"/>
      <c r="R72" s="8"/>
    </row>
    <row r="73" spans="2:18" ht="14.4">
      <c r="B73" s="9" t="s">
        <v>65</v>
      </c>
      <c r="C73" s="9">
        <v>8</v>
      </c>
      <c r="D73" s="6">
        <f>IF(D72=MAX($D72:$G72),D$65/(SUM(J$66:J72)+1),D72)</f>
        <v>17738.8</v>
      </c>
      <c r="E73" s="6">
        <f>IF(E72=MAX($D72:$G72),E$65/(SUM(K$66:K72)+1),E72)</f>
        <v>14740.666666666666</v>
      </c>
      <c r="F73" s="6">
        <f>IF(F72=MAX($D72:$G72),F$65/(SUM(L$66:L72)+1),F72)</f>
        <v>11021</v>
      </c>
      <c r="G73" s="6">
        <f>IF(G72=MAX($D72:$G72),G$65/(SUM(M$66:M72)+1),G72)</f>
        <v>15442</v>
      </c>
      <c r="I73" s="9">
        <v>8</v>
      </c>
      <c r="J73" s="9">
        <f t="shared" si="10"/>
        <v>1</v>
      </c>
      <c r="K73" s="9">
        <f t="shared" si="9"/>
        <v>0</v>
      </c>
      <c r="L73" s="9">
        <f t="shared" si="9"/>
        <v>0</v>
      </c>
      <c r="M73" s="9">
        <f t="shared" si="9"/>
        <v>0</v>
      </c>
      <c r="N73" s="9"/>
      <c r="O73" s="9" t="s">
        <v>14</v>
      </c>
      <c r="P73" s="9" t="str">
        <v>NO PASA CORTE</v>
      </c>
      <c r="Q73" s="9"/>
      <c r="R73" s="8"/>
    </row>
    <row r="74" spans="2:18" ht="14.4">
      <c r="B74" s="9" t="s">
        <v>65</v>
      </c>
      <c r="C74" s="9">
        <v>9</v>
      </c>
      <c r="D74" s="6">
        <f>IF(D73=MAX($D73:$G73),D$65/(SUM(J$66:J73)+1),D73)</f>
        <v>14782.333333333334</v>
      </c>
      <c r="E74" s="6">
        <f>IF(E73=MAX($D73:$G73),E$65/(SUM(K$66:K73)+1),E73)</f>
        <v>14740.666666666666</v>
      </c>
      <c r="F74" s="6">
        <f>IF(F73=MAX($D73:$G73),F$65/(SUM(L$66:L73)+1),F73)</f>
        <v>11021</v>
      </c>
      <c r="G74" s="6">
        <f>IF(G73=MAX($D73:$G73),G$65/(SUM(M$66:M73)+1),G73)</f>
        <v>15442</v>
      </c>
      <c r="I74" s="9">
        <v>9</v>
      </c>
      <c r="J74" s="9">
        <f t="shared" si="10"/>
        <v>0</v>
      </c>
      <c r="K74" s="9">
        <f t="shared" si="9"/>
        <v>0</v>
      </c>
      <c r="L74" s="9">
        <f t="shared" si="9"/>
        <v>0</v>
      </c>
      <c r="M74" s="9">
        <f t="shared" si="9"/>
        <v>1</v>
      </c>
      <c r="O74" s="9" t="s">
        <v>15</v>
      </c>
      <c r="P74" s="9" t="str">
        <v>NO PASA CORTE</v>
      </c>
      <c r="Q74" s="9"/>
      <c r="R74" s="8"/>
    </row>
    <row r="75" spans="2:18" ht="14.4">
      <c r="B75" s="9" t="s">
        <v>65</v>
      </c>
      <c r="C75" s="9">
        <v>10</v>
      </c>
      <c r="D75" s="6">
        <f>IF(D74=MAX($D74:$G74),D$65/(SUM(J$66:J74)+1),D74)</f>
        <v>14782.333333333334</v>
      </c>
      <c r="E75" s="6">
        <f>IF(E74=MAX($D74:$G74),E$65/(SUM(K$66:K74)+1),E74)</f>
        <v>14740.666666666666</v>
      </c>
      <c r="F75" s="6">
        <f>IF(F74=MAX($D74:$G74),F$65/(SUM(L$66:L74)+1),F74)</f>
        <v>11021</v>
      </c>
      <c r="G75" s="6">
        <f>IF(G74=MAX($D74:$G74),G$65/(SUM(M$66:M74)+1),G74)</f>
        <v>7721</v>
      </c>
      <c r="I75" s="9">
        <v>10</v>
      </c>
      <c r="J75" s="9">
        <f t="shared" si="10"/>
        <v>1</v>
      </c>
      <c r="K75" s="9">
        <f t="shared" si="9"/>
        <v>0</v>
      </c>
      <c r="L75" s="9">
        <f t="shared" si="9"/>
        <v>0</v>
      </c>
      <c r="M75" s="9">
        <f t="shared" si="9"/>
        <v>0</v>
      </c>
      <c r="O75" s="9" t="s">
        <v>63</v>
      </c>
      <c r="P75" s="9" t="str">
        <v>NO PASA CORTE</v>
      </c>
      <c r="Q75" s="9"/>
      <c r="R75" s="8"/>
    </row>
    <row r="76" spans="2:18" ht="14.4">
      <c r="B76" s="9" t="s">
        <v>65</v>
      </c>
      <c r="C76" s="9">
        <v>11</v>
      </c>
      <c r="D76" s="6">
        <f>IF(D75=MAX($D75:$G75),D$65/(SUM(J$66:J75)+1),D75)</f>
        <v>12670.571428571429</v>
      </c>
      <c r="E76" s="6">
        <f>IF(E75=MAX($D75:$G75),E$65/(SUM(K$66:K75)+1),E75)</f>
        <v>14740.666666666666</v>
      </c>
      <c r="F76" s="6">
        <f>IF(F75=MAX($D75:$G75),F$65/(SUM(L$66:L75)+1),F75)</f>
        <v>11021</v>
      </c>
      <c r="G76" s="6">
        <f>IF(G75=MAX($D75:$G75),G$65/(SUM(M$66:M75)+1),G75)</f>
        <v>7721</v>
      </c>
      <c r="I76" s="9">
        <v>11</v>
      </c>
      <c r="J76" s="9">
        <f t="shared" si="10"/>
        <v>0</v>
      </c>
      <c r="K76" s="9">
        <f t="shared" si="9"/>
        <v>1</v>
      </c>
      <c r="L76" s="9">
        <f t="shared" si="9"/>
        <v>0</v>
      </c>
      <c r="M76" s="9">
        <f t="shared" si="9"/>
        <v>0</v>
      </c>
      <c r="O76" s="9" t="s">
        <v>16</v>
      </c>
      <c r="P76" s="9" t="str">
        <v>NO PASA CORTE</v>
      </c>
      <c r="Q76" s="9"/>
      <c r="R76" s="8"/>
    </row>
    <row r="77" spans="2:18" ht="14.4">
      <c r="B77" s="9" t="s">
        <v>65</v>
      </c>
      <c r="C77" s="9">
        <v>12</v>
      </c>
      <c r="D77" s="6">
        <f>IF(D76=MAX($D76:$G76),D$65/(SUM(J$66:J76)+1),D76)</f>
        <v>12670.571428571429</v>
      </c>
      <c r="E77" s="6">
        <f>IF(E76=MAX($D76:$G76),E$65/(SUM(K$66:K76)+1),E76)</f>
        <v>11055.5</v>
      </c>
      <c r="F77" s="6">
        <f>IF(F76=MAX($D76:$G76),F$65/(SUM(L$66:L76)+1),F76)</f>
        <v>11021</v>
      </c>
      <c r="G77" s="6">
        <f>IF(G76=MAX($D76:$G76),G$65/(SUM(M$66:M76)+1),G76)</f>
        <v>7721</v>
      </c>
      <c r="I77" s="9">
        <v>12</v>
      </c>
      <c r="J77" s="9">
        <f t="shared" si="10"/>
        <v>1</v>
      </c>
      <c r="K77" s="9">
        <f t="shared" si="9"/>
        <v>0</v>
      </c>
      <c r="L77" s="9">
        <f t="shared" si="9"/>
        <v>0</v>
      </c>
      <c r="M77" s="9">
        <f t="shared" si="9"/>
        <v>0</v>
      </c>
      <c r="O77" s="9" t="s">
        <v>17</v>
      </c>
      <c r="P77" s="9" t="str">
        <v>NO PASA CORTE</v>
      </c>
      <c r="Q77" s="9"/>
      <c r="R77" s="8"/>
    </row>
    <row r="78" spans="2:18" ht="14.4">
      <c r="B78" s="9" t="s">
        <v>65</v>
      </c>
      <c r="C78" s="9">
        <v>13</v>
      </c>
      <c r="D78" s="6">
        <f>IF(D77=MAX($D77:$G77),D$65/(SUM(J$66:J77)+1),D77)</f>
        <v>11086.75</v>
      </c>
      <c r="E78" s="6">
        <f>IF(E77=MAX($D77:$G77),E$65/(SUM(K$66:K77)+1),E77)</f>
        <v>11055.5</v>
      </c>
      <c r="F78" s="6">
        <f>IF(F77=MAX($D77:$G77),F$65/(SUM(L$66:L77)+1),F77)</f>
        <v>11021</v>
      </c>
      <c r="G78" s="6">
        <f>IF(G77=MAX($D77:$G77),G$65/(SUM(M$66:M77)+1),G77)</f>
        <v>7721</v>
      </c>
      <c r="I78" s="9">
        <v>13</v>
      </c>
      <c r="J78" s="9">
        <f t="shared" si="10"/>
        <v>1</v>
      </c>
      <c r="K78" s="9">
        <f t="shared" si="9"/>
        <v>0</v>
      </c>
      <c r="L78" s="9">
        <f t="shared" si="9"/>
        <v>0</v>
      </c>
      <c r="M78" s="9">
        <f t="shared" si="9"/>
        <v>0</v>
      </c>
      <c r="O78" s="9"/>
      <c r="P78" s="9"/>
      <c r="Q78" s="9"/>
      <c r="R78" s="8"/>
    </row>
    <row r="79" spans="2:18" ht="14.4">
      <c r="B79" s="9" t="s">
        <v>65</v>
      </c>
      <c r="C79" s="9">
        <v>14</v>
      </c>
      <c r="D79" s="6">
        <f>IF(D78=MAX($D78:$G78),D$65/(SUM(J$66:J78)+1),D78)</f>
        <v>9854.8888888888887</v>
      </c>
      <c r="E79" s="6">
        <f>IF(E78=MAX($D78:$G78),E$65/(SUM(K$66:K78)+1),E78)</f>
        <v>11055.5</v>
      </c>
      <c r="F79" s="6">
        <f>IF(F78=MAX($D78:$G78),F$65/(SUM(L$66:L78)+1),F78)</f>
        <v>11021</v>
      </c>
      <c r="G79" s="6">
        <f>IF(G78=MAX($D78:$G78),G$65/(SUM(M$66:M78)+1),G78)</f>
        <v>7721</v>
      </c>
      <c r="I79" s="9">
        <v>14</v>
      </c>
      <c r="J79" s="9">
        <f t="shared" si="10"/>
        <v>0</v>
      </c>
      <c r="K79" s="9">
        <f t="shared" si="9"/>
        <v>1</v>
      </c>
      <c r="L79" s="9">
        <f t="shared" si="9"/>
        <v>0</v>
      </c>
      <c r="M79" s="9">
        <f t="shared" si="9"/>
        <v>0</v>
      </c>
      <c r="O79" s="9"/>
      <c r="P79" s="9"/>
      <c r="Q79" s="9"/>
      <c r="R79" s="8"/>
    </row>
    <row r="80" spans="2:18" ht="14.4">
      <c r="J80" s="9">
        <f>SUM(J66:J79)</f>
        <v>8</v>
      </c>
      <c r="K80" s="9">
        <f t="shared" ref="K80:L80" si="11">SUM(K66:K79)</f>
        <v>4</v>
      </c>
      <c r="L80" s="9">
        <f t="shared" si="11"/>
        <v>1</v>
      </c>
      <c r="M80" s="9">
        <f>SUM(M66:M79)</f>
        <v>1</v>
      </c>
      <c r="O80" s="9"/>
      <c r="P80" s="9"/>
      <c r="Q80" s="9"/>
      <c r="R80" s="8"/>
    </row>
    <row r="81" spans="2:18" ht="14.4">
      <c r="O81" s="9"/>
      <c r="P81" s="9"/>
      <c r="Q81" s="9"/>
      <c r="R81" s="8"/>
    </row>
    <row r="82" spans="2:18" ht="14.4">
      <c r="O82" s="9"/>
      <c r="P82" s="9"/>
      <c r="Q82" s="9"/>
      <c r="R82" s="8"/>
    </row>
    <row r="83" spans="2:18" ht="14.4">
      <c r="O83" s="9"/>
      <c r="P83" s="9"/>
      <c r="Q83" s="9"/>
      <c r="R83" s="8"/>
    </row>
    <row r="84" spans="2:18" ht="14.4">
      <c r="M84" s="9"/>
      <c r="N84" s="9"/>
      <c r="O84" s="9"/>
      <c r="P84" s="9"/>
      <c r="Q84" s="9"/>
      <c r="R84" s="8"/>
    </row>
    <row r="85" spans="2:18" ht="14.4">
      <c r="B85" s="8" t="s">
        <v>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  <c r="N85" s="9"/>
      <c r="O85" s="9"/>
      <c r="P85" s="9"/>
      <c r="Q85" s="9"/>
      <c r="R85" s="8"/>
    </row>
    <row r="86" spans="2:18" ht="14.4">
      <c r="B86" s="9"/>
      <c r="C86" s="9"/>
      <c r="D86" s="9" t="s">
        <v>6</v>
      </c>
      <c r="E86" s="9" t="s">
        <v>8</v>
      </c>
      <c r="F86" s="9" t="s">
        <v>9</v>
      </c>
      <c r="G86" s="9"/>
      <c r="H86" s="9"/>
      <c r="I86" s="9" t="s">
        <v>6</v>
      </c>
      <c r="J86" s="9" t="s">
        <v>8</v>
      </c>
      <c r="K86" s="9" t="s">
        <v>9</v>
      </c>
      <c r="M86" s="9"/>
      <c r="N86" s="9"/>
      <c r="O86" s="9"/>
      <c r="P86" s="9"/>
      <c r="Q86" s="9"/>
      <c r="R86" s="8"/>
    </row>
    <row r="87" spans="2:18" ht="14.4">
      <c r="B87" s="9"/>
      <c r="C87" s="9" t="s">
        <v>38</v>
      </c>
      <c r="D87" s="9">
        <f t="array" ref="D87:F87">TRANSPOSE(Datos!G3:G13)</f>
        <v>100123</v>
      </c>
      <c r="E87" s="9">
        <v>46940</v>
      </c>
      <c r="F87" s="9">
        <v>32403</v>
      </c>
      <c r="G87" s="9"/>
      <c r="H87" s="9" t="s">
        <v>64</v>
      </c>
      <c r="I87" s="9"/>
      <c r="J87" s="9"/>
      <c r="K87" s="9"/>
      <c r="M87" s="9" t="s">
        <v>40</v>
      </c>
      <c r="N87" s="10">
        <f>Datos!J38</f>
        <v>9385.2000000000007</v>
      </c>
      <c r="O87" s="9"/>
      <c r="P87" s="9"/>
      <c r="Q87" s="9"/>
      <c r="R87" s="8"/>
    </row>
    <row r="88" spans="2:18" ht="14.4">
      <c r="B88" s="9" t="s">
        <v>65</v>
      </c>
      <c r="C88" s="9">
        <v>1</v>
      </c>
      <c r="D88" s="10">
        <f>D87/((2*0)+1)</f>
        <v>100123</v>
      </c>
      <c r="E88" s="10">
        <f>E87/((2*0)+1)</f>
        <v>46940</v>
      </c>
      <c r="F88" s="10">
        <f>F87/((2*0)+1)</f>
        <v>32403</v>
      </c>
      <c r="G88" s="10"/>
      <c r="H88" s="9">
        <v>1</v>
      </c>
      <c r="I88" s="9">
        <f>IF(D88=MAX($D88:$F88),1,0)</f>
        <v>1</v>
      </c>
      <c r="J88" s="9">
        <f t="shared" ref="J88:K101" si="12">IF(E88=MAX($D88:$F88),1,0)</f>
        <v>0</v>
      </c>
      <c r="K88" s="9">
        <f t="shared" si="12"/>
        <v>0</v>
      </c>
      <c r="M88" s="9" t="s">
        <v>6</v>
      </c>
      <c r="N88" s="9" t="str">
        <f t="array" ref="N88:N98">IF(Datos!G3:G13&gt;Datos!$J$38,"PASA CORTE","NO PASA CORTE")</f>
        <v>PASA CORTE</v>
      </c>
      <c r="O88" s="9"/>
      <c r="P88" s="9"/>
      <c r="Q88" s="9"/>
      <c r="R88" s="8"/>
    </row>
    <row r="89" spans="2:18" ht="14.4">
      <c r="B89" s="9" t="s">
        <v>65</v>
      </c>
      <c r="C89" s="9">
        <v>2</v>
      </c>
      <c r="D89" s="6">
        <f>IF(D88=MAX($D88:$G88),D$87/(SUM(I$88:I88)+1),D88)</f>
        <v>50061.5</v>
      </c>
      <c r="E89" s="6">
        <f>IF(E88=MAX($D88:$G88),E$87/(SUM(J$88:J88)+1),E88)</f>
        <v>46940</v>
      </c>
      <c r="F89" s="6">
        <f>IF(F88=MAX($D88:$G88),F$87/(SUM(K$88:K88)+1),F88)</f>
        <v>32403</v>
      </c>
      <c r="G89" s="6"/>
      <c r="H89" s="9">
        <v>2</v>
      </c>
      <c r="I89" s="9">
        <f t="shared" ref="I89:I101" si="13">IF(D89=MAX($D89:$F89),1,0)</f>
        <v>1</v>
      </c>
      <c r="J89" s="9">
        <f t="shared" si="12"/>
        <v>0</v>
      </c>
      <c r="K89" s="9">
        <f t="shared" si="12"/>
        <v>0</v>
      </c>
      <c r="M89" s="9" t="s">
        <v>8</v>
      </c>
      <c r="N89" s="9" t="str">
        <v>PASA CORTE</v>
      </c>
      <c r="O89" s="9"/>
      <c r="P89" s="9"/>
      <c r="Q89" s="9"/>
      <c r="R89" s="8"/>
    </row>
    <row r="90" spans="2:18" ht="14.4">
      <c r="B90" s="9" t="s">
        <v>65</v>
      </c>
      <c r="C90" s="9">
        <v>3</v>
      </c>
      <c r="D90" s="6">
        <f>IF(D89=MAX($D89:$G89),D$87/(SUM(I$88:I89)+1),D89)</f>
        <v>33374.333333333336</v>
      </c>
      <c r="E90" s="6">
        <f>IF(E89=MAX($D89:$G89),E$87/(SUM(J$88:J89)+1),E89)</f>
        <v>46940</v>
      </c>
      <c r="F90" s="6">
        <f>IF(F89=MAX($D89:$G89),F$87/(SUM(K$88:K89)+1),F89)</f>
        <v>32403</v>
      </c>
      <c r="G90" s="6"/>
      <c r="H90" s="9">
        <v>3</v>
      </c>
      <c r="I90" s="9">
        <f t="shared" si="13"/>
        <v>0</v>
      </c>
      <c r="J90" s="9">
        <f t="shared" si="12"/>
        <v>1</v>
      </c>
      <c r="K90" s="9">
        <f t="shared" si="12"/>
        <v>0</v>
      </c>
      <c r="M90" s="9" t="s">
        <v>9</v>
      </c>
      <c r="N90" s="9" t="str">
        <v>PASA CORTE</v>
      </c>
      <c r="O90" s="9"/>
      <c r="P90" s="9"/>
      <c r="Q90" s="9"/>
      <c r="R90" s="8"/>
    </row>
    <row r="91" spans="2:18" ht="14.4">
      <c r="B91" s="9" t="s">
        <v>65</v>
      </c>
      <c r="C91" s="9">
        <v>4</v>
      </c>
      <c r="D91" s="6">
        <f>IF(D90=MAX($D90:$G90),D$87/(SUM(I$88:I90)+1),D90)</f>
        <v>33374.333333333336</v>
      </c>
      <c r="E91" s="6">
        <f>IF(E90=MAX($D90:$G90),E$87/(SUM(J$88:J90)+1),E90)</f>
        <v>23470</v>
      </c>
      <c r="F91" s="6">
        <f>IF(F90=MAX($D90:$G90),F$87/(SUM(K$88:K90)+1),F90)</f>
        <v>32403</v>
      </c>
      <c r="G91" s="6"/>
      <c r="H91" s="9">
        <v>4</v>
      </c>
      <c r="I91" s="9">
        <f t="shared" si="13"/>
        <v>1</v>
      </c>
      <c r="J91" s="9">
        <f t="shared" si="12"/>
        <v>0</v>
      </c>
      <c r="K91" s="9">
        <f t="shared" si="12"/>
        <v>0</v>
      </c>
      <c r="M91" s="9" t="s">
        <v>10</v>
      </c>
      <c r="N91" s="9" t="str">
        <v>NO PASA CORTE</v>
      </c>
      <c r="O91" s="9"/>
      <c r="P91" s="9"/>
      <c r="Q91" s="9"/>
      <c r="R91" s="8"/>
    </row>
    <row r="92" spans="2:18" ht="14.4">
      <c r="B92" s="9" t="s">
        <v>65</v>
      </c>
      <c r="C92" s="9">
        <v>5</v>
      </c>
      <c r="D92" s="6">
        <f>IF(D91=MAX($D91:$G91),D$87/(SUM(I$88:I91)+1),D91)</f>
        <v>25030.75</v>
      </c>
      <c r="E92" s="6">
        <f>IF(E91=MAX($D91:$G91),E$87/(SUM(J$88:J91)+1),E91)</f>
        <v>23470</v>
      </c>
      <c r="F92" s="6">
        <f>IF(F91=MAX($D91:$G91),F$87/(SUM(K$88:K91)+1),F91)</f>
        <v>32403</v>
      </c>
      <c r="G92" s="6"/>
      <c r="H92" s="9">
        <v>5</v>
      </c>
      <c r="I92" s="9">
        <f t="shared" si="13"/>
        <v>0</v>
      </c>
      <c r="J92" s="9">
        <f t="shared" si="12"/>
        <v>0</v>
      </c>
      <c r="K92" s="9">
        <f t="shared" si="12"/>
        <v>1</v>
      </c>
      <c r="M92" s="9" t="s">
        <v>11</v>
      </c>
      <c r="N92" s="9" t="str">
        <v>NO PASA CORTE</v>
      </c>
      <c r="O92" s="9"/>
      <c r="P92" s="9"/>
      <c r="Q92" s="9"/>
      <c r="R92" s="8"/>
    </row>
    <row r="93" spans="2:18" ht="14.4">
      <c r="B93" s="9" t="s">
        <v>65</v>
      </c>
      <c r="C93" s="9">
        <v>6</v>
      </c>
      <c r="D93" s="6">
        <f>IF(D92=MAX($D92:$G92),D$87/(SUM(I$88:I92)+1),D92)</f>
        <v>25030.75</v>
      </c>
      <c r="E93" s="6">
        <f>IF(E92=MAX($D92:$G92),E$87/(SUM(J$88:J92)+1),E92)</f>
        <v>23470</v>
      </c>
      <c r="F93" s="6">
        <f>IF(F92=MAX($D92:$G92),F$87/(SUM(K$88:K92)+1),F92)</f>
        <v>16201.5</v>
      </c>
      <c r="G93" s="6"/>
      <c r="H93" s="9">
        <v>6</v>
      </c>
      <c r="I93" s="9">
        <f t="shared" si="13"/>
        <v>1</v>
      </c>
      <c r="J93" s="9">
        <f t="shared" si="12"/>
        <v>0</v>
      </c>
      <c r="K93" s="9">
        <f t="shared" si="12"/>
        <v>0</v>
      </c>
      <c r="M93" s="9" t="s">
        <v>12</v>
      </c>
      <c r="N93" s="9" t="str">
        <v>NO PASA CORTE</v>
      </c>
      <c r="O93" s="9"/>
      <c r="P93" s="9"/>
      <c r="Q93" s="9"/>
      <c r="R93" s="8"/>
    </row>
    <row r="94" spans="2:18" ht="14.4">
      <c r="B94" s="9" t="s">
        <v>65</v>
      </c>
      <c r="C94" s="9">
        <v>7</v>
      </c>
      <c r="D94" s="6">
        <f>IF(D93=MAX($D93:$G93),D$87/(SUM(I$88:I93)+1),D93)</f>
        <v>20024.599999999999</v>
      </c>
      <c r="E94" s="6">
        <f>IF(E93=MAX($D93:$G93),E$87/(SUM(J$88:J93)+1),E93)</f>
        <v>23470</v>
      </c>
      <c r="F94" s="6">
        <f>IF(F93=MAX($D93:$G93),F$87/(SUM(K$88:K93)+1),F93)</f>
        <v>16201.5</v>
      </c>
      <c r="G94" s="6"/>
      <c r="H94" s="9">
        <v>7</v>
      </c>
      <c r="I94" s="9">
        <f t="shared" si="13"/>
        <v>0</v>
      </c>
      <c r="J94" s="9">
        <f t="shared" si="12"/>
        <v>1</v>
      </c>
      <c r="K94" s="9">
        <f t="shared" si="12"/>
        <v>0</v>
      </c>
      <c r="M94" s="9" t="s">
        <v>14</v>
      </c>
      <c r="N94" s="9" t="str">
        <v>NO PASA CORTE</v>
      </c>
      <c r="O94" s="9"/>
      <c r="P94" s="9"/>
      <c r="Q94" s="9"/>
      <c r="R94" s="8"/>
    </row>
    <row r="95" spans="2:18" ht="14.4">
      <c r="B95" s="9" t="s">
        <v>65</v>
      </c>
      <c r="C95" s="9">
        <v>8</v>
      </c>
      <c r="D95" s="6">
        <f>IF(D94=MAX($D94:$G94),D$87/(SUM(I$88:I94)+1),D94)</f>
        <v>20024.599999999999</v>
      </c>
      <c r="E95" s="6">
        <f>IF(E94=MAX($D94:$G94),E$87/(SUM(J$88:J94)+1),E94)</f>
        <v>15646.666666666666</v>
      </c>
      <c r="F95" s="6">
        <f>IF(F94=MAX($D94:$G94),F$87/(SUM(K$88:K94)+1),F94)</f>
        <v>16201.5</v>
      </c>
      <c r="G95" s="6"/>
      <c r="H95" s="9">
        <v>8</v>
      </c>
      <c r="I95" s="9">
        <f t="shared" si="13"/>
        <v>1</v>
      </c>
      <c r="J95" s="9">
        <f t="shared" si="12"/>
        <v>0</v>
      </c>
      <c r="K95" s="9">
        <f t="shared" si="12"/>
        <v>0</v>
      </c>
      <c r="M95" s="9" t="s">
        <v>15</v>
      </c>
      <c r="N95" s="9" t="str">
        <v>NO PASA CORTE</v>
      </c>
      <c r="O95" s="9"/>
      <c r="P95" s="9"/>
      <c r="Q95" s="9"/>
      <c r="R95" s="8"/>
    </row>
    <row r="96" spans="2:18" ht="14.4">
      <c r="B96" s="9" t="s">
        <v>65</v>
      </c>
      <c r="C96" s="9">
        <v>9</v>
      </c>
      <c r="D96" s="6">
        <f>IF(D95=MAX($D95:$G95),D$87/(SUM(I$88:I95)+1),D95)</f>
        <v>16687.166666666668</v>
      </c>
      <c r="E96" s="6">
        <f>IF(E95=MAX($D95:$G95),E$87/(SUM(J$88:J95)+1),E95)</f>
        <v>15646.666666666666</v>
      </c>
      <c r="F96" s="6">
        <f>IF(F95=MAX($D95:$G95),F$87/(SUM(K$88:K95)+1),F95)</f>
        <v>16201.5</v>
      </c>
      <c r="G96" s="6"/>
      <c r="H96" s="9">
        <v>9</v>
      </c>
      <c r="I96" s="9">
        <f t="shared" si="13"/>
        <v>1</v>
      </c>
      <c r="J96" s="9">
        <f t="shared" si="12"/>
        <v>0</v>
      </c>
      <c r="K96" s="9">
        <f t="shared" si="12"/>
        <v>0</v>
      </c>
      <c r="M96" s="9" t="s">
        <v>63</v>
      </c>
      <c r="N96" s="9" t="str">
        <v>NO PASA CORTE</v>
      </c>
      <c r="O96" s="9"/>
      <c r="P96" s="9"/>
      <c r="Q96" s="9"/>
      <c r="R96" s="8"/>
    </row>
    <row r="97" spans="2:18" ht="14.4">
      <c r="B97" s="9" t="s">
        <v>65</v>
      </c>
      <c r="C97" s="9">
        <v>10</v>
      </c>
      <c r="D97" s="6">
        <f>IF(D96=MAX($D96:$G96),D$87/(SUM(I$88:I96)+1),D96)</f>
        <v>14303.285714285714</v>
      </c>
      <c r="E97" s="6">
        <f>IF(E96=MAX($D96:$G96),E$87/(SUM(J$88:J96)+1),E96)</f>
        <v>15646.666666666666</v>
      </c>
      <c r="F97" s="6">
        <f>IF(F96=MAX($D96:$G96),F$87/(SUM(K$88:K96)+1),F96)</f>
        <v>16201.5</v>
      </c>
      <c r="G97" s="6"/>
      <c r="H97" s="9">
        <v>10</v>
      </c>
      <c r="I97" s="9">
        <f t="shared" si="13"/>
        <v>0</v>
      </c>
      <c r="J97" s="9">
        <f t="shared" si="12"/>
        <v>0</v>
      </c>
      <c r="K97" s="9">
        <f t="shared" si="12"/>
        <v>1</v>
      </c>
      <c r="M97" s="9" t="s">
        <v>16</v>
      </c>
      <c r="N97" s="9" t="str">
        <v>NO PASA CORTE</v>
      </c>
      <c r="O97" s="9"/>
      <c r="P97" s="9"/>
      <c r="Q97" s="9"/>
      <c r="R97" s="8"/>
    </row>
    <row r="98" spans="2:18" ht="14.4">
      <c r="B98" s="9" t="s">
        <v>65</v>
      </c>
      <c r="C98" s="9">
        <v>11</v>
      </c>
      <c r="D98" s="6">
        <f>IF(D97=MAX($D97:$G97),D$87/(SUM(I$88:I97)+1),D97)</f>
        <v>14303.285714285714</v>
      </c>
      <c r="E98" s="6">
        <f>IF(E97=MAX($D97:$G97),E$87/(SUM(J$88:J97)+1),E97)</f>
        <v>15646.666666666666</v>
      </c>
      <c r="F98" s="6">
        <f>IF(F97=MAX($D97:$G97),F$87/(SUM(K$88:K97)+1),F97)</f>
        <v>10801</v>
      </c>
      <c r="G98" s="6"/>
      <c r="H98" s="9">
        <v>11</v>
      </c>
      <c r="I98" s="9">
        <f t="shared" si="13"/>
        <v>0</v>
      </c>
      <c r="J98" s="9">
        <f t="shared" si="12"/>
        <v>1</v>
      </c>
      <c r="K98" s="9">
        <f t="shared" si="12"/>
        <v>0</v>
      </c>
      <c r="M98" s="9" t="s">
        <v>17</v>
      </c>
      <c r="N98" s="9" t="str">
        <v>NO PASA CORTE</v>
      </c>
    </row>
    <row r="99" spans="2:18" ht="14.4">
      <c r="B99" s="9" t="s">
        <v>65</v>
      </c>
      <c r="C99" s="9">
        <v>12</v>
      </c>
      <c r="D99" s="6">
        <f>IF(D98=MAX($D98:$G98),D$87/(SUM(I$88:I98)+1),D98)</f>
        <v>14303.285714285714</v>
      </c>
      <c r="E99" s="6">
        <f>IF(E98=MAX($D98:$G98),E$87/(SUM(J$88:J98)+1),E98)</f>
        <v>11735</v>
      </c>
      <c r="F99" s="6">
        <f>IF(F98=MAX($D98:$G98),F$87/(SUM(K$88:K98)+1),F98)</f>
        <v>10801</v>
      </c>
      <c r="G99" s="6"/>
      <c r="H99" s="9">
        <v>12</v>
      </c>
      <c r="I99" s="9">
        <f t="shared" si="13"/>
        <v>1</v>
      </c>
      <c r="J99" s="9">
        <f t="shared" si="12"/>
        <v>0</v>
      </c>
      <c r="K99" s="9">
        <f t="shared" si="12"/>
        <v>0</v>
      </c>
      <c r="M99" s="9"/>
      <c r="N99" s="9"/>
    </row>
    <row r="100" spans="2:18" ht="14.4">
      <c r="B100" s="9" t="s">
        <v>65</v>
      </c>
      <c r="C100" s="9">
        <v>13</v>
      </c>
      <c r="D100" s="6">
        <f>IF(D99=MAX($D99:$G99),D$87/(SUM(I$88:I99)+1),D99)</f>
        <v>12515.375</v>
      </c>
      <c r="E100" s="6">
        <f>IF(E99=MAX($D99:$G99),E$87/(SUM(J$88:J99)+1),E99)</f>
        <v>11735</v>
      </c>
      <c r="F100" s="6">
        <f>IF(F99=MAX($D99:$G99),F$87/(SUM(K$88:K99)+1),F99)</f>
        <v>10801</v>
      </c>
      <c r="G100" s="6"/>
      <c r="H100" s="9">
        <v>13</v>
      </c>
      <c r="I100" s="9">
        <f t="shared" si="13"/>
        <v>1</v>
      </c>
      <c r="J100" s="9">
        <f t="shared" si="12"/>
        <v>0</v>
      </c>
      <c r="K100" s="9">
        <f t="shared" si="12"/>
        <v>0</v>
      </c>
    </row>
    <row r="101" spans="2:18" ht="14.4">
      <c r="B101" s="9" t="s">
        <v>65</v>
      </c>
      <c r="C101" s="9">
        <v>14</v>
      </c>
      <c r="D101" s="6">
        <f>IF(D100=MAX($D100:$G100),D$87/(SUM(I$88:I100)+1),D100)</f>
        <v>11124.777777777777</v>
      </c>
      <c r="E101" s="6">
        <f>IF(E100=MAX($D100:$G100),E$87/(SUM(J$88:J100)+1),E100)</f>
        <v>11735</v>
      </c>
      <c r="F101" s="6">
        <f>IF(F100=MAX($D100:$G100),F$87/(SUM(K$88:K100)+1),F100)</f>
        <v>10801</v>
      </c>
      <c r="G101" s="6"/>
      <c r="H101" s="9">
        <v>14</v>
      </c>
      <c r="I101" s="9">
        <f t="shared" si="13"/>
        <v>0</v>
      </c>
      <c r="J101" s="9">
        <f t="shared" si="12"/>
        <v>1</v>
      </c>
      <c r="K101" s="9">
        <f t="shared" si="12"/>
        <v>0</v>
      </c>
    </row>
    <row r="102" spans="2:18" ht="14.4">
      <c r="B102" s="8"/>
      <c r="C102" s="8"/>
      <c r="D102" s="8"/>
      <c r="E102" s="8"/>
      <c r="F102" s="8"/>
      <c r="G102" s="8"/>
      <c r="H102" s="8"/>
      <c r="I102" s="9">
        <f>SUM(I88:I101)</f>
        <v>8</v>
      </c>
      <c r="J102" s="9">
        <f t="shared" ref="J102" si="14">SUM(J88:J101)</f>
        <v>4</v>
      </c>
      <c r="K102" s="9">
        <f t="shared" ref="K102" si="15">SUM(K88:K101)</f>
        <v>2</v>
      </c>
    </row>
    <row r="105" spans="2:18" ht="14.4">
      <c r="D105" s="9" t="s">
        <v>6</v>
      </c>
      <c r="E105" s="9" t="s">
        <v>8</v>
      </c>
      <c r="F105" s="9" t="s">
        <v>9</v>
      </c>
      <c r="G105" s="9" t="s">
        <v>10</v>
      </c>
    </row>
    <row r="106" spans="2:18">
      <c r="C106" t="s">
        <v>61</v>
      </c>
      <c r="D106">
        <f>SUM(I102,J80,I59,I30)</f>
        <v>40</v>
      </c>
      <c r="E106" s="8">
        <f t="shared" ref="E106:G106" si="16">SUM(J102,K80,J59,J30)</f>
        <v>25</v>
      </c>
      <c r="F106" s="8">
        <f>SUM(K102,L80,K59,K30)</f>
        <v>9</v>
      </c>
      <c r="G106" s="8">
        <f t="shared" si="16"/>
        <v>1</v>
      </c>
    </row>
  </sheetData>
  <conditionalFormatting sqref="M5:S14">
    <cfRule type="aboveAverage" dxfId="76" priority="14"/>
  </conditionalFormatting>
  <conditionalFormatting sqref="D3:F3">
    <cfRule type="aboveAverage" dxfId="75" priority="13"/>
  </conditionalFormatting>
  <conditionalFormatting sqref="I5:K29">
    <cfRule type="aboveAverage" dxfId="74" priority="12"/>
  </conditionalFormatting>
  <conditionalFormatting sqref="I3:K3">
    <cfRule type="aboveAverage" dxfId="73" priority="11"/>
  </conditionalFormatting>
  <conditionalFormatting sqref="D35:F35">
    <cfRule type="aboveAverage" dxfId="72" priority="10"/>
  </conditionalFormatting>
  <conditionalFormatting sqref="I60:K61 I37:K58">
    <cfRule type="aboveAverage" dxfId="71" priority="9"/>
  </conditionalFormatting>
  <conditionalFormatting sqref="I35:K35">
    <cfRule type="aboveAverage" dxfId="70" priority="8"/>
  </conditionalFormatting>
  <conditionalFormatting sqref="D64:G64">
    <cfRule type="aboveAverage" dxfId="69" priority="7"/>
  </conditionalFormatting>
  <conditionalFormatting sqref="J66:M80">
    <cfRule type="aboveAverage" dxfId="68" priority="6"/>
  </conditionalFormatting>
  <conditionalFormatting sqref="J64:M64">
    <cfRule type="aboveAverage" dxfId="67" priority="5"/>
  </conditionalFormatting>
  <conditionalFormatting sqref="D86:G86">
    <cfRule type="aboveAverage" dxfId="66" priority="4"/>
  </conditionalFormatting>
  <conditionalFormatting sqref="I88:K102">
    <cfRule type="aboveAverage" dxfId="65" priority="3"/>
  </conditionalFormatting>
  <conditionalFormatting sqref="I86:K86">
    <cfRule type="aboveAverage" dxfId="64" priority="2"/>
  </conditionalFormatting>
  <conditionalFormatting sqref="D105:G105">
    <cfRule type="aboveAverage" dxfId="6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A82C-4D84-4899-BD1B-69B5B2D3355E}">
  <dimension ref="B2:AA106"/>
  <sheetViews>
    <sheetView topLeftCell="B88" workbookViewId="0">
      <selection activeCell="B115" sqref="B115"/>
    </sheetView>
  </sheetViews>
  <sheetFormatPr baseColWidth="10" defaultRowHeight="13.8"/>
  <sheetData>
    <row r="2" spans="2:27" ht="14.4">
      <c r="B2" s="9" t="s">
        <v>1</v>
      </c>
      <c r="C2" s="9"/>
      <c r="D2" s="9"/>
      <c r="E2" s="9"/>
      <c r="F2" s="9"/>
    </row>
    <row r="3" spans="2:27" ht="14.4">
      <c r="B3" s="9"/>
      <c r="C3" s="9"/>
      <c r="D3" s="9" t="s">
        <v>6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14</v>
      </c>
      <c r="K3" s="9" t="s">
        <v>15</v>
      </c>
      <c r="L3" s="9" t="s">
        <v>63</v>
      </c>
      <c r="M3" s="9" t="s">
        <v>16</v>
      </c>
      <c r="N3" s="9" t="s">
        <v>17</v>
      </c>
      <c r="P3" s="9"/>
      <c r="Q3" s="9" t="s">
        <v>6</v>
      </c>
      <c r="R3" s="9" t="s">
        <v>8</v>
      </c>
      <c r="S3" s="9" t="s">
        <v>9</v>
      </c>
      <c r="T3" s="9" t="s">
        <v>10</v>
      </c>
      <c r="U3" s="9" t="s">
        <v>11</v>
      </c>
      <c r="V3" s="9" t="s">
        <v>12</v>
      </c>
      <c r="W3" s="9" t="s">
        <v>14</v>
      </c>
      <c r="X3" s="9" t="s">
        <v>15</v>
      </c>
      <c r="Y3" s="9" t="s">
        <v>63</v>
      </c>
      <c r="Z3" s="9" t="s">
        <v>16</v>
      </c>
      <c r="AA3" s="9" t="s">
        <v>17</v>
      </c>
    </row>
    <row r="4" spans="2:27" ht="14.4">
      <c r="B4" s="9"/>
      <c r="C4" s="9" t="s">
        <v>38</v>
      </c>
      <c r="D4" s="9">
        <f t="array" ref="D4:N4">TRANSPOSE(Datos!D3:D13)</f>
        <v>292651</v>
      </c>
      <c r="E4" s="9">
        <v>199462</v>
      </c>
      <c r="F4" s="9">
        <v>79804</v>
      </c>
      <c r="G4">
        <v>0</v>
      </c>
      <c r="H4">
        <v>15399</v>
      </c>
      <c r="I4">
        <v>14014</v>
      </c>
      <c r="J4">
        <v>2551</v>
      </c>
      <c r="K4">
        <v>1999</v>
      </c>
      <c r="L4">
        <v>1170</v>
      </c>
      <c r="M4">
        <v>441</v>
      </c>
      <c r="N4">
        <v>694</v>
      </c>
      <c r="P4" s="9" t="s">
        <v>64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2:27" ht="14.4">
      <c r="B5" s="9" t="s">
        <v>65</v>
      </c>
      <c r="C5" s="9">
        <v>1</v>
      </c>
      <c r="D5" s="10">
        <f>D4/((2*0)+1)</f>
        <v>292651</v>
      </c>
      <c r="E5" s="10">
        <f>E4/((2*0)+1)</f>
        <v>199462</v>
      </c>
      <c r="F5" s="10">
        <f>F4/((2*0)+1)</f>
        <v>79804</v>
      </c>
      <c r="G5" s="10">
        <f t="shared" ref="G5:N5" si="0">G4/((2*0)+1)</f>
        <v>0</v>
      </c>
      <c r="H5" s="10">
        <f t="shared" si="0"/>
        <v>15399</v>
      </c>
      <c r="I5" s="10">
        <f t="shared" si="0"/>
        <v>14014</v>
      </c>
      <c r="J5" s="10">
        <f t="shared" si="0"/>
        <v>2551</v>
      </c>
      <c r="K5" s="10">
        <f t="shared" si="0"/>
        <v>1999</v>
      </c>
      <c r="L5" s="10">
        <f t="shared" si="0"/>
        <v>1170</v>
      </c>
      <c r="M5" s="10">
        <f t="shared" si="0"/>
        <v>441</v>
      </c>
      <c r="N5" s="10">
        <f t="shared" si="0"/>
        <v>694</v>
      </c>
      <c r="P5" s="9">
        <v>1</v>
      </c>
      <c r="Q5" s="9">
        <f>IF(D5=MAX($D5:$N5),1,0)</f>
        <v>1</v>
      </c>
      <c r="R5" s="9">
        <f>IF(E5=MAX($D5:$N5),1,0)</f>
        <v>0</v>
      </c>
      <c r="S5" s="9">
        <f t="shared" ref="Q5:AA28" si="1">IF(F5=MAX($D5:$N5),1,0)</f>
        <v>0</v>
      </c>
      <c r="T5" s="9">
        <f t="shared" si="1"/>
        <v>0</v>
      </c>
      <c r="U5" s="9">
        <f t="shared" si="1"/>
        <v>0</v>
      </c>
      <c r="V5" s="9">
        <f t="shared" si="1"/>
        <v>0</v>
      </c>
      <c r="W5" s="9">
        <f t="shared" si="1"/>
        <v>0</v>
      </c>
      <c r="X5" s="9">
        <f t="shared" si="1"/>
        <v>0</v>
      </c>
      <c r="Y5" s="9">
        <f t="shared" si="1"/>
        <v>0</v>
      </c>
      <c r="Z5" s="9">
        <f t="shared" si="1"/>
        <v>0</v>
      </c>
      <c r="AA5" s="9">
        <f t="shared" si="1"/>
        <v>0</v>
      </c>
    </row>
    <row r="6" spans="2:27" ht="14.4">
      <c r="B6" s="9" t="s">
        <v>65</v>
      </c>
      <c r="C6" s="9">
        <v>2</v>
      </c>
      <c r="D6" s="6">
        <f>IF(D5=MAX($D5:$N5),D$4/(SUM(Q5:Q$5)+1),D5)</f>
        <v>146325.5</v>
      </c>
      <c r="E6" s="6">
        <f>IF(E5=MAX($D5:$N5),E$4/(SUM(R5:R$5)+1),E5)</f>
        <v>199462</v>
      </c>
      <c r="F6" s="6">
        <f>IF(F5=MAX($D5:$N5),F$4/(SUM(S5:S$5)+1),F5)</f>
        <v>79804</v>
      </c>
      <c r="G6" s="6">
        <f>IF(G5=MAX($D5:$N5),G$4/(SUM(T5:T$5)+1),G5)</f>
        <v>0</v>
      </c>
      <c r="H6" s="6">
        <f>IF(H5=MAX($D5:$N5),H$4/(SUM(U5:U$5)+1),H5)</f>
        <v>15399</v>
      </c>
      <c r="I6" s="6">
        <f>IF(I5=MAX($D5:$N5),I$4/(SUM(V5:V$5)+1),I5)</f>
        <v>14014</v>
      </c>
      <c r="J6" s="6">
        <f>IF(J5=MAX($D5:$N5),J$4/(SUM(W5:W$5)+1),J5)</f>
        <v>2551</v>
      </c>
      <c r="K6" s="6">
        <f>IF(K5=MAX($D5:$N5),K$4/(SUM(X5:X$5)+1),K5)</f>
        <v>1999</v>
      </c>
      <c r="L6" s="6">
        <f>IF(L5=MAX($D5:$N5),L$4/(SUM(Y5:Y$5)+1),L5)</f>
        <v>1170</v>
      </c>
      <c r="M6" s="6">
        <f>IF(M5=MAX($D5:$N5),M$4/(SUM(Z5:Z$5)+1),M5)</f>
        <v>441</v>
      </c>
      <c r="N6" s="6">
        <f>IF(N5=MAX($D5:$N5),N$4/(SUM(AA5:AA$5)+1),N5)</f>
        <v>694</v>
      </c>
      <c r="P6" s="9">
        <v>2</v>
      </c>
      <c r="Q6" s="9">
        <f t="shared" si="1"/>
        <v>0</v>
      </c>
      <c r="R6" s="9">
        <f t="shared" si="1"/>
        <v>1</v>
      </c>
      <c r="S6" s="9">
        <f t="shared" si="1"/>
        <v>0</v>
      </c>
      <c r="T6" s="9">
        <f t="shared" si="1"/>
        <v>0</v>
      </c>
      <c r="U6" s="9">
        <f t="shared" si="1"/>
        <v>0</v>
      </c>
      <c r="V6" s="9">
        <f t="shared" si="1"/>
        <v>0</v>
      </c>
      <c r="W6" s="9">
        <f t="shared" si="1"/>
        <v>0</v>
      </c>
      <c r="X6" s="9">
        <f t="shared" si="1"/>
        <v>0</v>
      </c>
      <c r="Y6" s="9">
        <f t="shared" si="1"/>
        <v>0</v>
      </c>
      <c r="Z6" s="9">
        <f t="shared" si="1"/>
        <v>0</v>
      </c>
      <c r="AA6" s="9">
        <f t="shared" si="1"/>
        <v>0</v>
      </c>
    </row>
    <row r="7" spans="2:27" ht="14.4">
      <c r="B7" s="9" t="s">
        <v>65</v>
      </c>
      <c r="C7" s="9">
        <v>3</v>
      </c>
      <c r="D7" s="6">
        <f>IF(D6=MAX($D6:$N6),D$4/(SUM(Q$5:Q6)+1),D6)</f>
        <v>146325.5</v>
      </c>
      <c r="E7" s="6">
        <f>IF(E6=MAX($D6:$N6),E$4/(SUM(R$5:R6)+1),E6)</f>
        <v>99731</v>
      </c>
      <c r="F7" s="6">
        <f>IF(F6=MAX($D6:$N6),F$4/(SUM(S$5:S6)+1),F6)</f>
        <v>79804</v>
      </c>
      <c r="G7" s="6">
        <f>IF(G6=MAX($D6:$N6),G$4/(SUM(T$5:T6)+1),G6)</f>
        <v>0</v>
      </c>
      <c r="H7" s="6">
        <f>IF(H6=MAX($D6:$N6),H$4/(SUM(U$5:U6)+1),H6)</f>
        <v>15399</v>
      </c>
      <c r="I7" s="6">
        <f>IF(I6=MAX($D6:$N6),I$4/(SUM(V$5:V6)+1),I6)</f>
        <v>14014</v>
      </c>
      <c r="J7" s="6">
        <f>IF(J6=MAX($D6:$N6),J$4/(SUM(W$5:W6)+1),J6)</f>
        <v>2551</v>
      </c>
      <c r="K7" s="6">
        <f>IF(K6=MAX($D6:$N6),K$4/(SUM(X$5:X6)+1),K6)</f>
        <v>1999</v>
      </c>
      <c r="L7" s="6">
        <f>IF(L6=MAX($D6:$N6),L$4/(SUM(Y$5:Y6)+1),L6)</f>
        <v>1170</v>
      </c>
      <c r="M7" s="6">
        <f>IF(M6=MAX($D6:$N6),M$4/(SUM(Z$5:Z6)+1),M6)</f>
        <v>441</v>
      </c>
      <c r="N7" s="6">
        <f>IF(N6=MAX($D6:$N6),N$4/(SUM(AA$5:AA6)+1),N6)</f>
        <v>694</v>
      </c>
      <c r="P7" s="9">
        <v>3</v>
      </c>
      <c r="Q7" s="9">
        <f t="shared" si="1"/>
        <v>1</v>
      </c>
      <c r="R7" s="9">
        <f t="shared" si="1"/>
        <v>0</v>
      </c>
      <c r="S7" s="9">
        <f t="shared" si="1"/>
        <v>0</v>
      </c>
      <c r="T7" s="9">
        <f t="shared" si="1"/>
        <v>0</v>
      </c>
      <c r="U7" s="9">
        <f t="shared" si="1"/>
        <v>0</v>
      </c>
      <c r="V7" s="9">
        <f t="shared" si="1"/>
        <v>0</v>
      </c>
      <c r="W7" s="9">
        <f t="shared" si="1"/>
        <v>0</v>
      </c>
      <c r="X7" s="9">
        <f t="shared" si="1"/>
        <v>0</v>
      </c>
      <c r="Y7" s="9">
        <f t="shared" si="1"/>
        <v>0</v>
      </c>
      <c r="Z7" s="9">
        <f t="shared" si="1"/>
        <v>0</v>
      </c>
      <c r="AA7" s="9">
        <f t="shared" si="1"/>
        <v>0</v>
      </c>
    </row>
    <row r="8" spans="2:27" ht="14.4">
      <c r="B8" s="9" t="s">
        <v>65</v>
      </c>
      <c r="C8" s="9">
        <v>4</v>
      </c>
      <c r="D8" s="6">
        <f>IF(D7=MAX($D7:$N7),D$4/(SUM(Q$5:Q7)+1),D7)</f>
        <v>97550.333333333328</v>
      </c>
      <c r="E8" s="6">
        <f>IF(E7=MAX($D7:$N7),E$4/(SUM(R$5:R7)+1),E7)</f>
        <v>99731</v>
      </c>
      <c r="F8" s="6">
        <f>IF(F7=MAX($D7:$N7),F$4/(SUM(S$5:S7)+1),F7)</f>
        <v>79804</v>
      </c>
      <c r="G8" s="6">
        <f>IF(G7=MAX($D7:$N7),G$4/(SUM(T$5:T7)+1),G7)</f>
        <v>0</v>
      </c>
      <c r="H8" s="6">
        <f>IF(H7=MAX($D7:$N7),H$4/(SUM(U$5:U7)+1),H7)</f>
        <v>15399</v>
      </c>
      <c r="I8" s="6">
        <f>IF(I7=MAX($D7:$N7),I$4/(SUM(V$5:V7)+1),I7)</f>
        <v>14014</v>
      </c>
      <c r="J8" s="6">
        <f>IF(J7=MAX($D7:$N7),J$4/(SUM(W$5:W7)+1),J7)</f>
        <v>2551</v>
      </c>
      <c r="K8" s="6">
        <f>IF(K7=MAX($D7:$N7),K$4/(SUM(X$5:X7)+1),K7)</f>
        <v>1999</v>
      </c>
      <c r="L8" s="6">
        <f>IF(L7=MAX($D7:$N7),L$4/(SUM(Y$5:Y7)+1),L7)</f>
        <v>1170</v>
      </c>
      <c r="M8" s="6">
        <f>IF(M7=MAX($D7:$N7),M$4/(SUM(Z$5:Z7)+1),M7)</f>
        <v>441</v>
      </c>
      <c r="N8" s="6">
        <f>IF(N7=MAX($D7:$N7),N$4/(SUM(AA$5:AA7)+1),N7)</f>
        <v>694</v>
      </c>
      <c r="P8" s="9">
        <v>4</v>
      </c>
      <c r="Q8" s="9">
        <f t="shared" si="1"/>
        <v>0</v>
      </c>
      <c r="R8" s="9">
        <f t="shared" si="1"/>
        <v>1</v>
      </c>
      <c r="S8" s="9">
        <f t="shared" si="1"/>
        <v>0</v>
      </c>
      <c r="T8" s="9">
        <f t="shared" si="1"/>
        <v>0</v>
      </c>
      <c r="U8" s="9">
        <f t="shared" si="1"/>
        <v>0</v>
      </c>
      <c r="V8" s="9">
        <f t="shared" si="1"/>
        <v>0</v>
      </c>
      <c r="W8" s="9">
        <f t="shared" si="1"/>
        <v>0</v>
      </c>
      <c r="X8" s="9">
        <f t="shared" si="1"/>
        <v>0</v>
      </c>
      <c r="Y8" s="9">
        <f t="shared" si="1"/>
        <v>0</v>
      </c>
      <c r="Z8" s="9">
        <f t="shared" si="1"/>
        <v>0</v>
      </c>
      <c r="AA8" s="9">
        <f t="shared" si="1"/>
        <v>0</v>
      </c>
    </row>
    <row r="9" spans="2:27" ht="14.4">
      <c r="B9" s="9" t="s">
        <v>65</v>
      </c>
      <c r="C9" s="9">
        <v>5</v>
      </c>
      <c r="D9" s="6">
        <f>IF(D8=MAX($D8:$N8),D$4/(SUM(Q$5:Q8)+1),D8)</f>
        <v>97550.333333333328</v>
      </c>
      <c r="E9" s="6">
        <f>IF(E8=MAX($D8:$N8),E$4/(SUM(R$5:R8)+1),E8)</f>
        <v>66487.333333333328</v>
      </c>
      <c r="F9" s="6">
        <f>IF(F8=MAX($D8:$N8),F$4/(SUM(S$5:S8)+1),F8)</f>
        <v>79804</v>
      </c>
      <c r="G9" s="6">
        <f>IF(G8=MAX($D8:$N8),G$4/(SUM(T$5:T8)+1),G8)</f>
        <v>0</v>
      </c>
      <c r="H9" s="6">
        <f>IF(H8=MAX($D8:$N8),H$4/(SUM(U$5:U8)+1),H8)</f>
        <v>15399</v>
      </c>
      <c r="I9" s="6">
        <f>IF(I8=MAX($D8:$N8),I$4/(SUM(V$5:V8)+1),I8)</f>
        <v>14014</v>
      </c>
      <c r="J9" s="6">
        <f>IF(J8=MAX($D8:$N8),J$4/(SUM(W$5:W8)+1),J8)</f>
        <v>2551</v>
      </c>
      <c r="K9" s="6">
        <f>IF(K8=MAX($D8:$N8),K$4/(SUM(X$5:X8)+1),K8)</f>
        <v>1999</v>
      </c>
      <c r="L9" s="6">
        <f>IF(L8=MAX($D8:$N8),L$4/(SUM(Y$5:Y8)+1),L8)</f>
        <v>1170</v>
      </c>
      <c r="M9" s="6">
        <f>IF(M8=MAX($D8:$N8),M$4/(SUM(Z$5:Z8)+1),M8)</f>
        <v>441</v>
      </c>
      <c r="N9" s="6">
        <f>IF(N8=MAX($D8:$N8),N$4/(SUM(AA$5:AA8)+1),N8)</f>
        <v>694</v>
      </c>
      <c r="P9" s="9">
        <v>5</v>
      </c>
      <c r="Q9" s="9">
        <f t="shared" si="1"/>
        <v>1</v>
      </c>
      <c r="R9" s="9">
        <f t="shared" si="1"/>
        <v>0</v>
      </c>
      <c r="S9" s="9">
        <f t="shared" si="1"/>
        <v>0</v>
      </c>
      <c r="T9" s="9">
        <f t="shared" si="1"/>
        <v>0</v>
      </c>
      <c r="U9" s="9">
        <f t="shared" si="1"/>
        <v>0</v>
      </c>
      <c r="V9" s="9">
        <f t="shared" si="1"/>
        <v>0</v>
      </c>
      <c r="W9" s="9">
        <f t="shared" si="1"/>
        <v>0</v>
      </c>
      <c r="X9" s="9">
        <f t="shared" si="1"/>
        <v>0</v>
      </c>
      <c r="Y9" s="9">
        <f t="shared" si="1"/>
        <v>0</v>
      </c>
      <c r="Z9" s="9">
        <f t="shared" si="1"/>
        <v>0</v>
      </c>
      <c r="AA9" s="9">
        <f t="shared" si="1"/>
        <v>0</v>
      </c>
    </row>
    <row r="10" spans="2:27" ht="14.4">
      <c r="B10" s="9" t="s">
        <v>65</v>
      </c>
      <c r="C10" s="9">
        <v>6</v>
      </c>
      <c r="D10" s="6">
        <f>IF(D9=MAX($D9:$N9),D$4/(SUM(Q$5:Q9)+1),D9)</f>
        <v>73162.75</v>
      </c>
      <c r="E10" s="6">
        <f>IF(E9=MAX($D9:$N9),E$4/(SUM(R$5:R9)+1),E9)</f>
        <v>66487.333333333328</v>
      </c>
      <c r="F10" s="6">
        <f>IF(F9=MAX($D9:$N9),F$4/(SUM(S$5:S9)+1),F9)</f>
        <v>79804</v>
      </c>
      <c r="G10" s="6">
        <f>IF(G9=MAX($D9:$N9),G$4/(SUM(T$5:T9)+1),G9)</f>
        <v>0</v>
      </c>
      <c r="H10" s="6">
        <f>IF(H9=MAX($D9:$N9),H$4/(SUM(U$5:U9)+1),H9)</f>
        <v>15399</v>
      </c>
      <c r="I10" s="6">
        <f>IF(I9=MAX($D9:$N9),I$4/(SUM(V$5:V9)+1),I9)</f>
        <v>14014</v>
      </c>
      <c r="J10" s="6">
        <f>IF(J9=MAX($D9:$N9),J$4/(SUM(W$5:W9)+1),J9)</f>
        <v>2551</v>
      </c>
      <c r="K10" s="6">
        <f>IF(K9=MAX($D9:$N9),K$4/(SUM(X$5:X9)+1),K9)</f>
        <v>1999</v>
      </c>
      <c r="L10" s="6">
        <f>IF(L9=MAX($D9:$N9),L$4/(SUM(Y$5:Y9)+1),L9)</f>
        <v>1170</v>
      </c>
      <c r="M10" s="6">
        <f>IF(M9=MAX($D9:$N9),M$4/(SUM(Z$5:Z9)+1),M9)</f>
        <v>441</v>
      </c>
      <c r="N10" s="6">
        <f>IF(N9=MAX($D9:$N9),N$4/(SUM(AA$5:AA9)+1),N9)</f>
        <v>694</v>
      </c>
      <c r="P10" s="9">
        <v>6</v>
      </c>
      <c r="Q10" s="9">
        <f t="shared" si="1"/>
        <v>0</v>
      </c>
      <c r="R10" s="9">
        <f t="shared" si="1"/>
        <v>0</v>
      </c>
      <c r="S10" s="9">
        <f t="shared" si="1"/>
        <v>1</v>
      </c>
      <c r="T10" s="9">
        <f t="shared" si="1"/>
        <v>0</v>
      </c>
      <c r="U10" s="9">
        <f t="shared" si="1"/>
        <v>0</v>
      </c>
      <c r="V10" s="9">
        <f t="shared" si="1"/>
        <v>0</v>
      </c>
      <c r="W10" s="9">
        <f t="shared" si="1"/>
        <v>0</v>
      </c>
      <c r="X10" s="9">
        <f t="shared" si="1"/>
        <v>0</v>
      </c>
      <c r="Y10" s="9">
        <f t="shared" si="1"/>
        <v>0</v>
      </c>
      <c r="Z10" s="9">
        <f t="shared" si="1"/>
        <v>0</v>
      </c>
      <c r="AA10" s="9">
        <f t="shared" si="1"/>
        <v>0</v>
      </c>
    </row>
    <row r="11" spans="2:27" ht="14.4">
      <c r="B11" s="9" t="s">
        <v>65</v>
      </c>
      <c r="C11" s="9">
        <v>7</v>
      </c>
      <c r="D11" s="6">
        <f>IF(D10=MAX($D10:$N10),D$4/(SUM(Q$5:Q10)+1),D10)</f>
        <v>73162.75</v>
      </c>
      <c r="E11" s="6">
        <f>IF(E10=MAX($D10:$N10),E$4/(SUM(R$5:R10)+1),E10)</f>
        <v>66487.333333333328</v>
      </c>
      <c r="F11" s="6">
        <f>IF(F10=MAX($D10:$N10),F$4/(SUM(S$5:S10)+1),F10)</f>
        <v>39902</v>
      </c>
      <c r="G11" s="6">
        <f>IF(G10=MAX($D10:$N10),G$4/(SUM(T$5:T10)+1),G10)</f>
        <v>0</v>
      </c>
      <c r="H11" s="6">
        <f>IF(H10=MAX($D10:$N10),H$4/(SUM(U$5:U10)+1),H10)</f>
        <v>15399</v>
      </c>
      <c r="I11" s="6">
        <f>IF(I10=MAX($D10:$N10),I$4/(SUM(V$5:V10)+1),I10)</f>
        <v>14014</v>
      </c>
      <c r="J11" s="6">
        <f>IF(J10=MAX($D10:$N10),J$4/(SUM(W$5:W10)+1),J10)</f>
        <v>2551</v>
      </c>
      <c r="K11" s="6">
        <f>IF(K10=MAX($D10:$N10),K$4/(SUM(X$5:X10)+1),K10)</f>
        <v>1999</v>
      </c>
      <c r="L11" s="6">
        <f>IF(L10=MAX($D10:$N10),L$4/(SUM(Y$5:Y10)+1),L10)</f>
        <v>1170</v>
      </c>
      <c r="M11" s="6">
        <f>IF(M10=MAX($D10:$N10),M$4/(SUM(Z$5:Z10)+1),M10)</f>
        <v>441</v>
      </c>
      <c r="N11" s="6">
        <f>IF(N10=MAX($D10:$N10),N$4/(SUM(AA$5:AA10)+1),N10)</f>
        <v>694</v>
      </c>
      <c r="P11" s="9">
        <v>7</v>
      </c>
      <c r="Q11" s="9">
        <f t="shared" si="1"/>
        <v>1</v>
      </c>
      <c r="R11" s="9">
        <f t="shared" si="1"/>
        <v>0</v>
      </c>
      <c r="S11" s="9">
        <f t="shared" si="1"/>
        <v>0</v>
      </c>
      <c r="T11" s="9">
        <f t="shared" si="1"/>
        <v>0</v>
      </c>
      <c r="U11" s="9">
        <f t="shared" si="1"/>
        <v>0</v>
      </c>
      <c r="V11" s="9">
        <f t="shared" si="1"/>
        <v>0</v>
      </c>
      <c r="W11" s="9">
        <f t="shared" si="1"/>
        <v>0</v>
      </c>
      <c r="X11" s="9">
        <f t="shared" si="1"/>
        <v>0</v>
      </c>
      <c r="Y11" s="9">
        <f t="shared" si="1"/>
        <v>0</v>
      </c>
      <c r="Z11" s="9">
        <f t="shared" si="1"/>
        <v>0</v>
      </c>
      <c r="AA11" s="9">
        <f t="shared" si="1"/>
        <v>0</v>
      </c>
    </row>
    <row r="12" spans="2:27" ht="14.4">
      <c r="B12" s="9" t="s">
        <v>65</v>
      </c>
      <c r="C12" s="9">
        <v>8</v>
      </c>
      <c r="D12" s="6">
        <f>IF(D11=MAX($D11:$N11),D$4/(SUM(Q$5:Q11)+1),D11)</f>
        <v>58530.2</v>
      </c>
      <c r="E12" s="6">
        <f>IF(E11=MAX($D11:$N11),E$4/(SUM(R$5:R11)+1),E11)</f>
        <v>66487.333333333328</v>
      </c>
      <c r="F12" s="6">
        <f>IF(F11=MAX($D11:$N11),F$4/(SUM(S$5:S11)+1),F11)</f>
        <v>39902</v>
      </c>
      <c r="G12" s="6">
        <f>IF(G11=MAX($D11:$N11),G$4/(SUM(T$5:T11)+1),G11)</f>
        <v>0</v>
      </c>
      <c r="H12" s="6">
        <f>IF(H11=MAX($D11:$N11),H$4/(SUM(U$5:U11)+1),H11)</f>
        <v>15399</v>
      </c>
      <c r="I12" s="6">
        <f>IF(I11=MAX($D11:$N11),I$4/(SUM(V$5:V11)+1),I11)</f>
        <v>14014</v>
      </c>
      <c r="J12" s="6">
        <f>IF(J11=MAX($D11:$N11),J$4/(SUM(W$5:W11)+1),J11)</f>
        <v>2551</v>
      </c>
      <c r="K12" s="6">
        <f>IF(K11=MAX($D11:$N11),K$4/(SUM(X$5:X11)+1),K11)</f>
        <v>1999</v>
      </c>
      <c r="L12" s="6">
        <f>IF(L11=MAX($D11:$N11),L$4/(SUM(Y$5:Y11)+1),L11)</f>
        <v>1170</v>
      </c>
      <c r="M12" s="6">
        <f>IF(M11=MAX($D11:$N11),M$4/(SUM(Z$5:Z11)+1),M11)</f>
        <v>441</v>
      </c>
      <c r="N12" s="6">
        <f>IF(N11=MAX($D11:$N11),N$4/(SUM(AA$5:AA11)+1),N11)</f>
        <v>694</v>
      </c>
      <c r="P12" s="9">
        <v>8</v>
      </c>
      <c r="Q12" s="9">
        <f t="shared" si="1"/>
        <v>0</v>
      </c>
      <c r="R12" s="9">
        <f t="shared" si="1"/>
        <v>1</v>
      </c>
      <c r="S12" s="9">
        <f t="shared" si="1"/>
        <v>0</v>
      </c>
      <c r="T12" s="9">
        <f t="shared" si="1"/>
        <v>0</v>
      </c>
      <c r="U12" s="9">
        <f t="shared" si="1"/>
        <v>0</v>
      </c>
      <c r="V12" s="9">
        <f t="shared" si="1"/>
        <v>0</v>
      </c>
      <c r="W12" s="9">
        <f t="shared" si="1"/>
        <v>0</v>
      </c>
      <c r="X12" s="9">
        <f t="shared" si="1"/>
        <v>0</v>
      </c>
      <c r="Y12" s="9">
        <f t="shared" si="1"/>
        <v>0</v>
      </c>
      <c r="Z12" s="9">
        <f t="shared" si="1"/>
        <v>0</v>
      </c>
      <c r="AA12" s="9">
        <f t="shared" si="1"/>
        <v>0</v>
      </c>
    </row>
    <row r="13" spans="2:27" ht="14.4">
      <c r="B13" s="9" t="s">
        <v>65</v>
      </c>
      <c r="C13" s="9">
        <v>9</v>
      </c>
      <c r="D13" s="6">
        <f>IF(D12=MAX($D12:$N12),D$4/(SUM(Q$5:Q12)+1),D12)</f>
        <v>58530.2</v>
      </c>
      <c r="E13" s="6">
        <f>IF(E12=MAX($D12:$N12),E$4/(SUM(R$5:R12)+1),E12)</f>
        <v>49865.5</v>
      </c>
      <c r="F13" s="6">
        <f>IF(F12=MAX($D12:$N12),F$4/(SUM(S$5:S12)+1),F12)</f>
        <v>39902</v>
      </c>
      <c r="G13" s="6">
        <f>IF(G12=MAX($D12:$N12),G$4/(SUM(T$5:T12)+1),G12)</f>
        <v>0</v>
      </c>
      <c r="H13" s="6">
        <f>IF(H12=MAX($D12:$N12),H$4/(SUM(U$5:U12)+1),H12)</f>
        <v>15399</v>
      </c>
      <c r="I13" s="6">
        <f>IF(I12=MAX($D12:$N12),I$4/(SUM(V$5:V12)+1),I12)</f>
        <v>14014</v>
      </c>
      <c r="J13" s="6">
        <f>IF(J12=MAX($D12:$N12),J$4/(SUM(W$5:W12)+1),J12)</f>
        <v>2551</v>
      </c>
      <c r="K13" s="6">
        <f>IF(K12=MAX($D12:$N12),K$4/(SUM(X$5:X12)+1),K12)</f>
        <v>1999</v>
      </c>
      <c r="L13" s="6">
        <f>IF(L12=MAX($D12:$N12),L$4/(SUM(Y$5:Y12)+1),L12)</f>
        <v>1170</v>
      </c>
      <c r="M13" s="6">
        <f>IF(M12=MAX($D12:$N12),M$4/(SUM(Z$5:Z12)+1),M12)</f>
        <v>441</v>
      </c>
      <c r="N13" s="6">
        <f>IF(N12=MAX($D12:$N12),N$4/(SUM(AA$5:AA12)+1),N12)</f>
        <v>694</v>
      </c>
      <c r="P13" s="9">
        <v>9</v>
      </c>
      <c r="Q13" s="9">
        <f t="shared" si="1"/>
        <v>1</v>
      </c>
      <c r="R13" s="9">
        <f t="shared" si="1"/>
        <v>0</v>
      </c>
      <c r="S13" s="9">
        <f t="shared" si="1"/>
        <v>0</v>
      </c>
      <c r="T13" s="9">
        <f t="shared" si="1"/>
        <v>0</v>
      </c>
      <c r="U13" s="9">
        <f t="shared" si="1"/>
        <v>0</v>
      </c>
      <c r="V13" s="9">
        <f t="shared" si="1"/>
        <v>0</v>
      </c>
      <c r="W13" s="9">
        <f t="shared" si="1"/>
        <v>0</v>
      </c>
      <c r="X13" s="9">
        <f t="shared" si="1"/>
        <v>0</v>
      </c>
      <c r="Y13" s="9">
        <f t="shared" si="1"/>
        <v>0</v>
      </c>
      <c r="Z13" s="9">
        <f t="shared" si="1"/>
        <v>0</v>
      </c>
      <c r="AA13" s="9">
        <f t="shared" si="1"/>
        <v>0</v>
      </c>
    </row>
    <row r="14" spans="2:27" ht="14.4">
      <c r="B14" s="9" t="s">
        <v>65</v>
      </c>
      <c r="C14" s="9">
        <v>10</v>
      </c>
      <c r="D14" s="6">
        <f>IF(D13=MAX($D13:$N13),D$4/(SUM(Q$5:Q13)+1),D13)</f>
        <v>48775.166666666664</v>
      </c>
      <c r="E14" s="6">
        <f>IF(E13=MAX($D13:$N13),E$4/(SUM(R$5:R13)+1),E13)</f>
        <v>49865.5</v>
      </c>
      <c r="F14" s="6">
        <f>IF(F13=MAX($D13:$N13),F$4/(SUM(S$5:S13)+1),F13)</f>
        <v>39902</v>
      </c>
      <c r="G14" s="6">
        <f>IF(G13=MAX($D13:$N13),G$4/(SUM(T$5:T13)+1),G13)</f>
        <v>0</v>
      </c>
      <c r="H14" s="6">
        <f>IF(H13=MAX($D13:$N13),H$4/(SUM(U$5:U13)+1),H13)</f>
        <v>15399</v>
      </c>
      <c r="I14" s="6">
        <f>IF(I13=MAX($D13:$N13),I$4/(SUM(V$5:V13)+1),I13)</f>
        <v>14014</v>
      </c>
      <c r="J14" s="6">
        <f>IF(J13=MAX($D13:$N13),J$4/(SUM(W$5:W13)+1),J13)</f>
        <v>2551</v>
      </c>
      <c r="K14" s="6">
        <f>IF(K13=MAX($D13:$N13),K$4/(SUM(X$5:X13)+1),K13)</f>
        <v>1999</v>
      </c>
      <c r="L14" s="6">
        <f>IF(L13=MAX($D13:$N13),L$4/(SUM(Y$5:Y13)+1),L13)</f>
        <v>1170</v>
      </c>
      <c r="M14" s="6">
        <f>IF(M13=MAX($D13:$N13),M$4/(SUM(Z$5:Z13)+1),M13)</f>
        <v>441</v>
      </c>
      <c r="N14" s="6">
        <f>IF(N13=MAX($D13:$N13),N$4/(SUM(AA$5:AA13)+1),N13)</f>
        <v>694</v>
      </c>
      <c r="P14" s="9">
        <v>10</v>
      </c>
      <c r="Q14" s="9">
        <f t="shared" si="1"/>
        <v>0</v>
      </c>
      <c r="R14" s="9">
        <f t="shared" si="1"/>
        <v>1</v>
      </c>
      <c r="S14" s="9">
        <f t="shared" si="1"/>
        <v>0</v>
      </c>
      <c r="T14" s="9">
        <f t="shared" si="1"/>
        <v>0</v>
      </c>
      <c r="U14" s="9">
        <f t="shared" si="1"/>
        <v>0</v>
      </c>
      <c r="V14" s="9">
        <f t="shared" si="1"/>
        <v>0</v>
      </c>
      <c r="W14" s="9">
        <f t="shared" si="1"/>
        <v>0</v>
      </c>
      <c r="X14" s="9">
        <f t="shared" si="1"/>
        <v>0</v>
      </c>
      <c r="Y14" s="9">
        <f t="shared" si="1"/>
        <v>0</v>
      </c>
      <c r="Z14" s="9">
        <f t="shared" si="1"/>
        <v>0</v>
      </c>
      <c r="AA14" s="9">
        <f t="shared" si="1"/>
        <v>0</v>
      </c>
    </row>
    <row r="15" spans="2:27" ht="14.4">
      <c r="B15" s="9" t="s">
        <v>65</v>
      </c>
      <c r="C15" s="9">
        <v>11</v>
      </c>
      <c r="D15" s="6">
        <f>IF(D14=MAX($D14:$N14),D$4/(SUM(Q$5:Q14)+1),D14)</f>
        <v>48775.166666666664</v>
      </c>
      <c r="E15" s="6">
        <f>IF(E14=MAX($D14:$N14),E$4/(SUM(R$5:R14)+1),E14)</f>
        <v>39892.400000000001</v>
      </c>
      <c r="F15" s="6">
        <f>IF(F14=MAX($D14:$N14),F$4/(SUM(S$5:S14)+1),F14)</f>
        <v>39902</v>
      </c>
      <c r="G15" s="6">
        <f>IF(G14=MAX($D14:$N14),G$4/(SUM(T$5:T14)+1),G14)</f>
        <v>0</v>
      </c>
      <c r="H15" s="6">
        <f>IF(H14=MAX($D14:$N14),H$4/(SUM(U$5:U14)+1),H14)</f>
        <v>15399</v>
      </c>
      <c r="I15" s="6">
        <f>IF(I14=MAX($D14:$N14),I$4/(SUM(V$5:V14)+1),I14)</f>
        <v>14014</v>
      </c>
      <c r="J15" s="6">
        <f>IF(J14=MAX($D14:$N14),J$4/(SUM(W$5:W14)+1),J14)</f>
        <v>2551</v>
      </c>
      <c r="K15" s="6">
        <f>IF(K14=MAX($D14:$N14),K$4/(SUM(X$5:X14)+1),K14)</f>
        <v>1999</v>
      </c>
      <c r="L15" s="6">
        <f>IF(L14=MAX($D14:$N14),L$4/(SUM(Y$5:Y14)+1),L14)</f>
        <v>1170</v>
      </c>
      <c r="M15" s="6">
        <f>IF(M14=MAX($D14:$N14),M$4/(SUM(Z$5:Z14)+1),M14)</f>
        <v>441</v>
      </c>
      <c r="N15" s="6">
        <f>IF(N14=MAX($D14:$N14),N$4/(SUM(AA$5:AA14)+1),N14)</f>
        <v>694</v>
      </c>
      <c r="P15" s="9">
        <v>11</v>
      </c>
      <c r="Q15" s="9">
        <f t="shared" si="1"/>
        <v>1</v>
      </c>
      <c r="R15" s="9">
        <f t="shared" si="1"/>
        <v>0</v>
      </c>
      <c r="S15" s="9">
        <f t="shared" si="1"/>
        <v>0</v>
      </c>
      <c r="T15" s="9">
        <f t="shared" si="1"/>
        <v>0</v>
      </c>
      <c r="U15" s="9">
        <f t="shared" si="1"/>
        <v>0</v>
      </c>
      <c r="V15" s="9">
        <f t="shared" si="1"/>
        <v>0</v>
      </c>
      <c r="W15" s="9">
        <f t="shared" si="1"/>
        <v>0</v>
      </c>
      <c r="X15" s="9">
        <f t="shared" si="1"/>
        <v>0</v>
      </c>
      <c r="Y15" s="9">
        <f t="shared" si="1"/>
        <v>0</v>
      </c>
      <c r="Z15" s="9">
        <f t="shared" si="1"/>
        <v>0</v>
      </c>
      <c r="AA15" s="9">
        <f t="shared" si="1"/>
        <v>0</v>
      </c>
    </row>
    <row r="16" spans="2:27" ht="14.4">
      <c r="B16" s="9" t="s">
        <v>65</v>
      </c>
      <c r="C16" s="9">
        <v>12</v>
      </c>
      <c r="D16" s="6">
        <f>IF(D15=MAX($D15:$N15),D$4/(SUM(Q$5:Q15)+1),D15)</f>
        <v>41807.285714285717</v>
      </c>
      <c r="E16" s="6">
        <f>IF(E15=MAX($D15:$N15),E$4/(SUM(R$5:R15)+1),E15)</f>
        <v>39892.400000000001</v>
      </c>
      <c r="F16" s="6">
        <f>IF(F15=MAX($D15:$N15),F$4/(SUM(S$5:S15)+1),F15)</f>
        <v>39902</v>
      </c>
      <c r="G16" s="6">
        <f>IF(G15=MAX($D15:$N15),G$4/(SUM(T$5:T15)+1),G15)</f>
        <v>0</v>
      </c>
      <c r="H16" s="6">
        <f>IF(H15=MAX($D15:$N15),H$4/(SUM(U$5:U15)+1),H15)</f>
        <v>15399</v>
      </c>
      <c r="I16" s="6">
        <f>IF(I15=MAX($D15:$N15),I$4/(SUM(V$5:V15)+1),I15)</f>
        <v>14014</v>
      </c>
      <c r="J16" s="6">
        <f>IF(J15=MAX($D15:$N15),J$4/(SUM(W$5:W15)+1),J15)</f>
        <v>2551</v>
      </c>
      <c r="K16" s="6">
        <f>IF(K15=MAX($D15:$N15),K$4/(SUM(X$5:X15)+1),K15)</f>
        <v>1999</v>
      </c>
      <c r="L16" s="6">
        <f>IF(L15=MAX($D15:$N15),L$4/(SUM(Y$5:Y15)+1),L15)</f>
        <v>1170</v>
      </c>
      <c r="M16" s="6">
        <f>IF(M15=MAX($D15:$N15),M$4/(SUM(Z$5:Z15)+1),M15)</f>
        <v>441</v>
      </c>
      <c r="N16" s="6">
        <f>IF(N15=MAX($D15:$N15),N$4/(SUM(AA$5:AA15)+1),N15)</f>
        <v>694</v>
      </c>
      <c r="P16" s="9">
        <v>12</v>
      </c>
      <c r="Q16" s="9">
        <f t="shared" si="1"/>
        <v>1</v>
      </c>
      <c r="R16" s="9">
        <f t="shared" si="1"/>
        <v>0</v>
      </c>
      <c r="S16" s="9">
        <f t="shared" si="1"/>
        <v>0</v>
      </c>
      <c r="T16" s="9">
        <f t="shared" si="1"/>
        <v>0</v>
      </c>
      <c r="U16" s="9">
        <f t="shared" si="1"/>
        <v>0</v>
      </c>
      <c r="V16" s="9">
        <f t="shared" si="1"/>
        <v>0</v>
      </c>
      <c r="W16" s="9">
        <f t="shared" si="1"/>
        <v>0</v>
      </c>
      <c r="X16" s="9">
        <f t="shared" si="1"/>
        <v>0</v>
      </c>
      <c r="Y16" s="9">
        <f t="shared" si="1"/>
        <v>0</v>
      </c>
      <c r="Z16" s="9">
        <f t="shared" si="1"/>
        <v>0</v>
      </c>
      <c r="AA16" s="9">
        <f t="shared" si="1"/>
        <v>0</v>
      </c>
    </row>
    <row r="17" spans="2:27" ht="14.4">
      <c r="B17" s="9" t="s">
        <v>65</v>
      </c>
      <c r="C17" s="9">
        <v>13</v>
      </c>
      <c r="D17" s="6">
        <f>IF(D16=MAX($D16:$N16),D$4/(SUM(Q$5:Q16)+1),D16)</f>
        <v>36581.375</v>
      </c>
      <c r="E17" s="6">
        <f>IF(E16=MAX($D16:$N16),E$4/(SUM(R$5:R16)+1),E16)</f>
        <v>39892.400000000001</v>
      </c>
      <c r="F17" s="6">
        <f>IF(F16=MAX($D16:$N16),F$4/(SUM(S$5:S16)+1),F16)</f>
        <v>39902</v>
      </c>
      <c r="G17" s="6">
        <f>IF(G16=MAX($D16:$N16),G$4/(SUM(T$5:T16)+1),G16)</f>
        <v>0</v>
      </c>
      <c r="H17" s="6">
        <f>IF(H16=MAX($D16:$N16),H$4/(SUM(U$5:U16)+1),H16)</f>
        <v>15399</v>
      </c>
      <c r="I17" s="6">
        <f>IF(I16=MAX($D16:$N16),I$4/(SUM(V$5:V16)+1),I16)</f>
        <v>14014</v>
      </c>
      <c r="J17" s="6">
        <f>IF(J16=MAX($D16:$N16),J$4/(SUM(W$5:W16)+1),J16)</f>
        <v>2551</v>
      </c>
      <c r="K17" s="6">
        <f>IF(K16=MAX($D16:$N16),K$4/(SUM(X$5:X16)+1),K16)</f>
        <v>1999</v>
      </c>
      <c r="L17" s="6">
        <f>IF(L16=MAX($D16:$N16),L$4/(SUM(Y$5:Y16)+1),L16)</f>
        <v>1170</v>
      </c>
      <c r="M17" s="6">
        <f>IF(M16=MAX($D16:$N16),M$4/(SUM(Z$5:Z16)+1),M16)</f>
        <v>441</v>
      </c>
      <c r="N17" s="6">
        <f>IF(N16=MAX($D16:$N16),N$4/(SUM(AA$5:AA16)+1),N16)</f>
        <v>694</v>
      </c>
      <c r="P17" s="9">
        <v>13</v>
      </c>
      <c r="Q17" s="9">
        <f t="shared" si="1"/>
        <v>0</v>
      </c>
      <c r="R17" s="9">
        <f t="shared" si="1"/>
        <v>0</v>
      </c>
      <c r="S17" s="9">
        <f t="shared" si="1"/>
        <v>1</v>
      </c>
      <c r="T17" s="9">
        <f t="shared" si="1"/>
        <v>0</v>
      </c>
      <c r="U17" s="9">
        <f t="shared" si="1"/>
        <v>0</v>
      </c>
      <c r="V17" s="9">
        <f t="shared" si="1"/>
        <v>0</v>
      </c>
      <c r="W17" s="9">
        <f t="shared" si="1"/>
        <v>0</v>
      </c>
      <c r="X17" s="9">
        <f t="shared" si="1"/>
        <v>0</v>
      </c>
      <c r="Y17" s="9">
        <f t="shared" si="1"/>
        <v>0</v>
      </c>
      <c r="Z17" s="9">
        <f t="shared" si="1"/>
        <v>0</v>
      </c>
      <c r="AA17" s="9">
        <f t="shared" si="1"/>
        <v>0</v>
      </c>
    </row>
    <row r="18" spans="2:27" ht="14.4">
      <c r="B18" s="9" t="s">
        <v>65</v>
      </c>
      <c r="C18" s="9">
        <v>14</v>
      </c>
      <c r="D18" s="6">
        <f>IF(D17=MAX($D17:$N17),D$4/(SUM(Q$5:Q17)+1),D17)</f>
        <v>36581.375</v>
      </c>
      <c r="E18" s="6">
        <f>IF(E17=MAX($D17:$N17),E$4/(SUM(R$5:R17)+1),E17)</f>
        <v>39892.400000000001</v>
      </c>
      <c r="F18" s="6">
        <f>IF(F17=MAX($D17:$N17),F$4/(SUM(S$5:S17)+1),F17)</f>
        <v>26601.333333333332</v>
      </c>
      <c r="G18" s="6">
        <f>IF(G17=MAX($D17:$N17),G$4/(SUM(T$5:T17)+1),G17)</f>
        <v>0</v>
      </c>
      <c r="H18" s="6">
        <f>IF(H17=MAX($D17:$N17),H$4/(SUM(U$5:U17)+1),H17)</f>
        <v>15399</v>
      </c>
      <c r="I18" s="6">
        <f>IF(I17=MAX($D17:$N17),I$4/(SUM(V$5:V17)+1),I17)</f>
        <v>14014</v>
      </c>
      <c r="J18" s="6">
        <f>IF(J17=MAX($D17:$N17),J$4/(SUM(W$5:W17)+1),J17)</f>
        <v>2551</v>
      </c>
      <c r="K18" s="6">
        <f>IF(K17=MAX($D17:$N17),K$4/(SUM(X$5:X17)+1),K17)</f>
        <v>1999</v>
      </c>
      <c r="L18" s="6">
        <f>IF(L17=MAX($D17:$N17),L$4/(SUM(Y$5:Y17)+1),L17)</f>
        <v>1170</v>
      </c>
      <c r="M18" s="6">
        <f>IF(M17=MAX($D17:$N17),M$4/(SUM(Z$5:Z17)+1),M17)</f>
        <v>441</v>
      </c>
      <c r="N18" s="6">
        <f>IF(N17=MAX($D17:$N17),N$4/(SUM(AA$5:AA17)+1),N17)</f>
        <v>694</v>
      </c>
      <c r="P18" s="9">
        <v>14</v>
      </c>
      <c r="Q18" s="9">
        <f t="shared" si="1"/>
        <v>0</v>
      </c>
      <c r="R18" s="9">
        <f t="shared" si="1"/>
        <v>1</v>
      </c>
      <c r="S18" s="9">
        <f t="shared" si="1"/>
        <v>0</v>
      </c>
      <c r="T18" s="9">
        <f t="shared" si="1"/>
        <v>0</v>
      </c>
      <c r="U18" s="9">
        <f t="shared" si="1"/>
        <v>0</v>
      </c>
      <c r="V18" s="9">
        <f t="shared" si="1"/>
        <v>0</v>
      </c>
      <c r="W18" s="9">
        <f t="shared" si="1"/>
        <v>0</v>
      </c>
      <c r="X18" s="9">
        <f t="shared" si="1"/>
        <v>0</v>
      </c>
      <c r="Y18" s="9">
        <f t="shared" si="1"/>
        <v>0</v>
      </c>
      <c r="Z18" s="9">
        <f t="shared" si="1"/>
        <v>0</v>
      </c>
      <c r="AA18" s="9">
        <f t="shared" si="1"/>
        <v>0</v>
      </c>
    </row>
    <row r="19" spans="2:27" ht="14.4">
      <c r="B19" s="9" t="s">
        <v>65</v>
      </c>
      <c r="C19" s="9">
        <v>15</v>
      </c>
      <c r="D19" s="6">
        <f>IF(D18=MAX($D18:$N18),D$4/(SUM(Q$5:Q18)+1),D18)</f>
        <v>36581.375</v>
      </c>
      <c r="E19" s="6">
        <f>IF(E18=MAX($D18:$N18),E$4/(SUM(R$5:R18)+1),E18)</f>
        <v>33243.666666666664</v>
      </c>
      <c r="F19" s="6">
        <f>IF(F18=MAX($D18:$N18),F$4/(SUM(S$5:S18)+1),F18)</f>
        <v>26601.333333333332</v>
      </c>
      <c r="G19" s="6">
        <f>IF(G18=MAX($D18:$N18),G$4/(SUM(T$5:T18)+1),G18)</f>
        <v>0</v>
      </c>
      <c r="H19" s="6">
        <f>IF(H18=MAX($D18:$N18),H$4/(SUM(U$5:U18)+1),H18)</f>
        <v>15399</v>
      </c>
      <c r="I19" s="6">
        <f>IF(I18=MAX($D18:$N18),I$4/(SUM(V$5:V18)+1),I18)</f>
        <v>14014</v>
      </c>
      <c r="J19" s="6">
        <f>IF(J18=MAX($D18:$N18),J$4/(SUM(W$5:W18)+1),J18)</f>
        <v>2551</v>
      </c>
      <c r="K19" s="6">
        <f>IF(K18=MAX($D18:$N18),K$4/(SUM(X$5:X18)+1),K18)</f>
        <v>1999</v>
      </c>
      <c r="L19" s="6">
        <f>IF(L18=MAX($D18:$N18),L$4/(SUM(Y$5:Y18)+1),L18)</f>
        <v>1170</v>
      </c>
      <c r="M19" s="6">
        <f>IF(M18=MAX($D18:$N18),M$4/(SUM(Z$5:Z18)+1),M18)</f>
        <v>441</v>
      </c>
      <c r="N19" s="6">
        <f>IF(N18=MAX($D18:$N18),N$4/(SUM(AA$5:AA18)+1),N18)</f>
        <v>694</v>
      </c>
      <c r="P19" s="9">
        <v>15</v>
      </c>
      <c r="Q19" s="9">
        <f t="shared" si="1"/>
        <v>1</v>
      </c>
      <c r="R19" s="9">
        <f t="shared" si="1"/>
        <v>0</v>
      </c>
      <c r="S19" s="9">
        <f t="shared" si="1"/>
        <v>0</v>
      </c>
      <c r="T19" s="9">
        <f t="shared" si="1"/>
        <v>0</v>
      </c>
      <c r="U19" s="9">
        <f t="shared" si="1"/>
        <v>0</v>
      </c>
      <c r="V19" s="9">
        <f t="shared" si="1"/>
        <v>0</v>
      </c>
      <c r="W19" s="9">
        <f t="shared" si="1"/>
        <v>0</v>
      </c>
      <c r="X19" s="9">
        <f t="shared" si="1"/>
        <v>0</v>
      </c>
      <c r="Y19" s="9">
        <f t="shared" si="1"/>
        <v>0</v>
      </c>
      <c r="Z19" s="9">
        <f t="shared" si="1"/>
        <v>0</v>
      </c>
      <c r="AA19" s="9">
        <f t="shared" si="1"/>
        <v>0</v>
      </c>
    </row>
    <row r="20" spans="2:27" ht="14.4">
      <c r="B20" s="9" t="s">
        <v>65</v>
      </c>
      <c r="C20" s="9">
        <v>16</v>
      </c>
      <c r="D20" s="6">
        <f>IF(D19=MAX($D19:$N19),D$4/(SUM(Q$5:Q19)+1),D19)</f>
        <v>32516.777777777777</v>
      </c>
      <c r="E20" s="6">
        <f>IF(E19=MAX($D19:$N19),E$4/(SUM(R$5:R19)+1),E19)</f>
        <v>33243.666666666664</v>
      </c>
      <c r="F20" s="6">
        <f>IF(F19=MAX($D19:$N19),F$4/(SUM(S$5:S19)+1),F19)</f>
        <v>26601.333333333332</v>
      </c>
      <c r="G20" s="6">
        <f>IF(G19=MAX($D19:$N19),G$4/(SUM(T$5:T19)+1),G19)</f>
        <v>0</v>
      </c>
      <c r="H20" s="6">
        <f>IF(H19=MAX($D19:$N19),H$4/(SUM(U$5:U19)+1),H19)</f>
        <v>15399</v>
      </c>
      <c r="I20" s="6">
        <f>IF(I19=MAX($D19:$N19),I$4/(SUM(V$5:V19)+1),I19)</f>
        <v>14014</v>
      </c>
      <c r="J20" s="6">
        <f>IF(J19=MAX($D19:$N19),J$4/(SUM(W$5:W19)+1),J19)</f>
        <v>2551</v>
      </c>
      <c r="K20" s="6">
        <f>IF(K19=MAX($D19:$N19),K$4/(SUM(X$5:X19)+1),K19)</f>
        <v>1999</v>
      </c>
      <c r="L20" s="6">
        <f>IF(L19=MAX($D19:$N19),L$4/(SUM(Y$5:Y19)+1),L19)</f>
        <v>1170</v>
      </c>
      <c r="M20" s="6">
        <f>IF(M19=MAX($D19:$N19),M$4/(SUM(Z$5:Z19)+1),M19)</f>
        <v>441</v>
      </c>
      <c r="N20" s="6">
        <f>IF(N19=MAX($D19:$N19),N$4/(SUM(AA$5:AA19)+1),N19)</f>
        <v>694</v>
      </c>
      <c r="P20" s="9">
        <v>16</v>
      </c>
      <c r="Q20" s="9">
        <f t="shared" si="1"/>
        <v>0</v>
      </c>
      <c r="R20" s="9">
        <f t="shared" si="1"/>
        <v>1</v>
      </c>
      <c r="S20" s="9">
        <f t="shared" si="1"/>
        <v>0</v>
      </c>
      <c r="T20" s="9">
        <f t="shared" si="1"/>
        <v>0</v>
      </c>
      <c r="U20" s="9">
        <f t="shared" si="1"/>
        <v>0</v>
      </c>
      <c r="V20" s="9">
        <f t="shared" si="1"/>
        <v>0</v>
      </c>
      <c r="W20" s="9">
        <f t="shared" si="1"/>
        <v>0</v>
      </c>
      <c r="X20" s="9">
        <f t="shared" si="1"/>
        <v>0</v>
      </c>
      <c r="Y20" s="9">
        <f t="shared" si="1"/>
        <v>0</v>
      </c>
      <c r="Z20" s="9">
        <f t="shared" si="1"/>
        <v>0</v>
      </c>
      <c r="AA20" s="9">
        <f t="shared" si="1"/>
        <v>0</v>
      </c>
    </row>
    <row r="21" spans="2:27" ht="14.4">
      <c r="B21" s="9" t="s">
        <v>65</v>
      </c>
      <c r="C21" s="9">
        <v>17</v>
      </c>
      <c r="D21" s="6">
        <f>IF(D20=MAX($D20:$N20),D$4/(SUM(Q$5:Q20)+1),D20)</f>
        <v>32516.777777777777</v>
      </c>
      <c r="E21" s="6">
        <f>IF(E20=MAX($D20:$N20),E$4/(SUM(R$5:R20)+1),E20)</f>
        <v>28494.571428571428</v>
      </c>
      <c r="F21" s="6">
        <f>IF(F20=MAX($D20:$N20),F$4/(SUM(S$5:S20)+1),F20)</f>
        <v>26601.333333333332</v>
      </c>
      <c r="G21" s="6">
        <f>IF(G20=MAX($D20:$N20),G$4/(SUM(T$5:T20)+1),G20)</f>
        <v>0</v>
      </c>
      <c r="H21" s="6">
        <f>IF(H20=MAX($D20:$N20),H$4/(SUM(U$5:U20)+1),H20)</f>
        <v>15399</v>
      </c>
      <c r="I21" s="6">
        <f>IF(I20=MAX($D20:$N20),I$4/(SUM(V$5:V20)+1),I20)</f>
        <v>14014</v>
      </c>
      <c r="J21" s="6">
        <f>IF(J20=MAX($D20:$N20),J$4/(SUM(W$5:W20)+1),J20)</f>
        <v>2551</v>
      </c>
      <c r="K21" s="6">
        <f>IF(K20=MAX($D20:$N20),K$4/(SUM(X$5:X20)+1),K20)</f>
        <v>1999</v>
      </c>
      <c r="L21" s="6">
        <f>IF(L20=MAX($D20:$N20),L$4/(SUM(Y$5:Y20)+1),L20)</f>
        <v>1170</v>
      </c>
      <c r="M21" s="6">
        <f>IF(M20=MAX($D20:$N20),M$4/(SUM(Z$5:Z20)+1),M20)</f>
        <v>441</v>
      </c>
      <c r="N21" s="6">
        <f>IF(N20=MAX($D20:$N20),N$4/(SUM(AA$5:AA20)+1),N20)</f>
        <v>694</v>
      </c>
      <c r="P21" s="9">
        <v>17</v>
      </c>
      <c r="Q21" s="9">
        <f t="shared" si="1"/>
        <v>1</v>
      </c>
      <c r="R21" s="9">
        <f t="shared" si="1"/>
        <v>0</v>
      </c>
      <c r="S21" s="9">
        <f t="shared" si="1"/>
        <v>0</v>
      </c>
      <c r="T21" s="9">
        <f t="shared" si="1"/>
        <v>0</v>
      </c>
      <c r="U21" s="9">
        <f t="shared" si="1"/>
        <v>0</v>
      </c>
      <c r="V21" s="9">
        <f t="shared" si="1"/>
        <v>0</v>
      </c>
      <c r="W21" s="9">
        <f t="shared" si="1"/>
        <v>0</v>
      </c>
      <c r="X21" s="9">
        <f t="shared" si="1"/>
        <v>0</v>
      </c>
      <c r="Y21" s="9">
        <f t="shared" si="1"/>
        <v>0</v>
      </c>
      <c r="Z21" s="9">
        <f t="shared" si="1"/>
        <v>0</v>
      </c>
      <c r="AA21" s="9">
        <f t="shared" si="1"/>
        <v>0</v>
      </c>
    </row>
    <row r="22" spans="2:27" ht="14.4">
      <c r="B22" s="9" t="s">
        <v>65</v>
      </c>
      <c r="C22" s="9">
        <v>18</v>
      </c>
      <c r="D22" s="6">
        <f>IF(D21=MAX($D21:$N21),D$4/(SUM(Q$5:Q21)+1),D21)</f>
        <v>29265.1</v>
      </c>
      <c r="E22" s="6">
        <f>IF(E21=MAX($D21:$N21),E$4/(SUM(R$5:R21)+1),E21)</f>
        <v>28494.571428571428</v>
      </c>
      <c r="F22" s="6">
        <f>IF(F21=MAX($D21:$N21),F$4/(SUM(S$5:S21)+1),F21)</f>
        <v>26601.333333333332</v>
      </c>
      <c r="G22" s="6">
        <f>IF(G21=MAX($D21:$N21),G$4/(SUM(T$5:T21)+1),G21)</f>
        <v>0</v>
      </c>
      <c r="H22" s="6">
        <f>IF(H21=MAX($D21:$N21),H$4/(SUM(U$5:U21)+1),H21)</f>
        <v>15399</v>
      </c>
      <c r="I22" s="6">
        <f>IF(I21=MAX($D21:$N21),I$4/(SUM(V$5:V21)+1),I21)</f>
        <v>14014</v>
      </c>
      <c r="J22" s="6">
        <f>IF(J21=MAX($D21:$N21),J$4/(SUM(W$5:W21)+1),J21)</f>
        <v>2551</v>
      </c>
      <c r="K22" s="6">
        <f>IF(K21=MAX($D21:$N21),K$4/(SUM(X$5:X21)+1),K21)</f>
        <v>1999</v>
      </c>
      <c r="L22" s="6">
        <f>IF(L21=MAX($D21:$N21),L$4/(SUM(Y$5:Y21)+1),L21)</f>
        <v>1170</v>
      </c>
      <c r="M22" s="6">
        <f>IF(M21=MAX($D21:$N21),M$4/(SUM(Z$5:Z21)+1),M21)</f>
        <v>441</v>
      </c>
      <c r="N22" s="6">
        <f>IF(N21=MAX($D21:$N21),N$4/(SUM(AA$5:AA21)+1),N21)</f>
        <v>694</v>
      </c>
      <c r="P22" s="9">
        <v>18</v>
      </c>
      <c r="Q22" s="9">
        <f t="shared" si="1"/>
        <v>1</v>
      </c>
      <c r="R22" s="9">
        <f t="shared" si="1"/>
        <v>0</v>
      </c>
      <c r="S22" s="9">
        <f t="shared" si="1"/>
        <v>0</v>
      </c>
      <c r="T22" s="9">
        <f t="shared" si="1"/>
        <v>0</v>
      </c>
      <c r="U22" s="9">
        <f t="shared" si="1"/>
        <v>0</v>
      </c>
      <c r="V22" s="9">
        <f t="shared" si="1"/>
        <v>0</v>
      </c>
      <c r="W22" s="9">
        <f t="shared" si="1"/>
        <v>0</v>
      </c>
      <c r="X22" s="9">
        <f t="shared" si="1"/>
        <v>0</v>
      </c>
      <c r="Y22" s="9">
        <f t="shared" si="1"/>
        <v>0</v>
      </c>
      <c r="Z22" s="9">
        <f t="shared" si="1"/>
        <v>0</v>
      </c>
      <c r="AA22" s="9">
        <f t="shared" si="1"/>
        <v>0</v>
      </c>
    </row>
    <row r="23" spans="2:27" ht="14.4">
      <c r="B23" s="9" t="s">
        <v>65</v>
      </c>
      <c r="C23" s="9">
        <v>19</v>
      </c>
      <c r="D23" s="6">
        <f>IF(D22=MAX($D22:$N22),D$4/(SUM(Q$5:Q22)+1),D22)</f>
        <v>26604.636363636364</v>
      </c>
      <c r="E23" s="6">
        <f>IF(E22=MAX($D22:$N22),E$4/(SUM(R$5:R22)+1),E22)</f>
        <v>28494.571428571428</v>
      </c>
      <c r="F23" s="6">
        <f>IF(F22=MAX($D22:$N22),F$4/(SUM(S$5:S22)+1),F22)</f>
        <v>26601.333333333332</v>
      </c>
      <c r="G23" s="6">
        <f>IF(G22=MAX($D22:$N22),G$4/(SUM(T$5:T22)+1),G22)</f>
        <v>0</v>
      </c>
      <c r="H23" s="6">
        <f>IF(H22=MAX($D22:$N22),H$4/(SUM(U$5:U22)+1),H22)</f>
        <v>15399</v>
      </c>
      <c r="I23" s="6">
        <f>IF(I22=MAX($D22:$N22),I$4/(SUM(V$5:V22)+1),I22)</f>
        <v>14014</v>
      </c>
      <c r="J23" s="6">
        <f>IF(J22=MAX($D22:$N22),J$4/(SUM(W$5:W22)+1),J22)</f>
        <v>2551</v>
      </c>
      <c r="K23" s="6">
        <f>IF(K22=MAX($D22:$N22),K$4/(SUM(X$5:X22)+1),K22)</f>
        <v>1999</v>
      </c>
      <c r="L23" s="6">
        <f>IF(L22=MAX($D22:$N22),L$4/(SUM(Y$5:Y22)+1),L22)</f>
        <v>1170</v>
      </c>
      <c r="M23" s="6">
        <f>IF(M22=MAX($D22:$N22),M$4/(SUM(Z$5:Z22)+1),M22)</f>
        <v>441</v>
      </c>
      <c r="N23" s="6">
        <f>IF(N22=MAX($D22:$N22),N$4/(SUM(AA$5:AA22)+1),N22)</f>
        <v>694</v>
      </c>
      <c r="P23" s="9">
        <v>19</v>
      </c>
      <c r="Q23" s="9">
        <f t="shared" si="1"/>
        <v>0</v>
      </c>
      <c r="R23" s="9">
        <f t="shared" si="1"/>
        <v>1</v>
      </c>
      <c r="S23" s="9">
        <f t="shared" si="1"/>
        <v>0</v>
      </c>
      <c r="T23" s="9">
        <f t="shared" si="1"/>
        <v>0</v>
      </c>
      <c r="U23" s="9">
        <f t="shared" si="1"/>
        <v>0</v>
      </c>
      <c r="V23" s="9">
        <f t="shared" si="1"/>
        <v>0</v>
      </c>
      <c r="W23" s="9">
        <f t="shared" si="1"/>
        <v>0</v>
      </c>
      <c r="X23" s="9">
        <f t="shared" si="1"/>
        <v>0</v>
      </c>
      <c r="Y23" s="9">
        <f t="shared" si="1"/>
        <v>0</v>
      </c>
      <c r="Z23" s="9">
        <f t="shared" si="1"/>
        <v>0</v>
      </c>
      <c r="AA23" s="9">
        <f t="shared" si="1"/>
        <v>0</v>
      </c>
    </row>
    <row r="24" spans="2:27" ht="14.4">
      <c r="B24" s="9" t="s">
        <v>65</v>
      </c>
      <c r="C24" s="9">
        <v>20</v>
      </c>
      <c r="D24" s="6">
        <f>IF(D23=MAX($D23:$N23),D$4/(SUM(Q$5:Q23)+1),D23)</f>
        <v>26604.636363636364</v>
      </c>
      <c r="E24" s="6">
        <f>IF(E23=MAX($D23:$N23),E$4/(SUM(R$5:R23)+1),E23)</f>
        <v>24932.75</v>
      </c>
      <c r="F24" s="6">
        <f>IF(F23=MAX($D23:$N23),F$4/(SUM(S$5:S23)+1),F23)</f>
        <v>26601.333333333332</v>
      </c>
      <c r="G24" s="6">
        <f>IF(G23=MAX($D23:$N23),G$4/(SUM(T$5:T23)+1),G23)</f>
        <v>0</v>
      </c>
      <c r="H24" s="6">
        <f>IF(H23=MAX($D23:$N23),H$4/(SUM(U$5:U23)+1),H23)</f>
        <v>15399</v>
      </c>
      <c r="I24" s="6">
        <f>IF(I23=MAX($D23:$N23),I$4/(SUM(V$5:V23)+1),I23)</f>
        <v>14014</v>
      </c>
      <c r="J24" s="6">
        <f>IF(J23=MAX($D23:$N23),J$4/(SUM(W$5:W23)+1),J23)</f>
        <v>2551</v>
      </c>
      <c r="K24" s="6">
        <f>IF(K23=MAX($D23:$N23),K$4/(SUM(X$5:X23)+1),K23)</f>
        <v>1999</v>
      </c>
      <c r="L24" s="6">
        <f>IF(L23=MAX($D23:$N23),L$4/(SUM(Y$5:Y23)+1),L23)</f>
        <v>1170</v>
      </c>
      <c r="M24" s="6">
        <f>IF(M23=MAX($D23:$N23),M$4/(SUM(Z$5:Z23)+1),M23)</f>
        <v>441</v>
      </c>
      <c r="N24" s="6">
        <f>IF(N23=MAX($D23:$N23),N$4/(SUM(AA$5:AA23)+1),N23)</f>
        <v>694</v>
      </c>
      <c r="P24" s="9">
        <v>20</v>
      </c>
      <c r="Q24" s="9">
        <f t="shared" si="1"/>
        <v>1</v>
      </c>
      <c r="R24" s="9">
        <f t="shared" si="1"/>
        <v>0</v>
      </c>
      <c r="S24" s="9">
        <f t="shared" si="1"/>
        <v>0</v>
      </c>
      <c r="T24" s="9">
        <f t="shared" si="1"/>
        <v>0</v>
      </c>
      <c r="U24" s="9">
        <f t="shared" si="1"/>
        <v>0</v>
      </c>
      <c r="V24" s="9">
        <f t="shared" si="1"/>
        <v>0</v>
      </c>
      <c r="W24" s="9">
        <f t="shared" si="1"/>
        <v>0</v>
      </c>
      <c r="X24" s="9">
        <f t="shared" si="1"/>
        <v>0</v>
      </c>
      <c r="Y24" s="9">
        <f t="shared" si="1"/>
        <v>0</v>
      </c>
      <c r="Z24" s="9">
        <f t="shared" si="1"/>
        <v>0</v>
      </c>
      <c r="AA24" s="9">
        <f t="shared" si="1"/>
        <v>0</v>
      </c>
    </row>
    <row r="25" spans="2:27" ht="14.4">
      <c r="B25" s="9" t="s">
        <v>65</v>
      </c>
      <c r="C25" s="9">
        <v>21</v>
      </c>
      <c r="D25" s="6">
        <f>IF(D24=MAX($D24:$N24),D$4/(SUM(Q$5:Q24)+1),D24)</f>
        <v>24387.583333333332</v>
      </c>
      <c r="E25" s="6">
        <f>IF(E24=MAX($D24:$N24),E$4/(SUM(R$5:R24)+1),E24)</f>
        <v>24932.75</v>
      </c>
      <c r="F25" s="6">
        <f>IF(F24=MAX($D24:$N24),F$4/(SUM(S$5:S24)+1),F24)</f>
        <v>26601.333333333332</v>
      </c>
      <c r="G25" s="6">
        <f>IF(G24=MAX($D24:$N24),G$4/(SUM(T$5:T24)+1),G24)</f>
        <v>0</v>
      </c>
      <c r="H25" s="6">
        <f>IF(H24=MAX($D24:$N24),H$4/(SUM(U$5:U24)+1),H24)</f>
        <v>15399</v>
      </c>
      <c r="I25" s="6">
        <f>IF(I24=MAX($D24:$N24),I$4/(SUM(V$5:V24)+1),I24)</f>
        <v>14014</v>
      </c>
      <c r="J25" s="6">
        <f>IF(J24=MAX($D24:$N24),J$4/(SUM(W$5:W24)+1),J24)</f>
        <v>2551</v>
      </c>
      <c r="K25" s="6">
        <f>IF(K24=MAX($D24:$N24),K$4/(SUM(X$5:X24)+1),K24)</f>
        <v>1999</v>
      </c>
      <c r="L25" s="6">
        <f>IF(L24=MAX($D24:$N24),L$4/(SUM(Y$5:Y24)+1),L24)</f>
        <v>1170</v>
      </c>
      <c r="M25" s="6">
        <f>IF(M24=MAX($D24:$N24),M$4/(SUM(Z$5:Z24)+1),M24)</f>
        <v>441</v>
      </c>
      <c r="N25" s="6">
        <f>IF(N24=MAX($D24:$N24),N$4/(SUM(AA$5:AA24)+1),N24)</f>
        <v>694</v>
      </c>
      <c r="P25" s="9">
        <v>21</v>
      </c>
      <c r="Q25" s="9">
        <f t="shared" si="1"/>
        <v>0</v>
      </c>
      <c r="R25" s="9">
        <f t="shared" si="1"/>
        <v>0</v>
      </c>
      <c r="S25" s="9">
        <f t="shared" si="1"/>
        <v>1</v>
      </c>
      <c r="T25" s="9">
        <f t="shared" si="1"/>
        <v>0</v>
      </c>
      <c r="U25" s="9">
        <f t="shared" si="1"/>
        <v>0</v>
      </c>
      <c r="V25" s="9">
        <f t="shared" si="1"/>
        <v>0</v>
      </c>
      <c r="W25" s="9">
        <f t="shared" si="1"/>
        <v>0</v>
      </c>
      <c r="X25" s="9">
        <f t="shared" si="1"/>
        <v>0</v>
      </c>
      <c r="Y25" s="9">
        <f t="shared" si="1"/>
        <v>0</v>
      </c>
      <c r="Z25" s="9">
        <f t="shared" si="1"/>
        <v>0</v>
      </c>
      <c r="AA25" s="9">
        <f t="shared" si="1"/>
        <v>0</v>
      </c>
    </row>
    <row r="26" spans="2:27" ht="14.4">
      <c r="B26" s="9" t="s">
        <v>65</v>
      </c>
      <c r="C26" s="9">
        <v>22</v>
      </c>
      <c r="D26" s="6">
        <f>IF(D25=MAX($D25:$N25),D$4/(SUM(Q$5:Q25)+1),D25)</f>
        <v>24387.583333333332</v>
      </c>
      <c r="E26" s="6">
        <f>IF(E25=MAX($D25:$N25),E$4/(SUM(R$5:R25)+1),E25)</f>
        <v>24932.75</v>
      </c>
      <c r="F26" s="6">
        <f>IF(F25=MAX($D25:$N25),F$4/(SUM(S$5:S25)+1),F25)</f>
        <v>19951</v>
      </c>
      <c r="G26" s="6">
        <f>IF(G25=MAX($D25:$N25),G$4/(SUM(T$5:T25)+1),G25)</f>
        <v>0</v>
      </c>
      <c r="H26" s="6">
        <f>IF(H25=MAX($D25:$N25),H$4/(SUM(U$5:U25)+1),H25)</f>
        <v>15399</v>
      </c>
      <c r="I26" s="6">
        <f>IF(I25=MAX($D25:$N25),I$4/(SUM(V$5:V25)+1),I25)</f>
        <v>14014</v>
      </c>
      <c r="J26" s="6">
        <f>IF(J25=MAX($D25:$N25),J$4/(SUM(W$5:W25)+1),J25)</f>
        <v>2551</v>
      </c>
      <c r="K26" s="6">
        <f>IF(K25=MAX($D25:$N25),K$4/(SUM(X$5:X25)+1),K25)</f>
        <v>1999</v>
      </c>
      <c r="L26" s="6">
        <f>IF(L25=MAX($D25:$N25),L$4/(SUM(Y$5:Y25)+1),L25)</f>
        <v>1170</v>
      </c>
      <c r="M26" s="6">
        <f>IF(M25=MAX($D25:$N25),M$4/(SUM(Z$5:Z25)+1),M25)</f>
        <v>441</v>
      </c>
      <c r="N26" s="6">
        <f>IF(N25=MAX($D25:$N25),N$4/(SUM(AA$5:AA25)+1),N25)</f>
        <v>694</v>
      </c>
      <c r="P26" s="9">
        <v>22</v>
      </c>
      <c r="Q26" s="9">
        <f t="shared" si="1"/>
        <v>0</v>
      </c>
      <c r="R26" s="9">
        <f t="shared" si="1"/>
        <v>1</v>
      </c>
      <c r="S26" s="9">
        <f t="shared" si="1"/>
        <v>0</v>
      </c>
      <c r="T26" s="9">
        <f t="shared" si="1"/>
        <v>0</v>
      </c>
      <c r="U26" s="9">
        <f t="shared" si="1"/>
        <v>0</v>
      </c>
      <c r="V26" s="9">
        <f t="shared" si="1"/>
        <v>0</v>
      </c>
      <c r="W26" s="9">
        <f t="shared" si="1"/>
        <v>0</v>
      </c>
      <c r="X26" s="9">
        <f t="shared" si="1"/>
        <v>0</v>
      </c>
      <c r="Y26" s="9">
        <f t="shared" si="1"/>
        <v>0</v>
      </c>
      <c r="Z26" s="9">
        <f t="shared" si="1"/>
        <v>0</v>
      </c>
      <c r="AA26" s="9">
        <f t="shared" si="1"/>
        <v>0</v>
      </c>
    </row>
    <row r="27" spans="2:27" ht="14.4">
      <c r="B27" s="9" t="s">
        <v>65</v>
      </c>
      <c r="C27" s="9">
        <v>23</v>
      </c>
      <c r="D27" s="6">
        <f>IF(D26=MAX($D26:$N26),D$4/(SUM(Q$5:Q26)+1),D26)</f>
        <v>24387.583333333332</v>
      </c>
      <c r="E27" s="6">
        <f>IF(E26=MAX($D26:$N26),E$4/(SUM(R$5:R26)+1),E26)</f>
        <v>22162.444444444445</v>
      </c>
      <c r="F27" s="6">
        <f>IF(F26=MAX($D26:$N26),F$4/(SUM(S$5:S26)+1),F26)</f>
        <v>19951</v>
      </c>
      <c r="G27" s="6">
        <f>IF(G26=MAX($D26:$N26),G$4/(SUM(T$5:T26)+1),G26)</f>
        <v>0</v>
      </c>
      <c r="H27" s="6">
        <f>IF(H26=MAX($D26:$N26),H$4/(SUM(U$5:U26)+1),H26)</f>
        <v>15399</v>
      </c>
      <c r="I27" s="6">
        <f>IF(I26=MAX($D26:$N26),I$4/(SUM(V$5:V26)+1),I26)</f>
        <v>14014</v>
      </c>
      <c r="J27" s="6">
        <f>IF(J26=MAX($D26:$N26),J$4/(SUM(W$5:W26)+1),J26)</f>
        <v>2551</v>
      </c>
      <c r="K27" s="6">
        <f>IF(K26=MAX($D26:$N26),K$4/(SUM(X$5:X26)+1),K26)</f>
        <v>1999</v>
      </c>
      <c r="L27" s="6">
        <f>IF(L26=MAX($D26:$N26),L$4/(SUM(Y$5:Y26)+1),L26)</f>
        <v>1170</v>
      </c>
      <c r="M27" s="6">
        <f>IF(M26=MAX($D26:$N26),M$4/(SUM(Z$5:Z26)+1),M26)</f>
        <v>441</v>
      </c>
      <c r="N27" s="6">
        <f>IF(N26=MAX($D26:$N26),N$4/(SUM(AA$5:AA26)+1),N26)</f>
        <v>694</v>
      </c>
      <c r="P27" s="9">
        <v>23</v>
      </c>
      <c r="Q27" s="9">
        <f t="shared" si="1"/>
        <v>1</v>
      </c>
      <c r="R27" s="9">
        <f t="shared" si="1"/>
        <v>0</v>
      </c>
      <c r="S27" s="9">
        <f t="shared" si="1"/>
        <v>0</v>
      </c>
      <c r="T27" s="9">
        <f t="shared" si="1"/>
        <v>0</v>
      </c>
      <c r="U27" s="9">
        <f t="shared" si="1"/>
        <v>0</v>
      </c>
      <c r="V27" s="9">
        <f t="shared" si="1"/>
        <v>0</v>
      </c>
      <c r="W27" s="9">
        <f t="shared" si="1"/>
        <v>0</v>
      </c>
      <c r="X27" s="9">
        <f t="shared" si="1"/>
        <v>0</v>
      </c>
      <c r="Y27" s="9">
        <f t="shared" si="1"/>
        <v>0</v>
      </c>
      <c r="Z27" s="9">
        <f t="shared" si="1"/>
        <v>0</v>
      </c>
      <c r="AA27" s="9">
        <f t="shared" si="1"/>
        <v>0</v>
      </c>
    </row>
    <row r="28" spans="2:27" ht="14.4">
      <c r="B28" s="9" t="s">
        <v>65</v>
      </c>
      <c r="C28" s="9">
        <v>24</v>
      </c>
      <c r="D28" s="6">
        <f>IF(D27=MAX($D27:$N27),D$4/(SUM(Q$5:Q27)+1),D27)</f>
        <v>22511.615384615383</v>
      </c>
      <c r="E28" s="6">
        <f>IF(E27=MAX($D27:$N27),E$4/(SUM(R$5:R27)+1),E27)</f>
        <v>22162.444444444445</v>
      </c>
      <c r="F28" s="6">
        <f>IF(F27=MAX($D27:$N27),F$4/(SUM(S$5:S27)+1),F27)</f>
        <v>19951</v>
      </c>
      <c r="G28" s="6">
        <f>IF(G27=MAX($D27:$N27),G$4/(SUM(T$5:T27)+1),G27)</f>
        <v>0</v>
      </c>
      <c r="H28" s="6">
        <f>IF(H27=MAX($D27:$N27),H$4/(SUM(U$5:U27)+1),H27)</f>
        <v>15399</v>
      </c>
      <c r="I28" s="6">
        <f>IF(I27=MAX($D27:$N27),I$4/(SUM(V$5:V27)+1),I27)</f>
        <v>14014</v>
      </c>
      <c r="J28" s="6">
        <f>IF(J27=MAX($D27:$N27),J$4/(SUM(W$5:W27)+1),J27)</f>
        <v>2551</v>
      </c>
      <c r="K28" s="6">
        <f>IF(K27=MAX($D27:$N27),K$4/(SUM(X$5:X27)+1),K27)</f>
        <v>1999</v>
      </c>
      <c r="L28" s="6">
        <f>IF(L27=MAX($D27:$N27),L$4/(SUM(Y$5:Y27)+1),L27)</f>
        <v>1170</v>
      </c>
      <c r="M28" s="6">
        <f>IF(M27=MAX($D27:$N27),M$4/(SUM(Z$5:Z27)+1),M27)</f>
        <v>441</v>
      </c>
      <c r="N28" s="6">
        <f>IF(N27=MAX($D27:$N27),N$4/(SUM(AA$5:AA27)+1),N27)</f>
        <v>694</v>
      </c>
      <c r="P28" s="9">
        <v>24</v>
      </c>
      <c r="Q28" s="9">
        <f t="shared" si="1"/>
        <v>1</v>
      </c>
      <c r="R28" s="9">
        <f t="shared" si="1"/>
        <v>0</v>
      </c>
      <c r="S28" s="9">
        <f t="shared" ref="S28:AA29" si="2">IF(F28=MAX($D28:$N28),1,0)</f>
        <v>0</v>
      </c>
      <c r="T28" s="9">
        <f t="shared" si="2"/>
        <v>0</v>
      </c>
      <c r="U28" s="9">
        <f t="shared" si="2"/>
        <v>0</v>
      </c>
      <c r="V28" s="9">
        <f t="shared" si="2"/>
        <v>0</v>
      </c>
      <c r="W28" s="9">
        <f t="shared" si="2"/>
        <v>0</v>
      </c>
      <c r="X28" s="9">
        <f t="shared" si="2"/>
        <v>0</v>
      </c>
      <c r="Y28" s="9">
        <f t="shared" si="2"/>
        <v>0</v>
      </c>
      <c r="Z28" s="9">
        <f t="shared" si="2"/>
        <v>0</v>
      </c>
      <c r="AA28" s="9">
        <f t="shared" si="2"/>
        <v>0</v>
      </c>
    </row>
    <row r="29" spans="2:27" ht="14.4">
      <c r="B29" s="9" t="s">
        <v>65</v>
      </c>
      <c r="C29" s="9">
        <v>25</v>
      </c>
      <c r="D29" s="6">
        <f>IF(D28=MAX($D28:$N28),D$4/(SUM(Q$5:Q28)+1),D28)</f>
        <v>20903.642857142859</v>
      </c>
      <c r="E29" s="6">
        <f>IF(E28=MAX($D28:$N28),E$4/(SUM(R$5:R28)+1),E28)</f>
        <v>22162.444444444445</v>
      </c>
      <c r="F29" s="6">
        <f>IF(F28=MAX($D28:$N28),F$4/(SUM(S$5:S28)+1),F28)</f>
        <v>19951</v>
      </c>
      <c r="G29" s="6">
        <f>IF(G28=MAX($D28:$N28),G$4/(SUM(T$5:T28)+1),G28)</f>
        <v>0</v>
      </c>
      <c r="H29" s="6">
        <f>IF(H28=MAX($D28:$N28),H$4/(SUM(U$5:U28)+1),H28)</f>
        <v>15399</v>
      </c>
      <c r="I29" s="6">
        <f>IF(I28=MAX($D28:$N28),I$4/(SUM(V$5:V28)+1),I28)</f>
        <v>14014</v>
      </c>
      <c r="J29" s="6">
        <f>IF(J28=MAX($D28:$N28),J$4/(SUM(W$5:W28)+1),J28)</f>
        <v>2551</v>
      </c>
      <c r="K29" s="6">
        <f>IF(K28=MAX($D28:$N28),K$4/(SUM(X$5:X28)+1),K28)</f>
        <v>1999</v>
      </c>
      <c r="L29" s="6">
        <f>IF(L28=MAX($D28:$N28),L$4/(SUM(Y$5:Y28)+1),L28)</f>
        <v>1170</v>
      </c>
      <c r="M29" s="6">
        <f>IF(M28=MAX($D28:$N28),M$4/(SUM(Z$5:Z28)+1),M28)</f>
        <v>441</v>
      </c>
      <c r="N29" s="6">
        <f>IF(N28=MAX($D28:$N28),N$4/(SUM(AA$5:AA28)+1),N28)</f>
        <v>694</v>
      </c>
      <c r="P29" s="9">
        <v>25</v>
      </c>
      <c r="Q29" s="9">
        <f t="shared" ref="Q29:R29" si="3">IF(D29=MAX($D29:$N29),1,0)</f>
        <v>0</v>
      </c>
      <c r="R29" s="9">
        <f t="shared" si="3"/>
        <v>1</v>
      </c>
      <c r="S29" s="9">
        <f t="shared" si="2"/>
        <v>0</v>
      </c>
      <c r="T29" s="9">
        <f t="shared" si="2"/>
        <v>0</v>
      </c>
      <c r="U29" s="9">
        <f t="shared" si="2"/>
        <v>0</v>
      </c>
      <c r="V29" s="9">
        <f t="shared" si="2"/>
        <v>0</v>
      </c>
      <c r="W29" s="9">
        <f t="shared" si="2"/>
        <v>0</v>
      </c>
      <c r="X29" s="9">
        <f t="shared" si="2"/>
        <v>0</v>
      </c>
      <c r="Y29" s="9">
        <f t="shared" si="2"/>
        <v>0</v>
      </c>
      <c r="Z29" s="9">
        <f t="shared" si="2"/>
        <v>0</v>
      </c>
      <c r="AA29" s="9">
        <f t="shared" si="2"/>
        <v>0</v>
      </c>
    </row>
    <row r="30" spans="2:27" ht="14.4">
      <c r="B30" s="8"/>
      <c r="C30" s="8"/>
      <c r="D30" s="8"/>
      <c r="E30" s="8"/>
      <c r="F30" s="8"/>
      <c r="P30" s="9"/>
      <c r="Q30" s="9">
        <f>SUM(Q5:Q29)</f>
        <v>13</v>
      </c>
      <c r="R30" s="9">
        <f t="shared" ref="R30:AA30" si="4">SUM(R5:R29)</f>
        <v>9</v>
      </c>
      <c r="S30" s="9">
        <f t="shared" si="4"/>
        <v>3</v>
      </c>
      <c r="T30" s="9">
        <f t="shared" si="4"/>
        <v>0</v>
      </c>
      <c r="U30" s="9">
        <f t="shared" si="4"/>
        <v>0</v>
      </c>
      <c r="V30" s="9">
        <f t="shared" si="4"/>
        <v>0</v>
      </c>
      <c r="W30" s="9">
        <f t="shared" si="4"/>
        <v>0</v>
      </c>
      <c r="X30" s="9">
        <f t="shared" si="4"/>
        <v>0</v>
      </c>
      <c r="Y30" s="9">
        <f t="shared" si="4"/>
        <v>0</v>
      </c>
      <c r="Z30" s="9">
        <f t="shared" si="4"/>
        <v>0</v>
      </c>
      <c r="AA30" s="9">
        <f t="shared" si="4"/>
        <v>0</v>
      </c>
    </row>
    <row r="31" spans="2:27" ht="14.4">
      <c r="B31" s="8"/>
      <c r="C31" s="8"/>
      <c r="D31" s="8"/>
      <c r="E31" s="8"/>
      <c r="F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2:27" ht="14.4">
      <c r="B32" s="8"/>
      <c r="C32" s="8"/>
      <c r="D32" s="8"/>
      <c r="E32" s="8"/>
      <c r="F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ht="14.4">
      <c r="B33" s="8"/>
      <c r="C33" s="8"/>
      <c r="D33" s="8"/>
      <c r="E33" s="8"/>
      <c r="F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ht="14.4">
      <c r="B34" s="9" t="s">
        <v>2</v>
      </c>
      <c r="C34" s="9"/>
      <c r="D34" s="9"/>
      <c r="E34" s="9"/>
      <c r="F34" s="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27" ht="14.4">
      <c r="B35" s="9"/>
      <c r="C35" s="9"/>
      <c r="D35" s="9" t="s">
        <v>6</v>
      </c>
      <c r="E35" s="9" t="s">
        <v>8</v>
      </c>
      <c r="F35" s="9" t="s">
        <v>9</v>
      </c>
      <c r="G35" s="9" t="s">
        <v>10</v>
      </c>
      <c r="H35" s="9" t="s">
        <v>11</v>
      </c>
      <c r="I35" s="9" t="s">
        <v>12</v>
      </c>
      <c r="J35" s="9" t="s">
        <v>14</v>
      </c>
      <c r="K35" s="9" t="s">
        <v>15</v>
      </c>
      <c r="L35" s="9" t="s">
        <v>63</v>
      </c>
      <c r="M35" s="9" t="s">
        <v>16</v>
      </c>
      <c r="N35" s="9" t="s">
        <v>17</v>
      </c>
      <c r="O35" s="8"/>
      <c r="P35" s="9"/>
      <c r="Q35" s="9" t="s">
        <v>6</v>
      </c>
      <c r="R35" s="9" t="s">
        <v>8</v>
      </c>
      <c r="S35" s="9" t="s">
        <v>9</v>
      </c>
      <c r="T35" s="9" t="s">
        <v>10</v>
      </c>
      <c r="U35" s="9" t="s">
        <v>11</v>
      </c>
      <c r="V35" s="9" t="s">
        <v>12</v>
      </c>
      <c r="W35" s="9" t="s">
        <v>14</v>
      </c>
      <c r="X35" s="9" t="s">
        <v>15</v>
      </c>
      <c r="Y35" s="9" t="s">
        <v>63</v>
      </c>
      <c r="Z35" s="9" t="s">
        <v>16</v>
      </c>
      <c r="AA35" s="9" t="s">
        <v>17</v>
      </c>
    </row>
    <row r="36" spans="2:27" ht="14.4">
      <c r="B36" s="9"/>
      <c r="C36" s="9" t="s">
        <v>38</v>
      </c>
      <c r="D36" s="9">
        <f t="array" ref="D36:N36">TRANSPOSE(Datos!E3:E13)</f>
        <v>230245</v>
      </c>
      <c r="E36" s="9">
        <v>180068</v>
      </c>
      <c r="F36" s="9">
        <v>77112</v>
      </c>
      <c r="G36" s="8">
        <v>0</v>
      </c>
      <c r="H36" s="8">
        <v>12168</v>
      </c>
      <c r="I36" s="8">
        <v>12818</v>
      </c>
      <c r="J36" s="8">
        <v>2404</v>
      </c>
      <c r="K36" s="8">
        <v>1731</v>
      </c>
      <c r="L36" s="8">
        <v>962</v>
      </c>
      <c r="M36" s="8">
        <v>542</v>
      </c>
      <c r="N36" s="8">
        <v>542</v>
      </c>
      <c r="O36" s="8"/>
      <c r="P36" s="9" t="s">
        <v>64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ht="14.4">
      <c r="B37" s="9" t="s">
        <v>65</v>
      </c>
      <c r="C37" s="9">
        <v>1</v>
      </c>
      <c r="D37" s="10">
        <f>D36/((2*0)+1)</f>
        <v>230245</v>
      </c>
      <c r="E37" s="10">
        <f>E36/((2*0)+1)</f>
        <v>180068</v>
      </c>
      <c r="F37" s="10">
        <f>F36/((2*0)+1)</f>
        <v>77112</v>
      </c>
      <c r="G37" s="10">
        <f t="shared" ref="G37" si="5">G36/((2*0)+1)</f>
        <v>0</v>
      </c>
      <c r="H37" s="10">
        <f t="shared" ref="H37" si="6">H36/((2*0)+1)</f>
        <v>12168</v>
      </c>
      <c r="I37" s="10">
        <f t="shared" ref="I37" si="7">I36/((2*0)+1)</f>
        <v>12818</v>
      </c>
      <c r="J37" s="10">
        <f t="shared" ref="J37" si="8">J36/((2*0)+1)</f>
        <v>2404</v>
      </c>
      <c r="K37" s="10">
        <f t="shared" ref="K37" si="9">K36/((2*0)+1)</f>
        <v>1731</v>
      </c>
      <c r="L37" s="10">
        <f t="shared" ref="L37" si="10">L36/((2*0)+1)</f>
        <v>962</v>
      </c>
      <c r="M37" s="10">
        <f t="shared" ref="M37" si="11">M36/((2*0)+1)</f>
        <v>542</v>
      </c>
      <c r="N37" s="10">
        <f t="shared" ref="N37" si="12">N36/((2*0)+1)</f>
        <v>542</v>
      </c>
      <c r="O37" s="8"/>
      <c r="P37" s="9">
        <v>1</v>
      </c>
      <c r="Q37" s="9">
        <f>IF(D37=MAX($D37:$N37),1,0)</f>
        <v>1</v>
      </c>
      <c r="R37" s="9">
        <f>IF(E37=MAX($D37:$N37),1,0)</f>
        <v>0</v>
      </c>
      <c r="S37" s="9">
        <f t="shared" ref="Q37:AA58" si="13">IF(F37=MAX($D37:$N37),1,0)</f>
        <v>0</v>
      </c>
      <c r="T37" s="9">
        <f t="shared" si="13"/>
        <v>0</v>
      </c>
      <c r="U37" s="9">
        <f t="shared" si="13"/>
        <v>0</v>
      </c>
      <c r="V37" s="9">
        <f t="shared" si="13"/>
        <v>0</v>
      </c>
      <c r="W37" s="9">
        <f t="shared" si="13"/>
        <v>0</v>
      </c>
      <c r="X37" s="9">
        <f t="shared" si="13"/>
        <v>0</v>
      </c>
      <c r="Y37" s="9">
        <f t="shared" si="13"/>
        <v>0</v>
      </c>
      <c r="Z37" s="9">
        <f t="shared" si="13"/>
        <v>0</v>
      </c>
      <c r="AA37" s="9">
        <f t="shared" si="13"/>
        <v>0</v>
      </c>
    </row>
    <row r="38" spans="2:27" ht="14.4">
      <c r="B38" s="9" t="s">
        <v>65</v>
      </c>
      <c r="C38" s="9">
        <v>2</v>
      </c>
      <c r="D38" s="6">
        <f>IF(D37=MAX($D37:$N37),D$36/(SUM(Q$37:Q37)+1),D37)</f>
        <v>115122.5</v>
      </c>
      <c r="E38" s="6">
        <f>IF(E37=MAX($D37:$N37),E$36/(SUM(R$37:R37)+1),E37)</f>
        <v>180068</v>
      </c>
      <c r="F38" s="6">
        <f>IF(F37=MAX($D37:$N37),F$36/(SUM(S$37:S37)+1),F37)</f>
        <v>77112</v>
      </c>
      <c r="G38" s="6">
        <f>IF(G37=MAX($D37:$N37),G$36/(SUM(T$37:T37)+1),G37)</f>
        <v>0</v>
      </c>
      <c r="H38" s="6">
        <f>IF(H37=MAX($D37:$N37),H$36/(SUM(U$37:U37)+1),H37)</f>
        <v>12168</v>
      </c>
      <c r="I38" s="6">
        <f>IF(I37=MAX($D37:$N37),I$36/(SUM(V$37:V37)+1),I37)</f>
        <v>12818</v>
      </c>
      <c r="J38" s="6">
        <f>IF(J37=MAX($D37:$N37),J$36/(SUM(W$37:W37)+1),J37)</f>
        <v>2404</v>
      </c>
      <c r="K38" s="6">
        <f>IF(K37=MAX($D37:$N37),K$36/(SUM(X$37:X37)+1),K37)</f>
        <v>1731</v>
      </c>
      <c r="L38" s="6">
        <f>IF(L37=MAX($D37:$N37),L$36/(SUM(Y$37:Y37)+1),L37)</f>
        <v>962</v>
      </c>
      <c r="M38" s="6">
        <f>IF(M37=MAX($D37:$N37),M$36/(SUM(Z$37:Z37)+1),M37)</f>
        <v>542</v>
      </c>
      <c r="N38" s="6">
        <f>IF(N37=MAX($D37:$N37),N$36/(SUM(AA$37:AA37)+1),N37)</f>
        <v>542</v>
      </c>
      <c r="O38" s="8"/>
      <c r="P38" s="9">
        <v>2</v>
      </c>
      <c r="Q38" s="9">
        <f t="shared" si="13"/>
        <v>0</v>
      </c>
      <c r="R38" s="9">
        <f t="shared" si="13"/>
        <v>1</v>
      </c>
      <c r="S38" s="9">
        <f t="shared" si="13"/>
        <v>0</v>
      </c>
      <c r="T38" s="9">
        <f t="shared" si="13"/>
        <v>0</v>
      </c>
      <c r="U38" s="9">
        <f t="shared" si="13"/>
        <v>0</v>
      </c>
      <c r="V38" s="9">
        <f t="shared" si="13"/>
        <v>0</v>
      </c>
      <c r="W38" s="9">
        <f t="shared" si="13"/>
        <v>0</v>
      </c>
      <c r="X38" s="9">
        <f t="shared" si="13"/>
        <v>0</v>
      </c>
      <c r="Y38" s="9">
        <f t="shared" si="13"/>
        <v>0</v>
      </c>
      <c r="Z38" s="9">
        <f t="shared" si="13"/>
        <v>0</v>
      </c>
      <c r="AA38" s="9">
        <f t="shared" si="13"/>
        <v>0</v>
      </c>
    </row>
    <row r="39" spans="2:27" ht="14.4">
      <c r="B39" s="9" t="s">
        <v>65</v>
      </c>
      <c r="C39" s="9">
        <v>3</v>
      </c>
      <c r="D39" s="6">
        <f>IF(D38=MAX($D38:$N38),D$36/(SUM(Q$37:Q38)+1),D38)</f>
        <v>115122.5</v>
      </c>
      <c r="E39" s="6">
        <f>IF(E38=MAX($D38:$N38),E$36/(SUM(R$37:R38)+1),E38)</f>
        <v>90034</v>
      </c>
      <c r="F39" s="6">
        <f>IF(F38=MAX($D38:$N38),F$36/(SUM(S$37:S38)+1),F38)</f>
        <v>77112</v>
      </c>
      <c r="G39" s="6">
        <f>IF(G38=MAX($D38:$N38),G$36/(SUM(T$37:T38)+1),G38)</f>
        <v>0</v>
      </c>
      <c r="H39" s="6">
        <f>IF(H38=MAX($D38:$N38),H$36/(SUM(U$37:U38)+1),H38)</f>
        <v>12168</v>
      </c>
      <c r="I39" s="6">
        <f>IF(I38=MAX($D38:$N38),I$36/(SUM(V$37:V38)+1),I38)</f>
        <v>12818</v>
      </c>
      <c r="J39" s="6">
        <f>IF(J38=MAX($D38:$N38),J$36/(SUM(W$37:W38)+1),J38)</f>
        <v>2404</v>
      </c>
      <c r="K39" s="6">
        <f>IF(K38=MAX($D38:$N38),K$36/(SUM(X$37:X38)+1),K38)</f>
        <v>1731</v>
      </c>
      <c r="L39" s="6">
        <f>IF(L38=MAX($D38:$N38),L$36/(SUM(Y$37:Y38)+1),L38)</f>
        <v>962</v>
      </c>
      <c r="M39" s="6">
        <f>IF(M38=MAX($D38:$N38),M$36/(SUM(Z$37:Z38)+1),M38)</f>
        <v>542</v>
      </c>
      <c r="N39" s="6">
        <f>IF(N38=MAX($D38:$N38),N$36/(SUM(AA$37:AA38)+1),N38)</f>
        <v>542</v>
      </c>
      <c r="O39" s="8"/>
      <c r="P39" s="9">
        <v>3</v>
      </c>
      <c r="Q39" s="9">
        <f t="shared" si="13"/>
        <v>1</v>
      </c>
      <c r="R39" s="9">
        <f t="shared" si="13"/>
        <v>0</v>
      </c>
      <c r="S39" s="9">
        <f t="shared" si="13"/>
        <v>0</v>
      </c>
      <c r="T39" s="9">
        <f t="shared" si="13"/>
        <v>0</v>
      </c>
      <c r="U39" s="9">
        <f t="shared" si="13"/>
        <v>0</v>
      </c>
      <c r="V39" s="9">
        <f t="shared" si="13"/>
        <v>0</v>
      </c>
      <c r="W39" s="9">
        <f t="shared" si="13"/>
        <v>0</v>
      </c>
      <c r="X39" s="9">
        <f t="shared" si="13"/>
        <v>0</v>
      </c>
      <c r="Y39" s="9">
        <f t="shared" si="13"/>
        <v>0</v>
      </c>
      <c r="Z39" s="9">
        <f t="shared" si="13"/>
        <v>0</v>
      </c>
      <c r="AA39" s="9">
        <f t="shared" si="13"/>
        <v>0</v>
      </c>
    </row>
    <row r="40" spans="2:27" ht="14.4">
      <c r="B40" s="9" t="s">
        <v>65</v>
      </c>
      <c r="C40" s="9">
        <v>4</v>
      </c>
      <c r="D40" s="6">
        <f>IF(D39=MAX($D39:$N39),D$36/(SUM(Q$37:Q39)+1),D39)</f>
        <v>76748.333333333328</v>
      </c>
      <c r="E40" s="6">
        <f>IF(E39=MAX($D39:$N39),E$36/(SUM(R$37:R39)+1),E39)</f>
        <v>90034</v>
      </c>
      <c r="F40" s="6">
        <f>IF(F39=MAX($D39:$N39),F$36/(SUM(S$37:S39)+1),F39)</f>
        <v>77112</v>
      </c>
      <c r="G40" s="6">
        <f>IF(G39=MAX($D39:$N39),G$36/(SUM(T$37:T39)+1),G39)</f>
        <v>0</v>
      </c>
      <c r="H40" s="6">
        <f>IF(H39=MAX($D39:$N39),H$36/(SUM(U$37:U39)+1),H39)</f>
        <v>12168</v>
      </c>
      <c r="I40" s="6">
        <f>IF(I39=MAX($D39:$N39),I$36/(SUM(V$37:V39)+1),I39)</f>
        <v>12818</v>
      </c>
      <c r="J40" s="6">
        <f>IF(J39=MAX($D39:$N39),J$36/(SUM(W$37:W39)+1),J39)</f>
        <v>2404</v>
      </c>
      <c r="K40" s="6">
        <f>IF(K39=MAX($D39:$N39),K$36/(SUM(X$37:X39)+1),K39)</f>
        <v>1731</v>
      </c>
      <c r="L40" s="6">
        <f>IF(L39=MAX($D39:$N39),L$36/(SUM(Y$37:Y39)+1),L39)</f>
        <v>962</v>
      </c>
      <c r="M40" s="6">
        <f>IF(M39=MAX($D39:$N39),M$36/(SUM(Z$37:Z39)+1),M39)</f>
        <v>542</v>
      </c>
      <c r="N40" s="6">
        <f>IF(N39=MAX($D39:$N39),N$36/(SUM(AA$37:AA39)+1),N39)</f>
        <v>542</v>
      </c>
      <c r="O40" s="8"/>
      <c r="P40" s="9">
        <v>4</v>
      </c>
      <c r="Q40" s="9">
        <f t="shared" si="13"/>
        <v>0</v>
      </c>
      <c r="R40" s="9">
        <f t="shared" si="13"/>
        <v>1</v>
      </c>
      <c r="S40" s="9">
        <f t="shared" si="13"/>
        <v>0</v>
      </c>
      <c r="T40" s="9">
        <f t="shared" si="13"/>
        <v>0</v>
      </c>
      <c r="U40" s="9">
        <f t="shared" si="13"/>
        <v>0</v>
      </c>
      <c r="V40" s="9">
        <f t="shared" si="13"/>
        <v>0</v>
      </c>
      <c r="W40" s="9">
        <f t="shared" si="13"/>
        <v>0</v>
      </c>
      <c r="X40" s="9">
        <f t="shared" si="13"/>
        <v>0</v>
      </c>
      <c r="Y40" s="9">
        <f t="shared" si="13"/>
        <v>0</v>
      </c>
      <c r="Z40" s="9">
        <f t="shared" si="13"/>
        <v>0</v>
      </c>
      <c r="AA40" s="9">
        <f t="shared" si="13"/>
        <v>0</v>
      </c>
    </row>
    <row r="41" spans="2:27" ht="14.4">
      <c r="B41" s="9" t="s">
        <v>65</v>
      </c>
      <c r="C41" s="9">
        <v>5</v>
      </c>
      <c r="D41" s="6">
        <f>IF(D40=MAX($D40:$N40),D$36/(SUM(Q$37:Q40)+1),D40)</f>
        <v>76748.333333333328</v>
      </c>
      <c r="E41" s="6">
        <f>IF(E40=MAX($D40:$N40),E$36/(SUM(R$37:R40)+1),E40)</f>
        <v>60022.666666666664</v>
      </c>
      <c r="F41" s="6">
        <f>IF(F40=MAX($D40:$N40),F$36/(SUM(S$37:S40)+1),F40)</f>
        <v>77112</v>
      </c>
      <c r="G41" s="6">
        <f>IF(G40=MAX($D40:$N40),G$36/(SUM(T$37:T40)+1),G40)</f>
        <v>0</v>
      </c>
      <c r="H41" s="6">
        <f>IF(H40=MAX($D40:$N40),H$36/(SUM(U$37:U40)+1),H40)</f>
        <v>12168</v>
      </c>
      <c r="I41" s="6">
        <f>IF(I40=MAX($D40:$N40),I$36/(SUM(V$37:V40)+1),I40)</f>
        <v>12818</v>
      </c>
      <c r="J41" s="6">
        <f>IF(J40=MAX($D40:$N40),J$36/(SUM(W$37:W40)+1),J40)</f>
        <v>2404</v>
      </c>
      <c r="K41" s="6">
        <f>IF(K40=MAX($D40:$N40),K$36/(SUM(X$37:X40)+1),K40)</f>
        <v>1731</v>
      </c>
      <c r="L41" s="6">
        <f>IF(L40=MAX($D40:$N40),L$36/(SUM(Y$37:Y40)+1),L40)</f>
        <v>962</v>
      </c>
      <c r="M41" s="6">
        <f>IF(M40=MAX($D40:$N40),M$36/(SUM(Z$37:Z40)+1),M40)</f>
        <v>542</v>
      </c>
      <c r="N41" s="6">
        <f>IF(N40=MAX($D40:$N40),N$36/(SUM(AA$37:AA40)+1),N40)</f>
        <v>542</v>
      </c>
      <c r="O41" s="8"/>
      <c r="P41" s="9">
        <v>5</v>
      </c>
      <c r="Q41" s="9">
        <f t="shared" si="13"/>
        <v>0</v>
      </c>
      <c r="R41" s="9">
        <f t="shared" si="13"/>
        <v>0</v>
      </c>
      <c r="S41" s="9">
        <f t="shared" si="13"/>
        <v>1</v>
      </c>
      <c r="T41" s="9">
        <f t="shared" si="13"/>
        <v>0</v>
      </c>
      <c r="U41" s="9">
        <f t="shared" si="13"/>
        <v>0</v>
      </c>
      <c r="V41" s="9">
        <f t="shared" si="13"/>
        <v>0</v>
      </c>
      <c r="W41" s="9">
        <f t="shared" si="13"/>
        <v>0</v>
      </c>
      <c r="X41" s="9">
        <f t="shared" si="13"/>
        <v>0</v>
      </c>
      <c r="Y41" s="9">
        <f t="shared" si="13"/>
        <v>0</v>
      </c>
      <c r="Z41" s="9">
        <f t="shared" si="13"/>
        <v>0</v>
      </c>
      <c r="AA41" s="9">
        <f t="shared" si="13"/>
        <v>0</v>
      </c>
    </row>
    <row r="42" spans="2:27" ht="14.4">
      <c r="B42" s="9" t="s">
        <v>65</v>
      </c>
      <c r="C42" s="9">
        <v>6</v>
      </c>
      <c r="D42" s="6">
        <f>IF(D41=MAX($D41:$N41),D$36/(SUM(Q$37:Q41)+1),D41)</f>
        <v>76748.333333333328</v>
      </c>
      <c r="E42" s="6">
        <f>IF(E41=MAX($D41:$N41),E$36/(SUM(R$37:R41)+1),E41)</f>
        <v>60022.666666666664</v>
      </c>
      <c r="F42" s="6">
        <f>IF(F41=MAX($D41:$N41),F$36/(SUM(S$37:S41)+1),F41)</f>
        <v>38556</v>
      </c>
      <c r="G42" s="6">
        <f>IF(G41=MAX($D41:$N41),G$36/(SUM(T$37:T41)+1),G41)</f>
        <v>0</v>
      </c>
      <c r="H42" s="6">
        <f>IF(H41=MAX($D41:$N41),H$36/(SUM(U$37:U41)+1),H41)</f>
        <v>12168</v>
      </c>
      <c r="I42" s="6">
        <f>IF(I41=MAX($D41:$N41),I$36/(SUM(V$37:V41)+1),I41)</f>
        <v>12818</v>
      </c>
      <c r="J42" s="6">
        <f>IF(J41=MAX($D41:$N41),J$36/(SUM(W$37:W41)+1),J41)</f>
        <v>2404</v>
      </c>
      <c r="K42" s="6">
        <f>IF(K41=MAX($D41:$N41),K$36/(SUM(X$37:X41)+1),K41)</f>
        <v>1731</v>
      </c>
      <c r="L42" s="6">
        <f>IF(L41=MAX($D41:$N41),L$36/(SUM(Y$37:Y41)+1),L41)</f>
        <v>962</v>
      </c>
      <c r="M42" s="6">
        <f>IF(M41=MAX($D41:$N41),M$36/(SUM(Z$37:Z41)+1),M41)</f>
        <v>542</v>
      </c>
      <c r="N42" s="6">
        <f>IF(N41=MAX($D41:$N41),N$36/(SUM(AA$37:AA41)+1),N41)</f>
        <v>542</v>
      </c>
      <c r="O42" s="8"/>
      <c r="P42" s="9">
        <v>6</v>
      </c>
      <c r="Q42" s="9">
        <f t="shared" si="13"/>
        <v>1</v>
      </c>
      <c r="R42" s="9">
        <f t="shared" si="13"/>
        <v>0</v>
      </c>
      <c r="S42" s="9">
        <f t="shared" si="13"/>
        <v>0</v>
      </c>
      <c r="T42" s="9">
        <f t="shared" si="13"/>
        <v>0</v>
      </c>
      <c r="U42" s="9">
        <f t="shared" si="13"/>
        <v>0</v>
      </c>
      <c r="V42" s="9">
        <f t="shared" si="13"/>
        <v>0</v>
      </c>
      <c r="W42" s="9">
        <f t="shared" si="13"/>
        <v>0</v>
      </c>
      <c r="X42" s="9">
        <f t="shared" si="13"/>
        <v>0</v>
      </c>
      <c r="Y42" s="9">
        <f t="shared" si="13"/>
        <v>0</v>
      </c>
      <c r="Z42" s="9">
        <f t="shared" si="13"/>
        <v>0</v>
      </c>
      <c r="AA42" s="9">
        <f t="shared" si="13"/>
        <v>0</v>
      </c>
    </row>
    <row r="43" spans="2:27" ht="14.4">
      <c r="B43" s="9" t="s">
        <v>65</v>
      </c>
      <c r="C43" s="9">
        <v>7</v>
      </c>
      <c r="D43" s="6">
        <f>IF(D42=MAX($D42:$N42),D$36/(SUM(Q$37:Q42)+1),D42)</f>
        <v>57561.25</v>
      </c>
      <c r="E43" s="6">
        <f>IF(E42=MAX($D42:$N42),E$36/(SUM(R$37:R42)+1),E42)</f>
        <v>60022.666666666664</v>
      </c>
      <c r="F43" s="6">
        <f>IF(F42=MAX($D42:$N42),F$36/(SUM(S$37:S42)+1),F42)</f>
        <v>38556</v>
      </c>
      <c r="G43" s="6">
        <f>IF(G42=MAX($D42:$N42),G$36/(SUM(T$37:T42)+1),G42)</f>
        <v>0</v>
      </c>
      <c r="H43" s="6">
        <f>IF(H42=MAX($D42:$N42),H$36/(SUM(U$37:U42)+1),H42)</f>
        <v>12168</v>
      </c>
      <c r="I43" s="6">
        <f>IF(I42=MAX($D42:$N42),I$36/(SUM(V$37:V42)+1),I42)</f>
        <v>12818</v>
      </c>
      <c r="J43" s="6">
        <f>IF(J42=MAX($D42:$N42),J$36/(SUM(W$37:W42)+1),J42)</f>
        <v>2404</v>
      </c>
      <c r="K43" s="6">
        <f>IF(K42=MAX($D42:$N42),K$36/(SUM(X$37:X42)+1),K42)</f>
        <v>1731</v>
      </c>
      <c r="L43" s="6">
        <f>IF(L42=MAX($D42:$N42),L$36/(SUM(Y$37:Y42)+1),L42)</f>
        <v>962</v>
      </c>
      <c r="M43" s="6">
        <f>IF(M42=MAX($D42:$N42),M$36/(SUM(Z$37:Z42)+1),M42)</f>
        <v>542</v>
      </c>
      <c r="N43" s="6">
        <f>IF(N42=MAX($D42:$N42),N$36/(SUM(AA$37:AA42)+1),N42)</f>
        <v>542</v>
      </c>
      <c r="O43" s="8"/>
      <c r="P43" s="9">
        <v>7</v>
      </c>
      <c r="Q43" s="9">
        <f t="shared" si="13"/>
        <v>0</v>
      </c>
      <c r="R43" s="9">
        <f t="shared" si="13"/>
        <v>1</v>
      </c>
      <c r="S43" s="9">
        <f t="shared" si="13"/>
        <v>0</v>
      </c>
      <c r="T43" s="9">
        <f t="shared" si="13"/>
        <v>0</v>
      </c>
      <c r="U43" s="9">
        <f t="shared" si="13"/>
        <v>0</v>
      </c>
      <c r="V43" s="9">
        <f t="shared" si="13"/>
        <v>0</v>
      </c>
      <c r="W43" s="9">
        <f t="shared" si="13"/>
        <v>0</v>
      </c>
      <c r="X43" s="9">
        <f t="shared" si="13"/>
        <v>0</v>
      </c>
      <c r="Y43" s="9">
        <f t="shared" si="13"/>
        <v>0</v>
      </c>
      <c r="Z43" s="9">
        <f t="shared" si="13"/>
        <v>0</v>
      </c>
      <c r="AA43" s="9">
        <f t="shared" si="13"/>
        <v>0</v>
      </c>
    </row>
    <row r="44" spans="2:27" ht="14.4">
      <c r="B44" s="9" t="s">
        <v>65</v>
      </c>
      <c r="C44" s="9">
        <v>8</v>
      </c>
      <c r="D44" s="6">
        <f>IF(D43=MAX($D43:$N43),D$36/(SUM(Q$37:Q43)+1),D43)</f>
        <v>57561.25</v>
      </c>
      <c r="E44" s="6">
        <f>IF(E43=MAX($D43:$N43),E$36/(SUM(R$37:R43)+1),E43)</f>
        <v>45017</v>
      </c>
      <c r="F44" s="6">
        <f>IF(F43=MAX($D43:$N43),F$36/(SUM(S$37:S43)+1),F43)</f>
        <v>38556</v>
      </c>
      <c r="G44" s="6">
        <f>IF(G43=MAX($D43:$N43),G$36/(SUM(T$37:T43)+1),G43)</f>
        <v>0</v>
      </c>
      <c r="H44" s="6">
        <f>IF(H43=MAX($D43:$N43),H$36/(SUM(U$37:U43)+1),H43)</f>
        <v>12168</v>
      </c>
      <c r="I44" s="6">
        <f>IF(I43=MAX($D43:$N43),I$36/(SUM(V$37:V43)+1),I43)</f>
        <v>12818</v>
      </c>
      <c r="J44" s="6">
        <f>IF(J43=MAX($D43:$N43),J$36/(SUM(W$37:W43)+1),J43)</f>
        <v>2404</v>
      </c>
      <c r="K44" s="6">
        <f>IF(K43=MAX($D43:$N43),K$36/(SUM(X$37:X43)+1),K43)</f>
        <v>1731</v>
      </c>
      <c r="L44" s="6">
        <f>IF(L43=MAX($D43:$N43),L$36/(SUM(Y$37:Y43)+1),L43)</f>
        <v>962</v>
      </c>
      <c r="M44" s="6">
        <f>IF(M43=MAX($D43:$N43),M$36/(SUM(Z$37:Z43)+1),M43)</f>
        <v>542</v>
      </c>
      <c r="N44" s="6">
        <f>IF(N43=MAX($D43:$N43),N$36/(SUM(AA$37:AA43)+1),N43)</f>
        <v>542</v>
      </c>
      <c r="O44" s="8"/>
      <c r="P44" s="9">
        <v>8</v>
      </c>
      <c r="Q44" s="9">
        <f t="shared" si="13"/>
        <v>1</v>
      </c>
      <c r="R44" s="9">
        <f t="shared" si="13"/>
        <v>0</v>
      </c>
      <c r="S44" s="9">
        <f t="shared" si="13"/>
        <v>0</v>
      </c>
      <c r="T44" s="9">
        <f t="shared" si="13"/>
        <v>0</v>
      </c>
      <c r="U44" s="9">
        <f t="shared" si="13"/>
        <v>0</v>
      </c>
      <c r="V44" s="9">
        <f t="shared" si="13"/>
        <v>0</v>
      </c>
      <c r="W44" s="9">
        <f t="shared" si="13"/>
        <v>0</v>
      </c>
      <c r="X44" s="9">
        <f t="shared" si="13"/>
        <v>0</v>
      </c>
      <c r="Y44" s="9">
        <f t="shared" si="13"/>
        <v>0</v>
      </c>
      <c r="Z44" s="9">
        <f t="shared" si="13"/>
        <v>0</v>
      </c>
      <c r="AA44" s="9">
        <f t="shared" si="13"/>
        <v>0</v>
      </c>
    </row>
    <row r="45" spans="2:27" ht="14.4">
      <c r="B45" s="9" t="s">
        <v>65</v>
      </c>
      <c r="C45" s="9">
        <v>9</v>
      </c>
      <c r="D45" s="6">
        <f>IF(D44=MAX($D44:$N44),D$36/(SUM(Q$37:Q44)+1),D44)</f>
        <v>46049</v>
      </c>
      <c r="E45" s="6">
        <f>IF(E44=MAX($D44:$N44),E$36/(SUM(R$37:R44)+1),E44)</f>
        <v>45017</v>
      </c>
      <c r="F45" s="6">
        <f>IF(F44=MAX($D44:$N44),F$36/(SUM(S$37:S44)+1),F44)</f>
        <v>38556</v>
      </c>
      <c r="G45" s="6">
        <f>IF(G44=MAX($D44:$N44),G$36/(SUM(T$37:T44)+1),G44)</f>
        <v>0</v>
      </c>
      <c r="H45" s="6">
        <f>IF(H44=MAX($D44:$N44),H$36/(SUM(U$37:U44)+1),H44)</f>
        <v>12168</v>
      </c>
      <c r="I45" s="6">
        <f>IF(I44=MAX($D44:$N44),I$36/(SUM(V$37:V44)+1),I44)</f>
        <v>12818</v>
      </c>
      <c r="J45" s="6">
        <f>IF(J44=MAX($D44:$N44),J$36/(SUM(W$37:W44)+1),J44)</f>
        <v>2404</v>
      </c>
      <c r="K45" s="6">
        <f>IF(K44=MAX($D44:$N44),K$36/(SUM(X$37:X44)+1),K44)</f>
        <v>1731</v>
      </c>
      <c r="L45" s="6">
        <f>IF(L44=MAX($D44:$N44),L$36/(SUM(Y$37:Y44)+1),L44)</f>
        <v>962</v>
      </c>
      <c r="M45" s="6">
        <f>IF(M44=MAX($D44:$N44),M$36/(SUM(Z$37:Z44)+1),M44)</f>
        <v>542</v>
      </c>
      <c r="N45" s="6">
        <f>IF(N44=MAX($D44:$N44),N$36/(SUM(AA$37:AA44)+1),N44)</f>
        <v>542</v>
      </c>
      <c r="O45" s="8"/>
      <c r="P45" s="9">
        <v>9</v>
      </c>
      <c r="Q45" s="9">
        <f t="shared" si="13"/>
        <v>1</v>
      </c>
      <c r="R45" s="9">
        <f t="shared" si="13"/>
        <v>0</v>
      </c>
      <c r="S45" s="9">
        <f t="shared" si="13"/>
        <v>0</v>
      </c>
      <c r="T45" s="9">
        <f t="shared" si="13"/>
        <v>0</v>
      </c>
      <c r="U45" s="9">
        <f t="shared" si="13"/>
        <v>0</v>
      </c>
      <c r="V45" s="9">
        <f t="shared" si="13"/>
        <v>0</v>
      </c>
      <c r="W45" s="9">
        <f t="shared" si="13"/>
        <v>0</v>
      </c>
      <c r="X45" s="9">
        <f t="shared" si="13"/>
        <v>0</v>
      </c>
      <c r="Y45" s="9">
        <f t="shared" si="13"/>
        <v>0</v>
      </c>
      <c r="Z45" s="9">
        <f t="shared" si="13"/>
        <v>0</v>
      </c>
      <c r="AA45" s="9">
        <f t="shared" si="13"/>
        <v>0</v>
      </c>
    </row>
    <row r="46" spans="2:27" ht="14.4">
      <c r="B46" s="9" t="s">
        <v>65</v>
      </c>
      <c r="C46" s="9">
        <v>10</v>
      </c>
      <c r="D46" s="6">
        <f>IF(D45=MAX($D45:$N45),D$36/(SUM(Q$37:Q45)+1),D45)</f>
        <v>38374.166666666664</v>
      </c>
      <c r="E46" s="6">
        <f>IF(E45=MAX($D45:$N45),E$36/(SUM(R$37:R45)+1),E45)</f>
        <v>45017</v>
      </c>
      <c r="F46" s="6">
        <f>IF(F45=MAX($D45:$N45),F$36/(SUM(S$37:S45)+1),F45)</f>
        <v>38556</v>
      </c>
      <c r="G46" s="6">
        <f>IF(G45=MAX($D45:$N45),G$36/(SUM(T$37:T45)+1),G45)</f>
        <v>0</v>
      </c>
      <c r="H46" s="6">
        <f>IF(H45=MAX($D45:$N45),H$36/(SUM(U$37:U45)+1),H45)</f>
        <v>12168</v>
      </c>
      <c r="I46" s="6">
        <f>IF(I45=MAX($D45:$N45),I$36/(SUM(V$37:V45)+1),I45)</f>
        <v>12818</v>
      </c>
      <c r="J46" s="6">
        <f>IF(J45=MAX($D45:$N45),J$36/(SUM(W$37:W45)+1),J45)</f>
        <v>2404</v>
      </c>
      <c r="K46" s="6">
        <f>IF(K45=MAX($D45:$N45),K$36/(SUM(X$37:X45)+1),K45)</f>
        <v>1731</v>
      </c>
      <c r="L46" s="6">
        <f>IF(L45=MAX($D45:$N45),L$36/(SUM(Y$37:Y45)+1),L45)</f>
        <v>962</v>
      </c>
      <c r="M46" s="6">
        <f>IF(M45=MAX($D45:$N45),M$36/(SUM(Z$37:Z45)+1),M45)</f>
        <v>542</v>
      </c>
      <c r="N46" s="6">
        <f>IF(N45=MAX($D45:$N45),N$36/(SUM(AA$37:AA45)+1),N45)</f>
        <v>542</v>
      </c>
      <c r="O46" s="8"/>
      <c r="P46" s="9">
        <v>10</v>
      </c>
      <c r="Q46" s="9">
        <f t="shared" si="13"/>
        <v>0</v>
      </c>
      <c r="R46" s="9">
        <f t="shared" si="13"/>
        <v>1</v>
      </c>
      <c r="S46" s="9">
        <f t="shared" si="13"/>
        <v>0</v>
      </c>
      <c r="T46" s="9">
        <f t="shared" si="13"/>
        <v>0</v>
      </c>
      <c r="U46" s="9">
        <f t="shared" si="13"/>
        <v>0</v>
      </c>
      <c r="V46" s="9">
        <f t="shared" si="13"/>
        <v>0</v>
      </c>
      <c r="W46" s="9">
        <f t="shared" si="13"/>
        <v>0</v>
      </c>
      <c r="X46" s="9">
        <f t="shared" si="13"/>
        <v>0</v>
      </c>
      <c r="Y46" s="9">
        <f t="shared" si="13"/>
        <v>0</v>
      </c>
      <c r="Z46" s="9">
        <f t="shared" si="13"/>
        <v>0</v>
      </c>
      <c r="AA46" s="9">
        <f t="shared" si="13"/>
        <v>0</v>
      </c>
    </row>
    <row r="47" spans="2:27" ht="14.4">
      <c r="B47" s="9" t="s">
        <v>65</v>
      </c>
      <c r="C47" s="9">
        <v>11</v>
      </c>
      <c r="D47" s="6">
        <f>IF(D46=MAX($D46:$N46),D$36/(SUM(Q$37:Q46)+1),D46)</f>
        <v>38374.166666666664</v>
      </c>
      <c r="E47" s="6">
        <f>IF(E46=MAX($D46:$N46),E$36/(SUM(R$37:R46)+1),E46)</f>
        <v>36013.599999999999</v>
      </c>
      <c r="F47" s="6">
        <f>IF(F46=MAX($D46:$N46),F$36/(SUM(S$37:S46)+1),F46)</f>
        <v>38556</v>
      </c>
      <c r="G47" s="6">
        <f>IF(G46=MAX($D46:$N46),G$36/(SUM(T$37:T46)+1),G46)</f>
        <v>0</v>
      </c>
      <c r="H47" s="6">
        <f>IF(H46=MAX($D46:$N46),H$36/(SUM(U$37:U46)+1),H46)</f>
        <v>12168</v>
      </c>
      <c r="I47" s="6">
        <f>IF(I46=MAX($D46:$N46),I$36/(SUM(V$37:V46)+1),I46)</f>
        <v>12818</v>
      </c>
      <c r="J47" s="6">
        <f>IF(J46=MAX($D46:$N46),J$36/(SUM(W$37:W46)+1),J46)</f>
        <v>2404</v>
      </c>
      <c r="K47" s="6">
        <f>IF(K46=MAX($D46:$N46),K$36/(SUM(X$37:X46)+1),K46)</f>
        <v>1731</v>
      </c>
      <c r="L47" s="6">
        <f>IF(L46=MAX($D46:$N46),L$36/(SUM(Y$37:Y46)+1),L46)</f>
        <v>962</v>
      </c>
      <c r="M47" s="6">
        <f>IF(M46=MAX($D46:$N46),M$36/(SUM(Z$37:Z46)+1),M46)</f>
        <v>542</v>
      </c>
      <c r="N47" s="6">
        <f>IF(N46=MAX($D46:$N46),N$36/(SUM(AA$37:AA46)+1),N46)</f>
        <v>542</v>
      </c>
      <c r="O47" s="8"/>
      <c r="P47" s="9">
        <v>11</v>
      </c>
      <c r="Q47" s="9">
        <f t="shared" si="13"/>
        <v>0</v>
      </c>
      <c r="R47" s="9">
        <f t="shared" si="13"/>
        <v>0</v>
      </c>
      <c r="S47" s="9">
        <f t="shared" si="13"/>
        <v>1</v>
      </c>
      <c r="T47" s="9">
        <f t="shared" si="13"/>
        <v>0</v>
      </c>
      <c r="U47" s="9">
        <f t="shared" si="13"/>
        <v>0</v>
      </c>
      <c r="V47" s="9">
        <f t="shared" si="13"/>
        <v>0</v>
      </c>
      <c r="W47" s="9">
        <f t="shared" si="13"/>
        <v>0</v>
      </c>
      <c r="X47" s="9">
        <f t="shared" si="13"/>
        <v>0</v>
      </c>
      <c r="Y47" s="9">
        <f t="shared" si="13"/>
        <v>0</v>
      </c>
      <c r="Z47" s="9">
        <f t="shared" si="13"/>
        <v>0</v>
      </c>
      <c r="AA47" s="9">
        <f t="shared" si="13"/>
        <v>0</v>
      </c>
    </row>
    <row r="48" spans="2:27" ht="14.4">
      <c r="B48" s="9" t="s">
        <v>65</v>
      </c>
      <c r="C48" s="9">
        <v>12</v>
      </c>
      <c r="D48" s="6">
        <f>IF(D47=MAX($D47:$N47),D$36/(SUM(Q$37:Q47)+1),D47)</f>
        <v>38374.166666666664</v>
      </c>
      <c r="E48" s="6">
        <f>IF(E47=MAX($D47:$N47),E$36/(SUM(R$37:R47)+1),E47)</f>
        <v>36013.599999999999</v>
      </c>
      <c r="F48" s="6">
        <f>IF(F47=MAX($D47:$N47),F$36/(SUM(S$37:S47)+1),F47)</f>
        <v>25704</v>
      </c>
      <c r="G48" s="6">
        <f>IF(G47=MAX($D47:$N47),G$36/(SUM(T$37:T47)+1),G47)</f>
        <v>0</v>
      </c>
      <c r="H48" s="6">
        <f>IF(H47=MAX($D47:$N47),H$36/(SUM(U$37:U47)+1),H47)</f>
        <v>12168</v>
      </c>
      <c r="I48" s="6">
        <f>IF(I47=MAX($D47:$N47),I$36/(SUM(V$37:V47)+1),I47)</f>
        <v>12818</v>
      </c>
      <c r="J48" s="6">
        <f>IF(J47=MAX($D47:$N47),J$36/(SUM(W$37:W47)+1),J47)</f>
        <v>2404</v>
      </c>
      <c r="K48" s="6">
        <f>IF(K47=MAX($D47:$N47),K$36/(SUM(X$37:X47)+1),K47)</f>
        <v>1731</v>
      </c>
      <c r="L48" s="6">
        <f>IF(L47=MAX($D47:$N47),L$36/(SUM(Y$37:Y47)+1),L47)</f>
        <v>962</v>
      </c>
      <c r="M48" s="6">
        <f>IF(M47=MAX($D47:$N47),M$36/(SUM(Z$37:Z47)+1),M47)</f>
        <v>542</v>
      </c>
      <c r="N48" s="6">
        <f>IF(N47=MAX($D47:$N47),N$36/(SUM(AA$37:AA47)+1),N47)</f>
        <v>542</v>
      </c>
      <c r="O48" s="8"/>
      <c r="P48" s="9">
        <v>12</v>
      </c>
      <c r="Q48" s="9">
        <f t="shared" si="13"/>
        <v>1</v>
      </c>
      <c r="R48" s="9">
        <f t="shared" si="13"/>
        <v>0</v>
      </c>
      <c r="S48" s="9">
        <f t="shared" si="13"/>
        <v>0</v>
      </c>
      <c r="T48" s="9">
        <f t="shared" si="13"/>
        <v>0</v>
      </c>
      <c r="U48" s="9">
        <f t="shared" si="13"/>
        <v>0</v>
      </c>
      <c r="V48" s="9">
        <f t="shared" si="13"/>
        <v>0</v>
      </c>
      <c r="W48" s="9">
        <f t="shared" si="13"/>
        <v>0</v>
      </c>
      <c r="X48" s="9">
        <f t="shared" si="13"/>
        <v>0</v>
      </c>
      <c r="Y48" s="9">
        <f t="shared" si="13"/>
        <v>0</v>
      </c>
      <c r="Z48" s="9">
        <f t="shared" si="13"/>
        <v>0</v>
      </c>
      <c r="AA48" s="9">
        <f t="shared" si="13"/>
        <v>0</v>
      </c>
    </row>
    <row r="49" spans="2:27" ht="14.4">
      <c r="B49" s="9" t="s">
        <v>65</v>
      </c>
      <c r="C49" s="9">
        <v>13</v>
      </c>
      <c r="D49" s="6">
        <f>IF(D48=MAX($D48:$N48),D$36/(SUM(Q$37:Q48)+1),D48)</f>
        <v>32892.142857142855</v>
      </c>
      <c r="E49" s="6">
        <f>IF(E48=MAX($D48:$N48),E$36/(SUM(R$37:R48)+1),E48)</f>
        <v>36013.599999999999</v>
      </c>
      <c r="F49" s="6">
        <f>IF(F48=MAX($D48:$N48),F$36/(SUM(S$37:S48)+1),F48)</f>
        <v>25704</v>
      </c>
      <c r="G49" s="6">
        <f>IF(G48=MAX($D48:$N48),G$36/(SUM(T$37:T48)+1),G48)</f>
        <v>0</v>
      </c>
      <c r="H49" s="6">
        <f>IF(H48=MAX($D48:$N48),H$36/(SUM(U$37:U48)+1),H48)</f>
        <v>12168</v>
      </c>
      <c r="I49" s="6">
        <f>IF(I48=MAX($D48:$N48),I$36/(SUM(V$37:V48)+1),I48)</f>
        <v>12818</v>
      </c>
      <c r="J49" s="6">
        <f>IF(J48=MAX($D48:$N48),J$36/(SUM(W$37:W48)+1),J48)</f>
        <v>2404</v>
      </c>
      <c r="K49" s="6">
        <f>IF(K48=MAX($D48:$N48),K$36/(SUM(X$37:X48)+1),K48)</f>
        <v>1731</v>
      </c>
      <c r="L49" s="6">
        <f>IF(L48=MAX($D48:$N48),L$36/(SUM(Y$37:Y48)+1),L48)</f>
        <v>962</v>
      </c>
      <c r="M49" s="6">
        <f>IF(M48=MAX($D48:$N48),M$36/(SUM(Z$37:Z48)+1),M48)</f>
        <v>542</v>
      </c>
      <c r="N49" s="6">
        <f>IF(N48=MAX($D48:$N48),N$36/(SUM(AA$37:AA48)+1),N48)</f>
        <v>542</v>
      </c>
      <c r="O49" s="8"/>
      <c r="P49" s="9">
        <v>13</v>
      </c>
      <c r="Q49" s="9">
        <f t="shared" si="13"/>
        <v>0</v>
      </c>
      <c r="R49" s="9">
        <f t="shared" si="13"/>
        <v>1</v>
      </c>
      <c r="S49" s="9">
        <f t="shared" si="13"/>
        <v>0</v>
      </c>
      <c r="T49" s="9">
        <f t="shared" si="13"/>
        <v>0</v>
      </c>
      <c r="U49" s="9">
        <f t="shared" si="13"/>
        <v>0</v>
      </c>
      <c r="V49" s="9">
        <f t="shared" si="13"/>
        <v>0</v>
      </c>
      <c r="W49" s="9">
        <f t="shared" si="13"/>
        <v>0</v>
      </c>
      <c r="X49" s="9">
        <f t="shared" si="13"/>
        <v>0</v>
      </c>
      <c r="Y49" s="9">
        <f t="shared" si="13"/>
        <v>0</v>
      </c>
      <c r="Z49" s="9">
        <f t="shared" si="13"/>
        <v>0</v>
      </c>
      <c r="AA49" s="9">
        <f t="shared" si="13"/>
        <v>0</v>
      </c>
    </row>
    <row r="50" spans="2:27" ht="14.4">
      <c r="B50" s="9" t="s">
        <v>65</v>
      </c>
      <c r="C50" s="9">
        <v>14</v>
      </c>
      <c r="D50" s="6">
        <f>IF(D49=MAX($D49:$N49),D$36/(SUM(Q$37:Q49)+1),D49)</f>
        <v>32892.142857142855</v>
      </c>
      <c r="E50" s="6">
        <f>IF(E49=MAX($D49:$N49),E$36/(SUM(R$37:R49)+1),E49)</f>
        <v>30011.333333333332</v>
      </c>
      <c r="F50" s="6">
        <f>IF(F49=MAX($D49:$N49),F$36/(SUM(S$37:S49)+1),F49)</f>
        <v>25704</v>
      </c>
      <c r="G50" s="6">
        <f>IF(G49=MAX($D49:$N49),G$36/(SUM(T$37:T49)+1),G49)</f>
        <v>0</v>
      </c>
      <c r="H50" s="6">
        <f>IF(H49=MAX($D49:$N49),H$36/(SUM(U$37:U49)+1),H49)</f>
        <v>12168</v>
      </c>
      <c r="I50" s="6">
        <f>IF(I49=MAX($D49:$N49),I$36/(SUM(V$37:V49)+1),I49)</f>
        <v>12818</v>
      </c>
      <c r="J50" s="6">
        <f>IF(J49=MAX($D49:$N49),J$36/(SUM(W$37:W49)+1),J49)</f>
        <v>2404</v>
      </c>
      <c r="K50" s="6">
        <f>IF(K49=MAX($D49:$N49),K$36/(SUM(X$37:X49)+1),K49)</f>
        <v>1731</v>
      </c>
      <c r="L50" s="6">
        <f>IF(L49=MAX($D49:$N49),L$36/(SUM(Y$37:Y49)+1),L49)</f>
        <v>962</v>
      </c>
      <c r="M50" s="6">
        <f>IF(M49=MAX($D49:$N49),M$36/(SUM(Z$37:Z49)+1),M49)</f>
        <v>542</v>
      </c>
      <c r="N50" s="6">
        <f>IF(N49=MAX($D49:$N49),N$36/(SUM(AA$37:AA49)+1),N49)</f>
        <v>542</v>
      </c>
      <c r="O50" s="8"/>
      <c r="P50" s="9">
        <v>14</v>
      </c>
      <c r="Q50" s="9">
        <f t="shared" si="13"/>
        <v>1</v>
      </c>
      <c r="R50" s="9">
        <f t="shared" si="13"/>
        <v>0</v>
      </c>
      <c r="S50" s="9">
        <f t="shared" si="13"/>
        <v>0</v>
      </c>
      <c r="T50" s="9">
        <f t="shared" si="13"/>
        <v>0</v>
      </c>
      <c r="U50" s="9">
        <f t="shared" si="13"/>
        <v>0</v>
      </c>
      <c r="V50" s="9">
        <f t="shared" si="13"/>
        <v>0</v>
      </c>
      <c r="W50" s="9">
        <f t="shared" si="13"/>
        <v>0</v>
      </c>
      <c r="X50" s="9">
        <f t="shared" si="13"/>
        <v>0</v>
      </c>
      <c r="Y50" s="9">
        <f t="shared" si="13"/>
        <v>0</v>
      </c>
      <c r="Z50" s="9">
        <f t="shared" si="13"/>
        <v>0</v>
      </c>
      <c r="AA50" s="9">
        <f t="shared" si="13"/>
        <v>0</v>
      </c>
    </row>
    <row r="51" spans="2:27" ht="14.4">
      <c r="B51" s="9" t="s">
        <v>65</v>
      </c>
      <c r="C51" s="9">
        <v>15</v>
      </c>
      <c r="D51" s="6">
        <f>IF(D50=MAX($D50:$N50),D$36/(SUM(Q$37:Q50)+1),D50)</f>
        <v>28780.625</v>
      </c>
      <c r="E51" s="6">
        <f>IF(E50=MAX($D50:$N50),E$36/(SUM(R$37:R50)+1),E50)</f>
        <v>30011.333333333332</v>
      </c>
      <c r="F51" s="6">
        <f>IF(F50=MAX($D50:$N50),F$36/(SUM(S$37:S50)+1),F50)</f>
        <v>25704</v>
      </c>
      <c r="G51" s="6">
        <f>IF(G50=MAX($D50:$N50),G$36/(SUM(T$37:T50)+1),G50)</f>
        <v>0</v>
      </c>
      <c r="H51" s="6">
        <f>IF(H50=MAX($D50:$N50),H$36/(SUM(U$37:U50)+1),H50)</f>
        <v>12168</v>
      </c>
      <c r="I51" s="6">
        <f>IF(I50=MAX($D50:$N50),I$36/(SUM(V$37:V50)+1),I50)</f>
        <v>12818</v>
      </c>
      <c r="J51" s="6">
        <f>IF(J50=MAX($D50:$N50),J$36/(SUM(W$37:W50)+1),J50)</f>
        <v>2404</v>
      </c>
      <c r="K51" s="6">
        <f>IF(K50=MAX($D50:$N50),K$36/(SUM(X$37:X50)+1),K50)</f>
        <v>1731</v>
      </c>
      <c r="L51" s="6">
        <f>IF(L50=MAX($D50:$N50),L$36/(SUM(Y$37:Y50)+1),L50)</f>
        <v>962</v>
      </c>
      <c r="M51" s="6">
        <f>IF(M50=MAX($D50:$N50),M$36/(SUM(Z$37:Z50)+1),M50)</f>
        <v>542</v>
      </c>
      <c r="N51" s="6">
        <f>IF(N50=MAX($D50:$N50),N$36/(SUM(AA$37:AA50)+1),N50)</f>
        <v>542</v>
      </c>
      <c r="O51" s="8"/>
      <c r="P51" s="9">
        <v>15</v>
      </c>
      <c r="Q51" s="9">
        <f t="shared" si="13"/>
        <v>0</v>
      </c>
      <c r="R51" s="9">
        <f t="shared" si="13"/>
        <v>1</v>
      </c>
      <c r="S51" s="9">
        <f t="shared" si="13"/>
        <v>0</v>
      </c>
      <c r="T51" s="9">
        <f t="shared" si="13"/>
        <v>0</v>
      </c>
      <c r="U51" s="9">
        <f t="shared" si="13"/>
        <v>0</v>
      </c>
      <c r="V51" s="9">
        <f t="shared" si="13"/>
        <v>0</v>
      </c>
      <c r="W51" s="9">
        <f t="shared" si="13"/>
        <v>0</v>
      </c>
      <c r="X51" s="9">
        <f t="shared" si="13"/>
        <v>0</v>
      </c>
      <c r="Y51" s="9">
        <f t="shared" si="13"/>
        <v>0</v>
      </c>
      <c r="Z51" s="9">
        <f t="shared" si="13"/>
        <v>0</v>
      </c>
      <c r="AA51" s="9">
        <f t="shared" si="13"/>
        <v>0</v>
      </c>
    </row>
    <row r="52" spans="2:27" ht="14.4">
      <c r="B52" s="9" t="s">
        <v>65</v>
      </c>
      <c r="C52" s="9">
        <v>16</v>
      </c>
      <c r="D52" s="6">
        <f>IF(D51=MAX($D51:$N51),D$36/(SUM(Q$37:Q51)+1),D51)</f>
        <v>28780.625</v>
      </c>
      <c r="E52" s="6">
        <f>IF(E51=MAX($D51:$N51),E$36/(SUM(R$37:R51)+1),E51)</f>
        <v>25724</v>
      </c>
      <c r="F52" s="6">
        <f>IF(F51=MAX($D51:$N51),F$36/(SUM(S$37:S51)+1),F51)</f>
        <v>25704</v>
      </c>
      <c r="G52" s="6">
        <f>IF(G51=MAX($D51:$N51),G$36/(SUM(T$37:T51)+1),G51)</f>
        <v>0</v>
      </c>
      <c r="H52" s="6">
        <f>IF(H51=MAX($D51:$N51),H$36/(SUM(U$37:U51)+1),H51)</f>
        <v>12168</v>
      </c>
      <c r="I52" s="6">
        <f>IF(I51=MAX($D51:$N51),I$36/(SUM(V$37:V51)+1),I51)</f>
        <v>12818</v>
      </c>
      <c r="J52" s="6">
        <f>IF(J51=MAX($D51:$N51),J$36/(SUM(W$37:W51)+1),J51)</f>
        <v>2404</v>
      </c>
      <c r="K52" s="6">
        <f>IF(K51=MAX($D51:$N51),K$36/(SUM(X$37:X51)+1),K51)</f>
        <v>1731</v>
      </c>
      <c r="L52" s="6">
        <f>IF(L51=MAX($D51:$N51),L$36/(SUM(Y$37:Y51)+1),L51)</f>
        <v>962</v>
      </c>
      <c r="M52" s="6">
        <f>IF(M51=MAX($D51:$N51),M$36/(SUM(Z$37:Z51)+1),M51)</f>
        <v>542</v>
      </c>
      <c r="N52" s="6">
        <f>IF(N51=MAX($D51:$N51),N$36/(SUM(AA$37:AA51)+1),N51)</f>
        <v>542</v>
      </c>
      <c r="O52" s="8"/>
      <c r="P52" s="9">
        <v>16</v>
      </c>
      <c r="Q52" s="9">
        <f t="shared" si="13"/>
        <v>1</v>
      </c>
      <c r="R52" s="9">
        <f t="shared" si="13"/>
        <v>0</v>
      </c>
      <c r="S52" s="9">
        <f t="shared" si="13"/>
        <v>0</v>
      </c>
      <c r="T52" s="9">
        <f t="shared" si="13"/>
        <v>0</v>
      </c>
      <c r="U52" s="9">
        <f t="shared" si="13"/>
        <v>0</v>
      </c>
      <c r="V52" s="9">
        <f t="shared" si="13"/>
        <v>0</v>
      </c>
      <c r="W52" s="9">
        <f t="shared" si="13"/>
        <v>0</v>
      </c>
      <c r="X52" s="9">
        <f t="shared" si="13"/>
        <v>0</v>
      </c>
      <c r="Y52" s="9">
        <f t="shared" si="13"/>
        <v>0</v>
      </c>
      <c r="Z52" s="9">
        <f t="shared" si="13"/>
        <v>0</v>
      </c>
      <c r="AA52" s="9">
        <f t="shared" si="13"/>
        <v>0</v>
      </c>
    </row>
    <row r="53" spans="2:27" ht="14.4">
      <c r="B53" s="9" t="s">
        <v>65</v>
      </c>
      <c r="C53" s="9">
        <v>17</v>
      </c>
      <c r="D53" s="6">
        <f>IF(D52=MAX($D52:$N52),D$36/(SUM(Q$37:Q52)+1),D52)</f>
        <v>25582.777777777777</v>
      </c>
      <c r="E53" s="6">
        <f>IF(E52=MAX($D52:$N52),E$36/(SUM(R$37:R52)+1),E52)</f>
        <v>25724</v>
      </c>
      <c r="F53" s="6">
        <f>IF(F52=MAX($D52:$N52),F$36/(SUM(S$37:S52)+1),F52)</f>
        <v>25704</v>
      </c>
      <c r="G53" s="6">
        <f>IF(G52=MAX($D52:$N52),G$36/(SUM(T$37:T52)+1),G52)</f>
        <v>0</v>
      </c>
      <c r="H53" s="6">
        <f>IF(H52=MAX($D52:$N52),H$36/(SUM(U$37:U52)+1),H52)</f>
        <v>12168</v>
      </c>
      <c r="I53" s="6">
        <f>IF(I52=MAX($D52:$N52),I$36/(SUM(V$37:V52)+1),I52)</f>
        <v>12818</v>
      </c>
      <c r="J53" s="6">
        <f>IF(J52=MAX($D52:$N52),J$36/(SUM(W$37:W52)+1),J52)</f>
        <v>2404</v>
      </c>
      <c r="K53" s="6">
        <f>IF(K52=MAX($D52:$N52),K$36/(SUM(X$37:X52)+1),K52)</f>
        <v>1731</v>
      </c>
      <c r="L53" s="6">
        <f>IF(L52=MAX($D52:$N52),L$36/(SUM(Y$37:Y52)+1),L52)</f>
        <v>962</v>
      </c>
      <c r="M53" s="6">
        <f>IF(M52=MAX($D52:$N52),M$36/(SUM(Z$37:Z52)+1),M52)</f>
        <v>542</v>
      </c>
      <c r="N53" s="6">
        <f>IF(N52=MAX($D52:$N52),N$36/(SUM(AA$37:AA52)+1),N52)</f>
        <v>542</v>
      </c>
      <c r="O53" s="8"/>
      <c r="P53" s="9">
        <v>17</v>
      </c>
      <c r="Q53" s="9">
        <f t="shared" si="13"/>
        <v>0</v>
      </c>
      <c r="R53" s="9">
        <f t="shared" si="13"/>
        <v>1</v>
      </c>
      <c r="S53" s="9">
        <f t="shared" si="13"/>
        <v>0</v>
      </c>
      <c r="T53" s="9">
        <f t="shared" si="13"/>
        <v>0</v>
      </c>
      <c r="U53" s="9">
        <f t="shared" si="13"/>
        <v>0</v>
      </c>
      <c r="V53" s="9">
        <f t="shared" si="13"/>
        <v>0</v>
      </c>
      <c r="W53" s="9">
        <f t="shared" si="13"/>
        <v>0</v>
      </c>
      <c r="X53" s="9">
        <f t="shared" si="13"/>
        <v>0</v>
      </c>
      <c r="Y53" s="9">
        <f t="shared" si="13"/>
        <v>0</v>
      </c>
      <c r="Z53" s="9">
        <f t="shared" si="13"/>
        <v>0</v>
      </c>
      <c r="AA53" s="9">
        <f t="shared" si="13"/>
        <v>0</v>
      </c>
    </row>
    <row r="54" spans="2:27" ht="14.4">
      <c r="B54" s="9" t="s">
        <v>65</v>
      </c>
      <c r="C54" s="9">
        <v>18</v>
      </c>
      <c r="D54" s="6">
        <f>IF(D53=MAX($D53:$N53),D$36/(SUM(Q$37:Q53)+1),D53)</f>
        <v>25582.777777777777</v>
      </c>
      <c r="E54" s="6">
        <f>IF(E53=MAX($D53:$N53),E$36/(SUM(R$37:R53)+1),E53)</f>
        <v>22508.5</v>
      </c>
      <c r="F54" s="6">
        <f>IF(F53=MAX($D53:$N53),F$36/(SUM(S$37:S53)+1),F53)</f>
        <v>25704</v>
      </c>
      <c r="G54" s="6">
        <f>IF(G53=MAX($D53:$N53),G$36/(SUM(T$37:T53)+1),G53)</f>
        <v>0</v>
      </c>
      <c r="H54" s="6">
        <f>IF(H53=MAX($D53:$N53),H$36/(SUM(U$37:U53)+1),H53)</f>
        <v>12168</v>
      </c>
      <c r="I54" s="6">
        <f>IF(I53=MAX($D53:$N53),I$36/(SUM(V$37:V53)+1),I53)</f>
        <v>12818</v>
      </c>
      <c r="J54" s="6">
        <f>IF(J53=MAX($D53:$N53),J$36/(SUM(W$37:W53)+1),J53)</f>
        <v>2404</v>
      </c>
      <c r="K54" s="6">
        <f>IF(K53=MAX($D53:$N53),K$36/(SUM(X$37:X53)+1),K53)</f>
        <v>1731</v>
      </c>
      <c r="L54" s="6">
        <f>IF(L53=MAX($D53:$N53),L$36/(SUM(Y$37:Y53)+1),L53)</f>
        <v>962</v>
      </c>
      <c r="M54" s="6">
        <f>IF(M53=MAX($D53:$N53),M$36/(SUM(Z$37:Z53)+1),M53)</f>
        <v>542</v>
      </c>
      <c r="N54" s="6">
        <f>IF(N53=MAX($D53:$N53),N$36/(SUM(AA$37:AA53)+1),N53)</f>
        <v>542</v>
      </c>
      <c r="O54" s="8"/>
      <c r="P54" s="9">
        <v>18</v>
      </c>
      <c r="Q54" s="9">
        <f t="shared" si="13"/>
        <v>0</v>
      </c>
      <c r="R54" s="9">
        <f t="shared" si="13"/>
        <v>0</v>
      </c>
      <c r="S54" s="9">
        <f t="shared" si="13"/>
        <v>1</v>
      </c>
      <c r="T54" s="9">
        <f t="shared" si="13"/>
        <v>0</v>
      </c>
      <c r="U54" s="9">
        <f t="shared" si="13"/>
        <v>0</v>
      </c>
      <c r="V54" s="9">
        <f t="shared" si="13"/>
        <v>0</v>
      </c>
      <c r="W54" s="9">
        <f t="shared" si="13"/>
        <v>0</v>
      </c>
      <c r="X54" s="9">
        <f t="shared" si="13"/>
        <v>0</v>
      </c>
      <c r="Y54" s="9">
        <f t="shared" si="13"/>
        <v>0</v>
      </c>
      <c r="Z54" s="9">
        <f t="shared" si="13"/>
        <v>0</v>
      </c>
      <c r="AA54" s="9">
        <f t="shared" si="13"/>
        <v>0</v>
      </c>
    </row>
    <row r="55" spans="2:27" ht="14.4">
      <c r="B55" s="9" t="s">
        <v>65</v>
      </c>
      <c r="C55" s="9">
        <v>19</v>
      </c>
      <c r="D55" s="6">
        <f>IF(D54=MAX($D54:$N54),D$36/(SUM(Q$37:Q54)+1),D54)</f>
        <v>25582.777777777777</v>
      </c>
      <c r="E55" s="6">
        <f>IF(E54=MAX($D54:$N54),E$36/(SUM(R$37:R54)+1),E54)</f>
        <v>22508.5</v>
      </c>
      <c r="F55" s="6">
        <f>IF(F54=MAX($D54:$N54),F$36/(SUM(S$37:S54)+1),F54)</f>
        <v>19278</v>
      </c>
      <c r="G55" s="6">
        <f>IF(G54=MAX($D54:$N54),G$36/(SUM(T$37:T54)+1),G54)</f>
        <v>0</v>
      </c>
      <c r="H55" s="6">
        <f>IF(H54=MAX($D54:$N54),H$36/(SUM(U$37:U54)+1),H54)</f>
        <v>12168</v>
      </c>
      <c r="I55" s="6">
        <f>IF(I54=MAX($D54:$N54),I$36/(SUM(V$37:V54)+1),I54)</f>
        <v>12818</v>
      </c>
      <c r="J55" s="6">
        <f>IF(J54=MAX($D54:$N54),J$36/(SUM(W$37:W54)+1),J54)</f>
        <v>2404</v>
      </c>
      <c r="K55" s="6">
        <f>IF(K54=MAX($D54:$N54),K$36/(SUM(X$37:X54)+1),K54)</f>
        <v>1731</v>
      </c>
      <c r="L55" s="6">
        <f>IF(L54=MAX($D54:$N54),L$36/(SUM(Y$37:Y54)+1),L54)</f>
        <v>962</v>
      </c>
      <c r="M55" s="6">
        <f>IF(M54=MAX($D54:$N54),M$36/(SUM(Z$37:Z54)+1),M54)</f>
        <v>542</v>
      </c>
      <c r="N55" s="6">
        <f>IF(N54=MAX($D54:$N54),N$36/(SUM(AA$37:AA54)+1),N54)</f>
        <v>542</v>
      </c>
      <c r="O55" s="8"/>
      <c r="P55" s="9">
        <v>19</v>
      </c>
      <c r="Q55" s="9">
        <f t="shared" si="13"/>
        <v>1</v>
      </c>
      <c r="R55" s="9">
        <f t="shared" si="13"/>
        <v>0</v>
      </c>
      <c r="S55" s="9">
        <f t="shared" si="13"/>
        <v>0</v>
      </c>
      <c r="T55" s="9">
        <f t="shared" si="13"/>
        <v>0</v>
      </c>
      <c r="U55" s="9">
        <f t="shared" si="13"/>
        <v>0</v>
      </c>
      <c r="V55" s="9">
        <f t="shared" si="13"/>
        <v>0</v>
      </c>
      <c r="W55" s="9">
        <f t="shared" si="13"/>
        <v>0</v>
      </c>
      <c r="X55" s="9">
        <f t="shared" si="13"/>
        <v>0</v>
      </c>
      <c r="Y55" s="9">
        <f t="shared" si="13"/>
        <v>0</v>
      </c>
      <c r="Z55" s="9">
        <f t="shared" si="13"/>
        <v>0</v>
      </c>
      <c r="AA55" s="9">
        <f t="shared" si="13"/>
        <v>0</v>
      </c>
    </row>
    <row r="56" spans="2:27" ht="14.4">
      <c r="B56" s="9" t="s">
        <v>65</v>
      </c>
      <c r="C56" s="9">
        <v>20</v>
      </c>
      <c r="D56" s="6">
        <f>IF(D55=MAX($D55:$N55),D$36/(SUM(Q$37:Q55)+1),D55)</f>
        <v>23024.5</v>
      </c>
      <c r="E56" s="6">
        <f>IF(E55=MAX($D55:$N55),E$36/(SUM(R$37:R55)+1),E55)</f>
        <v>22508.5</v>
      </c>
      <c r="F56" s="6">
        <f>IF(F55=MAX($D55:$N55),F$36/(SUM(S$37:S55)+1),F55)</f>
        <v>19278</v>
      </c>
      <c r="G56" s="6">
        <f>IF(G55=MAX($D55:$N55),G$36/(SUM(T$37:T55)+1),G55)</f>
        <v>0</v>
      </c>
      <c r="H56" s="6">
        <f>IF(H55=MAX($D55:$N55),H$36/(SUM(U$37:U55)+1),H55)</f>
        <v>12168</v>
      </c>
      <c r="I56" s="6">
        <f>IF(I55=MAX($D55:$N55),I$36/(SUM(V$37:V55)+1),I55)</f>
        <v>12818</v>
      </c>
      <c r="J56" s="6">
        <f>IF(J55=MAX($D55:$N55),J$36/(SUM(W$37:W55)+1),J55)</f>
        <v>2404</v>
      </c>
      <c r="K56" s="6">
        <f>IF(K55=MAX($D55:$N55),K$36/(SUM(X$37:X55)+1),K55)</f>
        <v>1731</v>
      </c>
      <c r="L56" s="6">
        <f>IF(L55=MAX($D55:$N55),L$36/(SUM(Y$37:Y55)+1),L55)</f>
        <v>962</v>
      </c>
      <c r="M56" s="6">
        <f>IF(M55=MAX($D55:$N55),M$36/(SUM(Z$37:Z55)+1),M55)</f>
        <v>542</v>
      </c>
      <c r="N56" s="6">
        <f>IF(N55=MAX($D55:$N55),N$36/(SUM(AA$37:AA55)+1),N55)</f>
        <v>542</v>
      </c>
      <c r="O56" s="8"/>
      <c r="P56" s="9">
        <v>20</v>
      </c>
      <c r="Q56" s="9">
        <f t="shared" si="13"/>
        <v>1</v>
      </c>
      <c r="R56" s="9">
        <f t="shared" si="13"/>
        <v>0</v>
      </c>
      <c r="S56" s="9">
        <f t="shared" si="13"/>
        <v>0</v>
      </c>
      <c r="T56" s="9">
        <f t="shared" si="13"/>
        <v>0</v>
      </c>
      <c r="U56" s="9">
        <f t="shared" si="13"/>
        <v>0</v>
      </c>
      <c r="V56" s="9">
        <f t="shared" si="13"/>
        <v>0</v>
      </c>
      <c r="W56" s="9">
        <f t="shared" si="13"/>
        <v>0</v>
      </c>
      <c r="X56" s="9">
        <f t="shared" si="13"/>
        <v>0</v>
      </c>
      <c r="Y56" s="9">
        <f t="shared" si="13"/>
        <v>0</v>
      </c>
      <c r="Z56" s="9">
        <f t="shared" si="13"/>
        <v>0</v>
      </c>
      <c r="AA56" s="9">
        <f t="shared" si="13"/>
        <v>0</v>
      </c>
    </row>
    <row r="57" spans="2:27" ht="14.4">
      <c r="B57" s="9" t="s">
        <v>65</v>
      </c>
      <c r="C57" s="9">
        <v>21</v>
      </c>
      <c r="D57" s="6">
        <f>IF(D56=MAX($D56:$N56),D$36/(SUM(Q$37:Q56)+1),D56)</f>
        <v>20931.363636363636</v>
      </c>
      <c r="E57" s="6">
        <f>IF(E56=MAX($D56:$N56),E$36/(SUM(R$37:R56)+1),E56)</f>
        <v>22508.5</v>
      </c>
      <c r="F57" s="6">
        <f>IF(F56=MAX($D56:$N56),F$36/(SUM(S$37:S56)+1),F56)</f>
        <v>19278</v>
      </c>
      <c r="G57" s="6">
        <f>IF(G56=MAX($D56:$N56),G$36/(SUM(T$37:T56)+1),G56)</f>
        <v>0</v>
      </c>
      <c r="H57" s="6">
        <f>IF(H56=MAX($D56:$N56),H$36/(SUM(U$37:U56)+1),H56)</f>
        <v>12168</v>
      </c>
      <c r="I57" s="6">
        <f>IF(I56=MAX($D56:$N56),I$36/(SUM(V$37:V56)+1),I56)</f>
        <v>12818</v>
      </c>
      <c r="J57" s="6">
        <f>IF(J56=MAX($D56:$N56),J$36/(SUM(W$37:W56)+1),J56)</f>
        <v>2404</v>
      </c>
      <c r="K57" s="6">
        <f>IF(K56=MAX($D56:$N56),K$36/(SUM(X$37:X56)+1),K56)</f>
        <v>1731</v>
      </c>
      <c r="L57" s="6">
        <f>IF(L56=MAX($D56:$N56),L$36/(SUM(Y$37:Y56)+1),L56)</f>
        <v>962</v>
      </c>
      <c r="M57" s="6">
        <f>IF(M56=MAX($D56:$N56),M$36/(SUM(Z$37:Z56)+1),M56)</f>
        <v>542</v>
      </c>
      <c r="N57" s="6">
        <f>IF(N56=MAX($D56:$N56),N$36/(SUM(AA$37:AA56)+1),N56)</f>
        <v>542</v>
      </c>
      <c r="O57" s="8"/>
      <c r="P57" s="9">
        <v>21</v>
      </c>
      <c r="Q57" s="9">
        <f t="shared" si="13"/>
        <v>0</v>
      </c>
      <c r="R57" s="9">
        <f t="shared" si="13"/>
        <v>1</v>
      </c>
      <c r="S57" s="9">
        <f t="shared" si="13"/>
        <v>0</v>
      </c>
      <c r="T57" s="9">
        <f t="shared" si="13"/>
        <v>0</v>
      </c>
      <c r="U57" s="9">
        <f t="shared" si="13"/>
        <v>0</v>
      </c>
      <c r="V57" s="9">
        <f t="shared" si="13"/>
        <v>0</v>
      </c>
      <c r="W57" s="9">
        <f t="shared" si="13"/>
        <v>0</v>
      </c>
      <c r="X57" s="9">
        <f t="shared" si="13"/>
        <v>0</v>
      </c>
      <c r="Y57" s="9">
        <f t="shared" si="13"/>
        <v>0</v>
      </c>
      <c r="Z57" s="9">
        <f t="shared" si="13"/>
        <v>0</v>
      </c>
      <c r="AA57" s="9">
        <f t="shared" si="13"/>
        <v>0</v>
      </c>
    </row>
    <row r="58" spans="2:27" ht="14.4">
      <c r="B58" s="9" t="s">
        <v>65</v>
      </c>
      <c r="C58" s="9">
        <v>22</v>
      </c>
      <c r="D58" s="6">
        <f>IF(D57=MAX($D57:$N57),D$36/(SUM(Q$37:Q57)+1),D57)</f>
        <v>20931.363636363636</v>
      </c>
      <c r="E58" s="6">
        <f>IF(E57=MAX($D57:$N57),E$36/(SUM(R$37:R57)+1),E57)</f>
        <v>20007.555555555555</v>
      </c>
      <c r="F58" s="6">
        <f>IF(F57=MAX($D57:$N57),F$36/(SUM(S$37:S57)+1),F57)</f>
        <v>19278</v>
      </c>
      <c r="G58" s="6">
        <f>IF(G57=MAX($D57:$N57),G$36/(SUM(T$37:T57)+1),G57)</f>
        <v>0</v>
      </c>
      <c r="H58" s="6">
        <f>IF(H57=MAX($D57:$N57),H$36/(SUM(U$37:U57)+1),H57)</f>
        <v>12168</v>
      </c>
      <c r="I58" s="6">
        <f>IF(I57=MAX($D57:$N57),I$36/(SUM(V$37:V57)+1),I57)</f>
        <v>12818</v>
      </c>
      <c r="J58" s="6">
        <f>IF(J57=MAX($D57:$N57),J$36/(SUM(W$37:W57)+1),J57)</f>
        <v>2404</v>
      </c>
      <c r="K58" s="6">
        <f>IF(K57=MAX($D57:$N57),K$36/(SUM(X$37:X57)+1),K57)</f>
        <v>1731</v>
      </c>
      <c r="L58" s="6">
        <f>IF(L57=MAX($D57:$N57),L$36/(SUM(Y$37:Y57)+1),L57)</f>
        <v>962</v>
      </c>
      <c r="M58" s="6">
        <f>IF(M57=MAX($D57:$N57),M$36/(SUM(Z$37:Z57)+1),M57)</f>
        <v>542</v>
      </c>
      <c r="N58" s="6">
        <f>IF(N57=MAX($D57:$N57),N$36/(SUM(AA$37:AA57)+1),N57)</f>
        <v>542</v>
      </c>
      <c r="P58" s="9">
        <v>22</v>
      </c>
      <c r="Q58" s="9">
        <f>IF(D58=MAX($D58:$N58),1,0)</f>
        <v>1</v>
      </c>
      <c r="R58" s="9">
        <f t="shared" si="13"/>
        <v>0</v>
      </c>
      <c r="S58" s="9">
        <f t="shared" si="13"/>
        <v>0</v>
      </c>
      <c r="T58" s="9">
        <f t="shared" si="13"/>
        <v>0</v>
      </c>
      <c r="U58" s="9">
        <f t="shared" si="13"/>
        <v>0</v>
      </c>
      <c r="V58" s="9">
        <f t="shared" si="13"/>
        <v>0</v>
      </c>
      <c r="W58" s="9">
        <f t="shared" si="13"/>
        <v>0</v>
      </c>
      <c r="X58" s="9">
        <f t="shared" si="13"/>
        <v>0</v>
      </c>
      <c r="Y58" s="9">
        <f t="shared" si="13"/>
        <v>0</v>
      </c>
      <c r="Z58" s="9">
        <f t="shared" si="13"/>
        <v>0</v>
      </c>
      <c r="AA58" s="9">
        <f t="shared" si="13"/>
        <v>0</v>
      </c>
    </row>
    <row r="59" spans="2:27" ht="14.4">
      <c r="B59" s="9"/>
      <c r="C59" s="9"/>
      <c r="D59" s="6"/>
      <c r="E59" s="6"/>
      <c r="F59" s="6"/>
      <c r="P59" s="9"/>
      <c r="Q59" s="9">
        <f>SUM(Q37:Q58)</f>
        <v>11</v>
      </c>
      <c r="R59" s="9">
        <f t="shared" ref="R59:AA59" si="14">SUM(R37:R58)</f>
        <v>8</v>
      </c>
      <c r="S59" s="9">
        <f t="shared" si="14"/>
        <v>3</v>
      </c>
      <c r="T59" s="9">
        <f t="shared" si="14"/>
        <v>0</v>
      </c>
      <c r="U59" s="9">
        <f t="shared" si="14"/>
        <v>0</v>
      </c>
      <c r="V59" s="9">
        <f t="shared" si="14"/>
        <v>0</v>
      </c>
      <c r="W59" s="9">
        <f t="shared" si="14"/>
        <v>0</v>
      </c>
      <c r="X59" s="9">
        <f t="shared" si="14"/>
        <v>0</v>
      </c>
      <c r="Y59" s="9">
        <f t="shared" si="14"/>
        <v>0</v>
      </c>
      <c r="Z59" s="9">
        <f t="shared" si="14"/>
        <v>0</v>
      </c>
      <c r="AA59" s="9">
        <f t="shared" si="14"/>
        <v>0</v>
      </c>
    </row>
    <row r="60" spans="2:27" ht="14.4">
      <c r="B60" s="9"/>
      <c r="C60" s="9"/>
      <c r="D60" s="6"/>
      <c r="E60" s="6"/>
      <c r="F60" s="6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ht="14.4">
      <c r="B61" s="9"/>
      <c r="C61" s="9"/>
      <c r="D61" s="6"/>
      <c r="E61" s="6"/>
      <c r="F61" s="6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ht="14.4">
      <c r="B62" s="8"/>
      <c r="C62" s="8"/>
      <c r="D62" s="8"/>
      <c r="E62" s="8"/>
      <c r="F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ht="14.4">
      <c r="B63" s="9" t="s">
        <v>3</v>
      </c>
      <c r="C63" s="9"/>
      <c r="D63" s="9"/>
      <c r="E63" s="9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ht="14.4">
      <c r="B64" s="9"/>
      <c r="C64" s="9"/>
      <c r="D64" s="9" t="s">
        <v>6</v>
      </c>
      <c r="E64" s="9" t="s">
        <v>8</v>
      </c>
      <c r="F64" s="9" t="s">
        <v>9</v>
      </c>
      <c r="G64" s="9" t="s">
        <v>10</v>
      </c>
      <c r="H64" s="9" t="s">
        <v>11</v>
      </c>
      <c r="I64" s="9" t="s">
        <v>12</v>
      </c>
      <c r="J64" s="9" t="s">
        <v>14</v>
      </c>
      <c r="K64" s="9" t="s">
        <v>15</v>
      </c>
      <c r="L64" s="9" t="s">
        <v>63</v>
      </c>
      <c r="M64" s="9" t="s">
        <v>16</v>
      </c>
      <c r="N64" s="9" t="s">
        <v>17</v>
      </c>
      <c r="O64" s="8"/>
      <c r="P64" s="9"/>
      <c r="Q64" s="9" t="s">
        <v>6</v>
      </c>
      <c r="R64" s="9" t="s">
        <v>8</v>
      </c>
      <c r="S64" s="9" t="s">
        <v>9</v>
      </c>
      <c r="T64" s="9" t="s">
        <v>10</v>
      </c>
      <c r="U64" s="9" t="s">
        <v>11</v>
      </c>
      <c r="V64" s="9" t="s">
        <v>12</v>
      </c>
      <c r="W64" s="9" t="s">
        <v>14</v>
      </c>
      <c r="X64" s="9" t="s">
        <v>15</v>
      </c>
      <c r="Y64" s="9" t="s">
        <v>63</v>
      </c>
      <c r="Z64" s="9" t="s">
        <v>16</v>
      </c>
      <c r="AA64" s="9" t="s">
        <v>17</v>
      </c>
    </row>
    <row r="65" spans="2:27" ht="14.4">
      <c r="B65" s="9"/>
      <c r="C65" s="9" t="s">
        <v>38</v>
      </c>
      <c r="D65" s="9">
        <f t="array" ref="D65:N65">TRANSPOSE(Datos!F3:F13)</f>
        <v>88694</v>
      </c>
      <c r="E65" s="9">
        <v>44222</v>
      </c>
      <c r="F65" s="9">
        <v>22042</v>
      </c>
      <c r="G65" s="8">
        <v>15442</v>
      </c>
      <c r="H65" s="8">
        <v>2961</v>
      </c>
      <c r="I65" s="8">
        <v>979</v>
      </c>
      <c r="J65" s="8">
        <v>478</v>
      </c>
      <c r="K65" s="8">
        <v>309</v>
      </c>
      <c r="L65" s="8">
        <v>175</v>
      </c>
      <c r="M65" s="8">
        <v>560</v>
      </c>
      <c r="N65" s="8">
        <v>160</v>
      </c>
      <c r="O65" s="8"/>
      <c r="P65" s="9" t="s">
        <v>64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ht="14.4">
      <c r="B66" s="9" t="s">
        <v>65</v>
      </c>
      <c r="C66" s="9">
        <v>1</v>
      </c>
      <c r="D66" s="10">
        <f>D65/((2*0)+1)</f>
        <v>88694</v>
      </c>
      <c r="E66" s="10">
        <f>E65/((2*0)+1)</f>
        <v>44222</v>
      </c>
      <c r="F66" s="10">
        <f>F65/((2*0)+1)</f>
        <v>22042</v>
      </c>
      <c r="G66" s="10">
        <f t="shared" ref="G66" si="15">G65/((2*0)+1)</f>
        <v>15442</v>
      </c>
      <c r="H66" s="10">
        <f t="shared" ref="H66" si="16">H65/((2*0)+1)</f>
        <v>2961</v>
      </c>
      <c r="I66" s="10">
        <f t="shared" ref="I66" si="17">I65/((2*0)+1)</f>
        <v>979</v>
      </c>
      <c r="J66" s="10">
        <f t="shared" ref="J66" si="18">J65/((2*0)+1)</f>
        <v>478</v>
      </c>
      <c r="K66" s="10">
        <f t="shared" ref="K66" si="19">K65/((2*0)+1)</f>
        <v>309</v>
      </c>
      <c r="L66" s="10">
        <f t="shared" ref="L66" si="20">L65/((2*0)+1)</f>
        <v>175</v>
      </c>
      <c r="M66" s="10">
        <f t="shared" ref="M66" si="21">M65/((2*0)+1)</f>
        <v>560</v>
      </c>
      <c r="N66" s="10">
        <f t="shared" ref="N66" si="22">N65/((2*0)+1)</f>
        <v>160</v>
      </c>
      <c r="O66" s="8"/>
      <c r="P66" s="9">
        <v>1</v>
      </c>
      <c r="Q66" s="9">
        <f>IF(D66=MAX($D66:$N66),1,0)</f>
        <v>1</v>
      </c>
      <c r="R66" s="9">
        <f>IF(E66=MAX($D66:$N66),1,0)</f>
        <v>0</v>
      </c>
      <c r="S66" s="9">
        <f t="shared" ref="Q66:AA79" si="23">IF(F66=MAX($D66:$N66),1,0)</f>
        <v>0</v>
      </c>
      <c r="T66" s="9">
        <f t="shared" si="23"/>
        <v>0</v>
      </c>
      <c r="U66" s="9">
        <f t="shared" si="23"/>
        <v>0</v>
      </c>
      <c r="V66" s="9">
        <f t="shared" si="23"/>
        <v>0</v>
      </c>
      <c r="W66" s="9">
        <f t="shared" si="23"/>
        <v>0</v>
      </c>
      <c r="X66" s="9">
        <f t="shared" si="23"/>
        <v>0</v>
      </c>
      <c r="Y66" s="9">
        <f t="shared" si="23"/>
        <v>0</v>
      </c>
      <c r="Z66" s="9">
        <f t="shared" si="23"/>
        <v>0</v>
      </c>
      <c r="AA66" s="9">
        <f t="shared" si="23"/>
        <v>0</v>
      </c>
    </row>
    <row r="67" spans="2:27" ht="14.4">
      <c r="B67" s="9" t="s">
        <v>65</v>
      </c>
      <c r="C67" s="9">
        <v>2</v>
      </c>
      <c r="D67" s="6">
        <f>IF(D66=MAX($D66:$N66),D$65/(SUM(Q$66:Q66)+1),D66)</f>
        <v>44347</v>
      </c>
      <c r="E67" s="6">
        <f>IF(E66=MAX($D66:$N66),E$65/(SUM(R$66:R66)+1),E66)</f>
        <v>44222</v>
      </c>
      <c r="F67" s="6">
        <f>IF(F66=MAX($D66:$N66),F$65/(SUM(S$66:S66)+1),F66)</f>
        <v>22042</v>
      </c>
      <c r="G67" s="6">
        <f>IF(G66=MAX($D66:$N66),G$65/(SUM(T$66:T66)+1),G66)</f>
        <v>15442</v>
      </c>
      <c r="H67" s="6">
        <f>IF(H66=MAX($D66:$N66),H$65/(SUM(U$66:U66)+1),H66)</f>
        <v>2961</v>
      </c>
      <c r="I67" s="6">
        <f>IF(I66=MAX($D66:$N66),I$65/(SUM(V$66:V66)+1),I66)</f>
        <v>979</v>
      </c>
      <c r="J67" s="6">
        <f>IF(J66=MAX($D66:$N66),J$65/(SUM(W$66:W66)+1),J66)</f>
        <v>478</v>
      </c>
      <c r="K67" s="6">
        <f>IF(K66=MAX($D66:$N66),K$65/(SUM(X$66:X66)+1),K66)</f>
        <v>309</v>
      </c>
      <c r="L67" s="6">
        <f>IF(L66=MAX($D66:$N66),L$65/(SUM(Y$66:Y66)+1),L66)</f>
        <v>175</v>
      </c>
      <c r="M67" s="6">
        <f>IF(M66=MAX($D66:$N66),M$65/(SUM(Z$66:Z66)+1),M66)</f>
        <v>560</v>
      </c>
      <c r="N67" s="6">
        <f>IF(N66=MAX($D66:$N66),N$65/(SUM(AA$66:AA66)+1),N66)</f>
        <v>160</v>
      </c>
      <c r="O67" s="8"/>
      <c r="P67" s="9">
        <v>2</v>
      </c>
      <c r="Q67" s="9">
        <f t="shared" si="23"/>
        <v>1</v>
      </c>
      <c r="R67" s="9">
        <f t="shared" si="23"/>
        <v>0</v>
      </c>
      <c r="S67" s="9">
        <f t="shared" si="23"/>
        <v>0</v>
      </c>
      <c r="T67" s="9">
        <f t="shared" si="23"/>
        <v>0</v>
      </c>
      <c r="U67" s="9">
        <f t="shared" si="23"/>
        <v>0</v>
      </c>
      <c r="V67" s="9">
        <f t="shared" si="23"/>
        <v>0</v>
      </c>
      <c r="W67" s="9">
        <f t="shared" si="23"/>
        <v>0</v>
      </c>
      <c r="X67" s="9">
        <f t="shared" si="23"/>
        <v>0</v>
      </c>
      <c r="Y67" s="9">
        <f t="shared" si="23"/>
        <v>0</v>
      </c>
      <c r="Z67" s="9">
        <f t="shared" si="23"/>
        <v>0</v>
      </c>
      <c r="AA67" s="9">
        <f t="shared" si="23"/>
        <v>0</v>
      </c>
    </row>
    <row r="68" spans="2:27" ht="14.4">
      <c r="B68" s="9" t="s">
        <v>65</v>
      </c>
      <c r="C68" s="9">
        <v>3</v>
      </c>
      <c r="D68" s="6">
        <f>IF(D67=MAX($D67:$N67),D$65/(SUM(Q$66:Q67)+1),D67)</f>
        <v>29564.666666666668</v>
      </c>
      <c r="E68" s="6">
        <f>IF(E67=MAX($D67:$N67),E$65/(SUM(R$66:R67)+1),E67)</f>
        <v>44222</v>
      </c>
      <c r="F68" s="6">
        <f>IF(F67=MAX($D67:$N67),F$65/(SUM(S$66:S67)+1),F67)</f>
        <v>22042</v>
      </c>
      <c r="G68" s="6">
        <f>IF(G67=MAX($D67:$N67),G$65/(SUM(T$66:T67)+1),G67)</f>
        <v>15442</v>
      </c>
      <c r="H68" s="6">
        <f>IF(H67=MAX($D67:$N67),H$65/(SUM(U$66:U67)+1),H67)</f>
        <v>2961</v>
      </c>
      <c r="I68" s="6">
        <f>IF(I67=MAX($D67:$N67),I$65/(SUM(V$66:V67)+1),I67)</f>
        <v>979</v>
      </c>
      <c r="J68" s="6">
        <f>IF(J67=MAX($D67:$N67),J$65/(SUM(W$66:W67)+1),J67)</f>
        <v>478</v>
      </c>
      <c r="K68" s="6">
        <f>IF(K67=MAX($D67:$N67),K$65/(SUM(X$66:X67)+1),K67)</f>
        <v>309</v>
      </c>
      <c r="L68" s="6">
        <f>IF(L67=MAX($D67:$N67),L$65/(SUM(Y$66:Y67)+1),L67)</f>
        <v>175</v>
      </c>
      <c r="M68" s="6">
        <f>IF(M67=MAX($D67:$N67),M$65/(SUM(Z$66:Z67)+1),M67)</f>
        <v>560</v>
      </c>
      <c r="N68" s="6">
        <f>IF(N67=MAX($D67:$N67),N$65/(SUM(AA$66:AA67)+1),N67)</f>
        <v>160</v>
      </c>
      <c r="O68" s="8"/>
      <c r="P68" s="9">
        <v>3</v>
      </c>
      <c r="Q68" s="9">
        <f t="shared" si="23"/>
        <v>0</v>
      </c>
      <c r="R68" s="9">
        <f t="shared" si="23"/>
        <v>1</v>
      </c>
      <c r="S68" s="9">
        <f t="shared" si="23"/>
        <v>0</v>
      </c>
      <c r="T68" s="9">
        <f t="shared" si="23"/>
        <v>0</v>
      </c>
      <c r="U68" s="9">
        <f t="shared" si="23"/>
        <v>0</v>
      </c>
      <c r="V68" s="9">
        <f t="shared" si="23"/>
        <v>0</v>
      </c>
      <c r="W68" s="9">
        <f t="shared" si="23"/>
        <v>0</v>
      </c>
      <c r="X68" s="9">
        <f t="shared" si="23"/>
        <v>0</v>
      </c>
      <c r="Y68" s="9">
        <f t="shared" si="23"/>
        <v>0</v>
      </c>
      <c r="Z68" s="9">
        <f t="shared" si="23"/>
        <v>0</v>
      </c>
      <c r="AA68" s="9">
        <f t="shared" si="23"/>
        <v>0</v>
      </c>
    </row>
    <row r="69" spans="2:27" ht="14.4">
      <c r="B69" s="9" t="s">
        <v>65</v>
      </c>
      <c r="C69" s="9">
        <v>4</v>
      </c>
      <c r="D69" s="6">
        <f>IF(D68=MAX($D68:$N68),D$65/(SUM(Q$66:Q68)+1),D68)</f>
        <v>29564.666666666668</v>
      </c>
      <c r="E69" s="6">
        <f>IF(E68=MAX($D68:$N68),E$65/(SUM(R$66:R68)+1),E68)</f>
        <v>22111</v>
      </c>
      <c r="F69" s="6">
        <f>IF(F68=MAX($D68:$N68),F$65/(SUM(S$66:S68)+1),F68)</f>
        <v>22042</v>
      </c>
      <c r="G69" s="6">
        <f>IF(G68=MAX($D68:$N68),G$65/(SUM(T$66:T68)+1),G68)</f>
        <v>15442</v>
      </c>
      <c r="H69" s="6">
        <f>IF(H68=MAX($D68:$N68),H$65/(SUM(U$66:U68)+1),H68)</f>
        <v>2961</v>
      </c>
      <c r="I69" s="6">
        <f>IF(I68=MAX($D68:$N68),I$65/(SUM(V$66:V68)+1),I68)</f>
        <v>979</v>
      </c>
      <c r="J69" s="6">
        <f>IF(J68=MAX($D68:$N68),J$65/(SUM(W$66:W68)+1),J68)</f>
        <v>478</v>
      </c>
      <c r="K69" s="6">
        <f>IF(K68=MAX($D68:$N68),K$65/(SUM(X$66:X68)+1),K68)</f>
        <v>309</v>
      </c>
      <c r="L69" s="6">
        <f>IF(L68=MAX($D68:$N68),L$65/(SUM(Y$66:Y68)+1),L68)</f>
        <v>175</v>
      </c>
      <c r="M69" s="6">
        <f>IF(M68=MAX($D68:$N68),M$65/(SUM(Z$66:Z68)+1),M68)</f>
        <v>560</v>
      </c>
      <c r="N69" s="6">
        <f>IF(N68=MAX($D68:$N68),N$65/(SUM(AA$66:AA68)+1),N68)</f>
        <v>160</v>
      </c>
      <c r="O69" s="8"/>
      <c r="P69" s="9">
        <v>4</v>
      </c>
      <c r="Q69" s="9">
        <f t="shared" si="23"/>
        <v>1</v>
      </c>
      <c r="R69" s="9">
        <f t="shared" si="23"/>
        <v>0</v>
      </c>
      <c r="S69" s="9">
        <f t="shared" si="23"/>
        <v>0</v>
      </c>
      <c r="T69" s="9">
        <f t="shared" si="23"/>
        <v>0</v>
      </c>
      <c r="U69" s="9">
        <f t="shared" si="23"/>
        <v>0</v>
      </c>
      <c r="V69" s="9">
        <f t="shared" si="23"/>
        <v>0</v>
      </c>
      <c r="W69" s="9">
        <f t="shared" si="23"/>
        <v>0</v>
      </c>
      <c r="X69" s="9">
        <f t="shared" si="23"/>
        <v>0</v>
      </c>
      <c r="Y69" s="9">
        <f t="shared" si="23"/>
        <v>0</v>
      </c>
      <c r="Z69" s="9">
        <f t="shared" si="23"/>
        <v>0</v>
      </c>
      <c r="AA69" s="9">
        <f t="shared" si="23"/>
        <v>0</v>
      </c>
    </row>
    <row r="70" spans="2:27" ht="14.4">
      <c r="B70" s="9" t="s">
        <v>65</v>
      </c>
      <c r="C70" s="9">
        <v>5</v>
      </c>
      <c r="D70" s="6">
        <f>IF(D69=MAX($D69:$N69),D$65/(SUM(Q$66:Q69)+1),D69)</f>
        <v>22173.5</v>
      </c>
      <c r="E70" s="6">
        <f>IF(E69=MAX($D69:$N69),E$65/(SUM(R$66:R69)+1),E69)</f>
        <v>22111</v>
      </c>
      <c r="F70" s="6">
        <f>IF(F69=MAX($D69:$N69),F$65/(SUM(S$66:S69)+1),F69)</f>
        <v>22042</v>
      </c>
      <c r="G70" s="6">
        <f>IF(G69=MAX($D69:$N69),G$65/(SUM(T$66:T69)+1),G69)</f>
        <v>15442</v>
      </c>
      <c r="H70" s="6">
        <f>IF(H69=MAX($D69:$N69),H$65/(SUM(U$66:U69)+1),H69)</f>
        <v>2961</v>
      </c>
      <c r="I70" s="6">
        <f>IF(I69=MAX($D69:$N69),I$65/(SUM(V$66:V69)+1),I69)</f>
        <v>979</v>
      </c>
      <c r="J70" s="6">
        <f>IF(J69=MAX($D69:$N69),J$65/(SUM(W$66:W69)+1),J69)</f>
        <v>478</v>
      </c>
      <c r="K70" s="6">
        <f>IF(K69=MAX($D69:$N69),K$65/(SUM(X$66:X69)+1),K69)</f>
        <v>309</v>
      </c>
      <c r="L70" s="6">
        <f>IF(L69=MAX($D69:$N69),L$65/(SUM(Y$66:Y69)+1),L69)</f>
        <v>175</v>
      </c>
      <c r="M70" s="6">
        <f>IF(M69=MAX($D69:$N69),M$65/(SUM(Z$66:Z69)+1),M69)</f>
        <v>560</v>
      </c>
      <c r="N70" s="6">
        <f>IF(N69=MAX($D69:$N69),N$65/(SUM(AA$66:AA69)+1),N69)</f>
        <v>160</v>
      </c>
      <c r="O70" s="8"/>
      <c r="P70" s="9">
        <v>5</v>
      </c>
      <c r="Q70" s="9">
        <f t="shared" si="23"/>
        <v>1</v>
      </c>
      <c r="R70" s="9">
        <f t="shared" si="23"/>
        <v>0</v>
      </c>
      <c r="S70" s="9">
        <f t="shared" si="23"/>
        <v>0</v>
      </c>
      <c r="T70" s="9">
        <f t="shared" si="23"/>
        <v>0</v>
      </c>
      <c r="U70" s="9">
        <f t="shared" si="23"/>
        <v>0</v>
      </c>
      <c r="V70" s="9">
        <f t="shared" si="23"/>
        <v>0</v>
      </c>
      <c r="W70" s="9">
        <f t="shared" si="23"/>
        <v>0</v>
      </c>
      <c r="X70" s="9">
        <f t="shared" si="23"/>
        <v>0</v>
      </c>
      <c r="Y70" s="9">
        <f t="shared" si="23"/>
        <v>0</v>
      </c>
      <c r="Z70" s="9">
        <f t="shared" si="23"/>
        <v>0</v>
      </c>
      <c r="AA70" s="9">
        <f t="shared" si="23"/>
        <v>0</v>
      </c>
    </row>
    <row r="71" spans="2:27" ht="14.4">
      <c r="B71" s="9" t="s">
        <v>65</v>
      </c>
      <c r="C71" s="9">
        <v>6</v>
      </c>
      <c r="D71" s="6">
        <f>IF(D70=MAX($D70:$N70),D$65/(SUM(Q$66:Q70)+1),D70)</f>
        <v>17738.8</v>
      </c>
      <c r="E71" s="6">
        <f>IF(E70=MAX($D70:$N70),E$65/(SUM(R$66:R70)+1),E70)</f>
        <v>22111</v>
      </c>
      <c r="F71" s="6">
        <f>IF(F70=MAX($D70:$N70),F$65/(SUM(S$66:S70)+1),F70)</f>
        <v>22042</v>
      </c>
      <c r="G71" s="6">
        <f>IF(G70=MAX($D70:$N70),G$65/(SUM(T$66:T70)+1),G70)</f>
        <v>15442</v>
      </c>
      <c r="H71" s="6">
        <f>IF(H70=MAX($D70:$N70),H$65/(SUM(U$66:U70)+1),H70)</f>
        <v>2961</v>
      </c>
      <c r="I71" s="6">
        <f>IF(I70=MAX($D70:$N70),I$65/(SUM(V$66:V70)+1),I70)</f>
        <v>979</v>
      </c>
      <c r="J71" s="6">
        <f>IF(J70=MAX($D70:$N70),J$65/(SUM(W$66:W70)+1),J70)</f>
        <v>478</v>
      </c>
      <c r="K71" s="6">
        <f>IF(K70=MAX($D70:$N70),K$65/(SUM(X$66:X70)+1),K70)</f>
        <v>309</v>
      </c>
      <c r="L71" s="6">
        <f>IF(L70=MAX($D70:$N70),L$65/(SUM(Y$66:Y70)+1),L70)</f>
        <v>175</v>
      </c>
      <c r="M71" s="6">
        <f>IF(M70=MAX($D70:$N70),M$65/(SUM(Z$66:Z70)+1),M70)</f>
        <v>560</v>
      </c>
      <c r="N71" s="6">
        <f>IF(N70=MAX($D70:$N70),N$65/(SUM(AA$66:AA70)+1),N70)</f>
        <v>160</v>
      </c>
      <c r="O71" s="8"/>
      <c r="P71" s="9">
        <v>6</v>
      </c>
      <c r="Q71" s="9">
        <f t="shared" si="23"/>
        <v>0</v>
      </c>
      <c r="R71" s="9">
        <f t="shared" si="23"/>
        <v>1</v>
      </c>
      <c r="S71" s="9">
        <f t="shared" si="23"/>
        <v>0</v>
      </c>
      <c r="T71" s="9">
        <f t="shared" si="23"/>
        <v>0</v>
      </c>
      <c r="U71" s="9">
        <f t="shared" si="23"/>
        <v>0</v>
      </c>
      <c r="V71" s="9">
        <f t="shared" si="23"/>
        <v>0</v>
      </c>
      <c r="W71" s="9">
        <f t="shared" si="23"/>
        <v>0</v>
      </c>
      <c r="X71" s="9">
        <f t="shared" si="23"/>
        <v>0</v>
      </c>
      <c r="Y71" s="9">
        <f t="shared" si="23"/>
        <v>0</v>
      </c>
      <c r="Z71" s="9">
        <f t="shared" si="23"/>
        <v>0</v>
      </c>
      <c r="AA71" s="9">
        <f t="shared" si="23"/>
        <v>0</v>
      </c>
    </row>
    <row r="72" spans="2:27" ht="14.4">
      <c r="B72" s="9" t="s">
        <v>65</v>
      </c>
      <c r="C72" s="9">
        <v>7</v>
      </c>
      <c r="D72" s="6">
        <f>IF(D71=MAX($D71:$N71),D$65/(SUM(Q$66:Q71)+1),D71)</f>
        <v>17738.8</v>
      </c>
      <c r="E72" s="6">
        <f>IF(E71=MAX($D71:$N71),E$65/(SUM(R$66:R71)+1),E71)</f>
        <v>14740.666666666666</v>
      </c>
      <c r="F72" s="6">
        <f>IF(F71=MAX($D71:$N71),F$65/(SUM(S$66:S71)+1),F71)</f>
        <v>22042</v>
      </c>
      <c r="G72" s="6">
        <f>IF(G71=MAX($D71:$N71),G$65/(SUM(T$66:T71)+1),G71)</f>
        <v>15442</v>
      </c>
      <c r="H72" s="6">
        <f>IF(H71=MAX($D71:$N71),H$65/(SUM(U$66:U71)+1),H71)</f>
        <v>2961</v>
      </c>
      <c r="I72" s="6">
        <f>IF(I71=MAX($D71:$N71),I$65/(SUM(V$66:V71)+1),I71)</f>
        <v>979</v>
      </c>
      <c r="J72" s="6">
        <f>IF(J71=MAX($D71:$N71),J$65/(SUM(W$66:W71)+1),J71)</f>
        <v>478</v>
      </c>
      <c r="K72" s="6">
        <f>IF(K71=MAX($D71:$N71),K$65/(SUM(X$66:X71)+1),K71)</f>
        <v>309</v>
      </c>
      <c r="L72" s="6">
        <f>IF(L71=MAX($D71:$N71),L$65/(SUM(Y$66:Y71)+1),L71)</f>
        <v>175</v>
      </c>
      <c r="M72" s="6">
        <f>IF(M71=MAX($D71:$N71),M$65/(SUM(Z$66:Z71)+1),M71)</f>
        <v>560</v>
      </c>
      <c r="N72" s="6">
        <f>IF(N71=MAX($D71:$N71),N$65/(SUM(AA$66:AA71)+1),N71)</f>
        <v>160</v>
      </c>
      <c r="O72" s="8"/>
      <c r="P72" s="9">
        <v>7</v>
      </c>
      <c r="Q72" s="9">
        <f t="shared" si="23"/>
        <v>0</v>
      </c>
      <c r="R72" s="9">
        <f t="shared" si="23"/>
        <v>0</v>
      </c>
      <c r="S72" s="9">
        <f t="shared" si="23"/>
        <v>1</v>
      </c>
      <c r="T72" s="9">
        <f t="shared" si="23"/>
        <v>0</v>
      </c>
      <c r="U72" s="9">
        <f t="shared" si="23"/>
        <v>0</v>
      </c>
      <c r="V72" s="9">
        <f t="shared" si="23"/>
        <v>0</v>
      </c>
      <c r="W72" s="9">
        <f t="shared" si="23"/>
        <v>0</v>
      </c>
      <c r="X72" s="9">
        <f t="shared" si="23"/>
        <v>0</v>
      </c>
      <c r="Y72" s="9">
        <f t="shared" si="23"/>
        <v>0</v>
      </c>
      <c r="Z72" s="9">
        <f t="shared" si="23"/>
        <v>0</v>
      </c>
      <c r="AA72" s="9">
        <f t="shared" si="23"/>
        <v>0</v>
      </c>
    </row>
    <row r="73" spans="2:27" ht="14.4">
      <c r="B73" s="9" t="s">
        <v>65</v>
      </c>
      <c r="C73" s="9">
        <v>8</v>
      </c>
      <c r="D73" s="6">
        <f>IF(D72=MAX($D72:$N72),D$65/(SUM(Q$66:Q72)+1),D72)</f>
        <v>17738.8</v>
      </c>
      <c r="E73" s="6">
        <f>IF(E72=MAX($D72:$N72),E$65/(SUM(R$66:R72)+1),E72)</f>
        <v>14740.666666666666</v>
      </c>
      <c r="F73" s="6">
        <f>IF(F72=MAX($D72:$N72),F$65/(SUM(S$66:S72)+1),F72)</f>
        <v>11021</v>
      </c>
      <c r="G73" s="6">
        <f>IF(G72=MAX($D72:$N72),G$65/(SUM(T$66:T72)+1),G72)</f>
        <v>15442</v>
      </c>
      <c r="H73" s="6">
        <f>IF(H72=MAX($D72:$N72),H$65/(SUM(U$66:U72)+1),H72)</f>
        <v>2961</v>
      </c>
      <c r="I73" s="6">
        <f>IF(I72=MAX($D72:$N72),I$65/(SUM(V$66:V72)+1),I72)</f>
        <v>979</v>
      </c>
      <c r="J73" s="6">
        <f>IF(J72=MAX($D72:$N72),J$65/(SUM(W$66:W72)+1),J72)</f>
        <v>478</v>
      </c>
      <c r="K73" s="6">
        <f>IF(K72=MAX($D72:$N72),K$65/(SUM(X$66:X72)+1),K72)</f>
        <v>309</v>
      </c>
      <c r="L73" s="6">
        <f>IF(L72=MAX($D72:$N72),L$65/(SUM(Y$66:Y72)+1),L72)</f>
        <v>175</v>
      </c>
      <c r="M73" s="6">
        <f>IF(M72=MAX($D72:$N72),M$65/(SUM(Z$66:Z72)+1),M72)</f>
        <v>560</v>
      </c>
      <c r="N73" s="6">
        <f>IF(N72=MAX($D72:$N72),N$65/(SUM(AA$66:AA72)+1),N72)</f>
        <v>160</v>
      </c>
      <c r="O73" s="8"/>
      <c r="P73" s="9">
        <v>8</v>
      </c>
      <c r="Q73" s="9">
        <f t="shared" si="23"/>
        <v>1</v>
      </c>
      <c r="R73" s="9">
        <f t="shared" si="23"/>
        <v>0</v>
      </c>
      <c r="S73" s="9">
        <f t="shared" si="23"/>
        <v>0</v>
      </c>
      <c r="T73" s="9">
        <f t="shared" si="23"/>
        <v>0</v>
      </c>
      <c r="U73" s="9">
        <f t="shared" si="23"/>
        <v>0</v>
      </c>
      <c r="V73" s="9">
        <f t="shared" si="23"/>
        <v>0</v>
      </c>
      <c r="W73" s="9">
        <f t="shared" si="23"/>
        <v>0</v>
      </c>
      <c r="X73" s="9">
        <f t="shared" si="23"/>
        <v>0</v>
      </c>
      <c r="Y73" s="9">
        <f t="shared" si="23"/>
        <v>0</v>
      </c>
      <c r="Z73" s="9">
        <f t="shared" si="23"/>
        <v>0</v>
      </c>
      <c r="AA73" s="9">
        <f t="shared" si="23"/>
        <v>0</v>
      </c>
    </row>
    <row r="74" spans="2:27" ht="14.4">
      <c r="B74" s="9" t="s">
        <v>65</v>
      </c>
      <c r="C74" s="9">
        <v>9</v>
      </c>
      <c r="D74" s="6">
        <f>IF(D73=MAX($D73:$N73),D$65/(SUM(Q$66:Q73)+1),D73)</f>
        <v>14782.333333333334</v>
      </c>
      <c r="E74" s="6">
        <f>IF(E73=MAX($D73:$N73),E$65/(SUM(R$66:R73)+1),E73)</f>
        <v>14740.666666666666</v>
      </c>
      <c r="F74" s="6">
        <f>IF(F73=MAX($D73:$N73),F$65/(SUM(S$66:S73)+1),F73)</f>
        <v>11021</v>
      </c>
      <c r="G74" s="6">
        <f>IF(G73=MAX($D73:$N73),G$65/(SUM(T$66:T73)+1),G73)</f>
        <v>15442</v>
      </c>
      <c r="H74" s="6">
        <f>IF(H73=MAX($D73:$N73),H$65/(SUM(U$66:U73)+1),H73)</f>
        <v>2961</v>
      </c>
      <c r="I74" s="6">
        <f>IF(I73=MAX($D73:$N73),I$65/(SUM(V$66:V73)+1),I73)</f>
        <v>979</v>
      </c>
      <c r="J74" s="6">
        <f>IF(J73=MAX($D73:$N73),J$65/(SUM(W$66:W73)+1),J73)</f>
        <v>478</v>
      </c>
      <c r="K74" s="6">
        <f>IF(K73=MAX($D73:$N73),K$65/(SUM(X$66:X73)+1),K73)</f>
        <v>309</v>
      </c>
      <c r="L74" s="6">
        <f>IF(L73=MAX($D73:$N73),L$65/(SUM(Y$66:Y73)+1),L73)</f>
        <v>175</v>
      </c>
      <c r="M74" s="6">
        <f>IF(M73=MAX($D73:$N73),M$65/(SUM(Z$66:Z73)+1),M73)</f>
        <v>560</v>
      </c>
      <c r="N74" s="6">
        <f>IF(N73=MAX($D73:$N73),N$65/(SUM(AA$66:AA73)+1),N73)</f>
        <v>160</v>
      </c>
      <c r="O74" s="8"/>
      <c r="P74" s="9">
        <v>9</v>
      </c>
      <c r="Q74" s="9">
        <f t="shared" si="23"/>
        <v>0</v>
      </c>
      <c r="R74" s="9">
        <f t="shared" si="23"/>
        <v>0</v>
      </c>
      <c r="S74" s="9">
        <f t="shared" si="23"/>
        <v>0</v>
      </c>
      <c r="T74" s="9">
        <f t="shared" si="23"/>
        <v>1</v>
      </c>
      <c r="U74" s="9">
        <f t="shared" si="23"/>
        <v>0</v>
      </c>
      <c r="V74" s="9">
        <f t="shared" si="23"/>
        <v>0</v>
      </c>
      <c r="W74" s="9">
        <f t="shared" si="23"/>
        <v>0</v>
      </c>
      <c r="X74" s="9">
        <f t="shared" si="23"/>
        <v>0</v>
      </c>
      <c r="Y74" s="9">
        <f t="shared" si="23"/>
        <v>0</v>
      </c>
      <c r="Z74" s="9">
        <f t="shared" si="23"/>
        <v>0</v>
      </c>
      <c r="AA74" s="9">
        <f t="shared" si="23"/>
        <v>0</v>
      </c>
    </row>
    <row r="75" spans="2:27" ht="14.4">
      <c r="B75" s="9" t="s">
        <v>65</v>
      </c>
      <c r="C75" s="9">
        <v>10</v>
      </c>
      <c r="D75" s="6">
        <f>IF(D74=MAX($D74:$N74),D$65/(SUM(Q$66:Q74)+1),D74)</f>
        <v>14782.333333333334</v>
      </c>
      <c r="E75" s="6">
        <f>IF(E74=MAX($D74:$N74),E$65/(SUM(R$66:R74)+1),E74)</f>
        <v>14740.666666666666</v>
      </c>
      <c r="F75" s="6">
        <f>IF(F74=MAX($D74:$N74),F$65/(SUM(S$66:S74)+1),F74)</f>
        <v>11021</v>
      </c>
      <c r="G75" s="6">
        <f>IF(G74=MAX($D74:$N74),G$65/(SUM(T$66:T74)+1),G74)</f>
        <v>7721</v>
      </c>
      <c r="H75" s="6">
        <f>IF(H74=MAX($D74:$N74),H$65/(SUM(U$66:U74)+1),H74)</f>
        <v>2961</v>
      </c>
      <c r="I75" s="6">
        <f>IF(I74=MAX($D74:$N74),I$65/(SUM(V$66:V74)+1),I74)</f>
        <v>979</v>
      </c>
      <c r="J75" s="6">
        <f>IF(J74=MAX($D74:$N74),J$65/(SUM(W$66:W74)+1),J74)</f>
        <v>478</v>
      </c>
      <c r="K75" s="6">
        <f>IF(K74=MAX($D74:$N74),K$65/(SUM(X$66:X74)+1),K74)</f>
        <v>309</v>
      </c>
      <c r="L75" s="6">
        <f>IF(L74=MAX($D74:$N74),L$65/(SUM(Y$66:Y74)+1),L74)</f>
        <v>175</v>
      </c>
      <c r="M75" s="6">
        <f>IF(M74=MAX($D74:$N74),M$65/(SUM(Z$66:Z74)+1),M74)</f>
        <v>560</v>
      </c>
      <c r="N75" s="6">
        <f>IF(N74=MAX($D74:$N74),N$65/(SUM(AA$66:AA74)+1),N74)</f>
        <v>160</v>
      </c>
      <c r="O75" s="8"/>
      <c r="P75" s="9">
        <v>10</v>
      </c>
      <c r="Q75" s="9">
        <f t="shared" si="23"/>
        <v>1</v>
      </c>
      <c r="R75" s="9">
        <f t="shared" si="23"/>
        <v>0</v>
      </c>
      <c r="S75" s="9">
        <f t="shared" si="23"/>
        <v>0</v>
      </c>
      <c r="T75" s="9">
        <f t="shared" si="23"/>
        <v>0</v>
      </c>
      <c r="U75" s="9">
        <f t="shared" si="23"/>
        <v>0</v>
      </c>
      <c r="V75" s="9">
        <f t="shared" si="23"/>
        <v>0</v>
      </c>
      <c r="W75" s="9">
        <f t="shared" si="23"/>
        <v>0</v>
      </c>
      <c r="X75" s="9">
        <f t="shared" si="23"/>
        <v>0</v>
      </c>
      <c r="Y75" s="9">
        <f t="shared" si="23"/>
        <v>0</v>
      </c>
      <c r="Z75" s="9">
        <f t="shared" si="23"/>
        <v>0</v>
      </c>
      <c r="AA75" s="9">
        <f t="shared" si="23"/>
        <v>0</v>
      </c>
    </row>
    <row r="76" spans="2:27" ht="14.4">
      <c r="B76" s="9" t="s">
        <v>65</v>
      </c>
      <c r="C76" s="9">
        <v>11</v>
      </c>
      <c r="D76" s="6">
        <f>IF(D75=MAX($D75:$N75),D$65/(SUM(Q$66:Q75)+1),D75)</f>
        <v>12670.571428571429</v>
      </c>
      <c r="E76" s="6">
        <f>IF(E75=MAX($D75:$N75),E$65/(SUM(R$66:R75)+1),E75)</f>
        <v>14740.666666666666</v>
      </c>
      <c r="F76" s="6">
        <f>IF(F75=MAX($D75:$N75),F$65/(SUM(S$66:S75)+1),F75)</f>
        <v>11021</v>
      </c>
      <c r="G76" s="6">
        <f>IF(G75=MAX($D75:$N75),G$65/(SUM(T$66:T75)+1),G75)</f>
        <v>7721</v>
      </c>
      <c r="H76" s="6">
        <f>IF(H75=MAX($D75:$N75),H$65/(SUM(U$66:U75)+1),H75)</f>
        <v>2961</v>
      </c>
      <c r="I76" s="6">
        <f>IF(I75=MAX($D75:$N75),I$65/(SUM(V$66:V75)+1),I75)</f>
        <v>979</v>
      </c>
      <c r="J76" s="6">
        <f>IF(J75=MAX($D75:$N75),J$65/(SUM(W$66:W75)+1),J75)</f>
        <v>478</v>
      </c>
      <c r="K76" s="6">
        <f>IF(K75=MAX($D75:$N75),K$65/(SUM(X$66:X75)+1),K75)</f>
        <v>309</v>
      </c>
      <c r="L76" s="6">
        <f>IF(L75=MAX($D75:$N75),L$65/(SUM(Y$66:Y75)+1),L75)</f>
        <v>175</v>
      </c>
      <c r="M76" s="6">
        <f>IF(M75=MAX($D75:$N75),M$65/(SUM(Z$66:Z75)+1),M75)</f>
        <v>560</v>
      </c>
      <c r="N76" s="6">
        <f>IF(N75=MAX($D75:$N75),N$65/(SUM(AA$66:AA75)+1),N75)</f>
        <v>160</v>
      </c>
      <c r="O76" s="8"/>
      <c r="P76" s="9">
        <v>11</v>
      </c>
      <c r="Q76" s="9">
        <f t="shared" si="23"/>
        <v>0</v>
      </c>
      <c r="R76" s="9">
        <f t="shared" si="23"/>
        <v>1</v>
      </c>
      <c r="S76" s="9">
        <f t="shared" si="23"/>
        <v>0</v>
      </c>
      <c r="T76" s="9">
        <f t="shared" si="23"/>
        <v>0</v>
      </c>
      <c r="U76" s="9">
        <f t="shared" si="23"/>
        <v>0</v>
      </c>
      <c r="V76" s="9">
        <f t="shared" si="23"/>
        <v>0</v>
      </c>
      <c r="W76" s="9">
        <f t="shared" si="23"/>
        <v>0</v>
      </c>
      <c r="X76" s="9">
        <f t="shared" si="23"/>
        <v>0</v>
      </c>
      <c r="Y76" s="9">
        <f t="shared" si="23"/>
        <v>0</v>
      </c>
      <c r="Z76" s="9">
        <f t="shared" si="23"/>
        <v>0</v>
      </c>
      <c r="AA76" s="9">
        <f t="shared" si="23"/>
        <v>0</v>
      </c>
    </row>
    <row r="77" spans="2:27" ht="14.4">
      <c r="B77" s="9" t="s">
        <v>65</v>
      </c>
      <c r="C77" s="9">
        <v>12</v>
      </c>
      <c r="D77" s="6">
        <f>IF(D76=MAX($D76:$N76),D$65/(SUM(Q$66:Q76)+1),D76)</f>
        <v>12670.571428571429</v>
      </c>
      <c r="E77" s="6">
        <f>IF(E76=MAX($D76:$N76),E$65/(SUM(R$66:R76)+1),E76)</f>
        <v>11055.5</v>
      </c>
      <c r="F77" s="6">
        <f>IF(F76=MAX($D76:$N76),F$65/(SUM(S$66:S76)+1),F76)</f>
        <v>11021</v>
      </c>
      <c r="G77" s="6">
        <f>IF(G76=MAX($D76:$N76),G$65/(SUM(T$66:T76)+1),G76)</f>
        <v>7721</v>
      </c>
      <c r="H77" s="6">
        <f>IF(H76=MAX($D76:$N76),H$65/(SUM(U$66:U76)+1),H76)</f>
        <v>2961</v>
      </c>
      <c r="I77" s="6">
        <f>IF(I76=MAX($D76:$N76),I$65/(SUM(V$66:V76)+1),I76)</f>
        <v>979</v>
      </c>
      <c r="J77" s="6">
        <f>IF(J76=MAX($D76:$N76),J$65/(SUM(W$66:W76)+1),J76)</f>
        <v>478</v>
      </c>
      <c r="K77" s="6">
        <f>IF(K76=MAX($D76:$N76),K$65/(SUM(X$66:X76)+1),K76)</f>
        <v>309</v>
      </c>
      <c r="L77" s="6">
        <f>IF(L76=MAX($D76:$N76),L$65/(SUM(Y$66:Y76)+1),L76)</f>
        <v>175</v>
      </c>
      <c r="M77" s="6">
        <f>IF(M76=MAX($D76:$N76),M$65/(SUM(Z$66:Z76)+1),M76)</f>
        <v>560</v>
      </c>
      <c r="N77" s="6">
        <f>IF(N76=MAX($D76:$N76),N$65/(SUM(AA$66:AA76)+1),N76)</f>
        <v>160</v>
      </c>
      <c r="O77" s="8"/>
      <c r="P77" s="9">
        <v>12</v>
      </c>
      <c r="Q77" s="9">
        <f t="shared" si="23"/>
        <v>1</v>
      </c>
      <c r="R77" s="9">
        <f t="shared" si="23"/>
        <v>0</v>
      </c>
      <c r="S77" s="9">
        <f t="shared" si="23"/>
        <v>0</v>
      </c>
      <c r="T77" s="9">
        <f t="shared" si="23"/>
        <v>0</v>
      </c>
      <c r="U77" s="9">
        <f t="shared" si="23"/>
        <v>0</v>
      </c>
      <c r="V77" s="9">
        <f t="shared" si="23"/>
        <v>0</v>
      </c>
      <c r="W77" s="9">
        <f t="shared" si="23"/>
        <v>0</v>
      </c>
      <c r="X77" s="9">
        <f t="shared" si="23"/>
        <v>0</v>
      </c>
      <c r="Y77" s="9">
        <f t="shared" si="23"/>
        <v>0</v>
      </c>
      <c r="Z77" s="9">
        <f t="shared" si="23"/>
        <v>0</v>
      </c>
      <c r="AA77" s="9">
        <f t="shared" si="23"/>
        <v>0</v>
      </c>
    </row>
    <row r="78" spans="2:27" ht="14.4">
      <c r="B78" s="9" t="s">
        <v>65</v>
      </c>
      <c r="C78" s="9">
        <v>13</v>
      </c>
      <c r="D78" s="6">
        <f>IF(D77=MAX($D77:$N77),D$65/(SUM(Q$66:Q77)+1),D77)</f>
        <v>11086.75</v>
      </c>
      <c r="E78" s="6">
        <f>IF(E77=MAX($D77:$N77),E$65/(SUM(R$66:R77)+1),E77)</f>
        <v>11055.5</v>
      </c>
      <c r="F78" s="6">
        <f>IF(F77=MAX($D77:$N77),F$65/(SUM(S$66:S77)+1),F77)</f>
        <v>11021</v>
      </c>
      <c r="G78" s="6">
        <f>IF(G77=MAX($D77:$N77),G$65/(SUM(T$66:T77)+1),G77)</f>
        <v>7721</v>
      </c>
      <c r="H78" s="6">
        <f>IF(H77=MAX($D77:$N77),H$65/(SUM(U$66:U77)+1),H77)</f>
        <v>2961</v>
      </c>
      <c r="I78" s="6">
        <f>IF(I77=MAX($D77:$N77),I$65/(SUM(V$66:V77)+1),I77)</f>
        <v>979</v>
      </c>
      <c r="J78" s="6">
        <f>IF(J77=MAX($D77:$N77),J$65/(SUM(W$66:W77)+1),J77)</f>
        <v>478</v>
      </c>
      <c r="K78" s="6">
        <f>IF(K77=MAX($D77:$N77),K$65/(SUM(X$66:X77)+1),K77)</f>
        <v>309</v>
      </c>
      <c r="L78" s="6">
        <f>IF(L77=MAX($D77:$N77),L$65/(SUM(Y$66:Y77)+1),L77)</f>
        <v>175</v>
      </c>
      <c r="M78" s="6">
        <f>IF(M77=MAX($D77:$N77),M$65/(SUM(Z$66:Z77)+1),M77)</f>
        <v>560</v>
      </c>
      <c r="N78" s="6">
        <f>IF(N77=MAX($D77:$N77),N$65/(SUM(AA$66:AA77)+1),N77)</f>
        <v>160</v>
      </c>
      <c r="O78" s="8"/>
      <c r="P78" s="9">
        <v>13</v>
      </c>
      <c r="Q78" s="9">
        <f t="shared" si="23"/>
        <v>1</v>
      </c>
      <c r="R78" s="9">
        <f t="shared" si="23"/>
        <v>0</v>
      </c>
      <c r="S78" s="9">
        <f t="shared" si="23"/>
        <v>0</v>
      </c>
      <c r="T78" s="9">
        <f t="shared" si="23"/>
        <v>0</v>
      </c>
      <c r="U78" s="9">
        <f t="shared" si="23"/>
        <v>0</v>
      </c>
      <c r="V78" s="9">
        <f t="shared" si="23"/>
        <v>0</v>
      </c>
      <c r="W78" s="9">
        <f t="shared" si="23"/>
        <v>0</v>
      </c>
      <c r="X78" s="9">
        <f t="shared" si="23"/>
        <v>0</v>
      </c>
      <c r="Y78" s="9">
        <f t="shared" si="23"/>
        <v>0</v>
      </c>
      <c r="Z78" s="9">
        <f t="shared" si="23"/>
        <v>0</v>
      </c>
      <c r="AA78" s="9">
        <f t="shared" si="23"/>
        <v>0</v>
      </c>
    </row>
    <row r="79" spans="2:27" ht="14.4">
      <c r="B79" s="9" t="s">
        <v>65</v>
      </c>
      <c r="C79" s="9">
        <v>14</v>
      </c>
      <c r="D79" s="6">
        <f>IF(D78=MAX($D78:$N78),D$65/(SUM(Q$66:Q78)+1),D78)</f>
        <v>9854.8888888888887</v>
      </c>
      <c r="E79" s="6">
        <f>IF(E78=MAX($D78:$N78),E$65/(SUM(R$66:R78)+1),E78)</f>
        <v>11055.5</v>
      </c>
      <c r="F79" s="6">
        <f>IF(F78=MAX($D78:$N78),F$65/(SUM(S$66:S78)+1),F78)</f>
        <v>11021</v>
      </c>
      <c r="G79" s="6">
        <f>IF(G78=MAX($D78:$N78),G$65/(SUM(T$66:T78)+1),G78)</f>
        <v>7721</v>
      </c>
      <c r="H79" s="6">
        <f>IF(H78=MAX($D78:$N78),H$65/(SUM(U$66:U78)+1),H78)</f>
        <v>2961</v>
      </c>
      <c r="I79" s="6">
        <f>IF(I78=MAX($D78:$N78),I$65/(SUM(V$66:V78)+1),I78)</f>
        <v>979</v>
      </c>
      <c r="J79" s="6">
        <f>IF(J78=MAX($D78:$N78),J$65/(SUM(W$66:W78)+1),J78)</f>
        <v>478</v>
      </c>
      <c r="K79" s="6">
        <f>IF(K78=MAX($D78:$N78),K$65/(SUM(X$66:X78)+1),K78)</f>
        <v>309</v>
      </c>
      <c r="L79" s="6">
        <f>IF(L78=MAX($D78:$N78),L$65/(SUM(Y$66:Y78)+1),L78)</f>
        <v>175</v>
      </c>
      <c r="M79" s="6">
        <f>IF(M78=MAX($D78:$N78),M$65/(SUM(Z$66:Z78)+1),M78)</f>
        <v>560</v>
      </c>
      <c r="N79" s="6">
        <f>IF(N78=MAX($D78:$N78),N$65/(SUM(AA$66:AA78)+1),N78)</f>
        <v>160</v>
      </c>
      <c r="O79" s="8"/>
      <c r="P79" s="9">
        <v>14</v>
      </c>
      <c r="Q79" s="9">
        <f t="shared" si="23"/>
        <v>0</v>
      </c>
      <c r="R79" s="9">
        <f t="shared" si="23"/>
        <v>1</v>
      </c>
      <c r="S79" s="9">
        <f t="shared" si="23"/>
        <v>0</v>
      </c>
      <c r="T79" s="9">
        <f t="shared" si="23"/>
        <v>0</v>
      </c>
      <c r="U79" s="9">
        <f t="shared" si="23"/>
        <v>0</v>
      </c>
      <c r="V79" s="9">
        <f t="shared" si="23"/>
        <v>0</v>
      </c>
      <c r="W79" s="9">
        <f t="shared" si="23"/>
        <v>0</v>
      </c>
      <c r="X79" s="9">
        <f t="shared" si="23"/>
        <v>0</v>
      </c>
      <c r="Y79" s="9">
        <f t="shared" si="23"/>
        <v>0</v>
      </c>
      <c r="Z79" s="9">
        <f t="shared" si="23"/>
        <v>0</v>
      </c>
      <c r="AA79" s="9">
        <f t="shared" si="23"/>
        <v>0</v>
      </c>
    </row>
    <row r="80" spans="2:27" ht="14.4">
      <c r="B80" s="8"/>
      <c r="C80" s="8"/>
      <c r="D80" s="8"/>
      <c r="E80" s="8"/>
      <c r="F80" s="8"/>
      <c r="P80" s="9"/>
      <c r="Q80" s="9">
        <f>SUM(Q66:Q79)</f>
        <v>8</v>
      </c>
      <c r="R80" s="9">
        <f t="shared" ref="R80:AA80" si="24">SUM(R66:R79)</f>
        <v>4</v>
      </c>
      <c r="S80" s="9">
        <f t="shared" si="24"/>
        <v>1</v>
      </c>
      <c r="T80" s="9">
        <f t="shared" si="24"/>
        <v>1</v>
      </c>
      <c r="U80" s="9">
        <f t="shared" si="24"/>
        <v>0</v>
      </c>
      <c r="V80" s="9">
        <f t="shared" si="24"/>
        <v>0</v>
      </c>
      <c r="W80" s="9">
        <f t="shared" si="24"/>
        <v>0</v>
      </c>
      <c r="X80" s="9">
        <f t="shared" si="24"/>
        <v>0</v>
      </c>
      <c r="Y80" s="9">
        <f t="shared" si="24"/>
        <v>0</v>
      </c>
      <c r="Z80" s="9">
        <f t="shared" si="24"/>
        <v>0</v>
      </c>
      <c r="AA80" s="9">
        <f t="shared" si="24"/>
        <v>0</v>
      </c>
    </row>
    <row r="81" spans="2:27">
      <c r="B81" s="8"/>
      <c r="C81" s="8"/>
      <c r="D81" s="8"/>
      <c r="E81" s="8"/>
      <c r="F81" s="8"/>
    </row>
    <row r="82" spans="2:27">
      <c r="B82" s="8"/>
      <c r="C82" s="8"/>
      <c r="D82" s="8"/>
      <c r="E82" s="8"/>
      <c r="F82" s="8"/>
    </row>
    <row r="83" spans="2:27">
      <c r="B83" s="8"/>
      <c r="C83" s="8"/>
      <c r="D83" s="8"/>
      <c r="E83" s="8"/>
      <c r="F83" s="8"/>
    </row>
    <row r="84" spans="2:27">
      <c r="B84" s="8"/>
      <c r="C84" s="8"/>
      <c r="D84" s="8"/>
      <c r="E84" s="8"/>
      <c r="F84" s="8"/>
    </row>
    <row r="85" spans="2:27" ht="14.4">
      <c r="B85" s="9" t="s">
        <v>4</v>
      </c>
      <c r="C85" s="9"/>
      <c r="D85" s="9"/>
      <c r="E85" s="9"/>
      <c r="F85" s="9"/>
      <c r="G85" s="8"/>
      <c r="H85" s="8"/>
      <c r="I85" s="8"/>
      <c r="J85" s="8"/>
      <c r="K85" s="8"/>
      <c r="L85" s="8"/>
      <c r="M85" s="8"/>
      <c r="N85" s="8"/>
    </row>
    <row r="86" spans="2:27" ht="14.4">
      <c r="B86" s="9"/>
      <c r="C86" s="9"/>
      <c r="D86" s="9" t="s">
        <v>6</v>
      </c>
      <c r="E86" s="9" t="s">
        <v>8</v>
      </c>
      <c r="F86" s="9" t="s">
        <v>9</v>
      </c>
      <c r="G86" s="9" t="s">
        <v>10</v>
      </c>
      <c r="H86" s="9" t="s">
        <v>11</v>
      </c>
      <c r="I86" s="9" t="s">
        <v>12</v>
      </c>
      <c r="J86" s="9" t="s">
        <v>14</v>
      </c>
      <c r="K86" s="9" t="s">
        <v>15</v>
      </c>
      <c r="L86" s="9" t="s">
        <v>63</v>
      </c>
      <c r="M86" s="9" t="s">
        <v>16</v>
      </c>
      <c r="N86" s="9" t="s">
        <v>17</v>
      </c>
      <c r="P86" s="9"/>
      <c r="Q86" s="9" t="s">
        <v>6</v>
      </c>
      <c r="R86" s="9" t="s">
        <v>8</v>
      </c>
      <c r="S86" s="9" t="s">
        <v>9</v>
      </c>
      <c r="T86" s="9" t="s">
        <v>10</v>
      </c>
      <c r="U86" s="9" t="s">
        <v>11</v>
      </c>
      <c r="V86" s="9" t="s">
        <v>12</v>
      </c>
      <c r="W86" s="9" t="s">
        <v>14</v>
      </c>
      <c r="X86" s="9" t="s">
        <v>15</v>
      </c>
      <c r="Y86" s="9" t="s">
        <v>63</v>
      </c>
      <c r="Z86" s="9" t="s">
        <v>16</v>
      </c>
      <c r="AA86" s="9" t="s">
        <v>17</v>
      </c>
    </row>
    <row r="87" spans="2:27" ht="14.4">
      <c r="B87" s="9"/>
      <c r="C87" s="9" t="s">
        <v>38</v>
      </c>
      <c r="D87" s="9">
        <f t="array" ref="D87:N87">TRANSPOSE(Datos!G3:G13)</f>
        <v>100123</v>
      </c>
      <c r="E87" s="9">
        <v>46940</v>
      </c>
      <c r="F87" s="9">
        <v>32403</v>
      </c>
      <c r="G87" s="8">
        <v>0</v>
      </c>
      <c r="H87" s="8">
        <v>3517</v>
      </c>
      <c r="I87" s="8">
        <v>1198</v>
      </c>
      <c r="J87" s="8">
        <v>499</v>
      </c>
      <c r="K87" s="8">
        <v>381</v>
      </c>
      <c r="L87" s="8">
        <v>577</v>
      </c>
      <c r="M87" s="8">
        <v>256</v>
      </c>
      <c r="N87" s="8">
        <v>176</v>
      </c>
      <c r="P87" s="9" t="s">
        <v>64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t="14.4">
      <c r="B88" s="9" t="s">
        <v>65</v>
      </c>
      <c r="C88" s="9">
        <v>1</v>
      </c>
      <c r="D88" s="10">
        <f>D87/((2*0)+1)</f>
        <v>100123</v>
      </c>
      <c r="E88" s="10">
        <f>E87/((2*0)+1)</f>
        <v>46940</v>
      </c>
      <c r="F88" s="10">
        <f>F87/((2*0)+1)</f>
        <v>32403</v>
      </c>
      <c r="G88" s="10">
        <f t="shared" ref="G88" si="25">G87/((2*0)+1)</f>
        <v>0</v>
      </c>
      <c r="H88" s="10">
        <f t="shared" ref="H88" si="26">H87/((2*0)+1)</f>
        <v>3517</v>
      </c>
      <c r="I88" s="10">
        <f t="shared" ref="I88" si="27">I87/((2*0)+1)</f>
        <v>1198</v>
      </c>
      <c r="J88" s="10">
        <f t="shared" ref="J88" si="28">J87/((2*0)+1)</f>
        <v>499</v>
      </c>
      <c r="K88" s="10">
        <f t="shared" ref="K88" si="29">K87/((2*0)+1)</f>
        <v>381</v>
      </c>
      <c r="L88" s="10">
        <f t="shared" ref="L88" si="30">L87/((2*0)+1)</f>
        <v>577</v>
      </c>
      <c r="M88" s="10">
        <f t="shared" ref="M88" si="31">M87/((2*0)+1)</f>
        <v>256</v>
      </c>
      <c r="N88" s="10">
        <f t="shared" ref="N88" si="32">N87/((2*0)+1)</f>
        <v>176</v>
      </c>
      <c r="P88" s="9">
        <v>1</v>
      </c>
      <c r="Q88" s="9">
        <f>IF(D88=MAX($D88:$N88),1,0)</f>
        <v>1</v>
      </c>
      <c r="R88" s="9">
        <f>IF(E88=MAX($D88:$N88),1,0)</f>
        <v>0</v>
      </c>
      <c r="S88" s="9">
        <f t="shared" ref="S88:S101" si="33">IF(F88=MAX($D88:$N88),1,0)</f>
        <v>0</v>
      </c>
      <c r="T88" s="9">
        <f t="shared" ref="T88:T101" si="34">IF(G88=MAX($D88:$N88),1,0)</f>
        <v>0</v>
      </c>
      <c r="U88" s="9">
        <f t="shared" ref="U88:U101" si="35">IF(H88=MAX($D88:$N88),1,0)</f>
        <v>0</v>
      </c>
      <c r="V88" s="9">
        <f t="shared" ref="V88:V101" si="36">IF(I88=MAX($D88:$N88),1,0)</f>
        <v>0</v>
      </c>
      <c r="W88" s="9">
        <f t="shared" ref="W88:W101" si="37">IF(J88=MAX($D88:$N88),1,0)</f>
        <v>0</v>
      </c>
      <c r="X88" s="9">
        <f t="shared" ref="X88:X101" si="38">IF(K88=MAX($D88:$N88),1,0)</f>
        <v>0</v>
      </c>
      <c r="Y88" s="9">
        <f t="shared" ref="Y88:Y101" si="39">IF(L88=MAX($D88:$N88),1,0)</f>
        <v>0</v>
      </c>
      <c r="Z88" s="9">
        <f t="shared" ref="Z88:Z101" si="40">IF(M88=MAX($D88:$N88),1,0)</f>
        <v>0</v>
      </c>
      <c r="AA88" s="9">
        <f t="shared" ref="AA88:AA101" si="41">IF(N88=MAX($D88:$N88),1,0)</f>
        <v>0</v>
      </c>
    </row>
    <row r="89" spans="2:27" ht="14.4">
      <c r="B89" s="9" t="s">
        <v>65</v>
      </c>
      <c r="C89" s="9">
        <v>2</v>
      </c>
      <c r="D89" s="6">
        <f>IF(D88=MAX($D88:$N88),D$87/(SUM(Q$88:Q88)+1),D88)</f>
        <v>50061.5</v>
      </c>
      <c r="E89" s="6">
        <f>IF(E88=MAX($D88:$N88),E$87/(SUM(R$88:R88)+1),E88)</f>
        <v>46940</v>
      </c>
      <c r="F89" s="6">
        <f>IF(F88=MAX($D88:$N88),F$87/(SUM(S$88:S88)+1),F88)</f>
        <v>32403</v>
      </c>
      <c r="G89" s="6">
        <f>IF(G88=MAX($D88:$N88),G$87/(SUM(T$88:T88)+1),G88)</f>
        <v>0</v>
      </c>
      <c r="H89" s="6">
        <f>IF(H88=MAX($D88:$N88),H$87/(SUM(U$88:U88)+1),H88)</f>
        <v>3517</v>
      </c>
      <c r="I89" s="6">
        <f>IF(I88=MAX($D88:$N88),I$87/(SUM(V$88:V88)+1),I88)</f>
        <v>1198</v>
      </c>
      <c r="J89" s="6">
        <f>IF(J88=MAX($D88:$N88),J$87/(SUM(W$88:W88)+1),J88)</f>
        <v>499</v>
      </c>
      <c r="K89" s="6">
        <f>IF(K88=MAX($D88:$N88),K$87/(SUM(X$88:X88)+1),K88)</f>
        <v>381</v>
      </c>
      <c r="L89" s="6">
        <f>IF(L88=MAX($D88:$N88),L$87/(SUM(Y$88:Y88)+1),L88)</f>
        <v>577</v>
      </c>
      <c r="M89" s="6">
        <f>IF(M88=MAX($D88:$N88),M$87/(SUM(Z$88:Z88)+1),M88)</f>
        <v>256</v>
      </c>
      <c r="N89" s="6">
        <f>IF(N88=MAX($D88:$N88),N$87/(SUM(AA$88:AA88)+1),N88)</f>
        <v>176</v>
      </c>
      <c r="P89" s="9">
        <v>2</v>
      </c>
      <c r="Q89" s="9">
        <f t="shared" ref="Q89:Q101" si="42">IF(D89=MAX($D89:$N89),1,0)</f>
        <v>1</v>
      </c>
      <c r="R89" s="9">
        <f t="shared" ref="R89:R101" si="43">IF(E89=MAX($D89:$N89),1,0)</f>
        <v>0</v>
      </c>
      <c r="S89" s="9">
        <f t="shared" si="33"/>
        <v>0</v>
      </c>
      <c r="T89" s="9">
        <f t="shared" si="34"/>
        <v>0</v>
      </c>
      <c r="U89" s="9">
        <f t="shared" si="35"/>
        <v>0</v>
      </c>
      <c r="V89" s="9">
        <f t="shared" si="36"/>
        <v>0</v>
      </c>
      <c r="W89" s="9">
        <f t="shared" si="37"/>
        <v>0</v>
      </c>
      <c r="X89" s="9">
        <f t="shared" si="38"/>
        <v>0</v>
      </c>
      <c r="Y89" s="9">
        <f t="shared" si="39"/>
        <v>0</v>
      </c>
      <c r="Z89" s="9">
        <f t="shared" si="40"/>
        <v>0</v>
      </c>
      <c r="AA89" s="9">
        <f t="shared" si="41"/>
        <v>0</v>
      </c>
    </row>
    <row r="90" spans="2:27" ht="14.4">
      <c r="B90" s="9" t="s">
        <v>65</v>
      </c>
      <c r="C90" s="9">
        <v>3</v>
      </c>
      <c r="D90" s="6">
        <f>IF(D89=MAX($D89:$N89),D$87/(SUM(Q$88:Q89)+1),D89)</f>
        <v>33374.333333333336</v>
      </c>
      <c r="E90" s="6">
        <f>IF(E89=MAX($D89:$N89),E$87/(SUM(R$88:R89)+1),E89)</f>
        <v>46940</v>
      </c>
      <c r="F90" s="6">
        <f>IF(F89=MAX($D89:$N89),F$87/(SUM(S$88:S89)+1),F89)</f>
        <v>32403</v>
      </c>
      <c r="G90" s="6">
        <f>IF(G89=MAX($D89:$N89),G$87/(SUM(T$88:T89)+1),G89)</f>
        <v>0</v>
      </c>
      <c r="H90" s="6">
        <f>IF(H89=MAX($D89:$N89),H$87/(SUM(U$88:U89)+1),H89)</f>
        <v>3517</v>
      </c>
      <c r="I90" s="6">
        <f>IF(I89=MAX($D89:$N89),I$87/(SUM(V$88:V89)+1),I89)</f>
        <v>1198</v>
      </c>
      <c r="J90" s="6">
        <f>IF(J89=MAX($D89:$N89),J$87/(SUM(W$88:W89)+1),J89)</f>
        <v>499</v>
      </c>
      <c r="K90" s="6">
        <f>IF(K89=MAX($D89:$N89),K$87/(SUM(X$88:X89)+1),K89)</f>
        <v>381</v>
      </c>
      <c r="L90" s="6">
        <f>IF(L89=MAX($D89:$N89),L$87/(SUM(Y$88:Y89)+1),L89)</f>
        <v>577</v>
      </c>
      <c r="M90" s="6">
        <f>IF(M89=MAX($D89:$N89),M$87/(SUM(Z$88:Z89)+1),M89)</f>
        <v>256</v>
      </c>
      <c r="N90" s="6">
        <f>IF(N89=MAX($D89:$N89),N$87/(SUM(AA$88:AA89)+1),N89)</f>
        <v>176</v>
      </c>
      <c r="P90" s="9">
        <v>3</v>
      </c>
      <c r="Q90" s="9">
        <f t="shared" si="42"/>
        <v>0</v>
      </c>
      <c r="R90" s="9">
        <f t="shared" si="43"/>
        <v>1</v>
      </c>
      <c r="S90" s="9">
        <f t="shared" si="33"/>
        <v>0</v>
      </c>
      <c r="T90" s="9">
        <f t="shared" si="34"/>
        <v>0</v>
      </c>
      <c r="U90" s="9">
        <f t="shared" si="35"/>
        <v>0</v>
      </c>
      <c r="V90" s="9">
        <f t="shared" si="36"/>
        <v>0</v>
      </c>
      <c r="W90" s="9">
        <f t="shared" si="37"/>
        <v>0</v>
      </c>
      <c r="X90" s="9">
        <f t="shared" si="38"/>
        <v>0</v>
      </c>
      <c r="Y90" s="9">
        <f t="shared" si="39"/>
        <v>0</v>
      </c>
      <c r="Z90" s="9">
        <f t="shared" si="40"/>
        <v>0</v>
      </c>
      <c r="AA90" s="9">
        <f t="shared" si="41"/>
        <v>0</v>
      </c>
    </row>
    <row r="91" spans="2:27" ht="14.4">
      <c r="B91" s="9" t="s">
        <v>65</v>
      </c>
      <c r="C91" s="9">
        <v>4</v>
      </c>
      <c r="D91" s="6">
        <f>IF(D90=MAX($D90:$N90),D$87/(SUM(Q$88:Q90)+1),D90)</f>
        <v>33374.333333333336</v>
      </c>
      <c r="E91" s="6">
        <f>IF(E90=MAX($D90:$N90),E$87/(SUM(R$88:R90)+1),E90)</f>
        <v>23470</v>
      </c>
      <c r="F91" s="6">
        <f>IF(F90=MAX($D90:$N90),F$87/(SUM(S$88:S90)+1),F90)</f>
        <v>32403</v>
      </c>
      <c r="G91" s="6">
        <f>IF(G90=MAX($D90:$N90),G$87/(SUM(T$88:T90)+1),G90)</f>
        <v>0</v>
      </c>
      <c r="H91" s="6">
        <f>IF(H90=MAX($D90:$N90),H$87/(SUM(U$88:U90)+1),H90)</f>
        <v>3517</v>
      </c>
      <c r="I91" s="6">
        <f>IF(I90=MAX($D90:$N90),I$87/(SUM(V$88:V90)+1),I90)</f>
        <v>1198</v>
      </c>
      <c r="J91" s="6">
        <f>IF(J90=MAX($D90:$N90),J$87/(SUM(W$88:W90)+1),J90)</f>
        <v>499</v>
      </c>
      <c r="K91" s="6">
        <f>IF(K90=MAX($D90:$N90),K$87/(SUM(X$88:X90)+1),K90)</f>
        <v>381</v>
      </c>
      <c r="L91" s="6">
        <f>IF(L90=MAX($D90:$N90),L$87/(SUM(Y$88:Y90)+1),L90)</f>
        <v>577</v>
      </c>
      <c r="M91" s="6">
        <f>IF(M90=MAX($D90:$N90),M$87/(SUM(Z$88:Z90)+1),M90)</f>
        <v>256</v>
      </c>
      <c r="N91" s="6">
        <f>IF(N90=MAX($D90:$N90),N$87/(SUM(AA$88:AA90)+1),N90)</f>
        <v>176</v>
      </c>
      <c r="P91" s="9">
        <v>4</v>
      </c>
      <c r="Q91" s="9">
        <f t="shared" si="42"/>
        <v>1</v>
      </c>
      <c r="R91" s="9">
        <f t="shared" si="43"/>
        <v>0</v>
      </c>
      <c r="S91" s="9">
        <f t="shared" si="33"/>
        <v>0</v>
      </c>
      <c r="T91" s="9">
        <f t="shared" si="34"/>
        <v>0</v>
      </c>
      <c r="U91" s="9">
        <f t="shared" si="35"/>
        <v>0</v>
      </c>
      <c r="V91" s="9">
        <f t="shared" si="36"/>
        <v>0</v>
      </c>
      <c r="W91" s="9">
        <f t="shared" si="37"/>
        <v>0</v>
      </c>
      <c r="X91" s="9">
        <f t="shared" si="38"/>
        <v>0</v>
      </c>
      <c r="Y91" s="9">
        <f t="shared" si="39"/>
        <v>0</v>
      </c>
      <c r="Z91" s="9">
        <f t="shared" si="40"/>
        <v>0</v>
      </c>
      <c r="AA91" s="9">
        <f t="shared" si="41"/>
        <v>0</v>
      </c>
    </row>
    <row r="92" spans="2:27" ht="14.4">
      <c r="B92" s="9" t="s">
        <v>65</v>
      </c>
      <c r="C92" s="9">
        <v>5</v>
      </c>
      <c r="D92" s="6">
        <f>IF(D91=MAX($D91:$N91),D$87/(SUM(Q$88:Q91)+1),D91)</f>
        <v>25030.75</v>
      </c>
      <c r="E92" s="6">
        <f>IF(E91=MAX($D91:$N91),E$87/(SUM(R$88:R91)+1),E91)</f>
        <v>23470</v>
      </c>
      <c r="F92" s="6">
        <f>IF(F91=MAX($D91:$N91),F$87/(SUM(S$88:S91)+1),F91)</f>
        <v>32403</v>
      </c>
      <c r="G92" s="6">
        <f>IF(G91=MAX($D91:$N91),G$87/(SUM(T$88:T91)+1),G91)</f>
        <v>0</v>
      </c>
      <c r="H92" s="6">
        <f>IF(H91=MAX($D91:$N91),H$87/(SUM(U$88:U91)+1),H91)</f>
        <v>3517</v>
      </c>
      <c r="I92" s="6">
        <f>IF(I91=MAX($D91:$N91),I$87/(SUM(V$88:V91)+1),I91)</f>
        <v>1198</v>
      </c>
      <c r="J92" s="6">
        <f>IF(J91=MAX($D91:$N91),J$87/(SUM(W$88:W91)+1),J91)</f>
        <v>499</v>
      </c>
      <c r="K92" s="6">
        <f>IF(K91=MAX($D91:$N91),K$87/(SUM(X$88:X91)+1),K91)</f>
        <v>381</v>
      </c>
      <c r="L92" s="6">
        <f>IF(L91=MAX($D91:$N91),L$87/(SUM(Y$88:Y91)+1),L91)</f>
        <v>577</v>
      </c>
      <c r="M92" s="6">
        <f>IF(M91=MAX($D91:$N91),M$87/(SUM(Z$88:Z91)+1),M91)</f>
        <v>256</v>
      </c>
      <c r="N92" s="6">
        <f>IF(N91=MAX($D91:$N91),N$87/(SUM(AA$88:AA91)+1),N91)</f>
        <v>176</v>
      </c>
      <c r="P92" s="9">
        <v>5</v>
      </c>
      <c r="Q92" s="9">
        <f t="shared" si="42"/>
        <v>0</v>
      </c>
      <c r="R92" s="9">
        <f t="shared" si="43"/>
        <v>0</v>
      </c>
      <c r="S92" s="9">
        <f t="shared" si="33"/>
        <v>1</v>
      </c>
      <c r="T92" s="9">
        <f t="shared" si="34"/>
        <v>0</v>
      </c>
      <c r="U92" s="9">
        <f t="shared" si="35"/>
        <v>0</v>
      </c>
      <c r="V92" s="9">
        <f t="shared" si="36"/>
        <v>0</v>
      </c>
      <c r="W92" s="9">
        <f t="shared" si="37"/>
        <v>0</v>
      </c>
      <c r="X92" s="9">
        <f t="shared" si="38"/>
        <v>0</v>
      </c>
      <c r="Y92" s="9">
        <f t="shared" si="39"/>
        <v>0</v>
      </c>
      <c r="Z92" s="9">
        <f t="shared" si="40"/>
        <v>0</v>
      </c>
      <c r="AA92" s="9">
        <f t="shared" si="41"/>
        <v>0</v>
      </c>
    </row>
    <row r="93" spans="2:27" ht="14.4">
      <c r="B93" s="9" t="s">
        <v>65</v>
      </c>
      <c r="C93" s="9">
        <v>6</v>
      </c>
      <c r="D93" s="6">
        <f>IF(D92=MAX($D92:$N92),D$87/(SUM(Q$88:Q92)+1),D92)</f>
        <v>25030.75</v>
      </c>
      <c r="E93" s="6">
        <f>IF(E92=MAX($D92:$N92),E$87/(SUM(R$88:R92)+1),E92)</f>
        <v>23470</v>
      </c>
      <c r="F93" s="6">
        <f>IF(F92=MAX($D92:$N92),F$87/(SUM(S$88:S92)+1),F92)</f>
        <v>16201.5</v>
      </c>
      <c r="G93" s="6">
        <f>IF(G92=MAX($D92:$N92),G$87/(SUM(T$88:T92)+1),G92)</f>
        <v>0</v>
      </c>
      <c r="H93" s="6">
        <f>IF(H92=MAX($D92:$N92),H$87/(SUM(U$88:U92)+1),H92)</f>
        <v>3517</v>
      </c>
      <c r="I93" s="6">
        <f>IF(I92=MAX($D92:$N92),I$87/(SUM(V$88:V92)+1),I92)</f>
        <v>1198</v>
      </c>
      <c r="J93" s="6">
        <f>IF(J92=MAX($D92:$N92),J$87/(SUM(W$88:W92)+1),J92)</f>
        <v>499</v>
      </c>
      <c r="K93" s="6">
        <f>IF(K92=MAX($D92:$N92),K$87/(SUM(X$88:X92)+1),K92)</f>
        <v>381</v>
      </c>
      <c r="L93" s="6">
        <f>IF(L92=MAX($D92:$N92),L$87/(SUM(Y$88:Y92)+1),L92)</f>
        <v>577</v>
      </c>
      <c r="M93" s="6">
        <f>IF(M92=MAX($D92:$N92),M$87/(SUM(Z$88:Z92)+1),M92)</f>
        <v>256</v>
      </c>
      <c r="N93" s="6">
        <f>IF(N92=MAX($D92:$N92),N$87/(SUM(AA$88:AA92)+1),N92)</f>
        <v>176</v>
      </c>
      <c r="P93" s="9">
        <v>6</v>
      </c>
      <c r="Q93" s="9">
        <f t="shared" si="42"/>
        <v>1</v>
      </c>
      <c r="R93" s="9">
        <f t="shared" si="43"/>
        <v>0</v>
      </c>
      <c r="S93" s="9">
        <f t="shared" si="33"/>
        <v>0</v>
      </c>
      <c r="T93" s="9">
        <f t="shared" si="34"/>
        <v>0</v>
      </c>
      <c r="U93" s="9">
        <f t="shared" si="35"/>
        <v>0</v>
      </c>
      <c r="V93" s="9">
        <f t="shared" si="36"/>
        <v>0</v>
      </c>
      <c r="W93" s="9">
        <f t="shared" si="37"/>
        <v>0</v>
      </c>
      <c r="X93" s="9">
        <f t="shared" si="38"/>
        <v>0</v>
      </c>
      <c r="Y93" s="9">
        <f t="shared" si="39"/>
        <v>0</v>
      </c>
      <c r="Z93" s="9">
        <f t="shared" si="40"/>
        <v>0</v>
      </c>
      <c r="AA93" s="9">
        <f t="shared" si="41"/>
        <v>0</v>
      </c>
    </row>
    <row r="94" spans="2:27" ht="14.4">
      <c r="B94" s="9" t="s">
        <v>65</v>
      </c>
      <c r="C94" s="9">
        <v>7</v>
      </c>
      <c r="D94" s="6">
        <f>IF(D93=MAX($D93:$N93),D$87/(SUM(Q$88:Q93)+1),D93)</f>
        <v>20024.599999999999</v>
      </c>
      <c r="E94" s="6">
        <f>IF(E93=MAX($D93:$N93),E$87/(SUM(R$88:R93)+1),E93)</f>
        <v>23470</v>
      </c>
      <c r="F94" s="6">
        <f>IF(F93=MAX($D93:$N93),F$87/(SUM(S$88:S93)+1),F93)</f>
        <v>16201.5</v>
      </c>
      <c r="G94" s="6">
        <f>IF(G93=MAX($D93:$N93),G$87/(SUM(T$88:T93)+1),G93)</f>
        <v>0</v>
      </c>
      <c r="H94" s="6">
        <f>IF(H93=MAX($D93:$N93),H$87/(SUM(U$88:U93)+1),H93)</f>
        <v>3517</v>
      </c>
      <c r="I94" s="6">
        <f>IF(I93=MAX($D93:$N93),I$87/(SUM(V$88:V93)+1),I93)</f>
        <v>1198</v>
      </c>
      <c r="J94" s="6">
        <f>IF(J93=MAX($D93:$N93),J$87/(SUM(W$88:W93)+1),J93)</f>
        <v>499</v>
      </c>
      <c r="K94" s="6">
        <f>IF(K93=MAX($D93:$N93),K$87/(SUM(X$88:X93)+1),K93)</f>
        <v>381</v>
      </c>
      <c r="L94" s="6">
        <f>IF(L93=MAX($D93:$N93),L$87/(SUM(Y$88:Y93)+1),L93)</f>
        <v>577</v>
      </c>
      <c r="M94" s="6">
        <f>IF(M93=MAX($D93:$N93),M$87/(SUM(Z$88:Z93)+1),M93)</f>
        <v>256</v>
      </c>
      <c r="N94" s="6">
        <f>IF(N93=MAX($D93:$N93),N$87/(SUM(AA$88:AA93)+1),N93)</f>
        <v>176</v>
      </c>
      <c r="P94" s="9">
        <v>7</v>
      </c>
      <c r="Q94" s="9">
        <f t="shared" si="42"/>
        <v>0</v>
      </c>
      <c r="R94" s="9">
        <f t="shared" si="43"/>
        <v>1</v>
      </c>
      <c r="S94" s="9">
        <f t="shared" si="33"/>
        <v>0</v>
      </c>
      <c r="T94" s="9">
        <f t="shared" si="34"/>
        <v>0</v>
      </c>
      <c r="U94" s="9">
        <f t="shared" si="35"/>
        <v>0</v>
      </c>
      <c r="V94" s="9">
        <f t="shared" si="36"/>
        <v>0</v>
      </c>
      <c r="W94" s="9">
        <f t="shared" si="37"/>
        <v>0</v>
      </c>
      <c r="X94" s="9">
        <f t="shared" si="38"/>
        <v>0</v>
      </c>
      <c r="Y94" s="9">
        <f t="shared" si="39"/>
        <v>0</v>
      </c>
      <c r="Z94" s="9">
        <f t="shared" si="40"/>
        <v>0</v>
      </c>
      <c r="AA94" s="9">
        <f t="shared" si="41"/>
        <v>0</v>
      </c>
    </row>
    <row r="95" spans="2:27" ht="14.4">
      <c r="B95" s="9" t="s">
        <v>65</v>
      </c>
      <c r="C95" s="9">
        <v>8</v>
      </c>
      <c r="D95" s="6">
        <f>IF(D94=MAX($D94:$N94),D$87/(SUM(Q$88:Q94)+1),D94)</f>
        <v>20024.599999999999</v>
      </c>
      <c r="E95" s="6">
        <f>IF(E94=MAX($D94:$N94),E$87/(SUM(R$88:R94)+1),E94)</f>
        <v>15646.666666666666</v>
      </c>
      <c r="F95" s="6">
        <f>IF(F94=MAX($D94:$N94),F$87/(SUM(S$88:S94)+1),F94)</f>
        <v>16201.5</v>
      </c>
      <c r="G95" s="6">
        <f>IF(G94=MAX($D94:$N94),G$87/(SUM(T$88:T94)+1),G94)</f>
        <v>0</v>
      </c>
      <c r="H95" s="6">
        <f>IF(H94=MAX($D94:$N94),H$87/(SUM(U$88:U94)+1),H94)</f>
        <v>3517</v>
      </c>
      <c r="I95" s="6">
        <f>IF(I94=MAX($D94:$N94),I$87/(SUM(V$88:V94)+1),I94)</f>
        <v>1198</v>
      </c>
      <c r="J95" s="6">
        <f>IF(J94=MAX($D94:$N94),J$87/(SUM(W$88:W94)+1),J94)</f>
        <v>499</v>
      </c>
      <c r="K95" s="6">
        <f>IF(K94=MAX($D94:$N94),K$87/(SUM(X$88:X94)+1),K94)</f>
        <v>381</v>
      </c>
      <c r="L95" s="6">
        <f>IF(L94=MAX($D94:$N94),L$87/(SUM(Y$88:Y94)+1),L94)</f>
        <v>577</v>
      </c>
      <c r="M95" s="6">
        <f>IF(M94=MAX($D94:$N94),M$87/(SUM(Z$88:Z94)+1),M94)</f>
        <v>256</v>
      </c>
      <c r="N95" s="6">
        <f>IF(N94=MAX($D94:$N94),N$87/(SUM(AA$88:AA94)+1),N94)</f>
        <v>176</v>
      </c>
      <c r="P95" s="9">
        <v>8</v>
      </c>
      <c r="Q95" s="9">
        <f t="shared" si="42"/>
        <v>1</v>
      </c>
      <c r="R95" s="9">
        <f t="shared" si="43"/>
        <v>0</v>
      </c>
      <c r="S95" s="9">
        <f t="shared" si="33"/>
        <v>0</v>
      </c>
      <c r="T95" s="9">
        <f t="shared" si="34"/>
        <v>0</v>
      </c>
      <c r="U95" s="9">
        <f t="shared" si="35"/>
        <v>0</v>
      </c>
      <c r="V95" s="9">
        <f t="shared" si="36"/>
        <v>0</v>
      </c>
      <c r="W95" s="9">
        <f t="shared" si="37"/>
        <v>0</v>
      </c>
      <c r="X95" s="9">
        <f t="shared" si="38"/>
        <v>0</v>
      </c>
      <c r="Y95" s="9">
        <f t="shared" si="39"/>
        <v>0</v>
      </c>
      <c r="Z95" s="9">
        <f t="shared" si="40"/>
        <v>0</v>
      </c>
      <c r="AA95" s="9">
        <f t="shared" si="41"/>
        <v>0</v>
      </c>
    </row>
    <row r="96" spans="2:27" ht="14.4">
      <c r="B96" s="9" t="s">
        <v>65</v>
      </c>
      <c r="C96" s="9">
        <v>9</v>
      </c>
      <c r="D96" s="6">
        <f>IF(D95=MAX($D95:$N95),D$87/(SUM(Q$88:Q95)+1),D95)</f>
        <v>16687.166666666668</v>
      </c>
      <c r="E96" s="6">
        <f>IF(E95=MAX($D95:$N95),E$87/(SUM(R$88:R95)+1),E95)</f>
        <v>15646.666666666666</v>
      </c>
      <c r="F96" s="6">
        <f>IF(F95=MAX($D95:$N95),F$87/(SUM(S$88:S95)+1),F95)</f>
        <v>16201.5</v>
      </c>
      <c r="G96" s="6">
        <f>IF(G95=MAX($D95:$N95),G$87/(SUM(T$88:T95)+1),G95)</f>
        <v>0</v>
      </c>
      <c r="H96" s="6">
        <f>IF(H95=MAX($D95:$N95),H$87/(SUM(U$88:U95)+1),H95)</f>
        <v>3517</v>
      </c>
      <c r="I96" s="6">
        <f>IF(I95=MAX($D95:$N95),I$87/(SUM(V$88:V95)+1),I95)</f>
        <v>1198</v>
      </c>
      <c r="J96" s="6">
        <f>IF(J95=MAX($D95:$N95),J$87/(SUM(W$88:W95)+1),J95)</f>
        <v>499</v>
      </c>
      <c r="K96" s="6">
        <f>IF(K95=MAX($D95:$N95),K$87/(SUM(X$88:X95)+1),K95)</f>
        <v>381</v>
      </c>
      <c r="L96" s="6">
        <f>IF(L95=MAX($D95:$N95),L$87/(SUM(Y$88:Y95)+1),L95)</f>
        <v>577</v>
      </c>
      <c r="M96" s="6">
        <f>IF(M95=MAX($D95:$N95),M$87/(SUM(Z$88:Z95)+1),M95)</f>
        <v>256</v>
      </c>
      <c r="N96" s="6">
        <f>IF(N95=MAX($D95:$N95),N$87/(SUM(AA$88:AA95)+1),N95)</f>
        <v>176</v>
      </c>
      <c r="P96" s="9">
        <v>9</v>
      </c>
      <c r="Q96" s="9">
        <f t="shared" si="42"/>
        <v>1</v>
      </c>
      <c r="R96" s="9">
        <f t="shared" si="43"/>
        <v>0</v>
      </c>
      <c r="S96" s="9">
        <f t="shared" si="33"/>
        <v>0</v>
      </c>
      <c r="T96" s="9">
        <f t="shared" si="34"/>
        <v>0</v>
      </c>
      <c r="U96" s="9">
        <f t="shared" si="35"/>
        <v>0</v>
      </c>
      <c r="V96" s="9">
        <f t="shared" si="36"/>
        <v>0</v>
      </c>
      <c r="W96" s="9">
        <f t="shared" si="37"/>
        <v>0</v>
      </c>
      <c r="X96" s="9">
        <f t="shared" si="38"/>
        <v>0</v>
      </c>
      <c r="Y96" s="9">
        <f t="shared" si="39"/>
        <v>0</v>
      </c>
      <c r="Z96" s="9">
        <f t="shared" si="40"/>
        <v>0</v>
      </c>
      <c r="AA96" s="9">
        <f t="shared" si="41"/>
        <v>0</v>
      </c>
    </row>
    <row r="97" spans="2:27" ht="14.4">
      <c r="B97" s="9" t="s">
        <v>65</v>
      </c>
      <c r="C97" s="9">
        <v>10</v>
      </c>
      <c r="D97" s="6">
        <f>IF(D96=MAX($D96:$N96),D$87/(SUM(Q$88:Q96)+1),D96)</f>
        <v>14303.285714285714</v>
      </c>
      <c r="E97" s="6">
        <f>IF(E96=MAX($D96:$N96),E$87/(SUM(R$88:R96)+1),E96)</f>
        <v>15646.666666666666</v>
      </c>
      <c r="F97" s="6">
        <f>IF(F96=MAX($D96:$N96),F$87/(SUM(S$88:S96)+1),F96)</f>
        <v>16201.5</v>
      </c>
      <c r="G97" s="6">
        <f>IF(G96=MAX($D96:$N96),G$87/(SUM(T$88:T96)+1),G96)</f>
        <v>0</v>
      </c>
      <c r="H97" s="6">
        <f>IF(H96=MAX($D96:$N96),H$87/(SUM(U$88:U96)+1),H96)</f>
        <v>3517</v>
      </c>
      <c r="I97" s="6">
        <f>IF(I96=MAX($D96:$N96),I$87/(SUM(V$88:V96)+1),I96)</f>
        <v>1198</v>
      </c>
      <c r="J97" s="6">
        <f>IF(J96=MAX($D96:$N96),J$87/(SUM(W$88:W96)+1),J96)</f>
        <v>499</v>
      </c>
      <c r="K97" s="6">
        <f>IF(K96=MAX($D96:$N96),K$87/(SUM(X$88:X96)+1),K96)</f>
        <v>381</v>
      </c>
      <c r="L97" s="6">
        <f>IF(L96=MAX($D96:$N96),L$87/(SUM(Y$88:Y96)+1),L96)</f>
        <v>577</v>
      </c>
      <c r="M97" s="6">
        <f>IF(M96=MAX($D96:$N96),M$87/(SUM(Z$88:Z96)+1),M96)</f>
        <v>256</v>
      </c>
      <c r="N97" s="6">
        <f>IF(N96=MAX($D96:$N96),N$87/(SUM(AA$88:AA96)+1),N96)</f>
        <v>176</v>
      </c>
      <c r="P97" s="9">
        <v>10</v>
      </c>
      <c r="Q97" s="9">
        <f t="shared" si="42"/>
        <v>0</v>
      </c>
      <c r="R97" s="9">
        <f t="shared" si="43"/>
        <v>0</v>
      </c>
      <c r="S97" s="9">
        <f t="shared" si="33"/>
        <v>1</v>
      </c>
      <c r="T97" s="9">
        <f t="shared" si="34"/>
        <v>0</v>
      </c>
      <c r="U97" s="9">
        <f t="shared" si="35"/>
        <v>0</v>
      </c>
      <c r="V97" s="9">
        <f t="shared" si="36"/>
        <v>0</v>
      </c>
      <c r="W97" s="9">
        <f t="shared" si="37"/>
        <v>0</v>
      </c>
      <c r="X97" s="9">
        <f t="shared" si="38"/>
        <v>0</v>
      </c>
      <c r="Y97" s="9">
        <f t="shared" si="39"/>
        <v>0</v>
      </c>
      <c r="Z97" s="9">
        <f t="shared" si="40"/>
        <v>0</v>
      </c>
      <c r="AA97" s="9">
        <f t="shared" si="41"/>
        <v>0</v>
      </c>
    </row>
    <row r="98" spans="2:27" ht="14.4">
      <c r="B98" s="9" t="s">
        <v>65</v>
      </c>
      <c r="C98" s="9">
        <v>11</v>
      </c>
      <c r="D98" s="6">
        <f>IF(D97=MAX($D97:$N97),D$87/(SUM(Q$88:Q97)+1),D97)</f>
        <v>14303.285714285714</v>
      </c>
      <c r="E98" s="6">
        <f>IF(E97=MAX($D97:$N97),E$87/(SUM(R$88:R97)+1),E97)</f>
        <v>15646.666666666666</v>
      </c>
      <c r="F98" s="6">
        <f>IF(F97=MAX($D97:$N97),F$87/(SUM(S$88:S97)+1),F97)</f>
        <v>10801</v>
      </c>
      <c r="G98" s="6">
        <f>IF(G97=MAX($D97:$N97),G$87/(SUM(T$88:T97)+1),G97)</f>
        <v>0</v>
      </c>
      <c r="H98" s="6">
        <f>IF(H97=MAX($D97:$N97),H$87/(SUM(U$88:U97)+1),H97)</f>
        <v>3517</v>
      </c>
      <c r="I98" s="6">
        <f>IF(I97=MAX($D97:$N97),I$87/(SUM(V$88:V97)+1),I97)</f>
        <v>1198</v>
      </c>
      <c r="J98" s="6">
        <f>IF(J97=MAX($D97:$N97),J$87/(SUM(W$88:W97)+1),J97)</f>
        <v>499</v>
      </c>
      <c r="K98" s="6">
        <f>IF(K97=MAX($D97:$N97),K$87/(SUM(X$88:X97)+1),K97)</f>
        <v>381</v>
      </c>
      <c r="L98" s="6">
        <f>IF(L97=MAX($D97:$N97),L$87/(SUM(Y$88:Y97)+1),L97)</f>
        <v>577</v>
      </c>
      <c r="M98" s="6">
        <f>IF(M97=MAX($D97:$N97),M$87/(SUM(Z$88:Z97)+1),M97)</f>
        <v>256</v>
      </c>
      <c r="N98" s="6">
        <f>IF(N97=MAX($D97:$N97),N$87/(SUM(AA$88:AA97)+1),N97)</f>
        <v>176</v>
      </c>
      <c r="P98" s="9">
        <v>11</v>
      </c>
      <c r="Q98" s="9">
        <f t="shared" si="42"/>
        <v>0</v>
      </c>
      <c r="R98" s="9">
        <f t="shared" si="43"/>
        <v>1</v>
      </c>
      <c r="S98" s="9">
        <f t="shared" si="33"/>
        <v>0</v>
      </c>
      <c r="T98" s="9">
        <f t="shared" si="34"/>
        <v>0</v>
      </c>
      <c r="U98" s="9">
        <f t="shared" si="35"/>
        <v>0</v>
      </c>
      <c r="V98" s="9">
        <f t="shared" si="36"/>
        <v>0</v>
      </c>
      <c r="W98" s="9">
        <f t="shared" si="37"/>
        <v>0</v>
      </c>
      <c r="X98" s="9">
        <f t="shared" si="38"/>
        <v>0</v>
      </c>
      <c r="Y98" s="9">
        <f t="shared" si="39"/>
        <v>0</v>
      </c>
      <c r="Z98" s="9">
        <f t="shared" si="40"/>
        <v>0</v>
      </c>
      <c r="AA98" s="9">
        <f t="shared" si="41"/>
        <v>0</v>
      </c>
    </row>
    <row r="99" spans="2:27" ht="14.4">
      <c r="B99" s="9" t="s">
        <v>65</v>
      </c>
      <c r="C99" s="9">
        <v>12</v>
      </c>
      <c r="D99" s="6">
        <f>IF(D98=MAX($D98:$N98),D$87/(SUM(Q$88:Q98)+1),D98)</f>
        <v>14303.285714285714</v>
      </c>
      <c r="E99" s="6">
        <f>IF(E98=MAX($D98:$N98),E$87/(SUM(R$88:R98)+1),E98)</f>
        <v>11735</v>
      </c>
      <c r="F99" s="6">
        <f>IF(F98=MAX($D98:$N98),F$87/(SUM(S$88:S98)+1),F98)</f>
        <v>10801</v>
      </c>
      <c r="G99" s="6">
        <f>IF(G98=MAX($D98:$N98),G$87/(SUM(T$88:T98)+1),G98)</f>
        <v>0</v>
      </c>
      <c r="H99" s="6">
        <f>IF(H98=MAX($D98:$N98),H$87/(SUM(U$88:U98)+1),H98)</f>
        <v>3517</v>
      </c>
      <c r="I99" s="6">
        <f>IF(I98=MAX($D98:$N98),I$87/(SUM(V$88:V98)+1),I98)</f>
        <v>1198</v>
      </c>
      <c r="J99" s="6">
        <f>IF(J98=MAX($D98:$N98),J$87/(SUM(W$88:W98)+1),J98)</f>
        <v>499</v>
      </c>
      <c r="K99" s="6">
        <f>IF(K98=MAX($D98:$N98),K$87/(SUM(X$88:X98)+1),K98)</f>
        <v>381</v>
      </c>
      <c r="L99" s="6">
        <f>IF(L98=MAX($D98:$N98),L$87/(SUM(Y$88:Y98)+1),L98)</f>
        <v>577</v>
      </c>
      <c r="M99" s="6">
        <f>IF(M98=MAX($D98:$N98),M$87/(SUM(Z$88:Z98)+1),M98)</f>
        <v>256</v>
      </c>
      <c r="N99" s="6">
        <f>IF(N98=MAX($D98:$N98),N$87/(SUM(AA$88:AA98)+1),N98)</f>
        <v>176</v>
      </c>
      <c r="P99" s="9">
        <v>12</v>
      </c>
      <c r="Q99" s="9">
        <f t="shared" si="42"/>
        <v>1</v>
      </c>
      <c r="R99" s="9">
        <f t="shared" si="43"/>
        <v>0</v>
      </c>
      <c r="S99" s="9">
        <f t="shared" si="33"/>
        <v>0</v>
      </c>
      <c r="T99" s="9">
        <f t="shared" si="34"/>
        <v>0</v>
      </c>
      <c r="U99" s="9">
        <f t="shared" si="35"/>
        <v>0</v>
      </c>
      <c r="V99" s="9">
        <f t="shared" si="36"/>
        <v>0</v>
      </c>
      <c r="W99" s="9">
        <f t="shared" si="37"/>
        <v>0</v>
      </c>
      <c r="X99" s="9">
        <f t="shared" si="38"/>
        <v>0</v>
      </c>
      <c r="Y99" s="9">
        <f t="shared" si="39"/>
        <v>0</v>
      </c>
      <c r="Z99" s="9">
        <f t="shared" si="40"/>
        <v>0</v>
      </c>
      <c r="AA99" s="9">
        <f t="shared" si="41"/>
        <v>0</v>
      </c>
    </row>
    <row r="100" spans="2:27" ht="14.4">
      <c r="B100" s="9" t="s">
        <v>65</v>
      </c>
      <c r="C100" s="9">
        <v>13</v>
      </c>
      <c r="D100" s="6">
        <f>IF(D99=MAX($D99:$N99),D$87/(SUM(Q$88:Q99)+1),D99)</f>
        <v>12515.375</v>
      </c>
      <c r="E100" s="6">
        <f>IF(E99=MAX($D99:$N99),E$87/(SUM(R$88:R99)+1),E99)</f>
        <v>11735</v>
      </c>
      <c r="F100" s="6">
        <f>IF(F99=MAX($D99:$N99),F$87/(SUM(S$88:S99)+1),F99)</f>
        <v>10801</v>
      </c>
      <c r="G100" s="6">
        <f>IF(G99=MAX($D99:$N99),G$87/(SUM(T$88:T99)+1),G99)</f>
        <v>0</v>
      </c>
      <c r="H100" s="6">
        <f>IF(H99=MAX($D99:$N99),H$87/(SUM(U$88:U99)+1),H99)</f>
        <v>3517</v>
      </c>
      <c r="I100" s="6">
        <f>IF(I99=MAX($D99:$N99),I$87/(SUM(V$88:V99)+1),I99)</f>
        <v>1198</v>
      </c>
      <c r="J100" s="6">
        <f>IF(J99=MAX($D99:$N99),J$87/(SUM(W$88:W99)+1),J99)</f>
        <v>499</v>
      </c>
      <c r="K100" s="6">
        <f>IF(K99=MAX($D99:$N99),K$87/(SUM(X$88:X99)+1),K99)</f>
        <v>381</v>
      </c>
      <c r="L100" s="6">
        <f>IF(L99=MAX($D99:$N99),L$87/(SUM(Y$88:Y99)+1),L99)</f>
        <v>577</v>
      </c>
      <c r="M100" s="6">
        <f>IF(M99=MAX($D99:$N99),M$87/(SUM(Z$88:Z99)+1),M99)</f>
        <v>256</v>
      </c>
      <c r="N100" s="6">
        <f>IF(N99=MAX($D99:$N99),N$87/(SUM(AA$88:AA99)+1),N99)</f>
        <v>176</v>
      </c>
      <c r="P100" s="9">
        <v>13</v>
      </c>
      <c r="Q100" s="9">
        <f t="shared" si="42"/>
        <v>1</v>
      </c>
      <c r="R100" s="9">
        <f t="shared" si="43"/>
        <v>0</v>
      </c>
      <c r="S100" s="9">
        <f t="shared" si="33"/>
        <v>0</v>
      </c>
      <c r="T100" s="9">
        <f t="shared" si="34"/>
        <v>0</v>
      </c>
      <c r="U100" s="9">
        <f t="shared" si="35"/>
        <v>0</v>
      </c>
      <c r="V100" s="9">
        <f t="shared" si="36"/>
        <v>0</v>
      </c>
      <c r="W100" s="9">
        <f t="shared" si="37"/>
        <v>0</v>
      </c>
      <c r="X100" s="9">
        <f t="shared" si="38"/>
        <v>0</v>
      </c>
      <c r="Y100" s="9">
        <f t="shared" si="39"/>
        <v>0</v>
      </c>
      <c r="Z100" s="9">
        <f t="shared" si="40"/>
        <v>0</v>
      </c>
      <c r="AA100" s="9">
        <f t="shared" si="41"/>
        <v>0</v>
      </c>
    </row>
    <row r="101" spans="2:27" ht="14.4">
      <c r="B101" s="9" t="s">
        <v>65</v>
      </c>
      <c r="C101" s="9">
        <v>14</v>
      </c>
      <c r="D101" s="6">
        <f>IF(D100=MAX($D100:$N100),D$87/(SUM(Q$88:Q100)+1),D100)</f>
        <v>11124.777777777777</v>
      </c>
      <c r="E101" s="6">
        <f>IF(E100=MAX($D100:$N100),E$87/(SUM(R$88:R100)+1),E100)</f>
        <v>11735</v>
      </c>
      <c r="F101" s="6">
        <f>IF(F100=MAX($D100:$N100),F$87/(SUM(S$88:S100)+1),F100)</f>
        <v>10801</v>
      </c>
      <c r="G101" s="6">
        <f>IF(G100=MAX($D100:$N100),G$87/(SUM(T$88:T100)+1),G100)</f>
        <v>0</v>
      </c>
      <c r="H101" s="6">
        <f>IF(H100=MAX($D100:$N100),H$87/(SUM(U$88:U100)+1),H100)</f>
        <v>3517</v>
      </c>
      <c r="I101" s="6">
        <f>IF(I100=MAX($D100:$N100),I$87/(SUM(V$88:V100)+1),I100)</f>
        <v>1198</v>
      </c>
      <c r="J101" s="6">
        <f>IF(J100=MAX($D100:$N100),J$87/(SUM(W$88:W100)+1),J100)</f>
        <v>499</v>
      </c>
      <c r="K101" s="6">
        <f>IF(K100=MAX($D100:$N100),K$87/(SUM(X$88:X100)+1),K100)</f>
        <v>381</v>
      </c>
      <c r="L101" s="6">
        <f>IF(L100=MAX($D100:$N100),L$87/(SUM(Y$88:Y100)+1),L100)</f>
        <v>577</v>
      </c>
      <c r="M101" s="6">
        <f>IF(M100=MAX($D100:$N100),M$87/(SUM(Z$88:Z100)+1),M100)</f>
        <v>256</v>
      </c>
      <c r="N101" s="6">
        <f>IF(N100=MAX($D100:$N100),N$87/(SUM(AA$88:AA100)+1),N100)</f>
        <v>176</v>
      </c>
      <c r="P101" s="9">
        <v>14</v>
      </c>
      <c r="Q101" s="9">
        <f t="shared" si="42"/>
        <v>0</v>
      </c>
      <c r="R101" s="9">
        <f t="shared" si="43"/>
        <v>1</v>
      </c>
      <c r="S101" s="9">
        <f t="shared" si="33"/>
        <v>0</v>
      </c>
      <c r="T101" s="9">
        <f t="shared" si="34"/>
        <v>0</v>
      </c>
      <c r="U101" s="9">
        <f t="shared" si="35"/>
        <v>0</v>
      </c>
      <c r="V101" s="9">
        <f t="shared" si="36"/>
        <v>0</v>
      </c>
      <c r="W101" s="9">
        <f t="shared" si="37"/>
        <v>0</v>
      </c>
      <c r="X101" s="9">
        <f t="shared" si="38"/>
        <v>0</v>
      </c>
      <c r="Y101" s="9">
        <f t="shared" si="39"/>
        <v>0</v>
      </c>
      <c r="Z101" s="9">
        <f t="shared" si="40"/>
        <v>0</v>
      </c>
      <c r="AA101" s="9">
        <f t="shared" si="41"/>
        <v>0</v>
      </c>
    </row>
    <row r="102" spans="2:27" ht="14.4">
      <c r="P102" s="9"/>
      <c r="Q102" s="9">
        <f>SUM(Q88:Q101)</f>
        <v>8</v>
      </c>
      <c r="R102" s="9">
        <f t="shared" ref="R102" si="44">SUM(R88:R101)</f>
        <v>4</v>
      </c>
      <c r="S102" s="9">
        <f t="shared" ref="S102" si="45">SUM(S88:S101)</f>
        <v>2</v>
      </c>
      <c r="T102" s="9">
        <f t="shared" ref="T102" si="46">SUM(T88:T101)</f>
        <v>0</v>
      </c>
      <c r="U102" s="9">
        <f t="shared" ref="U102" si="47">SUM(U88:U101)</f>
        <v>0</v>
      </c>
      <c r="V102" s="9">
        <f t="shared" ref="V102" si="48">SUM(V88:V101)</f>
        <v>0</v>
      </c>
      <c r="W102" s="9">
        <f t="shared" ref="W102" si="49">SUM(W88:W101)</f>
        <v>0</v>
      </c>
      <c r="X102" s="9">
        <f t="shared" ref="X102" si="50">SUM(X88:X101)</f>
        <v>0</v>
      </c>
      <c r="Y102" s="9">
        <f t="shared" ref="Y102" si="51">SUM(Y88:Y101)</f>
        <v>0</v>
      </c>
      <c r="Z102" s="9">
        <f t="shared" ref="Z102" si="52">SUM(Z88:Z101)</f>
        <v>0</v>
      </c>
      <c r="AA102" s="9">
        <f t="shared" ref="AA102" si="53">SUM(AA88:AA101)</f>
        <v>0</v>
      </c>
    </row>
    <row r="105" spans="2:27" ht="14.4">
      <c r="D105" s="9" t="s">
        <v>6</v>
      </c>
      <c r="E105" s="9" t="s">
        <v>8</v>
      </c>
      <c r="F105" s="9" t="s">
        <v>9</v>
      </c>
      <c r="G105" s="9" t="s">
        <v>10</v>
      </c>
      <c r="H105" s="9" t="s">
        <v>11</v>
      </c>
      <c r="I105" s="9" t="s">
        <v>12</v>
      </c>
      <c r="J105" s="9" t="s">
        <v>14</v>
      </c>
      <c r="K105" s="9" t="s">
        <v>15</v>
      </c>
      <c r="L105" s="9" t="s">
        <v>63</v>
      </c>
      <c r="M105" s="9" t="s">
        <v>16</v>
      </c>
      <c r="N105" s="9" t="s">
        <v>17</v>
      </c>
    </row>
    <row r="106" spans="2:27">
      <c r="C106" t="s">
        <v>0</v>
      </c>
      <c r="D106">
        <f t="shared" ref="D106:N106" si="54">SUM(Q102,Q80,Q59,Q30)</f>
        <v>40</v>
      </c>
      <c r="E106" s="8">
        <f t="shared" si="54"/>
        <v>25</v>
      </c>
      <c r="F106" s="8">
        <f t="shared" si="54"/>
        <v>9</v>
      </c>
      <c r="G106" s="8">
        <f t="shared" si="54"/>
        <v>1</v>
      </c>
      <c r="H106" s="8">
        <f t="shared" si="54"/>
        <v>0</v>
      </c>
      <c r="I106" s="8">
        <f t="shared" si="54"/>
        <v>0</v>
      </c>
      <c r="J106" s="8">
        <f t="shared" si="54"/>
        <v>0</v>
      </c>
      <c r="K106" s="8">
        <f t="shared" si="54"/>
        <v>0</v>
      </c>
      <c r="L106" s="8">
        <f t="shared" si="54"/>
        <v>0</v>
      </c>
      <c r="M106" s="8">
        <f t="shared" si="54"/>
        <v>0</v>
      </c>
      <c r="N106" s="8">
        <f t="shared" si="54"/>
        <v>0</v>
      </c>
    </row>
  </sheetData>
  <conditionalFormatting sqref="D3:F3">
    <cfRule type="aboveAverage" dxfId="62" priority="8"/>
  </conditionalFormatting>
  <conditionalFormatting sqref="D35:F35">
    <cfRule type="aboveAverage" dxfId="61" priority="4"/>
  </conditionalFormatting>
  <conditionalFormatting sqref="D64:F64">
    <cfRule type="aboveAverage" dxfId="60" priority="3"/>
  </conditionalFormatting>
  <conditionalFormatting sqref="D86:F86">
    <cfRule type="aboveAverage" dxfId="59" priority="2"/>
  </conditionalFormatting>
  <conditionalFormatting sqref="D105:F105">
    <cfRule type="aboveAverage" dxfId="5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168"/>
  <sheetViews>
    <sheetView topLeftCell="G54" workbookViewId="0">
      <selection activeCell="L81" sqref="L81"/>
    </sheetView>
  </sheetViews>
  <sheetFormatPr baseColWidth="10" defaultRowHeight="14.4"/>
  <cols>
    <col min="1" max="3" width="11.19921875" style="1"/>
    <col min="4" max="4" width="15.09765625" style="1" bestFit="1" customWidth="1"/>
    <col min="5" max="6" width="14.59765625" style="1" bestFit="1" customWidth="1"/>
    <col min="7" max="9" width="13.59765625" style="1" bestFit="1" customWidth="1"/>
    <col min="10" max="14" width="12.59765625" style="1" bestFit="1" customWidth="1"/>
    <col min="15" max="16" width="11.19921875" style="1"/>
    <col min="17" max="19" width="4.69921875" style="1" customWidth="1"/>
    <col min="20" max="20" width="4.796875" style="1" customWidth="1"/>
    <col min="21" max="21" width="4.8984375" style="1" customWidth="1"/>
    <col min="22" max="24" width="4.69921875" style="1" customWidth="1"/>
    <col min="25" max="25" width="4.796875" style="1" customWidth="1"/>
    <col min="26" max="26" width="4.59765625" style="1" customWidth="1"/>
    <col min="27" max="27" width="4.69921875" style="1" customWidth="1"/>
    <col min="28" max="16384" width="11.19921875" style="1"/>
  </cols>
  <sheetData>
    <row r="2" spans="2:27">
      <c r="B2" s="1" t="s">
        <v>29</v>
      </c>
    </row>
    <row r="3" spans="2:27">
      <c r="D3" s="1" t="s">
        <v>6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14</v>
      </c>
      <c r="K3" s="1" t="s">
        <v>15</v>
      </c>
      <c r="L3" s="1" t="s">
        <v>63</v>
      </c>
      <c r="M3" s="1" t="s">
        <v>16</v>
      </c>
      <c r="N3" s="1" t="s">
        <v>17</v>
      </c>
      <c r="Q3" s="1" t="s">
        <v>6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14</v>
      </c>
      <c r="X3" s="1" t="s">
        <v>15</v>
      </c>
      <c r="Y3" s="1" t="s">
        <v>63</v>
      </c>
      <c r="Z3" s="1" t="s">
        <v>16</v>
      </c>
      <c r="AA3" s="1" t="s">
        <v>17</v>
      </c>
    </row>
    <row r="4" spans="2:27">
      <c r="C4" s="1" t="s">
        <v>30</v>
      </c>
      <c r="D4" s="2">
        <f t="array" ref="D4:N4">TRANSPOSE(Datos!C3:C13)</f>
        <v>711713</v>
      </c>
      <c r="E4" s="2">
        <v>470692</v>
      </c>
      <c r="F4" s="2">
        <v>211361</v>
      </c>
      <c r="G4" s="2">
        <v>15442</v>
      </c>
      <c r="H4" s="2">
        <v>34045</v>
      </c>
      <c r="I4" s="2">
        <v>29009</v>
      </c>
      <c r="J4" s="2">
        <v>5932</v>
      </c>
      <c r="K4" s="2">
        <v>4420</v>
      </c>
      <c r="L4" s="2">
        <v>2884</v>
      </c>
      <c r="M4" s="2">
        <v>1635</v>
      </c>
      <c r="N4" s="2">
        <v>1572</v>
      </c>
      <c r="P4" s="1" t="s">
        <v>64</v>
      </c>
    </row>
    <row r="5" spans="2:27">
      <c r="B5" s="1" t="s">
        <v>65</v>
      </c>
      <c r="C5" s="1">
        <v>1</v>
      </c>
      <c r="D5" s="2">
        <f>D4/(0+1)</f>
        <v>711713</v>
      </c>
      <c r="E5" s="2">
        <f t="shared" ref="E5:N5" si="0">E4/$C$5</f>
        <v>470692</v>
      </c>
      <c r="F5" s="2">
        <f t="shared" si="0"/>
        <v>211361</v>
      </c>
      <c r="G5" s="2">
        <f t="shared" si="0"/>
        <v>15442</v>
      </c>
      <c r="H5" s="2">
        <f t="shared" si="0"/>
        <v>34045</v>
      </c>
      <c r="I5" s="2">
        <f t="shared" si="0"/>
        <v>29009</v>
      </c>
      <c r="J5" s="2">
        <f t="shared" si="0"/>
        <v>5932</v>
      </c>
      <c r="K5" s="2">
        <f t="shared" si="0"/>
        <v>4420</v>
      </c>
      <c r="L5" s="2">
        <f t="shared" si="0"/>
        <v>2884</v>
      </c>
      <c r="M5" s="2">
        <f t="shared" si="0"/>
        <v>1635</v>
      </c>
      <c r="N5" s="2">
        <f t="shared" si="0"/>
        <v>1572</v>
      </c>
      <c r="P5" s="1">
        <v>1</v>
      </c>
      <c r="Q5" s="1">
        <f t="shared" ref="Q5:Q36" si="1">IF(D5=MAX($D5:$N5),1,0)</f>
        <v>1</v>
      </c>
      <c r="R5" s="1">
        <f t="shared" ref="R5:R36" si="2">IF(E5=MAX($D5:$N5),1,0)</f>
        <v>0</v>
      </c>
      <c r="S5" s="1">
        <f t="shared" ref="S5:S36" si="3">IF(F5=MAX($D5:$N5),1,0)</f>
        <v>0</v>
      </c>
      <c r="T5" s="1">
        <f t="shared" ref="T5:T36" si="4">IF(G5=MAX($D5:$N5),1,0)</f>
        <v>0</v>
      </c>
      <c r="U5" s="1">
        <f t="shared" ref="U5:U36" si="5">IF(H5=MAX($D5:$N5),1,0)</f>
        <v>0</v>
      </c>
      <c r="V5" s="1">
        <f t="shared" ref="V5:V36" si="6">IF(I5=MAX($D5:$N5),1,0)</f>
        <v>0</v>
      </c>
      <c r="W5" s="1">
        <f t="shared" ref="W5:W36" si="7">IF(J5=MAX($D5:$N5),1,0)</f>
        <v>0</v>
      </c>
      <c r="X5" s="1">
        <f t="shared" ref="X5:X36" si="8">IF(K5=MAX($D5:$N5),1,0)</f>
        <v>0</v>
      </c>
      <c r="Y5" s="1">
        <f t="shared" ref="Y5:Y36" si="9">IF(L5=MAX($D5:$N5),1,0)</f>
        <v>0</v>
      </c>
      <c r="Z5" s="1">
        <f t="shared" ref="Z5:Z36" si="10">IF(M5=MAX($D5:$N5),1,0)</f>
        <v>0</v>
      </c>
      <c r="AA5" s="1">
        <f t="shared" ref="AA5:AA36" si="11">IF(N5=MAX($D5:$N5),1,0)</f>
        <v>0</v>
      </c>
    </row>
    <row r="6" spans="2:27">
      <c r="B6" s="1" t="s">
        <v>65</v>
      </c>
      <c r="C6" s="1">
        <v>2</v>
      </c>
      <c r="D6" s="2">
        <f>IF(D5=MAX($D5:$N5),$D$4/(SUM(Q$5:Q5)+1),D5)</f>
        <v>355856.5</v>
      </c>
      <c r="E6" s="2">
        <f>IF(E5=MAX($D5:$N5),$E$4/(SUM(R$5:R5)+1),E5)</f>
        <v>470692</v>
      </c>
      <c r="F6" s="2">
        <f>IF(F5=MAX($D5:$N5),$F$4/(SUM(S$5:S5)+1),F5)</f>
        <v>211361</v>
      </c>
      <c r="G6" s="2">
        <f>IF(G5=MAX($D5:$N5),G$4/(SUM(T$5:T5)+1),G5)</f>
        <v>15442</v>
      </c>
      <c r="H6" s="2">
        <f>IF(H5=MAX($D5:$N5),H$4/(SUM(U$5:U5)+1),H5)</f>
        <v>34045</v>
      </c>
      <c r="I6" s="2">
        <f>IF(I5=MAX($D5:$N5),I$4/(SUM(V$5:V5)+1),I5)</f>
        <v>29009</v>
      </c>
      <c r="J6" s="2">
        <f>IF(J5=MAX($D5:$N5),J$4/(SUM(W$5:W5)+1),J5)</f>
        <v>5932</v>
      </c>
      <c r="K6" s="2">
        <f>IF(K5=MAX($D5:$N5),K$4/(SUM(X$5:X5)+1),K5)</f>
        <v>4420</v>
      </c>
      <c r="L6" s="2">
        <f>IF(L5=MAX($D5:$N5),L$4/(SUM(Y$5:Y5)+1),L5)</f>
        <v>2884</v>
      </c>
      <c r="M6" s="2">
        <f>IF(M5=MAX($D5:$N5),M$4/(SUM(Z$5:Z5)+1),M5)</f>
        <v>1635</v>
      </c>
      <c r="N6" s="2">
        <f>IF(N5=MAX($D5:$N5),N$4/(SUM(AA$5:AA5)+1),N5)</f>
        <v>1572</v>
      </c>
      <c r="P6" s="1">
        <v>2</v>
      </c>
      <c r="Q6" s="1">
        <f t="shared" si="1"/>
        <v>0</v>
      </c>
      <c r="R6" s="1">
        <f t="shared" si="2"/>
        <v>1</v>
      </c>
      <c r="S6" s="1">
        <f t="shared" si="3"/>
        <v>0</v>
      </c>
      <c r="T6" s="1">
        <f t="shared" si="4"/>
        <v>0</v>
      </c>
      <c r="U6" s="1">
        <f t="shared" si="5"/>
        <v>0</v>
      </c>
      <c r="V6" s="1">
        <f t="shared" si="6"/>
        <v>0</v>
      </c>
      <c r="W6" s="1">
        <f t="shared" si="7"/>
        <v>0</v>
      </c>
      <c r="X6" s="1">
        <f t="shared" si="8"/>
        <v>0</v>
      </c>
      <c r="Y6" s="1">
        <f t="shared" si="9"/>
        <v>0</v>
      </c>
      <c r="Z6" s="1">
        <f t="shared" si="10"/>
        <v>0</v>
      </c>
      <c r="AA6" s="1">
        <f t="shared" si="11"/>
        <v>0</v>
      </c>
    </row>
    <row r="7" spans="2:27">
      <c r="B7" s="1" t="s">
        <v>65</v>
      </c>
      <c r="C7" s="1">
        <v>3</v>
      </c>
      <c r="D7" s="2">
        <f>IF(D6=MAX($D6:$N6),$D$4/(SUM($Q$5:$Q6)+1),D6)</f>
        <v>355856.5</v>
      </c>
      <c r="E7" s="2">
        <f>IF(E6=MAX($D6:$N6),$E$4/(SUM(R$5:R6)+1),E6)</f>
        <v>235346</v>
      </c>
      <c r="F7" s="2">
        <f>IF(F6=MAX($D6:$N6),$F$4/(SUM(S$5:S6)+1),F6)</f>
        <v>211361</v>
      </c>
      <c r="G7" s="2">
        <f>IF(G6=MAX($D6:$N6),G$4/(SUM(T$5:T6)+1),G6)</f>
        <v>15442</v>
      </c>
      <c r="H7" s="2">
        <f>IF(H6=MAX($D6:$N6),H$4/(SUM(U$5:U6)+1),H6)</f>
        <v>34045</v>
      </c>
      <c r="I7" s="2">
        <f>IF(I6=MAX($D6:$N6),I$4/(SUM(V$5:V6)+1),I6)</f>
        <v>29009</v>
      </c>
      <c r="J7" s="2">
        <f>IF(J6=MAX($D6:$N6),J$4/(SUM(W$5:W6)+1),J6)</f>
        <v>5932</v>
      </c>
      <c r="K7" s="2">
        <f>IF(K6=MAX($D6:$N6),K$4/(SUM(X$5:X6)+1),K6)</f>
        <v>4420</v>
      </c>
      <c r="L7" s="2">
        <f>IF(L6=MAX($D6:$N6),L$4/(SUM(Y$5:Y6)+1),L6)</f>
        <v>2884</v>
      </c>
      <c r="M7" s="2">
        <f>IF(M6=MAX($D6:$N6),M$4/(SUM(Z$5:Z6)+1),M6)</f>
        <v>1635</v>
      </c>
      <c r="N7" s="2">
        <f>IF(N6=MAX($D6:$N6),N$4/(SUM(AA$5:AA6)+1),N6)</f>
        <v>1572</v>
      </c>
      <c r="P7" s="1">
        <v>3</v>
      </c>
      <c r="Q7" s="1">
        <f t="shared" si="1"/>
        <v>1</v>
      </c>
      <c r="R7" s="1">
        <f t="shared" si="2"/>
        <v>0</v>
      </c>
      <c r="S7" s="1">
        <f t="shared" si="3"/>
        <v>0</v>
      </c>
      <c r="T7" s="1">
        <f t="shared" si="4"/>
        <v>0</v>
      </c>
      <c r="U7" s="1">
        <f t="shared" si="5"/>
        <v>0</v>
      </c>
      <c r="V7" s="1">
        <f t="shared" si="6"/>
        <v>0</v>
      </c>
      <c r="W7" s="1">
        <f t="shared" si="7"/>
        <v>0</v>
      </c>
      <c r="X7" s="1">
        <f t="shared" si="8"/>
        <v>0</v>
      </c>
      <c r="Y7" s="1">
        <f t="shared" si="9"/>
        <v>0</v>
      </c>
      <c r="Z7" s="1">
        <f t="shared" si="10"/>
        <v>0</v>
      </c>
      <c r="AA7" s="1">
        <f t="shared" si="11"/>
        <v>0</v>
      </c>
    </row>
    <row r="8" spans="2:27">
      <c r="B8" s="1" t="s">
        <v>65</v>
      </c>
      <c r="C8" s="1">
        <v>4</v>
      </c>
      <c r="D8" s="2">
        <f>IF(D7=MAX($D7:$N7),$D$4/(SUM($Q$5:$Q7)+1),D7)</f>
        <v>237237.66666666666</v>
      </c>
      <c r="E8" s="2">
        <f>IF(E7=MAX($D7:$N7),$E$4/(SUM(R$5:R7)+1),E7)</f>
        <v>235346</v>
      </c>
      <c r="F8" s="2">
        <f>IF(F7=MAX($D7:$N7),$F$4/(SUM(S$5:S7)+1),F7)</f>
        <v>211361</v>
      </c>
      <c r="G8" s="2">
        <f>IF(G7=MAX($D7:$N7),G$4/(SUM(T$5:T7)+1),G7)</f>
        <v>15442</v>
      </c>
      <c r="H8" s="2">
        <f>IF(H7=MAX($D7:$N7),H$4/(SUM(U$5:U7)+1),H7)</f>
        <v>34045</v>
      </c>
      <c r="I8" s="2">
        <f>IF(I7=MAX($D7:$N7),I$4/(SUM(V$5:V7)+1),I7)</f>
        <v>29009</v>
      </c>
      <c r="J8" s="2">
        <f>IF(J7=MAX($D7:$N7),J$4/(SUM(W$5:W7)+1),J7)</f>
        <v>5932</v>
      </c>
      <c r="K8" s="2">
        <f>IF(K7=MAX($D7:$N7),K$4/(SUM(X$5:X7)+1),K7)</f>
        <v>4420</v>
      </c>
      <c r="L8" s="2">
        <f>IF(L7=MAX($D7:$N7),L$4/(SUM(Y$5:Y7)+1),L7)</f>
        <v>2884</v>
      </c>
      <c r="M8" s="2">
        <f>IF(M7=MAX($D7:$N7),M$4/(SUM(Z$5:Z7)+1),M7)</f>
        <v>1635</v>
      </c>
      <c r="N8" s="2">
        <f>IF(N7=MAX($D7:$N7),N$4/(SUM(AA$5:AA7)+1),N7)</f>
        <v>1572</v>
      </c>
      <c r="P8" s="1">
        <v>4</v>
      </c>
      <c r="Q8" s="1">
        <f t="shared" si="1"/>
        <v>1</v>
      </c>
      <c r="R8" s="1">
        <f t="shared" si="2"/>
        <v>0</v>
      </c>
      <c r="S8" s="1">
        <f t="shared" si="3"/>
        <v>0</v>
      </c>
      <c r="T8" s="1">
        <f t="shared" si="4"/>
        <v>0</v>
      </c>
      <c r="U8" s="1">
        <f t="shared" si="5"/>
        <v>0</v>
      </c>
      <c r="V8" s="1">
        <f t="shared" si="6"/>
        <v>0</v>
      </c>
      <c r="W8" s="1">
        <f t="shared" si="7"/>
        <v>0</v>
      </c>
      <c r="X8" s="1">
        <f t="shared" si="8"/>
        <v>0</v>
      </c>
      <c r="Y8" s="1">
        <f t="shared" si="9"/>
        <v>0</v>
      </c>
      <c r="Z8" s="1">
        <f t="shared" si="10"/>
        <v>0</v>
      </c>
      <c r="AA8" s="1">
        <f t="shared" si="11"/>
        <v>0</v>
      </c>
    </row>
    <row r="9" spans="2:27">
      <c r="B9" s="1" t="s">
        <v>65</v>
      </c>
      <c r="C9" s="1">
        <v>5</v>
      </c>
      <c r="D9" s="2">
        <f>IF(D8=MAX($D8:$N8),$D$4/(SUM($Q$5:$Q8)+1),D8)</f>
        <v>177928.25</v>
      </c>
      <c r="E9" s="2">
        <f>IF(E8=MAX($D8:$N8),$E$4/(SUM(R$5:R8)+1),E8)</f>
        <v>235346</v>
      </c>
      <c r="F9" s="2">
        <f>IF(F8=MAX($D8:$N8),$F$4/(SUM(S$5:S8)+1),F8)</f>
        <v>211361</v>
      </c>
      <c r="G9" s="2">
        <f>IF(G8=MAX($D8:$N8),G$4/(SUM(T$5:T8)+1),G8)</f>
        <v>15442</v>
      </c>
      <c r="H9" s="2">
        <f>IF(H8=MAX($D8:$N8),H$4/(SUM(U$5:U8)+1),H8)</f>
        <v>34045</v>
      </c>
      <c r="I9" s="2">
        <f>IF(I8=MAX($D8:$N8),I$4/(SUM(V$5:V8)+1),I8)</f>
        <v>29009</v>
      </c>
      <c r="J9" s="2">
        <f>IF(J8=MAX($D8:$N8),J$4/(SUM(W$5:W8)+1),J8)</f>
        <v>5932</v>
      </c>
      <c r="K9" s="2">
        <f>IF(K8=MAX($D8:$N8),K$4/(SUM(X$5:X8)+1),K8)</f>
        <v>4420</v>
      </c>
      <c r="L9" s="2">
        <f>IF(L8=MAX($D8:$N8),L$4/(SUM(Y$5:Y8)+1),L8)</f>
        <v>2884</v>
      </c>
      <c r="M9" s="2">
        <f>IF(M8=MAX($D8:$N8),M$4/(SUM(Z$5:Z8)+1),M8)</f>
        <v>1635</v>
      </c>
      <c r="N9" s="2">
        <f>IF(N8=MAX($D8:$N8),N$4/(SUM(AA$5:AA8)+1),N8)</f>
        <v>1572</v>
      </c>
      <c r="P9" s="1">
        <v>5</v>
      </c>
      <c r="Q9" s="1">
        <f t="shared" si="1"/>
        <v>0</v>
      </c>
      <c r="R9" s="1">
        <f t="shared" si="2"/>
        <v>1</v>
      </c>
      <c r="S9" s="1">
        <f t="shared" si="3"/>
        <v>0</v>
      </c>
      <c r="T9" s="1">
        <f t="shared" si="4"/>
        <v>0</v>
      </c>
      <c r="U9" s="1">
        <f t="shared" si="5"/>
        <v>0</v>
      </c>
      <c r="V9" s="1">
        <f t="shared" si="6"/>
        <v>0</v>
      </c>
      <c r="W9" s="1">
        <f t="shared" si="7"/>
        <v>0</v>
      </c>
      <c r="X9" s="1">
        <f t="shared" si="8"/>
        <v>0</v>
      </c>
      <c r="Y9" s="1">
        <f t="shared" si="9"/>
        <v>0</v>
      </c>
      <c r="Z9" s="1">
        <f t="shared" si="10"/>
        <v>0</v>
      </c>
      <c r="AA9" s="1">
        <f t="shared" si="11"/>
        <v>0</v>
      </c>
    </row>
    <row r="10" spans="2:27">
      <c r="B10" s="1" t="s">
        <v>65</v>
      </c>
      <c r="C10" s="1">
        <v>6</v>
      </c>
      <c r="D10" s="2">
        <f>IF(D9=MAX($D9:$N9),$D$4/(SUM($Q$5:$Q9)+1),D9)</f>
        <v>177928.25</v>
      </c>
      <c r="E10" s="2">
        <f>IF(E9=MAX($D9:$N9),$E$4/(SUM(R$5:R9)+1),E9)</f>
        <v>156897.33333333334</v>
      </c>
      <c r="F10" s="2">
        <f>IF(F9=MAX($D9:$N9),$F$4/(SUM(S$5:S9)+1),F9)</f>
        <v>211361</v>
      </c>
      <c r="G10" s="2">
        <f>IF(G9=MAX($D9:$N9),G$4/(SUM(T$5:T9)+1),G9)</f>
        <v>15442</v>
      </c>
      <c r="H10" s="2">
        <f>IF(H9=MAX($D9:$N9),H$4/(SUM(U$5:U9)+1),H9)</f>
        <v>34045</v>
      </c>
      <c r="I10" s="2">
        <f>IF(I9=MAX($D9:$N9),I$4/(SUM(V$5:V9)+1),I9)</f>
        <v>29009</v>
      </c>
      <c r="J10" s="2">
        <f>IF(J9=MAX($D9:$N9),J$4/(SUM(W$5:W9)+1),J9)</f>
        <v>5932</v>
      </c>
      <c r="K10" s="2">
        <f>IF(K9=MAX($D9:$N9),K$4/(SUM(X$5:X9)+1),K9)</f>
        <v>4420</v>
      </c>
      <c r="L10" s="2">
        <f>IF(L9=MAX($D9:$N9),L$4/(SUM(Y$5:Y9)+1),L9)</f>
        <v>2884</v>
      </c>
      <c r="M10" s="2">
        <f>IF(M9=MAX($D9:$N9),M$4/(SUM(Z$5:Z9)+1),M9)</f>
        <v>1635</v>
      </c>
      <c r="N10" s="2">
        <f>IF(N9=MAX($D9:$N9),N$4/(SUM(AA$5:AA9)+1),N9)</f>
        <v>1572</v>
      </c>
      <c r="P10" s="1">
        <v>6</v>
      </c>
      <c r="Q10" s="1">
        <f t="shared" si="1"/>
        <v>0</v>
      </c>
      <c r="R10" s="1">
        <f t="shared" si="2"/>
        <v>0</v>
      </c>
      <c r="S10" s="1">
        <f t="shared" si="3"/>
        <v>1</v>
      </c>
      <c r="T10" s="1">
        <f t="shared" si="4"/>
        <v>0</v>
      </c>
      <c r="U10" s="1">
        <f t="shared" si="5"/>
        <v>0</v>
      </c>
      <c r="V10" s="1">
        <f t="shared" si="6"/>
        <v>0</v>
      </c>
      <c r="W10" s="1">
        <f t="shared" si="7"/>
        <v>0</v>
      </c>
      <c r="X10" s="1">
        <f t="shared" si="8"/>
        <v>0</v>
      </c>
      <c r="Y10" s="1">
        <f t="shared" si="9"/>
        <v>0</v>
      </c>
      <c r="Z10" s="1">
        <f t="shared" si="10"/>
        <v>0</v>
      </c>
      <c r="AA10" s="1">
        <f t="shared" si="11"/>
        <v>0</v>
      </c>
    </row>
    <row r="11" spans="2:27">
      <c r="B11" s="1" t="s">
        <v>65</v>
      </c>
      <c r="C11" s="1">
        <v>7</v>
      </c>
      <c r="D11" s="2">
        <f>IF(D10=MAX($D10:$N10),$D$4/(SUM($Q$5:$Q10)+1),D10)</f>
        <v>177928.25</v>
      </c>
      <c r="E11" s="2">
        <f>IF(E10=MAX($D10:$N10),$E$4/(SUM(R$5:R10)+1),E10)</f>
        <v>156897.33333333334</v>
      </c>
      <c r="F11" s="2">
        <f>IF(F10=MAX($D10:$N10),$F$4/(SUM(S$5:S10)+1),F10)</f>
        <v>105680.5</v>
      </c>
      <c r="G11" s="2">
        <f>IF(G10=MAX($D10:$N10),G$4/(SUM(T$5:T10)+1),G10)</f>
        <v>15442</v>
      </c>
      <c r="H11" s="2">
        <f>IF(H10=MAX($D10:$N10),H$4/(SUM(U$5:U10)+1),H10)</f>
        <v>34045</v>
      </c>
      <c r="I11" s="2">
        <f>IF(I10=MAX($D10:$N10),I$4/(SUM(V$5:V10)+1),I10)</f>
        <v>29009</v>
      </c>
      <c r="J11" s="2">
        <f>IF(J10=MAX($D10:$N10),J$4/(SUM(W$5:W10)+1),J10)</f>
        <v>5932</v>
      </c>
      <c r="K11" s="2">
        <f>IF(K10=MAX($D10:$N10),K$4/(SUM(X$5:X10)+1),K10)</f>
        <v>4420</v>
      </c>
      <c r="L11" s="2">
        <f>IF(L10=MAX($D10:$N10),L$4/(SUM(Y$5:Y10)+1),L10)</f>
        <v>2884</v>
      </c>
      <c r="M11" s="2">
        <f>IF(M10=MAX($D10:$N10),M$4/(SUM(Z$5:Z10)+1),M10)</f>
        <v>1635</v>
      </c>
      <c r="N11" s="2">
        <f>IF(N10=MAX($D10:$N10),N$4/(SUM(AA$5:AA10)+1),N10)</f>
        <v>1572</v>
      </c>
      <c r="P11" s="1">
        <v>7</v>
      </c>
      <c r="Q11" s="1">
        <f t="shared" si="1"/>
        <v>1</v>
      </c>
      <c r="R11" s="1">
        <f t="shared" si="2"/>
        <v>0</v>
      </c>
      <c r="S11" s="1">
        <f t="shared" si="3"/>
        <v>0</v>
      </c>
      <c r="T11" s="1">
        <f t="shared" si="4"/>
        <v>0</v>
      </c>
      <c r="U11" s="1">
        <f t="shared" si="5"/>
        <v>0</v>
      </c>
      <c r="V11" s="1">
        <f t="shared" si="6"/>
        <v>0</v>
      </c>
      <c r="W11" s="1">
        <f t="shared" si="7"/>
        <v>0</v>
      </c>
      <c r="X11" s="1">
        <f t="shared" si="8"/>
        <v>0</v>
      </c>
      <c r="Y11" s="1">
        <f t="shared" si="9"/>
        <v>0</v>
      </c>
      <c r="Z11" s="1">
        <f t="shared" si="10"/>
        <v>0</v>
      </c>
      <c r="AA11" s="1">
        <f t="shared" si="11"/>
        <v>0</v>
      </c>
    </row>
    <row r="12" spans="2:27">
      <c r="B12" s="1" t="s">
        <v>65</v>
      </c>
      <c r="C12" s="1">
        <v>8</v>
      </c>
      <c r="D12" s="2">
        <f>IF(D11=MAX($D11:$N11),$D$4/(SUM($Q$5:$Q11)+1),D11)</f>
        <v>142342.6</v>
      </c>
      <c r="E12" s="2">
        <f>IF(E11=MAX($D11:$N11),$E$4/(SUM(R$5:R11)+1),E11)</f>
        <v>156897.33333333334</v>
      </c>
      <c r="F12" s="2">
        <f>IF(F11=MAX($D11:$N11),$F$4/(SUM(S$5:S11)+1),F11)</f>
        <v>105680.5</v>
      </c>
      <c r="G12" s="2">
        <f>IF(G11=MAX($D11:$N11),G$4/(SUM(T$5:T11)+1),G11)</f>
        <v>15442</v>
      </c>
      <c r="H12" s="2">
        <f>IF(H11=MAX($D11:$N11),H$4/(SUM(U$5:U11)+1),H11)</f>
        <v>34045</v>
      </c>
      <c r="I12" s="2">
        <f>IF(I11=MAX($D11:$N11),I$4/(SUM(V$5:V11)+1),I11)</f>
        <v>29009</v>
      </c>
      <c r="J12" s="2">
        <f>IF(J11=MAX($D11:$N11),J$4/(SUM(W$5:W11)+1),J11)</f>
        <v>5932</v>
      </c>
      <c r="K12" s="2">
        <f>IF(K11=MAX($D11:$N11),K$4/(SUM(X$5:X11)+1),K11)</f>
        <v>4420</v>
      </c>
      <c r="L12" s="2">
        <f>IF(L11=MAX($D11:$N11),L$4/(SUM(Y$5:Y11)+1),L11)</f>
        <v>2884</v>
      </c>
      <c r="M12" s="2">
        <f>IF(M11=MAX($D11:$N11),M$4/(SUM(Z$5:Z11)+1),M11)</f>
        <v>1635</v>
      </c>
      <c r="N12" s="2">
        <f>IF(N11=MAX($D11:$N11),N$4/(SUM(AA$5:AA11)+1),N11)</f>
        <v>1572</v>
      </c>
      <c r="P12" s="1">
        <v>8</v>
      </c>
      <c r="Q12" s="1">
        <f t="shared" si="1"/>
        <v>0</v>
      </c>
      <c r="R12" s="1">
        <f t="shared" si="2"/>
        <v>1</v>
      </c>
      <c r="S12" s="1">
        <f t="shared" si="3"/>
        <v>0</v>
      </c>
      <c r="T12" s="1">
        <f t="shared" si="4"/>
        <v>0</v>
      </c>
      <c r="U12" s="1">
        <f t="shared" si="5"/>
        <v>0</v>
      </c>
      <c r="V12" s="1">
        <f t="shared" si="6"/>
        <v>0</v>
      </c>
      <c r="W12" s="1">
        <f t="shared" si="7"/>
        <v>0</v>
      </c>
      <c r="X12" s="1">
        <f t="shared" si="8"/>
        <v>0</v>
      </c>
      <c r="Y12" s="1">
        <f t="shared" si="9"/>
        <v>0</v>
      </c>
      <c r="Z12" s="1">
        <f t="shared" si="10"/>
        <v>0</v>
      </c>
      <c r="AA12" s="1">
        <f t="shared" si="11"/>
        <v>0</v>
      </c>
    </row>
    <row r="13" spans="2:27">
      <c r="B13" s="1" t="s">
        <v>65</v>
      </c>
      <c r="C13" s="1">
        <v>9</v>
      </c>
      <c r="D13" s="2">
        <f>IF(D12=MAX($D12:$N12),$D$4/(SUM($Q$5:$Q12)+1),D12)</f>
        <v>142342.6</v>
      </c>
      <c r="E13" s="2">
        <f>IF(E12=MAX($D12:$N12),$E$4/(SUM(R$5:R12)+1),E12)</f>
        <v>117673</v>
      </c>
      <c r="F13" s="2">
        <f>IF(F12=MAX($D12:$N12),$F$4/(SUM(S$5:S12)+1),F12)</f>
        <v>105680.5</v>
      </c>
      <c r="G13" s="2">
        <f>IF(G12=MAX($D12:$N12),G$4/(SUM(T$5:T12)+1),G12)</f>
        <v>15442</v>
      </c>
      <c r="H13" s="2">
        <f>IF(H12=MAX($D12:$N12),H$4/(SUM(U$5:U12)+1),H12)</f>
        <v>34045</v>
      </c>
      <c r="I13" s="2">
        <f>IF(I12=MAX($D12:$N12),I$4/(SUM(V$5:V12)+1),I12)</f>
        <v>29009</v>
      </c>
      <c r="J13" s="2">
        <f>IF(J12=MAX($D12:$N12),J$4/(SUM(W$5:W12)+1),J12)</f>
        <v>5932</v>
      </c>
      <c r="K13" s="2">
        <f>IF(K12=MAX($D12:$N12),K$4/(SUM(X$5:X12)+1),K12)</f>
        <v>4420</v>
      </c>
      <c r="L13" s="2">
        <f>IF(L12=MAX($D12:$N12),L$4/(SUM(Y$5:Y12)+1),L12)</f>
        <v>2884</v>
      </c>
      <c r="M13" s="2">
        <f>IF(M12=MAX($D12:$N12),M$4/(SUM(Z$5:Z12)+1),M12)</f>
        <v>1635</v>
      </c>
      <c r="N13" s="2">
        <f>IF(N12=MAX($D12:$N12),N$4/(SUM(AA$5:AA12)+1),N12)</f>
        <v>1572</v>
      </c>
      <c r="P13" s="1">
        <v>9</v>
      </c>
      <c r="Q13" s="1">
        <f t="shared" si="1"/>
        <v>1</v>
      </c>
      <c r="R13" s="1">
        <f t="shared" si="2"/>
        <v>0</v>
      </c>
      <c r="S13" s="1">
        <f t="shared" si="3"/>
        <v>0</v>
      </c>
      <c r="T13" s="1">
        <f t="shared" si="4"/>
        <v>0</v>
      </c>
      <c r="U13" s="1">
        <f t="shared" si="5"/>
        <v>0</v>
      </c>
      <c r="V13" s="1">
        <f t="shared" si="6"/>
        <v>0</v>
      </c>
      <c r="W13" s="1">
        <f t="shared" si="7"/>
        <v>0</v>
      </c>
      <c r="X13" s="1">
        <f t="shared" si="8"/>
        <v>0</v>
      </c>
      <c r="Y13" s="1">
        <f t="shared" si="9"/>
        <v>0</v>
      </c>
      <c r="Z13" s="1">
        <f t="shared" si="10"/>
        <v>0</v>
      </c>
      <c r="AA13" s="1">
        <f t="shared" si="11"/>
        <v>0</v>
      </c>
    </row>
    <row r="14" spans="2:27">
      <c r="B14" s="1" t="s">
        <v>65</v>
      </c>
      <c r="C14" s="1">
        <v>10</v>
      </c>
      <c r="D14" s="2">
        <f>IF(D13=MAX($D13:$N13),$D$4/(SUM($Q$5:$Q13)+1),D13)</f>
        <v>118618.83333333333</v>
      </c>
      <c r="E14" s="2">
        <f>IF(E13=MAX($D13:$N13),$E$4/(SUM(R$5:R13)+1),E13)</f>
        <v>117673</v>
      </c>
      <c r="F14" s="2">
        <f>IF(F13=MAX($D13:$N13),$F$4/(SUM(S$5:S13)+1),F13)</f>
        <v>105680.5</v>
      </c>
      <c r="G14" s="2">
        <f>IF(G13=MAX($D13:$N13),G$4/(SUM(T$5:T13)+1),G13)</f>
        <v>15442</v>
      </c>
      <c r="H14" s="2">
        <f>IF(H13=MAX($D13:$N13),H$4/(SUM(U$5:U13)+1),H13)</f>
        <v>34045</v>
      </c>
      <c r="I14" s="2">
        <f>IF(I13=MAX($D13:$N13),I$4/(SUM(V$5:V13)+1),I13)</f>
        <v>29009</v>
      </c>
      <c r="J14" s="2">
        <f>IF(J13=MAX($D13:$N13),J$4/(SUM(W$5:W13)+1),J13)</f>
        <v>5932</v>
      </c>
      <c r="K14" s="2">
        <f>IF(K13=MAX($D13:$N13),K$4/(SUM(X$5:X13)+1),K13)</f>
        <v>4420</v>
      </c>
      <c r="L14" s="2">
        <f>IF(L13=MAX($D13:$N13),L$4/(SUM(Y$5:Y13)+1),L13)</f>
        <v>2884</v>
      </c>
      <c r="M14" s="2">
        <f>IF(M13=MAX($D13:$N13),M$4/(SUM(Z$5:Z13)+1),M13)</f>
        <v>1635</v>
      </c>
      <c r="N14" s="2">
        <f>IF(N13=MAX($D13:$N13),N$4/(SUM(AA$5:AA13)+1),N13)</f>
        <v>1572</v>
      </c>
      <c r="P14" s="1">
        <v>10</v>
      </c>
      <c r="Q14" s="1">
        <f t="shared" si="1"/>
        <v>1</v>
      </c>
      <c r="R14" s="1">
        <f t="shared" si="2"/>
        <v>0</v>
      </c>
      <c r="S14" s="1">
        <f t="shared" si="3"/>
        <v>0</v>
      </c>
      <c r="T14" s="1">
        <f t="shared" si="4"/>
        <v>0</v>
      </c>
      <c r="U14" s="1">
        <f t="shared" si="5"/>
        <v>0</v>
      </c>
      <c r="V14" s="1">
        <f t="shared" si="6"/>
        <v>0</v>
      </c>
      <c r="W14" s="1">
        <f t="shared" si="7"/>
        <v>0</v>
      </c>
      <c r="X14" s="1">
        <f t="shared" si="8"/>
        <v>0</v>
      </c>
      <c r="Y14" s="1">
        <f t="shared" si="9"/>
        <v>0</v>
      </c>
      <c r="Z14" s="1">
        <f t="shared" si="10"/>
        <v>0</v>
      </c>
      <c r="AA14" s="1">
        <f t="shared" si="11"/>
        <v>0</v>
      </c>
    </row>
    <row r="15" spans="2:27">
      <c r="B15" s="1" t="s">
        <v>65</v>
      </c>
      <c r="C15" s="1">
        <v>11</v>
      </c>
      <c r="D15" s="2">
        <f>IF(D14=MAX($D14:$N14),$D$4/(SUM($Q$5:$Q14)+1),D14)</f>
        <v>101673.28571428571</v>
      </c>
      <c r="E15" s="2">
        <f>IF(E14=MAX($D14:$N14),$E$4/(SUM(R$5:R14)+1),E14)</f>
        <v>117673</v>
      </c>
      <c r="F15" s="2">
        <f>IF(F14=MAX($D14:$N14),$F$4/(SUM(S$5:S14)+1),F14)</f>
        <v>105680.5</v>
      </c>
      <c r="G15" s="2">
        <f>IF(G14=MAX($D14:$N14),G$4/(SUM(T$5:T14)+1),G14)</f>
        <v>15442</v>
      </c>
      <c r="H15" s="2">
        <f>IF(H14=MAX($D14:$N14),H$4/(SUM(U$5:U14)+1),H14)</f>
        <v>34045</v>
      </c>
      <c r="I15" s="2">
        <f>IF(I14=MAX($D14:$N14),I$4/(SUM(V$5:V14)+1),I14)</f>
        <v>29009</v>
      </c>
      <c r="J15" s="2">
        <f>IF(J14=MAX($D14:$N14),J$4/(SUM(W$5:W14)+1),J14)</f>
        <v>5932</v>
      </c>
      <c r="K15" s="2">
        <f>IF(K14=MAX($D14:$N14),K$4/(SUM(X$5:X14)+1),K14)</f>
        <v>4420</v>
      </c>
      <c r="L15" s="2">
        <f>IF(L14=MAX($D14:$N14),L$4/(SUM(Y$5:Y14)+1),L14)</f>
        <v>2884</v>
      </c>
      <c r="M15" s="2">
        <f>IF(M14=MAX($D14:$N14),M$4/(SUM(Z$5:Z14)+1),M14)</f>
        <v>1635</v>
      </c>
      <c r="N15" s="2">
        <f>IF(N14=MAX($D14:$N14),N$4/(SUM(AA$5:AA14)+1),N14)</f>
        <v>1572</v>
      </c>
      <c r="P15" s="1">
        <v>11</v>
      </c>
      <c r="Q15" s="1">
        <f t="shared" si="1"/>
        <v>0</v>
      </c>
      <c r="R15" s="1">
        <f t="shared" si="2"/>
        <v>1</v>
      </c>
      <c r="S15" s="1">
        <f t="shared" si="3"/>
        <v>0</v>
      </c>
      <c r="T15" s="1">
        <f t="shared" si="4"/>
        <v>0</v>
      </c>
      <c r="U15" s="1">
        <f t="shared" si="5"/>
        <v>0</v>
      </c>
      <c r="V15" s="1">
        <f t="shared" si="6"/>
        <v>0</v>
      </c>
      <c r="W15" s="1">
        <f t="shared" si="7"/>
        <v>0</v>
      </c>
      <c r="X15" s="1">
        <f t="shared" si="8"/>
        <v>0</v>
      </c>
      <c r="Y15" s="1">
        <f t="shared" si="9"/>
        <v>0</v>
      </c>
      <c r="Z15" s="1">
        <f t="shared" si="10"/>
        <v>0</v>
      </c>
      <c r="AA15" s="1">
        <f t="shared" si="11"/>
        <v>0</v>
      </c>
    </row>
    <row r="16" spans="2:27">
      <c r="B16" s="1" t="s">
        <v>65</v>
      </c>
      <c r="C16" s="1">
        <v>12</v>
      </c>
      <c r="D16" s="2">
        <f>IF(D15=MAX($D15:$N15),$D$4/(SUM($Q$5:$Q15)+1),D15)</f>
        <v>101673.28571428571</v>
      </c>
      <c r="E16" s="2">
        <f>IF(E15=MAX($D15:$N15),$E$4/(SUM(R$5:R15)+1),E15)</f>
        <v>94138.4</v>
      </c>
      <c r="F16" s="2">
        <f>IF(F15=MAX($D15:$N15),$F$4/(SUM(S$5:S15)+1),F15)</f>
        <v>105680.5</v>
      </c>
      <c r="G16" s="2">
        <f>IF(G15=MAX($D15:$N15),G$4/(SUM(T$5:T15)+1),G15)</f>
        <v>15442</v>
      </c>
      <c r="H16" s="2">
        <f>IF(H15=MAX($D15:$N15),H$4/(SUM(U$5:U15)+1),H15)</f>
        <v>34045</v>
      </c>
      <c r="I16" s="2">
        <f>IF(I15=MAX($D15:$N15),I$4/(SUM(V$5:V15)+1),I15)</f>
        <v>29009</v>
      </c>
      <c r="J16" s="2">
        <f>IF(J15=MAX($D15:$N15),J$4/(SUM(W$5:W15)+1),J15)</f>
        <v>5932</v>
      </c>
      <c r="K16" s="2">
        <f>IF(K15=MAX($D15:$N15),K$4/(SUM(X$5:X15)+1),K15)</f>
        <v>4420</v>
      </c>
      <c r="L16" s="2">
        <f>IF(L15=MAX($D15:$N15),L$4/(SUM(Y$5:Y15)+1),L15)</f>
        <v>2884</v>
      </c>
      <c r="M16" s="2">
        <f>IF(M15=MAX($D15:$N15),M$4/(SUM(Z$5:Z15)+1),M15)</f>
        <v>1635</v>
      </c>
      <c r="N16" s="2">
        <f>IF(N15=MAX($D15:$N15),N$4/(SUM(AA$5:AA15)+1),N15)</f>
        <v>1572</v>
      </c>
      <c r="P16" s="1">
        <v>12</v>
      </c>
      <c r="Q16" s="1">
        <f t="shared" si="1"/>
        <v>0</v>
      </c>
      <c r="R16" s="1">
        <f t="shared" si="2"/>
        <v>0</v>
      </c>
      <c r="S16" s="1">
        <f t="shared" si="3"/>
        <v>1</v>
      </c>
      <c r="T16" s="1">
        <f t="shared" si="4"/>
        <v>0</v>
      </c>
      <c r="U16" s="1">
        <f t="shared" si="5"/>
        <v>0</v>
      </c>
      <c r="V16" s="1">
        <f t="shared" si="6"/>
        <v>0</v>
      </c>
      <c r="W16" s="1">
        <f t="shared" si="7"/>
        <v>0</v>
      </c>
      <c r="X16" s="1">
        <f t="shared" si="8"/>
        <v>0</v>
      </c>
      <c r="Y16" s="1">
        <f t="shared" si="9"/>
        <v>0</v>
      </c>
      <c r="Z16" s="1">
        <f t="shared" si="10"/>
        <v>0</v>
      </c>
      <c r="AA16" s="1">
        <f t="shared" si="11"/>
        <v>0</v>
      </c>
    </row>
    <row r="17" spans="2:27">
      <c r="B17" s="1" t="s">
        <v>65</v>
      </c>
      <c r="C17" s="1">
        <v>13</v>
      </c>
      <c r="D17" s="2">
        <f>IF(D16=MAX($D16:$N16),$D$4/(SUM($Q$5:$Q16)+1),D16)</f>
        <v>101673.28571428571</v>
      </c>
      <c r="E17" s="2">
        <f>IF(E16=MAX($D16:$N16),$E$4/(SUM(R$5:R16)+1),E16)</f>
        <v>94138.4</v>
      </c>
      <c r="F17" s="2">
        <f>IF(F16=MAX($D16:$N16),$F$4/(SUM(S$5:S16)+1),F16)</f>
        <v>70453.666666666672</v>
      </c>
      <c r="G17" s="2">
        <f>IF(G16=MAX($D16:$N16),G$4/(SUM(T$5:T16)+1),G16)</f>
        <v>15442</v>
      </c>
      <c r="H17" s="2">
        <f>IF(H16=MAX($D16:$N16),H$4/(SUM(U$5:U16)+1),H16)</f>
        <v>34045</v>
      </c>
      <c r="I17" s="2">
        <f>IF(I16=MAX($D16:$N16),I$4/(SUM(V$5:V16)+1),I16)</f>
        <v>29009</v>
      </c>
      <c r="J17" s="2">
        <f>IF(J16=MAX($D16:$N16),J$4/(SUM(W$5:W16)+1),J16)</f>
        <v>5932</v>
      </c>
      <c r="K17" s="2">
        <f>IF(K16=MAX($D16:$N16),K$4/(SUM(X$5:X16)+1),K16)</f>
        <v>4420</v>
      </c>
      <c r="L17" s="2">
        <f>IF(L16=MAX($D16:$N16),L$4/(SUM(Y$5:Y16)+1),L16)</f>
        <v>2884</v>
      </c>
      <c r="M17" s="2">
        <f>IF(M16=MAX($D16:$N16),M$4/(SUM(Z$5:Z16)+1),M16)</f>
        <v>1635</v>
      </c>
      <c r="N17" s="2">
        <f>IF(N16=MAX($D16:$N16),N$4/(SUM(AA$5:AA16)+1),N16)</f>
        <v>1572</v>
      </c>
      <c r="P17" s="1">
        <v>13</v>
      </c>
      <c r="Q17" s="1">
        <f t="shared" si="1"/>
        <v>1</v>
      </c>
      <c r="R17" s="1">
        <f t="shared" si="2"/>
        <v>0</v>
      </c>
      <c r="S17" s="1">
        <f t="shared" si="3"/>
        <v>0</v>
      </c>
      <c r="T17" s="1">
        <f t="shared" si="4"/>
        <v>0</v>
      </c>
      <c r="U17" s="1">
        <f t="shared" si="5"/>
        <v>0</v>
      </c>
      <c r="V17" s="1">
        <f t="shared" si="6"/>
        <v>0</v>
      </c>
      <c r="W17" s="1">
        <f t="shared" si="7"/>
        <v>0</v>
      </c>
      <c r="X17" s="1">
        <f t="shared" si="8"/>
        <v>0</v>
      </c>
      <c r="Y17" s="1">
        <f t="shared" si="9"/>
        <v>0</v>
      </c>
      <c r="Z17" s="1">
        <f t="shared" si="10"/>
        <v>0</v>
      </c>
      <c r="AA17" s="1">
        <f t="shared" si="11"/>
        <v>0</v>
      </c>
    </row>
    <row r="18" spans="2:27">
      <c r="B18" s="1" t="s">
        <v>65</v>
      </c>
      <c r="C18" s="1">
        <v>14</v>
      </c>
      <c r="D18" s="2">
        <f>IF(D17=MAX($D17:$N17),$D$4/(SUM($Q$5:$Q17)+1),D17)</f>
        <v>88964.125</v>
      </c>
      <c r="E18" s="2">
        <f>IF(E17=MAX($D17:$N17),$E$4/(SUM(R$5:R17)+1),E17)</f>
        <v>94138.4</v>
      </c>
      <c r="F18" s="2">
        <f>IF(F17=MAX($D17:$N17),$F$4/(SUM(S$5:S17)+1),F17)</f>
        <v>70453.666666666672</v>
      </c>
      <c r="G18" s="2">
        <f>IF(G17=MAX($D17:$N17),G$4/(SUM(T$5:T17)+1),G17)</f>
        <v>15442</v>
      </c>
      <c r="H18" s="2">
        <f>IF(H17=MAX($D17:$N17),H$4/(SUM(U$5:U17)+1),H17)</f>
        <v>34045</v>
      </c>
      <c r="I18" s="2">
        <f>IF(I17=MAX($D17:$N17),I$4/(SUM(V$5:V17)+1),I17)</f>
        <v>29009</v>
      </c>
      <c r="J18" s="2">
        <f>IF(J17=MAX($D17:$N17),J$4/(SUM(W$5:W17)+1),J17)</f>
        <v>5932</v>
      </c>
      <c r="K18" s="2">
        <f>IF(K17=MAX($D17:$N17),K$4/(SUM(X$5:X17)+1),K17)</f>
        <v>4420</v>
      </c>
      <c r="L18" s="2">
        <f>IF(L17=MAX($D17:$N17),L$4/(SUM(Y$5:Y17)+1),L17)</f>
        <v>2884</v>
      </c>
      <c r="M18" s="2">
        <f>IF(M17=MAX($D17:$N17),M$4/(SUM(Z$5:Z17)+1),M17)</f>
        <v>1635</v>
      </c>
      <c r="N18" s="2">
        <f>IF(N17=MAX($D17:$N17),N$4/(SUM(AA$5:AA17)+1),N17)</f>
        <v>1572</v>
      </c>
      <c r="P18" s="1">
        <v>14</v>
      </c>
      <c r="Q18" s="1">
        <f t="shared" si="1"/>
        <v>0</v>
      </c>
      <c r="R18" s="1">
        <f t="shared" si="2"/>
        <v>1</v>
      </c>
      <c r="S18" s="1">
        <f t="shared" si="3"/>
        <v>0</v>
      </c>
      <c r="T18" s="1">
        <f t="shared" si="4"/>
        <v>0</v>
      </c>
      <c r="U18" s="1">
        <f t="shared" si="5"/>
        <v>0</v>
      </c>
      <c r="V18" s="1">
        <f t="shared" si="6"/>
        <v>0</v>
      </c>
      <c r="W18" s="1">
        <f t="shared" si="7"/>
        <v>0</v>
      </c>
      <c r="X18" s="1">
        <f t="shared" si="8"/>
        <v>0</v>
      </c>
      <c r="Y18" s="1">
        <f t="shared" si="9"/>
        <v>0</v>
      </c>
      <c r="Z18" s="1">
        <f t="shared" si="10"/>
        <v>0</v>
      </c>
      <c r="AA18" s="1">
        <f t="shared" si="11"/>
        <v>0</v>
      </c>
    </row>
    <row r="19" spans="2:27">
      <c r="B19" s="1" t="s">
        <v>65</v>
      </c>
      <c r="C19" s="1">
        <v>15</v>
      </c>
      <c r="D19" s="2">
        <f>IF(D18=MAX($D18:$N18),$D$4/(SUM($Q$5:$Q18)+1),D18)</f>
        <v>88964.125</v>
      </c>
      <c r="E19" s="2">
        <f>IF(E18=MAX($D18:$N18),$E$4/(SUM(R$5:R18)+1),E18)</f>
        <v>78448.666666666672</v>
      </c>
      <c r="F19" s="2">
        <f>IF(F18=MAX($D18:$N18),$F$4/(SUM(S$5:S18)+1),F18)</f>
        <v>70453.666666666672</v>
      </c>
      <c r="G19" s="2">
        <f>IF(G18=MAX($D18:$N18),G$4/(SUM(T$5:T18)+1),G18)</f>
        <v>15442</v>
      </c>
      <c r="H19" s="2">
        <f>IF(H18=MAX($D18:$N18),H$4/(SUM(U$5:U18)+1),H18)</f>
        <v>34045</v>
      </c>
      <c r="I19" s="2">
        <f>IF(I18=MAX($D18:$N18),I$4/(SUM(V$5:V18)+1),I18)</f>
        <v>29009</v>
      </c>
      <c r="J19" s="2">
        <f>IF(J18=MAX($D18:$N18),J$4/(SUM(W$5:W18)+1),J18)</f>
        <v>5932</v>
      </c>
      <c r="K19" s="2">
        <f>IF(K18=MAX($D18:$N18),K$4/(SUM(X$5:X18)+1),K18)</f>
        <v>4420</v>
      </c>
      <c r="L19" s="2">
        <f>IF(L18=MAX($D18:$N18),L$4/(SUM(Y$5:Y18)+1),L18)</f>
        <v>2884</v>
      </c>
      <c r="M19" s="2">
        <f>IF(M18=MAX($D18:$N18),M$4/(SUM(Z$5:Z18)+1),M18)</f>
        <v>1635</v>
      </c>
      <c r="N19" s="2">
        <f>IF(N18=MAX($D18:$N18),N$4/(SUM(AA$5:AA18)+1),N18)</f>
        <v>1572</v>
      </c>
      <c r="P19" s="1">
        <v>15</v>
      </c>
      <c r="Q19" s="1">
        <f t="shared" si="1"/>
        <v>1</v>
      </c>
      <c r="R19" s="1">
        <f t="shared" si="2"/>
        <v>0</v>
      </c>
      <c r="S19" s="1">
        <f t="shared" si="3"/>
        <v>0</v>
      </c>
      <c r="T19" s="1">
        <f t="shared" si="4"/>
        <v>0</v>
      </c>
      <c r="U19" s="1">
        <f t="shared" si="5"/>
        <v>0</v>
      </c>
      <c r="V19" s="1">
        <f t="shared" si="6"/>
        <v>0</v>
      </c>
      <c r="W19" s="1">
        <f t="shared" si="7"/>
        <v>0</v>
      </c>
      <c r="X19" s="1">
        <f t="shared" si="8"/>
        <v>0</v>
      </c>
      <c r="Y19" s="1">
        <f t="shared" si="9"/>
        <v>0</v>
      </c>
      <c r="Z19" s="1">
        <f t="shared" si="10"/>
        <v>0</v>
      </c>
      <c r="AA19" s="1">
        <f t="shared" si="11"/>
        <v>0</v>
      </c>
    </row>
    <row r="20" spans="2:27">
      <c r="B20" s="1" t="s">
        <v>65</v>
      </c>
      <c r="C20" s="1">
        <v>16</v>
      </c>
      <c r="D20" s="2">
        <f>IF(D19=MAX($D19:$N19),$D$4/(SUM($Q$5:$Q19)+1),D19)</f>
        <v>79079.222222222219</v>
      </c>
      <c r="E20" s="2">
        <f>IF(E19=MAX($D19:$N19),$E$4/(SUM(R$5:R19)+1),E19)</f>
        <v>78448.666666666672</v>
      </c>
      <c r="F20" s="2">
        <f>IF(F19=MAX($D19:$N19),$F$4/(SUM(S$5:S19)+1),F19)</f>
        <v>70453.666666666672</v>
      </c>
      <c r="G20" s="2">
        <f>IF(G19=MAX($D19:$N19),G$4/(SUM(T$5:T19)+1),G19)</f>
        <v>15442</v>
      </c>
      <c r="H20" s="2">
        <f>IF(H19=MAX($D19:$N19),H$4/(SUM(U$5:U19)+1),H19)</f>
        <v>34045</v>
      </c>
      <c r="I20" s="2">
        <f>IF(I19=MAX($D19:$N19),I$4/(SUM(V$5:V19)+1),I19)</f>
        <v>29009</v>
      </c>
      <c r="J20" s="2">
        <f>IF(J19=MAX($D19:$N19),J$4/(SUM(W$5:W19)+1),J19)</f>
        <v>5932</v>
      </c>
      <c r="K20" s="2">
        <f>IF(K19=MAX($D19:$N19),K$4/(SUM(X$5:X19)+1),K19)</f>
        <v>4420</v>
      </c>
      <c r="L20" s="2">
        <f>IF(L19=MAX($D19:$N19),L$4/(SUM(Y$5:Y19)+1),L19)</f>
        <v>2884</v>
      </c>
      <c r="M20" s="2">
        <f>IF(M19=MAX($D19:$N19),M$4/(SUM(Z$5:Z19)+1),M19)</f>
        <v>1635</v>
      </c>
      <c r="N20" s="2">
        <f>IF(N19=MAX($D19:$N19),N$4/(SUM(AA$5:AA19)+1),N19)</f>
        <v>1572</v>
      </c>
      <c r="P20" s="1">
        <v>16</v>
      </c>
      <c r="Q20" s="1">
        <f t="shared" si="1"/>
        <v>1</v>
      </c>
      <c r="R20" s="1">
        <f t="shared" si="2"/>
        <v>0</v>
      </c>
      <c r="S20" s="1">
        <f t="shared" si="3"/>
        <v>0</v>
      </c>
      <c r="T20" s="1">
        <f t="shared" si="4"/>
        <v>0</v>
      </c>
      <c r="U20" s="1">
        <f t="shared" si="5"/>
        <v>0</v>
      </c>
      <c r="V20" s="1">
        <f t="shared" si="6"/>
        <v>0</v>
      </c>
      <c r="W20" s="1">
        <f t="shared" si="7"/>
        <v>0</v>
      </c>
      <c r="X20" s="1">
        <f t="shared" si="8"/>
        <v>0</v>
      </c>
      <c r="Y20" s="1">
        <f t="shared" si="9"/>
        <v>0</v>
      </c>
      <c r="Z20" s="1">
        <f t="shared" si="10"/>
        <v>0</v>
      </c>
      <c r="AA20" s="1">
        <f t="shared" si="11"/>
        <v>0</v>
      </c>
    </row>
    <row r="21" spans="2:27">
      <c r="B21" s="1" t="s">
        <v>65</v>
      </c>
      <c r="C21" s="1">
        <v>17</v>
      </c>
      <c r="D21" s="2">
        <f>IF(D20=MAX($D20:$N20),$D$4/(SUM($Q$5:$Q20)+1),D20)</f>
        <v>71171.3</v>
      </c>
      <c r="E21" s="2">
        <f>IF(E20=MAX($D20:$N20),$E$4/(SUM(R$5:R20)+1),E20)</f>
        <v>78448.666666666672</v>
      </c>
      <c r="F21" s="2">
        <f>IF(F20=MAX($D20:$N20),$F$4/(SUM(S$5:S20)+1),F20)</f>
        <v>70453.666666666672</v>
      </c>
      <c r="G21" s="2">
        <f>IF(G20=MAX($D20:$N20),G$4/(SUM(T$5:T20)+1),G20)</f>
        <v>15442</v>
      </c>
      <c r="H21" s="2">
        <f>IF(H20=MAX($D20:$N20),H$4/(SUM(U$5:U20)+1),H20)</f>
        <v>34045</v>
      </c>
      <c r="I21" s="2">
        <f>IF(I20=MAX($D20:$N20),I$4/(SUM(V$5:V20)+1),I20)</f>
        <v>29009</v>
      </c>
      <c r="J21" s="2">
        <f>IF(J20=MAX($D20:$N20),J$4/(SUM(W$5:W20)+1),J20)</f>
        <v>5932</v>
      </c>
      <c r="K21" s="2">
        <f>IF(K20=MAX($D20:$N20),K$4/(SUM(X$5:X20)+1),K20)</f>
        <v>4420</v>
      </c>
      <c r="L21" s="2">
        <f>IF(L20=MAX($D20:$N20),L$4/(SUM(Y$5:Y20)+1),L20)</f>
        <v>2884</v>
      </c>
      <c r="M21" s="2">
        <f>IF(M20=MAX($D20:$N20),M$4/(SUM(Z$5:Z20)+1),M20)</f>
        <v>1635</v>
      </c>
      <c r="N21" s="2">
        <f>IF(N20=MAX($D20:$N20),N$4/(SUM(AA$5:AA20)+1),N20)</f>
        <v>1572</v>
      </c>
      <c r="P21" s="1">
        <v>17</v>
      </c>
      <c r="Q21" s="1">
        <f t="shared" si="1"/>
        <v>0</v>
      </c>
      <c r="R21" s="1">
        <f t="shared" si="2"/>
        <v>1</v>
      </c>
      <c r="S21" s="1">
        <f t="shared" si="3"/>
        <v>0</v>
      </c>
      <c r="T21" s="1">
        <f t="shared" si="4"/>
        <v>0</v>
      </c>
      <c r="U21" s="1">
        <f t="shared" si="5"/>
        <v>0</v>
      </c>
      <c r="V21" s="1">
        <f t="shared" si="6"/>
        <v>0</v>
      </c>
      <c r="W21" s="1">
        <f t="shared" si="7"/>
        <v>0</v>
      </c>
      <c r="X21" s="1">
        <f t="shared" si="8"/>
        <v>0</v>
      </c>
      <c r="Y21" s="1">
        <f t="shared" si="9"/>
        <v>0</v>
      </c>
      <c r="Z21" s="1">
        <f t="shared" si="10"/>
        <v>0</v>
      </c>
      <c r="AA21" s="1">
        <f t="shared" si="11"/>
        <v>0</v>
      </c>
    </row>
    <row r="22" spans="2:27">
      <c r="B22" s="1" t="s">
        <v>65</v>
      </c>
      <c r="C22" s="1">
        <v>18</v>
      </c>
      <c r="D22" s="2">
        <f>IF(D21=MAX($D21:$N21),$D$4/(SUM($Q$5:$Q21)+1),D21)</f>
        <v>71171.3</v>
      </c>
      <c r="E22" s="2">
        <f>IF(E21=MAX($D21:$N21),$E$4/(SUM(R$5:R21)+1),E21)</f>
        <v>67241.71428571429</v>
      </c>
      <c r="F22" s="2">
        <f>IF(F21=MAX($D21:$N21),$F$4/(SUM(S$5:S21)+1),F21)</f>
        <v>70453.666666666672</v>
      </c>
      <c r="G22" s="2">
        <f>IF(G21=MAX($D21:$N21),G$4/(SUM(T$5:T21)+1),G21)</f>
        <v>15442</v>
      </c>
      <c r="H22" s="2">
        <f>IF(H21=MAX($D21:$N21),H$4/(SUM(U$5:U21)+1),H21)</f>
        <v>34045</v>
      </c>
      <c r="I22" s="2">
        <f>IF(I21=MAX($D21:$N21),I$4/(SUM(V$5:V21)+1),I21)</f>
        <v>29009</v>
      </c>
      <c r="J22" s="2">
        <f>IF(J21=MAX($D21:$N21),J$4/(SUM(W$5:W21)+1),J21)</f>
        <v>5932</v>
      </c>
      <c r="K22" s="2">
        <f>IF(K21=MAX($D21:$N21),K$4/(SUM(X$5:X21)+1),K21)</f>
        <v>4420</v>
      </c>
      <c r="L22" s="2">
        <f>IF(L21=MAX($D21:$N21),L$4/(SUM(Y$5:Y21)+1),L21)</f>
        <v>2884</v>
      </c>
      <c r="M22" s="2">
        <f>IF(M21=MAX($D21:$N21),M$4/(SUM(Z$5:Z21)+1),M21)</f>
        <v>1635</v>
      </c>
      <c r="N22" s="2">
        <f>IF(N21=MAX($D21:$N21),N$4/(SUM(AA$5:AA21)+1),N21)</f>
        <v>1572</v>
      </c>
      <c r="P22" s="1">
        <v>18</v>
      </c>
      <c r="Q22" s="1">
        <f t="shared" si="1"/>
        <v>1</v>
      </c>
      <c r="R22" s="1">
        <f t="shared" si="2"/>
        <v>0</v>
      </c>
      <c r="S22" s="1">
        <f t="shared" si="3"/>
        <v>0</v>
      </c>
      <c r="T22" s="1">
        <f t="shared" si="4"/>
        <v>0</v>
      </c>
      <c r="U22" s="1">
        <f t="shared" si="5"/>
        <v>0</v>
      </c>
      <c r="V22" s="1">
        <f t="shared" si="6"/>
        <v>0</v>
      </c>
      <c r="W22" s="1">
        <f t="shared" si="7"/>
        <v>0</v>
      </c>
      <c r="X22" s="1">
        <f t="shared" si="8"/>
        <v>0</v>
      </c>
      <c r="Y22" s="1">
        <f t="shared" si="9"/>
        <v>0</v>
      </c>
      <c r="Z22" s="1">
        <f t="shared" si="10"/>
        <v>0</v>
      </c>
      <c r="AA22" s="1">
        <f t="shared" si="11"/>
        <v>0</v>
      </c>
    </row>
    <row r="23" spans="2:27">
      <c r="B23" s="1" t="s">
        <v>65</v>
      </c>
      <c r="C23" s="1">
        <v>19</v>
      </c>
      <c r="D23" s="2">
        <f>IF(D22=MAX($D22:$N22),$D$4/(SUM($Q$5:$Q22)+1),D22)</f>
        <v>64701.181818181816</v>
      </c>
      <c r="E23" s="2">
        <f>IF(E22=MAX($D22:$N22),$E$4/(SUM(R$5:R22)+1),E22)</f>
        <v>67241.71428571429</v>
      </c>
      <c r="F23" s="2">
        <f>IF(F22=MAX($D22:$N22),$F$4/(SUM(S$5:S22)+1),F22)</f>
        <v>70453.666666666672</v>
      </c>
      <c r="G23" s="2">
        <f>IF(G22=MAX($D22:$N22),G$4/(SUM(T$5:T22)+1),G22)</f>
        <v>15442</v>
      </c>
      <c r="H23" s="2">
        <f>IF(H22=MAX($D22:$N22),H$4/(SUM(U$5:U22)+1),H22)</f>
        <v>34045</v>
      </c>
      <c r="I23" s="2">
        <f>IF(I22=MAX($D22:$N22),I$4/(SUM(V$5:V22)+1),I22)</f>
        <v>29009</v>
      </c>
      <c r="J23" s="2">
        <f>IF(J22=MAX($D22:$N22),J$4/(SUM(W$5:W22)+1),J22)</f>
        <v>5932</v>
      </c>
      <c r="K23" s="2">
        <f>IF(K22=MAX($D22:$N22),K$4/(SUM(X$5:X22)+1),K22)</f>
        <v>4420</v>
      </c>
      <c r="L23" s="2">
        <f>IF(L22=MAX($D22:$N22),L$4/(SUM(Y$5:Y22)+1),L22)</f>
        <v>2884</v>
      </c>
      <c r="M23" s="2">
        <f>IF(M22=MAX($D22:$N22),M$4/(SUM(Z$5:Z22)+1),M22)</f>
        <v>1635</v>
      </c>
      <c r="N23" s="2">
        <f>IF(N22=MAX($D22:$N22),N$4/(SUM(AA$5:AA22)+1),N22)</f>
        <v>1572</v>
      </c>
      <c r="P23" s="1">
        <v>19</v>
      </c>
      <c r="Q23" s="1">
        <f t="shared" si="1"/>
        <v>0</v>
      </c>
      <c r="R23" s="1">
        <f t="shared" si="2"/>
        <v>0</v>
      </c>
      <c r="S23" s="1">
        <f t="shared" si="3"/>
        <v>1</v>
      </c>
      <c r="T23" s="1">
        <f t="shared" si="4"/>
        <v>0</v>
      </c>
      <c r="U23" s="1">
        <f t="shared" si="5"/>
        <v>0</v>
      </c>
      <c r="V23" s="1">
        <f t="shared" si="6"/>
        <v>0</v>
      </c>
      <c r="W23" s="1">
        <f t="shared" si="7"/>
        <v>0</v>
      </c>
      <c r="X23" s="1">
        <f t="shared" si="8"/>
        <v>0</v>
      </c>
      <c r="Y23" s="1">
        <f t="shared" si="9"/>
        <v>0</v>
      </c>
      <c r="Z23" s="1">
        <f t="shared" si="10"/>
        <v>0</v>
      </c>
      <c r="AA23" s="1">
        <f t="shared" si="11"/>
        <v>0</v>
      </c>
    </row>
    <row r="24" spans="2:27">
      <c r="B24" s="1" t="s">
        <v>65</v>
      </c>
      <c r="C24" s="1">
        <v>20</v>
      </c>
      <c r="D24" s="2">
        <f>IF(D23=MAX($D23:$N23),$D$4/(SUM($Q$5:$Q23)+1),D23)</f>
        <v>64701.181818181816</v>
      </c>
      <c r="E24" s="2">
        <f>IF(E23=MAX($D23:$N23),$E$4/(SUM(R$5:R23)+1),E23)</f>
        <v>67241.71428571429</v>
      </c>
      <c r="F24" s="2">
        <f>IF(F23=MAX($D23:$N23),$F$4/(SUM(S$5:S23)+1),F23)</f>
        <v>52840.25</v>
      </c>
      <c r="G24" s="2">
        <f>IF(G23=MAX($D23:$N23),G$4/(SUM(T$5:T23)+1),G23)</f>
        <v>15442</v>
      </c>
      <c r="H24" s="2">
        <f>IF(H23=MAX($D23:$N23),H$4/(SUM(U$5:U23)+1),H23)</f>
        <v>34045</v>
      </c>
      <c r="I24" s="2">
        <f>IF(I23=MAX($D23:$N23),I$4/(SUM(V$5:V23)+1),I23)</f>
        <v>29009</v>
      </c>
      <c r="J24" s="2">
        <f>IF(J23=MAX($D23:$N23),J$4/(SUM(W$5:W23)+1),J23)</f>
        <v>5932</v>
      </c>
      <c r="K24" s="2">
        <f>IF(K23=MAX($D23:$N23),K$4/(SUM(X$5:X23)+1),K23)</f>
        <v>4420</v>
      </c>
      <c r="L24" s="2">
        <f>IF(L23=MAX($D23:$N23),L$4/(SUM(Y$5:Y23)+1),L23)</f>
        <v>2884</v>
      </c>
      <c r="M24" s="2">
        <f>IF(M23=MAX($D23:$N23),M$4/(SUM(Z$5:Z23)+1),M23)</f>
        <v>1635</v>
      </c>
      <c r="N24" s="2">
        <f>IF(N23=MAX($D23:$N23),N$4/(SUM(AA$5:AA23)+1),N23)</f>
        <v>1572</v>
      </c>
      <c r="P24" s="1">
        <v>20</v>
      </c>
      <c r="Q24" s="1">
        <f t="shared" si="1"/>
        <v>0</v>
      </c>
      <c r="R24" s="1">
        <f t="shared" si="2"/>
        <v>1</v>
      </c>
      <c r="S24" s="1">
        <f t="shared" si="3"/>
        <v>0</v>
      </c>
      <c r="T24" s="1">
        <f t="shared" si="4"/>
        <v>0</v>
      </c>
      <c r="U24" s="1">
        <f t="shared" si="5"/>
        <v>0</v>
      </c>
      <c r="V24" s="1">
        <f t="shared" si="6"/>
        <v>0</v>
      </c>
      <c r="W24" s="1">
        <f t="shared" si="7"/>
        <v>0</v>
      </c>
      <c r="X24" s="1">
        <f t="shared" si="8"/>
        <v>0</v>
      </c>
      <c r="Y24" s="1">
        <f t="shared" si="9"/>
        <v>0</v>
      </c>
      <c r="Z24" s="1">
        <f t="shared" si="10"/>
        <v>0</v>
      </c>
      <c r="AA24" s="1">
        <f t="shared" si="11"/>
        <v>0</v>
      </c>
    </row>
    <row r="25" spans="2:27">
      <c r="B25" s="1" t="s">
        <v>65</v>
      </c>
      <c r="C25" s="1">
        <v>21</v>
      </c>
      <c r="D25" s="2">
        <f>IF(D24=MAX($D24:$N24),$D$4/(SUM($Q$5:$Q24)+1),D24)</f>
        <v>64701.181818181816</v>
      </c>
      <c r="E25" s="2">
        <f>IF(E24=MAX($D24:$N24),$E$4/(SUM(R$5:R24)+1),E24)</f>
        <v>58836.5</v>
      </c>
      <c r="F25" s="2">
        <f>IF(F24=MAX($D24:$N24),$F$4/(SUM(S$5:S24)+1),F24)</f>
        <v>52840.25</v>
      </c>
      <c r="G25" s="2">
        <f>IF(G24=MAX($D24:$N24),G$4/(SUM(T$5:T24)+1),G24)</f>
        <v>15442</v>
      </c>
      <c r="H25" s="2">
        <f>IF(H24=MAX($D24:$N24),H$4/(SUM(U$5:U24)+1),H24)</f>
        <v>34045</v>
      </c>
      <c r="I25" s="2">
        <f>IF(I24=MAX($D24:$N24),I$4/(SUM(V$5:V24)+1),I24)</f>
        <v>29009</v>
      </c>
      <c r="J25" s="2">
        <f>IF(J24=MAX($D24:$N24),J$4/(SUM(W$5:W24)+1),J24)</f>
        <v>5932</v>
      </c>
      <c r="K25" s="2">
        <f>IF(K24=MAX($D24:$N24),K$4/(SUM(X$5:X24)+1),K24)</f>
        <v>4420</v>
      </c>
      <c r="L25" s="2">
        <f>IF(L24=MAX($D24:$N24),L$4/(SUM(Y$5:Y24)+1),L24)</f>
        <v>2884</v>
      </c>
      <c r="M25" s="2">
        <f>IF(M24=MAX($D24:$N24),M$4/(SUM(Z$5:Z24)+1),M24)</f>
        <v>1635</v>
      </c>
      <c r="N25" s="2">
        <f>IF(N24=MAX($D24:$N24),N$4/(SUM(AA$5:AA24)+1),N24)</f>
        <v>1572</v>
      </c>
      <c r="P25" s="1">
        <v>21</v>
      </c>
      <c r="Q25" s="1">
        <f t="shared" si="1"/>
        <v>1</v>
      </c>
      <c r="R25" s="1">
        <f t="shared" si="2"/>
        <v>0</v>
      </c>
      <c r="S25" s="1">
        <f t="shared" si="3"/>
        <v>0</v>
      </c>
      <c r="T25" s="1">
        <f t="shared" si="4"/>
        <v>0</v>
      </c>
      <c r="U25" s="1">
        <f t="shared" si="5"/>
        <v>0</v>
      </c>
      <c r="V25" s="1">
        <f t="shared" si="6"/>
        <v>0</v>
      </c>
      <c r="W25" s="1">
        <f t="shared" si="7"/>
        <v>0</v>
      </c>
      <c r="X25" s="1">
        <f t="shared" si="8"/>
        <v>0</v>
      </c>
      <c r="Y25" s="1">
        <f t="shared" si="9"/>
        <v>0</v>
      </c>
      <c r="Z25" s="1">
        <f t="shared" si="10"/>
        <v>0</v>
      </c>
      <c r="AA25" s="1">
        <f t="shared" si="11"/>
        <v>0</v>
      </c>
    </row>
    <row r="26" spans="2:27">
      <c r="B26" s="1" t="s">
        <v>65</v>
      </c>
      <c r="C26" s="1">
        <v>22</v>
      </c>
      <c r="D26" s="2">
        <f>IF(D25=MAX($D25:$N25),$D$4/(SUM($Q$5:$Q25)+1),D25)</f>
        <v>59309.416666666664</v>
      </c>
      <c r="E26" s="2">
        <f>IF(E25=MAX($D25:$N25),$E$4/(SUM(R$5:R25)+1),E25)</f>
        <v>58836.5</v>
      </c>
      <c r="F26" s="2">
        <f>IF(F25=MAX($D25:$N25),$F$4/(SUM(S$5:S25)+1),F25)</f>
        <v>52840.25</v>
      </c>
      <c r="G26" s="2">
        <f>IF(G25=MAX($D25:$N25),G$4/(SUM(T$5:T25)+1),G25)</f>
        <v>15442</v>
      </c>
      <c r="H26" s="2">
        <f>IF(H25=MAX($D25:$N25),H$4/(SUM(U$5:U25)+1),H25)</f>
        <v>34045</v>
      </c>
      <c r="I26" s="2">
        <f>IF(I25=MAX($D25:$N25),I$4/(SUM(V$5:V25)+1),I25)</f>
        <v>29009</v>
      </c>
      <c r="J26" s="2">
        <f>IF(J25=MAX($D25:$N25),J$4/(SUM(W$5:W25)+1),J25)</f>
        <v>5932</v>
      </c>
      <c r="K26" s="2">
        <f>IF(K25=MAX($D25:$N25),K$4/(SUM(X$5:X25)+1),K25)</f>
        <v>4420</v>
      </c>
      <c r="L26" s="2">
        <f>IF(L25=MAX($D25:$N25),L$4/(SUM(Y$5:Y25)+1),L25)</f>
        <v>2884</v>
      </c>
      <c r="M26" s="2">
        <f>IF(M25=MAX($D25:$N25),M$4/(SUM(Z$5:Z25)+1),M25)</f>
        <v>1635</v>
      </c>
      <c r="N26" s="2">
        <f>IF(N25=MAX($D25:$N25),N$4/(SUM(AA$5:AA25)+1),N25)</f>
        <v>1572</v>
      </c>
      <c r="P26" s="1">
        <v>22</v>
      </c>
      <c r="Q26" s="1">
        <f t="shared" si="1"/>
        <v>1</v>
      </c>
      <c r="R26" s="1">
        <f t="shared" si="2"/>
        <v>0</v>
      </c>
      <c r="S26" s="1">
        <f t="shared" si="3"/>
        <v>0</v>
      </c>
      <c r="T26" s="1">
        <f t="shared" si="4"/>
        <v>0</v>
      </c>
      <c r="U26" s="1">
        <f t="shared" si="5"/>
        <v>0</v>
      </c>
      <c r="V26" s="1">
        <f t="shared" si="6"/>
        <v>0</v>
      </c>
      <c r="W26" s="1">
        <f t="shared" si="7"/>
        <v>0</v>
      </c>
      <c r="X26" s="1">
        <f t="shared" si="8"/>
        <v>0</v>
      </c>
      <c r="Y26" s="1">
        <f t="shared" si="9"/>
        <v>0</v>
      </c>
      <c r="Z26" s="1">
        <f t="shared" si="10"/>
        <v>0</v>
      </c>
      <c r="AA26" s="1">
        <f t="shared" si="11"/>
        <v>0</v>
      </c>
    </row>
    <row r="27" spans="2:27">
      <c r="B27" s="1" t="s">
        <v>65</v>
      </c>
      <c r="C27" s="1">
        <v>23</v>
      </c>
      <c r="D27" s="2">
        <f>IF(D26=MAX($D26:$N26),$D$4/(SUM($Q$5:$Q26)+1),D26)</f>
        <v>54747.153846153844</v>
      </c>
      <c r="E27" s="2">
        <f>IF(E26=MAX($D26:$N26),$E$4/(SUM(R$5:R26)+1),E26)</f>
        <v>58836.5</v>
      </c>
      <c r="F27" s="2">
        <f>IF(F26=MAX($D26:$N26),$F$4/(SUM(S$5:S26)+1),F26)</f>
        <v>52840.25</v>
      </c>
      <c r="G27" s="2">
        <f>IF(G26=MAX($D26:$N26),G$4/(SUM(T$5:T26)+1),G26)</f>
        <v>15442</v>
      </c>
      <c r="H27" s="2">
        <f>IF(H26=MAX($D26:$N26),H$4/(SUM(U$5:U26)+1),H26)</f>
        <v>34045</v>
      </c>
      <c r="I27" s="2">
        <f>IF(I26=MAX($D26:$N26),I$4/(SUM(V$5:V26)+1),I26)</f>
        <v>29009</v>
      </c>
      <c r="J27" s="2">
        <f>IF(J26=MAX($D26:$N26),J$4/(SUM(W$5:W26)+1),J26)</f>
        <v>5932</v>
      </c>
      <c r="K27" s="2">
        <f>IF(K26=MAX($D26:$N26),K$4/(SUM(X$5:X26)+1),K26)</f>
        <v>4420</v>
      </c>
      <c r="L27" s="2">
        <f>IF(L26=MAX($D26:$N26),L$4/(SUM(Y$5:Y26)+1),L26)</f>
        <v>2884</v>
      </c>
      <c r="M27" s="2">
        <f>IF(M26=MAX($D26:$N26),M$4/(SUM(Z$5:Z26)+1),M26)</f>
        <v>1635</v>
      </c>
      <c r="N27" s="2">
        <f>IF(N26=MAX($D26:$N26),N$4/(SUM(AA$5:AA26)+1),N26)</f>
        <v>1572</v>
      </c>
      <c r="P27" s="1">
        <v>23</v>
      </c>
      <c r="Q27" s="1">
        <f t="shared" si="1"/>
        <v>0</v>
      </c>
      <c r="R27" s="1">
        <f t="shared" si="2"/>
        <v>1</v>
      </c>
      <c r="S27" s="1">
        <f t="shared" si="3"/>
        <v>0</v>
      </c>
      <c r="T27" s="1">
        <f t="shared" si="4"/>
        <v>0</v>
      </c>
      <c r="U27" s="1">
        <f t="shared" si="5"/>
        <v>0</v>
      </c>
      <c r="V27" s="1">
        <f t="shared" si="6"/>
        <v>0</v>
      </c>
      <c r="W27" s="1">
        <f t="shared" si="7"/>
        <v>0</v>
      </c>
      <c r="X27" s="1">
        <f t="shared" si="8"/>
        <v>0</v>
      </c>
      <c r="Y27" s="1">
        <f t="shared" si="9"/>
        <v>0</v>
      </c>
      <c r="Z27" s="1">
        <f t="shared" si="10"/>
        <v>0</v>
      </c>
      <c r="AA27" s="1">
        <f t="shared" si="11"/>
        <v>0</v>
      </c>
    </row>
    <row r="28" spans="2:27">
      <c r="B28" s="1" t="s">
        <v>65</v>
      </c>
      <c r="C28" s="1">
        <v>24</v>
      </c>
      <c r="D28" s="2">
        <f>IF(D27=MAX($D27:$N27),$D$4/(SUM($Q$5:$Q27)+1),D27)</f>
        <v>54747.153846153844</v>
      </c>
      <c r="E28" s="2">
        <f>IF(E27=MAX($D27:$N27),$E$4/(SUM(R$5:R27)+1),E27)</f>
        <v>52299.111111111109</v>
      </c>
      <c r="F28" s="2">
        <f>IF(F27=MAX($D27:$N27),$F$4/(SUM(S$5:S27)+1),F27)</f>
        <v>52840.25</v>
      </c>
      <c r="G28" s="2">
        <f>IF(G27=MAX($D27:$N27),G$4/(SUM(T$5:T27)+1),G27)</f>
        <v>15442</v>
      </c>
      <c r="H28" s="2">
        <f>IF(H27=MAX($D27:$N27),H$4/(SUM(U$5:U27)+1),H27)</f>
        <v>34045</v>
      </c>
      <c r="I28" s="2">
        <f>IF(I27=MAX($D27:$N27),I$4/(SUM(V$5:V27)+1),I27)</f>
        <v>29009</v>
      </c>
      <c r="J28" s="2">
        <f>IF(J27=MAX($D27:$N27),J$4/(SUM(W$5:W27)+1),J27)</f>
        <v>5932</v>
      </c>
      <c r="K28" s="2">
        <f>IF(K27=MAX($D27:$N27),K$4/(SUM(X$5:X27)+1),K27)</f>
        <v>4420</v>
      </c>
      <c r="L28" s="2">
        <f>IF(L27=MAX($D27:$N27),L$4/(SUM(Y$5:Y27)+1),L27)</f>
        <v>2884</v>
      </c>
      <c r="M28" s="2">
        <f>IF(M27=MAX($D27:$N27),M$4/(SUM(Z$5:Z27)+1),M27)</f>
        <v>1635</v>
      </c>
      <c r="N28" s="2">
        <f>IF(N27=MAX($D27:$N27),N$4/(SUM(AA$5:AA27)+1),N27)</f>
        <v>1572</v>
      </c>
      <c r="P28" s="1">
        <v>24</v>
      </c>
      <c r="Q28" s="1">
        <f t="shared" si="1"/>
        <v>1</v>
      </c>
      <c r="R28" s="1">
        <f t="shared" si="2"/>
        <v>0</v>
      </c>
      <c r="S28" s="1">
        <f t="shared" si="3"/>
        <v>0</v>
      </c>
      <c r="T28" s="1">
        <f t="shared" si="4"/>
        <v>0</v>
      </c>
      <c r="U28" s="1">
        <f t="shared" si="5"/>
        <v>0</v>
      </c>
      <c r="V28" s="1">
        <f t="shared" si="6"/>
        <v>0</v>
      </c>
      <c r="W28" s="1">
        <f t="shared" si="7"/>
        <v>0</v>
      </c>
      <c r="X28" s="1">
        <f t="shared" si="8"/>
        <v>0</v>
      </c>
      <c r="Y28" s="1">
        <f t="shared" si="9"/>
        <v>0</v>
      </c>
      <c r="Z28" s="1">
        <f t="shared" si="10"/>
        <v>0</v>
      </c>
      <c r="AA28" s="1">
        <f t="shared" si="11"/>
        <v>0</v>
      </c>
    </row>
    <row r="29" spans="2:27">
      <c r="B29" s="1" t="s">
        <v>65</v>
      </c>
      <c r="C29" s="1">
        <v>25</v>
      </c>
      <c r="D29" s="2">
        <f>IF(D28=MAX($D28:$N28),$D$4/(SUM($Q$5:$Q28)+1),D28)</f>
        <v>50836.642857142855</v>
      </c>
      <c r="E29" s="2">
        <f>IF(E28=MAX($D28:$N28),$E$4/(SUM(R$5:R28)+1),E28)</f>
        <v>52299.111111111109</v>
      </c>
      <c r="F29" s="2">
        <f>IF(F28=MAX($D28:$N28),$F$4/(SUM(S$5:S28)+1),F28)</f>
        <v>52840.25</v>
      </c>
      <c r="G29" s="2">
        <f>IF(G28=MAX($D28:$N28),G$4/(SUM(T$5:T28)+1),G28)</f>
        <v>15442</v>
      </c>
      <c r="H29" s="2">
        <f>IF(H28=MAX($D28:$N28),H$4/(SUM(U$5:U28)+1),H28)</f>
        <v>34045</v>
      </c>
      <c r="I29" s="2">
        <f>IF(I28=MAX($D28:$N28),I$4/(SUM(V$5:V28)+1),I28)</f>
        <v>29009</v>
      </c>
      <c r="J29" s="2">
        <f>IF(J28=MAX($D28:$N28),J$4/(SUM(W$5:W28)+1),J28)</f>
        <v>5932</v>
      </c>
      <c r="K29" s="2">
        <f>IF(K28=MAX($D28:$N28),K$4/(SUM(X$5:X28)+1),K28)</f>
        <v>4420</v>
      </c>
      <c r="L29" s="2">
        <f>IF(L28=MAX($D28:$N28),L$4/(SUM(Y$5:Y28)+1),L28)</f>
        <v>2884</v>
      </c>
      <c r="M29" s="2">
        <f>IF(M28=MAX($D28:$N28),M$4/(SUM(Z$5:Z28)+1),M28)</f>
        <v>1635</v>
      </c>
      <c r="N29" s="2">
        <f>IF(N28=MAX($D28:$N28),N$4/(SUM(AA$5:AA28)+1),N28)</f>
        <v>1572</v>
      </c>
      <c r="P29" s="1">
        <v>25</v>
      </c>
      <c r="Q29" s="1">
        <f t="shared" si="1"/>
        <v>0</v>
      </c>
      <c r="R29" s="1">
        <f t="shared" si="2"/>
        <v>0</v>
      </c>
      <c r="S29" s="1">
        <f t="shared" si="3"/>
        <v>1</v>
      </c>
      <c r="T29" s="1">
        <f t="shared" si="4"/>
        <v>0</v>
      </c>
      <c r="U29" s="1">
        <f t="shared" si="5"/>
        <v>0</v>
      </c>
      <c r="V29" s="1">
        <f t="shared" si="6"/>
        <v>0</v>
      </c>
      <c r="W29" s="1">
        <f t="shared" si="7"/>
        <v>0</v>
      </c>
      <c r="X29" s="1">
        <f t="shared" si="8"/>
        <v>0</v>
      </c>
      <c r="Y29" s="1">
        <f t="shared" si="9"/>
        <v>0</v>
      </c>
      <c r="Z29" s="1">
        <f t="shared" si="10"/>
        <v>0</v>
      </c>
      <c r="AA29" s="1">
        <f t="shared" si="11"/>
        <v>0</v>
      </c>
    </row>
    <row r="30" spans="2:27">
      <c r="B30" s="1" t="s">
        <v>65</v>
      </c>
      <c r="C30" s="1">
        <v>26</v>
      </c>
      <c r="D30" s="2">
        <f>IF(D29=MAX($D29:$N29),$D$4/(SUM($Q$5:$Q29)+1),D29)</f>
        <v>50836.642857142855</v>
      </c>
      <c r="E30" s="2">
        <f>IF(E29=MAX($D29:$N29),$E$4/(SUM(R$5:R29)+1),E29)</f>
        <v>52299.111111111109</v>
      </c>
      <c r="F30" s="2">
        <f>IF(F29=MAX($D29:$N29),$F$4/(SUM(S$5:S29)+1),F29)</f>
        <v>42272.2</v>
      </c>
      <c r="G30" s="2">
        <f>IF(G29=MAX($D29:$N29),G$4/(SUM(T$5:T29)+1),G29)</f>
        <v>15442</v>
      </c>
      <c r="H30" s="2">
        <f>IF(H29=MAX($D29:$N29),H$4/(SUM(U$5:U29)+1),H29)</f>
        <v>34045</v>
      </c>
      <c r="I30" s="2">
        <f>IF(I29=MAX($D29:$N29),I$4/(SUM(V$5:V29)+1),I29)</f>
        <v>29009</v>
      </c>
      <c r="J30" s="2">
        <f>IF(J29=MAX($D29:$N29),J$4/(SUM(W$5:W29)+1),J29)</f>
        <v>5932</v>
      </c>
      <c r="K30" s="2">
        <f>IF(K29=MAX($D29:$N29),K$4/(SUM(X$5:X29)+1),K29)</f>
        <v>4420</v>
      </c>
      <c r="L30" s="2">
        <f>IF(L29=MAX($D29:$N29),L$4/(SUM(Y$5:Y29)+1),L29)</f>
        <v>2884</v>
      </c>
      <c r="M30" s="2">
        <f>IF(M29=MAX($D29:$N29),M$4/(SUM(Z$5:Z29)+1),M29)</f>
        <v>1635</v>
      </c>
      <c r="N30" s="2">
        <f>IF(N29=MAX($D29:$N29),N$4/(SUM(AA$5:AA29)+1),N29)</f>
        <v>1572</v>
      </c>
      <c r="P30" s="1">
        <v>26</v>
      </c>
      <c r="Q30" s="1">
        <f t="shared" si="1"/>
        <v>0</v>
      </c>
      <c r="R30" s="1">
        <f t="shared" si="2"/>
        <v>1</v>
      </c>
      <c r="S30" s="1">
        <f t="shared" si="3"/>
        <v>0</v>
      </c>
      <c r="T30" s="1">
        <f t="shared" si="4"/>
        <v>0</v>
      </c>
      <c r="U30" s="1">
        <f t="shared" si="5"/>
        <v>0</v>
      </c>
      <c r="V30" s="1">
        <f t="shared" si="6"/>
        <v>0</v>
      </c>
      <c r="W30" s="1">
        <f t="shared" si="7"/>
        <v>0</v>
      </c>
      <c r="X30" s="1">
        <f t="shared" si="8"/>
        <v>0</v>
      </c>
      <c r="Y30" s="1">
        <f t="shared" si="9"/>
        <v>0</v>
      </c>
      <c r="Z30" s="1">
        <f t="shared" si="10"/>
        <v>0</v>
      </c>
      <c r="AA30" s="1">
        <f t="shared" si="11"/>
        <v>0</v>
      </c>
    </row>
    <row r="31" spans="2:27">
      <c r="B31" s="1" t="s">
        <v>65</v>
      </c>
      <c r="C31" s="1">
        <v>27</v>
      </c>
      <c r="D31" s="2">
        <f>IF(D30=MAX($D30:$N30),$D$4/(SUM($Q$5:$Q30)+1),D30)</f>
        <v>50836.642857142855</v>
      </c>
      <c r="E31" s="2">
        <f>IF(E30=MAX($D30:$N30),$E$4/(SUM(R$5:R30)+1),E30)</f>
        <v>47069.2</v>
      </c>
      <c r="F31" s="2">
        <f>IF(F30=MAX($D30:$N30),$F$4/(SUM(S$5:S30)+1),F30)</f>
        <v>42272.2</v>
      </c>
      <c r="G31" s="2">
        <f>IF(G30=MAX($D30:$N30),G$4/(SUM(T$5:T30)+1),G30)</f>
        <v>15442</v>
      </c>
      <c r="H31" s="2">
        <f>IF(H30=MAX($D30:$N30),H$4/(SUM(U$5:U30)+1),H30)</f>
        <v>34045</v>
      </c>
      <c r="I31" s="2">
        <f>IF(I30=MAX($D30:$N30),I$4/(SUM(V$5:V30)+1),I30)</f>
        <v>29009</v>
      </c>
      <c r="J31" s="2">
        <f>IF(J30=MAX($D30:$N30),J$4/(SUM(W$5:W30)+1),J30)</f>
        <v>5932</v>
      </c>
      <c r="K31" s="2">
        <f>IF(K30=MAX($D30:$N30),K$4/(SUM(X$5:X30)+1),K30)</f>
        <v>4420</v>
      </c>
      <c r="L31" s="2">
        <f>IF(L30=MAX($D30:$N30),L$4/(SUM(Y$5:Y30)+1),L30)</f>
        <v>2884</v>
      </c>
      <c r="M31" s="2">
        <f>IF(M30=MAX($D30:$N30),M$4/(SUM(Z$5:Z30)+1),M30)</f>
        <v>1635</v>
      </c>
      <c r="N31" s="2">
        <f>IF(N30=MAX($D30:$N30),N$4/(SUM(AA$5:AA30)+1),N30)</f>
        <v>1572</v>
      </c>
      <c r="P31" s="1">
        <v>27</v>
      </c>
      <c r="Q31" s="1">
        <f t="shared" si="1"/>
        <v>1</v>
      </c>
      <c r="R31" s="1">
        <f t="shared" si="2"/>
        <v>0</v>
      </c>
      <c r="S31" s="1">
        <f t="shared" si="3"/>
        <v>0</v>
      </c>
      <c r="T31" s="1">
        <f t="shared" si="4"/>
        <v>0</v>
      </c>
      <c r="U31" s="1">
        <f t="shared" si="5"/>
        <v>0</v>
      </c>
      <c r="V31" s="1">
        <f t="shared" si="6"/>
        <v>0</v>
      </c>
      <c r="W31" s="1">
        <f t="shared" si="7"/>
        <v>0</v>
      </c>
      <c r="X31" s="1">
        <f t="shared" si="8"/>
        <v>0</v>
      </c>
      <c r="Y31" s="1">
        <f t="shared" si="9"/>
        <v>0</v>
      </c>
      <c r="Z31" s="1">
        <f t="shared" si="10"/>
        <v>0</v>
      </c>
      <c r="AA31" s="1">
        <f t="shared" si="11"/>
        <v>0</v>
      </c>
    </row>
    <row r="32" spans="2:27">
      <c r="B32" s="1" t="s">
        <v>65</v>
      </c>
      <c r="C32" s="1">
        <v>28</v>
      </c>
      <c r="D32" s="2">
        <f>IF(D31=MAX($D31:$N31),$D$4/(SUM($Q$5:$Q31)+1),D31)</f>
        <v>47447.533333333333</v>
      </c>
      <c r="E32" s="2">
        <f>IF(E31=MAX($D31:$N31),$E$4/(SUM(R$5:R31)+1),E31)</f>
        <v>47069.2</v>
      </c>
      <c r="F32" s="2">
        <f>IF(F31=MAX($D31:$N31),$F$4/(SUM(S$5:S31)+1),F31)</f>
        <v>42272.2</v>
      </c>
      <c r="G32" s="2">
        <f>IF(G31=MAX($D31:$N31),G$4/(SUM(T$5:T31)+1),G31)</f>
        <v>15442</v>
      </c>
      <c r="H32" s="2">
        <f>IF(H31=MAX($D31:$N31),H$4/(SUM(U$5:U31)+1),H31)</f>
        <v>34045</v>
      </c>
      <c r="I32" s="2">
        <f>IF(I31=MAX($D31:$N31),I$4/(SUM(V$5:V31)+1),I31)</f>
        <v>29009</v>
      </c>
      <c r="J32" s="2">
        <f>IF(J31=MAX($D31:$N31),J$4/(SUM(W$5:W31)+1),J31)</f>
        <v>5932</v>
      </c>
      <c r="K32" s="2">
        <f>IF(K31=MAX($D31:$N31),K$4/(SUM(X$5:X31)+1),K31)</f>
        <v>4420</v>
      </c>
      <c r="L32" s="2">
        <f>IF(L31=MAX($D31:$N31),L$4/(SUM(Y$5:Y31)+1),L31)</f>
        <v>2884</v>
      </c>
      <c r="M32" s="2">
        <f>IF(M31=MAX($D31:$N31),M$4/(SUM(Z$5:Z31)+1),M31)</f>
        <v>1635</v>
      </c>
      <c r="N32" s="2">
        <f>IF(N31=MAX($D31:$N31),N$4/(SUM(AA$5:AA31)+1),N31)</f>
        <v>1572</v>
      </c>
      <c r="P32" s="1">
        <v>28</v>
      </c>
      <c r="Q32" s="1">
        <f t="shared" si="1"/>
        <v>1</v>
      </c>
      <c r="R32" s="1">
        <f t="shared" si="2"/>
        <v>0</v>
      </c>
      <c r="S32" s="1">
        <f t="shared" si="3"/>
        <v>0</v>
      </c>
      <c r="T32" s="1">
        <f t="shared" si="4"/>
        <v>0</v>
      </c>
      <c r="U32" s="1">
        <f t="shared" si="5"/>
        <v>0</v>
      </c>
      <c r="V32" s="1">
        <f t="shared" si="6"/>
        <v>0</v>
      </c>
      <c r="W32" s="1">
        <f t="shared" si="7"/>
        <v>0</v>
      </c>
      <c r="X32" s="1">
        <f t="shared" si="8"/>
        <v>0</v>
      </c>
      <c r="Y32" s="1">
        <f t="shared" si="9"/>
        <v>0</v>
      </c>
      <c r="Z32" s="1">
        <f t="shared" si="10"/>
        <v>0</v>
      </c>
      <c r="AA32" s="1">
        <f t="shared" si="11"/>
        <v>0</v>
      </c>
    </row>
    <row r="33" spans="2:27">
      <c r="B33" s="1" t="s">
        <v>65</v>
      </c>
      <c r="C33" s="1">
        <v>29</v>
      </c>
      <c r="D33" s="2">
        <f>IF(D32=MAX($D32:$N32),$D$4/(SUM($Q$5:$Q32)+1),D32)</f>
        <v>44482.0625</v>
      </c>
      <c r="E33" s="2">
        <f>IF(E32=MAX($D32:$N32),$E$4/(SUM(R$5:R32)+1),E32)</f>
        <v>47069.2</v>
      </c>
      <c r="F33" s="2">
        <f>IF(F32=MAX($D32:$N32),$F$4/(SUM(S$5:S32)+1),F32)</f>
        <v>42272.2</v>
      </c>
      <c r="G33" s="2">
        <f>IF(G32=MAX($D32:$N32),G$4/(SUM(T$5:T32)+1),G32)</f>
        <v>15442</v>
      </c>
      <c r="H33" s="2">
        <f>IF(H32=MAX($D32:$N32),H$4/(SUM(U$5:U32)+1),H32)</f>
        <v>34045</v>
      </c>
      <c r="I33" s="2">
        <f>IF(I32=MAX($D32:$N32),I$4/(SUM(V$5:V32)+1),I32)</f>
        <v>29009</v>
      </c>
      <c r="J33" s="2">
        <f>IF(J32=MAX($D32:$N32),J$4/(SUM(W$5:W32)+1),J32)</f>
        <v>5932</v>
      </c>
      <c r="K33" s="2">
        <f>IF(K32=MAX($D32:$N32),K$4/(SUM(X$5:X32)+1),K32)</f>
        <v>4420</v>
      </c>
      <c r="L33" s="2">
        <f>IF(L32=MAX($D32:$N32),L$4/(SUM(Y$5:Y32)+1),L32)</f>
        <v>2884</v>
      </c>
      <c r="M33" s="2">
        <f>IF(M32=MAX($D32:$N32),M$4/(SUM(Z$5:Z32)+1),M32)</f>
        <v>1635</v>
      </c>
      <c r="N33" s="2">
        <f>IF(N32=MAX($D32:$N32),N$4/(SUM(AA$5:AA32)+1),N32)</f>
        <v>1572</v>
      </c>
      <c r="P33" s="1">
        <v>29</v>
      </c>
      <c r="Q33" s="1">
        <f t="shared" si="1"/>
        <v>0</v>
      </c>
      <c r="R33" s="1">
        <f t="shared" si="2"/>
        <v>1</v>
      </c>
      <c r="S33" s="1">
        <f t="shared" si="3"/>
        <v>0</v>
      </c>
      <c r="T33" s="1">
        <f t="shared" si="4"/>
        <v>0</v>
      </c>
      <c r="U33" s="1">
        <f t="shared" si="5"/>
        <v>0</v>
      </c>
      <c r="V33" s="1">
        <f t="shared" si="6"/>
        <v>0</v>
      </c>
      <c r="W33" s="1">
        <f t="shared" si="7"/>
        <v>0</v>
      </c>
      <c r="X33" s="1">
        <f t="shared" si="8"/>
        <v>0</v>
      </c>
      <c r="Y33" s="1">
        <f t="shared" si="9"/>
        <v>0</v>
      </c>
      <c r="Z33" s="1">
        <f t="shared" si="10"/>
        <v>0</v>
      </c>
      <c r="AA33" s="1">
        <f t="shared" si="11"/>
        <v>0</v>
      </c>
    </row>
    <row r="34" spans="2:27">
      <c r="B34" s="1" t="s">
        <v>65</v>
      </c>
      <c r="C34" s="1">
        <v>30</v>
      </c>
      <c r="D34" s="2">
        <f>IF(D33=MAX($D33:$N33),$D$4/(SUM($Q$5:$Q33)+1),D33)</f>
        <v>44482.0625</v>
      </c>
      <c r="E34" s="2">
        <f>IF(E33=MAX($D33:$N33),$E$4/(SUM(R$5:R33)+1),E33)</f>
        <v>42790.181818181816</v>
      </c>
      <c r="F34" s="2">
        <f>IF(F33=MAX($D33:$N33),$F$4/(SUM(S$5:S33)+1),F33)</f>
        <v>42272.2</v>
      </c>
      <c r="G34" s="2">
        <f>IF(G33=MAX($D33:$N33),G$4/(SUM(T$5:T33)+1),G33)</f>
        <v>15442</v>
      </c>
      <c r="H34" s="2">
        <f>IF(H33=MAX($D33:$N33),H$4/(SUM(U$5:U33)+1),H33)</f>
        <v>34045</v>
      </c>
      <c r="I34" s="2">
        <f>IF(I33=MAX($D33:$N33),I$4/(SUM(V$5:V33)+1),I33)</f>
        <v>29009</v>
      </c>
      <c r="J34" s="2">
        <f>IF(J33=MAX($D33:$N33),J$4/(SUM(W$5:W33)+1),J33)</f>
        <v>5932</v>
      </c>
      <c r="K34" s="2">
        <f>IF(K33=MAX($D33:$N33),K$4/(SUM(X$5:X33)+1),K33)</f>
        <v>4420</v>
      </c>
      <c r="L34" s="2">
        <f>IF(L33=MAX($D33:$N33),L$4/(SUM(Y$5:Y33)+1),L33)</f>
        <v>2884</v>
      </c>
      <c r="M34" s="2">
        <f>IF(M33=MAX($D33:$N33),M$4/(SUM(Z$5:Z33)+1),M33)</f>
        <v>1635</v>
      </c>
      <c r="N34" s="2">
        <f>IF(N33=MAX($D33:$N33),N$4/(SUM(AA$5:AA33)+1),N33)</f>
        <v>1572</v>
      </c>
      <c r="P34" s="1">
        <v>30</v>
      </c>
      <c r="Q34" s="1">
        <f t="shared" si="1"/>
        <v>1</v>
      </c>
      <c r="R34" s="1">
        <f t="shared" si="2"/>
        <v>0</v>
      </c>
      <c r="S34" s="1">
        <f t="shared" si="3"/>
        <v>0</v>
      </c>
      <c r="T34" s="1">
        <f t="shared" si="4"/>
        <v>0</v>
      </c>
      <c r="U34" s="1">
        <f t="shared" si="5"/>
        <v>0</v>
      </c>
      <c r="V34" s="1">
        <f t="shared" si="6"/>
        <v>0</v>
      </c>
      <c r="W34" s="1">
        <f t="shared" si="7"/>
        <v>0</v>
      </c>
      <c r="X34" s="1">
        <f t="shared" si="8"/>
        <v>0</v>
      </c>
      <c r="Y34" s="1">
        <f t="shared" si="9"/>
        <v>0</v>
      </c>
      <c r="Z34" s="1">
        <f t="shared" si="10"/>
        <v>0</v>
      </c>
      <c r="AA34" s="1">
        <f t="shared" si="11"/>
        <v>0</v>
      </c>
    </row>
    <row r="35" spans="2:27">
      <c r="B35" s="1" t="s">
        <v>65</v>
      </c>
      <c r="C35" s="1">
        <v>31</v>
      </c>
      <c r="D35" s="2">
        <f>IF(D34=MAX($D34:$N34),$D$4/(SUM($Q$5:$Q34)+1),D34)</f>
        <v>41865.470588235294</v>
      </c>
      <c r="E35" s="2">
        <f>IF(E34=MAX($D34:$N34),$E$4/(SUM(R$5:R34)+1),E34)</f>
        <v>42790.181818181816</v>
      </c>
      <c r="F35" s="2">
        <f>IF(F34=MAX($D34:$N34),$F$4/(SUM(S$5:S34)+1),F34)</f>
        <v>42272.2</v>
      </c>
      <c r="G35" s="2">
        <f>IF(G34=MAX($D34:$N34),G$4/(SUM(T$5:T34)+1),G34)</f>
        <v>15442</v>
      </c>
      <c r="H35" s="2">
        <f>IF(H34=MAX($D34:$N34),H$4/(SUM(U$5:U34)+1),H34)</f>
        <v>34045</v>
      </c>
      <c r="I35" s="2">
        <f>IF(I34=MAX($D34:$N34),I$4/(SUM(V$5:V34)+1),I34)</f>
        <v>29009</v>
      </c>
      <c r="J35" s="2">
        <f>IF(J34=MAX($D34:$N34),J$4/(SUM(W$5:W34)+1),J34)</f>
        <v>5932</v>
      </c>
      <c r="K35" s="2">
        <f>IF(K34=MAX($D34:$N34),K$4/(SUM(X$5:X34)+1),K34)</f>
        <v>4420</v>
      </c>
      <c r="L35" s="2">
        <f>IF(L34=MAX($D34:$N34),L$4/(SUM(Y$5:Y34)+1),L34)</f>
        <v>2884</v>
      </c>
      <c r="M35" s="2">
        <f>IF(M34=MAX($D34:$N34),M$4/(SUM(Z$5:Z34)+1),M34)</f>
        <v>1635</v>
      </c>
      <c r="N35" s="2">
        <f>IF(N34=MAX($D34:$N34),N$4/(SUM(AA$5:AA34)+1),N34)</f>
        <v>1572</v>
      </c>
      <c r="P35" s="1">
        <v>31</v>
      </c>
      <c r="Q35" s="1">
        <f t="shared" si="1"/>
        <v>0</v>
      </c>
      <c r="R35" s="1">
        <f t="shared" si="2"/>
        <v>1</v>
      </c>
      <c r="S35" s="1">
        <f t="shared" si="3"/>
        <v>0</v>
      </c>
      <c r="T35" s="1">
        <f t="shared" si="4"/>
        <v>0</v>
      </c>
      <c r="U35" s="1">
        <f t="shared" si="5"/>
        <v>0</v>
      </c>
      <c r="V35" s="1">
        <f t="shared" si="6"/>
        <v>0</v>
      </c>
      <c r="W35" s="1">
        <f t="shared" si="7"/>
        <v>0</v>
      </c>
      <c r="X35" s="1">
        <f t="shared" si="8"/>
        <v>0</v>
      </c>
      <c r="Y35" s="1">
        <f t="shared" si="9"/>
        <v>0</v>
      </c>
      <c r="Z35" s="1">
        <f t="shared" si="10"/>
        <v>0</v>
      </c>
      <c r="AA35" s="1">
        <f t="shared" si="11"/>
        <v>0</v>
      </c>
    </row>
    <row r="36" spans="2:27">
      <c r="B36" s="1" t="s">
        <v>65</v>
      </c>
      <c r="C36" s="1">
        <v>32</v>
      </c>
      <c r="D36" s="2">
        <f>IF(D35=MAX($D35:$N35),$D$4/(SUM($Q$5:$Q35)+1),D35)</f>
        <v>41865.470588235294</v>
      </c>
      <c r="E36" s="2">
        <f>IF(E35=MAX($D35:$N35),$E$4/(SUM(R$5:R35)+1),E35)</f>
        <v>39224.333333333336</v>
      </c>
      <c r="F36" s="2">
        <f>IF(F35=MAX($D35:$N35),$F$4/(SUM(S$5:S35)+1),F35)</f>
        <v>42272.2</v>
      </c>
      <c r="G36" s="2">
        <f>IF(G35=MAX($D35:$N35),G$4/(SUM(T$5:T35)+1),G35)</f>
        <v>15442</v>
      </c>
      <c r="H36" s="2">
        <f>IF(H35=MAX($D35:$N35),H$4/(SUM(U$5:U35)+1),H35)</f>
        <v>34045</v>
      </c>
      <c r="I36" s="2">
        <f>IF(I35=MAX($D35:$N35),I$4/(SUM(V$5:V35)+1),I35)</f>
        <v>29009</v>
      </c>
      <c r="J36" s="2">
        <f>IF(J35=MAX($D35:$N35),J$4/(SUM(W$5:W35)+1),J35)</f>
        <v>5932</v>
      </c>
      <c r="K36" s="2">
        <f>IF(K35=MAX($D35:$N35),K$4/(SUM(X$5:X35)+1),K35)</f>
        <v>4420</v>
      </c>
      <c r="L36" s="2">
        <f>IF(L35=MAX($D35:$N35),L$4/(SUM(Y$5:Y35)+1),L35)</f>
        <v>2884</v>
      </c>
      <c r="M36" s="2">
        <f>IF(M35=MAX($D35:$N35),M$4/(SUM(Z$5:Z35)+1),M35)</f>
        <v>1635</v>
      </c>
      <c r="N36" s="2">
        <f>IF(N35=MAX($D35:$N35),N$4/(SUM(AA$5:AA35)+1),N35)</f>
        <v>1572</v>
      </c>
      <c r="P36" s="1">
        <v>32</v>
      </c>
      <c r="Q36" s="1">
        <f t="shared" si="1"/>
        <v>0</v>
      </c>
      <c r="R36" s="1">
        <f t="shared" si="2"/>
        <v>0</v>
      </c>
      <c r="S36" s="1">
        <f t="shared" si="3"/>
        <v>1</v>
      </c>
      <c r="T36" s="1">
        <f t="shared" si="4"/>
        <v>0</v>
      </c>
      <c r="U36" s="1">
        <f t="shared" si="5"/>
        <v>0</v>
      </c>
      <c r="V36" s="1">
        <f t="shared" si="6"/>
        <v>0</v>
      </c>
      <c r="W36" s="1">
        <f t="shared" si="7"/>
        <v>0</v>
      </c>
      <c r="X36" s="1">
        <f t="shared" si="8"/>
        <v>0</v>
      </c>
      <c r="Y36" s="1">
        <f t="shared" si="9"/>
        <v>0</v>
      </c>
      <c r="Z36" s="1">
        <f t="shared" si="10"/>
        <v>0</v>
      </c>
      <c r="AA36" s="1">
        <f t="shared" si="11"/>
        <v>0</v>
      </c>
    </row>
    <row r="37" spans="2:27">
      <c r="B37" s="1" t="s">
        <v>65</v>
      </c>
      <c r="C37" s="1">
        <v>33</v>
      </c>
      <c r="D37" s="2">
        <f>IF(D36=MAX($D36:$N36),$D$4/(SUM($Q$5:$Q36)+1),D36)</f>
        <v>41865.470588235294</v>
      </c>
      <c r="E37" s="2">
        <f>IF(E36=MAX($D36:$N36),$E$4/(SUM(R$5:R36)+1),E36)</f>
        <v>39224.333333333336</v>
      </c>
      <c r="F37" s="2">
        <f>IF(F36=MAX($D36:$N36),$F$4/(SUM(S$5:S36)+1),F36)</f>
        <v>35226.833333333336</v>
      </c>
      <c r="G37" s="2">
        <f>IF(G36=MAX($D36:$N36),G$4/(SUM(T$5:T36)+1),G36)</f>
        <v>15442</v>
      </c>
      <c r="H37" s="2">
        <f>IF(H36=MAX($D36:$N36),H$4/(SUM(U$5:U36)+1),H36)</f>
        <v>34045</v>
      </c>
      <c r="I37" s="2">
        <f>IF(I36=MAX($D36:$N36),I$4/(SUM(V$5:V36)+1),I36)</f>
        <v>29009</v>
      </c>
      <c r="J37" s="2">
        <f>IF(J36=MAX($D36:$N36),J$4/(SUM(W$5:W36)+1),J36)</f>
        <v>5932</v>
      </c>
      <c r="K37" s="2">
        <f>IF(K36=MAX($D36:$N36),K$4/(SUM(X$5:X36)+1),K36)</f>
        <v>4420</v>
      </c>
      <c r="L37" s="2">
        <f>IF(L36=MAX($D36:$N36),L$4/(SUM(Y$5:Y36)+1),L36)</f>
        <v>2884</v>
      </c>
      <c r="M37" s="2">
        <f>IF(M36=MAX($D36:$N36),M$4/(SUM(Z$5:Z36)+1),M36)</f>
        <v>1635</v>
      </c>
      <c r="N37" s="2">
        <f>IF(N36=MAX($D36:$N36),N$4/(SUM(AA$5:AA36)+1),N36)</f>
        <v>1572</v>
      </c>
      <c r="P37" s="1">
        <v>33</v>
      </c>
      <c r="Q37" s="1">
        <f t="shared" ref="Q37:Q68" si="12">IF(D37=MAX($D37:$N37),1,0)</f>
        <v>1</v>
      </c>
      <c r="R37" s="1">
        <f t="shared" ref="R37:R68" si="13">IF(E37=MAX($D37:$N37),1,0)</f>
        <v>0</v>
      </c>
      <c r="S37" s="1">
        <f t="shared" ref="S37:S68" si="14">IF(F37=MAX($D37:$N37),1,0)</f>
        <v>0</v>
      </c>
      <c r="T37" s="1">
        <f t="shared" ref="T37:T68" si="15">IF(G37=MAX($D37:$N37),1,0)</f>
        <v>0</v>
      </c>
      <c r="U37" s="1">
        <f t="shared" ref="U37:U68" si="16">IF(H37=MAX($D37:$N37),1,0)</f>
        <v>0</v>
      </c>
      <c r="V37" s="1">
        <f t="shared" ref="V37:V68" si="17">IF(I37=MAX($D37:$N37),1,0)</f>
        <v>0</v>
      </c>
      <c r="W37" s="1">
        <f t="shared" ref="W37:W68" si="18">IF(J37=MAX($D37:$N37),1,0)</f>
        <v>0</v>
      </c>
      <c r="X37" s="1">
        <f t="shared" ref="X37:X68" si="19">IF(K37=MAX($D37:$N37),1,0)</f>
        <v>0</v>
      </c>
      <c r="Y37" s="1">
        <f t="shared" ref="Y37:Y68" si="20">IF(L37=MAX($D37:$N37),1,0)</f>
        <v>0</v>
      </c>
      <c r="Z37" s="1">
        <f t="shared" ref="Z37:Z68" si="21">IF(M37=MAX($D37:$N37),1,0)</f>
        <v>0</v>
      </c>
      <c r="AA37" s="1">
        <f t="shared" ref="AA37:AA68" si="22">IF(N37=MAX($D37:$N37),1,0)</f>
        <v>0</v>
      </c>
    </row>
    <row r="38" spans="2:27">
      <c r="B38" s="1" t="s">
        <v>65</v>
      </c>
      <c r="C38" s="1">
        <v>34</v>
      </c>
      <c r="D38" s="2">
        <f>IF(D37=MAX($D37:$N37),$D$4/(SUM($Q$5:$Q37)+1),D37)</f>
        <v>39539.611111111109</v>
      </c>
      <c r="E38" s="2">
        <f>IF(E37=MAX($D37:$N37),$E$4/(SUM(R$5:R37)+1),E37)</f>
        <v>39224.333333333336</v>
      </c>
      <c r="F38" s="2">
        <f>IF(F37=MAX($D37:$N37),$F$4/(SUM(S$5:S37)+1),F37)</f>
        <v>35226.833333333336</v>
      </c>
      <c r="G38" s="2">
        <f>IF(G37=MAX($D37:$N37),G$4/(SUM(T$5:T37)+1),G37)</f>
        <v>15442</v>
      </c>
      <c r="H38" s="2">
        <f>IF(H37=MAX($D37:$N37),H$4/(SUM(U$5:U37)+1),H37)</f>
        <v>34045</v>
      </c>
      <c r="I38" s="2">
        <f>IF(I37=MAX($D37:$N37),I$4/(SUM(V$5:V37)+1),I37)</f>
        <v>29009</v>
      </c>
      <c r="J38" s="2">
        <f>IF(J37=MAX($D37:$N37),J$4/(SUM(W$5:W37)+1),J37)</f>
        <v>5932</v>
      </c>
      <c r="K38" s="2">
        <f>IF(K37=MAX($D37:$N37),K$4/(SUM(X$5:X37)+1),K37)</f>
        <v>4420</v>
      </c>
      <c r="L38" s="2">
        <f>IF(L37=MAX($D37:$N37),L$4/(SUM(Y$5:Y37)+1),L37)</f>
        <v>2884</v>
      </c>
      <c r="M38" s="2">
        <f>IF(M37=MAX($D37:$N37),M$4/(SUM(Z$5:Z37)+1),M37)</f>
        <v>1635</v>
      </c>
      <c r="N38" s="2">
        <f>IF(N37=MAX($D37:$N37),N$4/(SUM(AA$5:AA37)+1),N37)</f>
        <v>1572</v>
      </c>
      <c r="P38" s="1">
        <v>34</v>
      </c>
      <c r="Q38" s="1">
        <f t="shared" si="12"/>
        <v>1</v>
      </c>
      <c r="R38" s="1">
        <f t="shared" si="13"/>
        <v>0</v>
      </c>
      <c r="S38" s="1">
        <f t="shared" si="14"/>
        <v>0</v>
      </c>
      <c r="T38" s="1">
        <f t="shared" si="15"/>
        <v>0</v>
      </c>
      <c r="U38" s="1">
        <f t="shared" si="16"/>
        <v>0</v>
      </c>
      <c r="V38" s="1">
        <f t="shared" si="17"/>
        <v>0</v>
      </c>
      <c r="W38" s="1">
        <f t="shared" si="18"/>
        <v>0</v>
      </c>
      <c r="X38" s="1">
        <f t="shared" si="19"/>
        <v>0</v>
      </c>
      <c r="Y38" s="1">
        <f t="shared" si="20"/>
        <v>0</v>
      </c>
      <c r="Z38" s="1">
        <f t="shared" si="21"/>
        <v>0</v>
      </c>
      <c r="AA38" s="1">
        <f t="shared" si="22"/>
        <v>0</v>
      </c>
    </row>
    <row r="39" spans="2:27">
      <c r="B39" s="1" t="s">
        <v>65</v>
      </c>
      <c r="C39" s="1">
        <v>35</v>
      </c>
      <c r="D39" s="2">
        <f>IF(D38=MAX($D38:$N38),$D$4/(SUM($Q$5:$Q38)+1),D38)</f>
        <v>37458.57894736842</v>
      </c>
      <c r="E39" s="2">
        <f>IF(E38=MAX($D38:$N38),$E$4/(SUM(R$5:R38)+1),E38)</f>
        <v>39224.333333333336</v>
      </c>
      <c r="F39" s="2">
        <f>IF(F38=MAX($D38:$N38),$F$4/(SUM(S$5:S38)+1),F38)</f>
        <v>35226.833333333336</v>
      </c>
      <c r="G39" s="2">
        <f>IF(G38=MAX($D38:$N38),G$4/(SUM(T$5:T38)+1),G38)</f>
        <v>15442</v>
      </c>
      <c r="H39" s="2">
        <f>IF(H38=MAX($D38:$N38),H$4/(SUM(U$5:U38)+1),H38)</f>
        <v>34045</v>
      </c>
      <c r="I39" s="2">
        <f>IF(I38=MAX($D38:$N38),I$4/(SUM(V$5:V38)+1),I38)</f>
        <v>29009</v>
      </c>
      <c r="J39" s="2">
        <f>IF(J38=MAX($D38:$N38),J$4/(SUM(W$5:W38)+1),J38)</f>
        <v>5932</v>
      </c>
      <c r="K39" s="2">
        <f>IF(K38=MAX($D38:$N38),K$4/(SUM(X$5:X38)+1),K38)</f>
        <v>4420</v>
      </c>
      <c r="L39" s="2">
        <f>IF(L38=MAX($D38:$N38),L$4/(SUM(Y$5:Y38)+1),L38)</f>
        <v>2884</v>
      </c>
      <c r="M39" s="2">
        <f>IF(M38=MAX($D38:$N38),M$4/(SUM(Z$5:Z38)+1),M38)</f>
        <v>1635</v>
      </c>
      <c r="N39" s="2">
        <f>IF(N38=MAX($D38:$N38),N$4/(SUM(AA$5:AA38)+1),N38)</f>
        <v>1572</v>
      </c>
      <c r="P39" s="1">
        <v>35</v>
      </c>
      <c r="Q39" s="1">
        <f t="shared" si="12"/>
        <v>0</v>
      </c>
      <c r="R39" s="1">
        <f t="shared" si="13"/>
        <v>1</v>
      </c>
      <c r="S39" s="1">
        <f t="shared" si="14"/>
        <v>0</v>
      </c>
      <c r="T39" s="1">
        <f t="shared" si="15"/>
        <v>0</v>
      </c>
      <c r="U39" s="1">
        <f t="shared" si="16"/>
        <v>0</v>
      </c>
      <c r="V39" s="1">
        <f t="shared" si="17"/>
        <v>0</v>
      </c>
      <c r="W39" s="1">
        <f t="shared" si="18"/>
        <v>0</v>
      </c>
      <c r="X39" s="1">
        <f t="shared" si="19"/>
        <v>0</v>
      </c>
      <c r="Y39" s="1">
        <f t="shared" si="20"/>
        <v>0</v>
      </c>
      <c r="Z39" s="1">
        <f t="shared" si="21"/>
        <v>0</v>
      </c>
      <c r="AA39" s="1">
        <f t="shared" si="22"/>
        <v>0</v>
      </c>
    </row>
    <row r="40" spans="2:27">
      <c r="B40" s="1" t="s">
        <v>65</v>
      </c>
      <c r="C40" s="1">
        <v>36</v>
      </c>
      <c r="D40" s="2">
        <f>IF(D39=MAX($D39:$N39),$D$4/(SUM($Q$5:$Q39)+1),D39)</f>
        <v>37458.57894736842</v>
      </c>
      <c r="E40" s="2">
        <f>IF(E39=MAX($D39:$N39),$E$4/(SUM(R$5:R39)+1),E39)</f>
        <v>36207.076923076922</v>
      </c>
      <c r="F40" s="2">
        <f>IF(F39=MAX($D39:$N39),$F$4/(SUM(S$5:S39)+1),F39)</f>
        <v>35226.833333333336</v>
      </c>
      <c r="G40" s="2">
        <f>IF(G39=MAX($D39:$N39),G$4/(SUM(T$5:T39)+1),G39)</f>
        <v>15442</v>
      </c>
      <c r="H40" s="2">
        <f>IF(H39=MAX($D39:$N39),H$4/(SUM(U$5:U39)+1),H39)</f>
        <v>34045</v>
      </c>
      <c r="I40" s="2">
        <f>IF(I39=MAX($D39:$N39),I$4/(SUM(V$5:V39)+1),I39)</f>
        <v>29009</v>
      </c>
      <c r="J40" s="2">
        <f>IF(J39=MAX($D39:$N39),J$4/(SUM(W$5:W39)+1),J39)</f>
        <v>5932</v>
      </c>
      <c r="K40" s="2">
        <f>IF(K39=MAX($D39:$N39),K$4/(SUM(X$5:X39)+1),K39)</f>
        <v>4420</v>
      </c>
      <c r="L40" s="2">
        <f>IF(L39=MAX($D39:$N39),L$4/(SUM(Y$5:Y39)+1),L39)</f>
        <v>2884</v>
      </c>
      <c r="M40" s="2">
        <f>IF(M39=MAX($D39:$N39),M$4/(SUM(Z$5:Z39)+1),M39)</f>
        <v>1635</v>
      </c>
      <c r="N40" s="2">
        <f>IF(N39=MAX($D39:$N39),N$4/(SUM(AA$5:AA39)+1),N39)</f>
        <v>1572</v>
      </c>
      <c r="P40" s="1">
        <v>36</v>
      </c>
      <c r="Q40" s="1">
        <f t="shared" si="12"/>
        <v>1</v>
      </c>
      <c r="R40" s="1">
        <f t="shared" si="13"/>
        <v>0</v>
      </c>
      <c r="S40" s="1">
        <f t="shared" si="14"/>
        <v>0</v>
      </c>
      <c r="T40" s="1">
        <f t="shared" si="15"/>
        <v>0</v>
      </c>
      <c r="U40" s="1">
        <f t="shared" si="16"/>
        <v>0</v>
      </c>
      <c r="V40" s="1">
        <f t="shared" si="17"/>
        <v>0</v>
      </c>
      <c r="W40" s="1">
        <f t="shared" si="18"/>
        <v>0</v>
      </c>
      <c r="X40" s="1">
        <f t="shared" si="19"/>
        <v>0</v>
      </c>
      <c r="Y40" s="1">
        <f t="shared" si="20"/>
        <v>0</v>
      </c>
      <c r="Z40" s="1">
        <f t="shared" si="21"/>
        <v>0</v>
      </c>
      <c r="AA40" s="1">
        <f t="shared" si="22"/>
        <v>0</v>
      </c>
    </row>
    <row r="41" spans="2:27">
      <c r="B41" s="1" t="s">
        <v>65</v>
      </c>
      <c r="C41" s="1">
        <v>37</v>
      </c>
      <c r="D41" s="2">
        <f>IF(D40=MAX($D40:$N40),$D$4/(SUM($Q$5:$Q40)+1),D40)</f>
        <v>35585.65</v>
      </c>
      <c r="E41" s="2">
        <f>IF(E40=MAX($D40:$N40),$E$4/(SUM(R$5:R40)+1),E40)</f>
        <v>36207.076923076922</v>
      </c>
      <c r="F41" s="2">
        <f>IF(F40=MAX($D40:$N40),$F$4/(SUM(S$5:S40)+1),F40)</f>
        <v>35226.833333333336</v>
      </c>
      <c r="G41" s="2">
        <f>IF(G40=MAX($D40:$N40),G$4/(SUM(T$5:T40)+1),G40)</f>
        <v>15442</v>
      </c>
      <c r="H41" s="2">
        <f>IF(H40=MAX($D40:$N40),H$4/(SUM(U$5:U40)+1),H40)</f>
        <v>34045</v>
      </c>
      <c r="I41" s="2">
        <f>IF(I40=MAX($D40:$N40),I$4/(SUM(V$5:V40)+1),I40)</f>
        <v>29009</v>
      </c>
      <c r="J41" s="2">
        <f>IF(J40=MAX($D40:$N40),J$4/(SUM(W$5:W40)+1),J40)</f>
        <v>5932</v>
      </c>
      <c r="K41" s="2">
        <f>IF(K40=MAX($D40:$N40),K$4/(SUM(X$5:X40)+1),K40)</f>
        <v>4420</v>
      </c>
      <c r="L41" s="2">
        <f>IF(L40=MAX($D40:$N40),L$4/(SUM(Y$5:Y40)+1),L40)</f>
        <v>2884</v>
      </c>
      <c r="M41" s="2">
        <f>IF(M40=MAX($D40:$N40),M$4/(SUM(Z$5:Z40)+1),M40)</f>
        <v>1635</v>
      </c>
      <c r="N41" s="2">
        <f>IF(N40=MAX($D40:$N40),N$4/(SUM(AA$5:AA40)+1),N40)</f>
        <v>1572</v>
      </c>
      <c r="P41" s="1">
        <v>37</v>
      </c>
      <c r="Q41" s="1">
        <f t="shared" si="12"/>
        <v>0</v>
      </c>
      <c r="R41" s="1">
        <f t="shared" si="13"/>
        <v>1</v>
      </c>
      <c r="S41" s="1">
        <f t="shared" si="14"/>
        <v>0</v>
      </c>
      <c r="T41" s="1">
        <f t="shared" si="15"/>
        <v>0</v>
      </c>
      <c r="U41" s="1">
        <f t="shared" si="16"/>
        <v>0</v>
      </c>
      <c r="V41" s="1">
        <f t="shared" si="17"/>
        <v>0</v>
      </c>
      <c r="W41" s="1">
        <f t="shared" si="18"/>
        <v>0</v>
      </c>
      <c r="X41" s="1">
        <f t="shared" si="19"/>
        <v>0</v>
      </c>
      <c r="Y41" s="1">
        <f t="shared" si="20"/>
        <v>0</v>
      </c>
      <c r="Z41" s="1">
        <f t="shared" si="21"/>
        <v>0</v>
      </c>
      <c r="AA41" s="1">
        <f t="shared" si="22"/>
        <v>0</v>
      </c>
    </row>
    <row r="42" spans="2:27">
      <c r="B42" s="1" t="s">
        <v>65</v>
      </c>
      <c r="C42" s="1">
        <v>38</v>
      </c>
      <c r="D42" s="2">
        <f>IF(D41=MAX($D41:$N41),$D$4/(SUM($Q$5:$Q41)+1),D41)</f>
        <v>35585.65</v>
      </c>
      <c r="E42" s="2">
        <f>IF(E41=MAX($D41:$N41),$E$4/(SUM(R$5:R41)+1),E41)</f>
        <v>33620.857142857145</v>
      </c>
      <c r="F42" s="2">
        <f>IF(F41=MAX($D41:$N41),$F$4/(SUM(S$5:S41)+1),F41)</f>
        <v>35226.833333333336</v>
      </c>
      <c r="G42" s="2">
        <f>IF(G41=MAX($D41:$N41),G$4/(SUM(T$5:T41)+1),G41)</f>
        <v>15442</v>
      </c>
      <c r="H42" s="2">
        <f>IF(H41=MAX($D41:$N41),H$4/(SUM(U$5:U41)+1),H41)</f>
        <v>34045</v>
      </c>
      <c r="I42" s="2">
        <f>IF(I41=MAX($D41:$N41),I$4/(SUM(V$5:V41)+1),I41)</f>
        <v>29009</v>
      </c>
      <c r="J42" s="2">
        <f>IF(J41=MAX($D41:$N41),J$4/(SUM(W$5:W41)+1),J41)</f>
        <v>5932</v>
      </c>
      <c r="K42" s="2">
        <f>IF(K41=MAX($D41:$N41),K$4/(SUM(X$5:X41)+1),K41)</f>
        <v>4420</v>
      </c>
      <c r="L42" s="2">
        <f>IF(L41=MAX($D41:$N41),L$4/(SUM(Y$5:Y41)+1),L41)</f>
        <v>2884</v>
      </c>
      <c r="M42" s="2">
        <f>IF(M41=MAX($D41:$N41),M$4/(SUM(Z$5:Z41)+1),M41)</f>
        <v>1635</v>
      </c>
      <c r="N42" s="2">
        <f>IF(N41=MAX($D41:$N41),N$4/(SUM(AA$5:AA41)+1),N41)</f>
        <v>1572</v>
      </c>
      <c r="P42" s="1">
        <v>38</v>
      </c>
      <c r="Q42" s="1">
        <f t="shared" si="12"/>
        <v>1</v>
      </c>
      <c r="R42" s="1">
        <f t="shared" si="13"/>
        <v>0</v>
      </c>
      <c r="S42" s="1">
        <f t="shared" si="14"/>
        <v>0</v>
      </c>
      <c r="T42" s="1">
        <f t="shared" si="15"/>
        <v>0</v>
      </c>
      <c r="U42" s="1">
        <f t="shared" si="16"/>
        <v>0</v>
      </c>
      <c r="V42" s="1">
        <f t="shared" si="17"/>
        <v>0</v>
      </c>
      <c r="W42" s="1">
        <f t="shared" si="18"/>
        <v>0</v>
      </c>
      <c r="X42" s="1">
        <f t="shared" si="19"/>
        <v>0</v>
      </c>
      <c r="Y42" s="1">
        <f t="shared" si="20"/>
        <v>0</v>
      </c>
      <c r="Z42" s="1">
        <f t="shared" si="21"/>
        <v>0</v>
      </c>
      <c r="AA42" s="1">
        <f t="shared" si="22"/>
        <v>0</v>
      </c>
    </row>
    <row r="43" spans="2:27">
      <c r="B43" s="1" t="s">
        <v>65</v>
      </c>
      <c r="C43" s="1">
        <v>39</v>
      </c>
      <c r="D43" s="2">
        <f>IF(D42=MAX($D42:$N42),$D$4/(SUM($Q$5:$Q42)+1),D42)</f>
        <v>33891.095238095237</v>
      </c>
      <c r="E43" s="2">
        <f>IF(E42=MAX($D42:$N42),$E$4/(SUM(R$5:R42)+1),E42)</f>
        <v>33620.857142857145</v>
      </c>
      <c r="F43" s="2">
        <f>IF(F42=MAX($D42:$N42),$F$4/(SUM(S$5:S42)+1),F42)</f>
        <v>35226.833333333336</v>
      </c>
      <c r="G43" s="2">
        <f>IF(G42=MAX($D42:$N42),G$4/(SUM(T$5:T42)+1),G42)</f>
        <v>15442</v>
      </c>
      <c r="H43" s="2">
        <f>IF(H42=MAX($D42:$N42),H$4/(SUM(U$5:U42)+1),H42)</f>
        <v>34045</v>
      </c>
      <c r="I43" s="2">
        <f>IF(I42=MAX($D42:$N42),I$4/(SUM(V$5:V42)+1),I42)</f>
        <v>29009</v>
      </c>
      <c r="J43" s="2">
        <f>IF(J42=MAX($D42:$N42),J$4/(SUM(W$5:W42)+1),J42)</f>
        <v>5932</v>
      </c>
      <c r="K43" s="2">
        <f>IF(K42=MAX($D42:$N42),K$4/(SUM(X$5:X42)+1),K42)</f>
        <v>4420</v>
      </c>
      <c r="L43" s="2">
        <f>IF(L42=MAX($D42:$N42),L$4/(SUM(Y$5:Y42)+1),L42)</f>
        <v>2884</v>
      </c>
      <c r="M43" s="2">
        <f>IF(M42=MAX($D42:$N42),M$4/(SUM(Z$5:Z42)+1),M42)</f>
        <v>1635</v>
      </c>
      <c r="N43" s="2">
        <f>IF(N42=MAX($D42:$N42),N$4/(SUM(AA$5:AA42)+1),N42)</f>
        <v>1572</v>
      </c>
      <c r="P43" s="1">
        <v>39</v>
      </c>
      <c r="Q43" s="1">
        <f t="shared" si="12"/>
        <v>0</v>
      </c>
      <c r="R43" s="1">
        <f t="shared" si="13"/>
        <v>0</v>
      </c>
      <c r="S43" s="1">
        <f t="shared" si="14"/>
        <v>1</v>
      </c>
      <c r="T43" s="1">
        <f t="shared" si="15"/>
        <v>0</v>
      </c>
      <c r="U43" s="1">
        <f t="shared" si="16"/>
        <v>0</v>
      </c>
      <c r="V43" s="1">
        <f t="shared" si="17"/>
        <v>0</v>
      </c>
      <c r="W43" s="1">
        <f t="shared" si="18"/>
        <v>0</v>
      </c>
      <c r="X43" s="1">
        <f t="shared" si="19"/>
        <v>0</v>
      </c>
      <c r="Y43" s="1">
        <f t="shared" si="20"/>
        <v>0</v>
      </c>
      <c r="Z43" s="1">
        <f t="shared" si="21"/>
        <v>0</v>
      </c>
      <c r="AA43" s="1">
        <f t="shared" si="22"/>
        <v>0</v>
      </c>
    </row>
    <row r="44" spans="2:27">
      <c r="B44" s="1" t="s">
        <v>65</v>
      </c>
      <c r="C44" s="1">
        <v>40</v>
      </c>
      <c r="D44" s="2">
        <f>IF(D43=MAX($D43:$N43),$D$4/(SUM($Q$5:$Q43)+1),D43)</f>
        <v>33891.095238095237</v>
      </c>
      <c r="E44" s="2">
        <f>IF(E43=MAX($D43:$N43),$E$4/(SUM(R$5:R43)+1),E43)</f>
        <v>33620.857142857145</v>
      </c>
      <c r="F44" s="2">
        <f>IF(F43=MAX($D43:$N43),$F$4/(SUM(S$5:S43)+1),F43)</f>
        <v>30194.428571428572</v>
      </c>
      <c r="G44" s="2">
        <f>IF(G43=MAX($D43:$N43),G$4/(SUM(T$5:T43)+1),G43)</f>
        <v>15442</v>
      </c>
      <c r="H44" s="2">
        <f>IF(H43=MAX($D43:$N43),H$4/(SUM(U$5:U43)+1),H43)</f>
        <v>34045</v>
      </c>
      <c r="I44" s="2">
        <f>IF(I43=MAX($D43:$N43),I$4/(SUM(V$5:V43)+1),I43)</f>
        <v>29009</v>
      </c>
      <c r="J44" s="2">
        <f>IF(J43=MAX($D43:$N43),J$4/(SUM(W$5:W43)+1),J43)</f>
        <v>5932</v>
      </c>
      <c r="K44" s="2">
        <f>IF(K43=MAX($D43:$N43),K$4/(SUM(X$5:X43)+1),K43)</f>
        <v>4420</v>
      </c>
      <c r="L44" s="2">
        <f>IF(L43=MAX($D43:$N43),L$4/(SUM(Y$5:Y43)+1),L43)</f>
        <v>2884</v>
      </c>
      <c r="M44" s="2">
        <f>IF(M43=MAX($D43:$N43),M$4/(SUM(Z$5:Z43)+1),M43)</f>
        <v>1635</v>
      </c>
      <c r="N44" s="2">
        <f>IF(N43=MAX($D43:$N43),N$4/(SUM(AA$5:AA43)+1),N43)</f>
        <v>1572</v>
      </c>
      <c r="P44" s="1">
        <v>40</v>
      </c>
      <c r="Q44" s="1">
        <f t="shared" si="12"/>
        <v>0</v>
      </c>
      <c r="R44" s="1">
        <f t="shared" si="13"/>
        <v>0</v>
      </c>
      <c r="S44" s="1">
        <f t="shared" si="14"/>
        <v>0</v>
      </c>
      <c r="T44" s="1">
        <f t="shared" si="15"/>
        <v>0</v>
      </c>
      <c r="U44" s="1">
        <f t="shared" si="16"/>
        <v>1</v>
      </c>
      <c r="V44" s="1">
        <f t="shared" si="17"/>
        <v>0</v>
      </c>
      <c r="W44" s="1">
        <f t="shared" si="18"/>
        <v>0</v>
      </c>
      <c r="X44" s="1">
        <f t="shared" si="19"/>
        <v>0</v>
      </c>
      <c r="Y44" s="1">
        <f t="shared" si="20"/>
        <v>0</v>
      </c>
      <c r="Z44" s="1">
        <f t="shared" si="21"/>
        <v>0</v>
      </c>
      <c r="AA44" s="1">
        <f t="shared" si="22"/>
        <v>0</v>
      </c>
    </row>
    <row r="45" spans="2:27">
      <c r="B45" s="1" t="s">
        <v>65</v>
      </c>
      <c r="C45" s="1">
        <v>41</v>
      </c>
      <c r="D45" s="2">
        <f>IF(D44=MAX($D44:$N44),$D$4/(SUM($Q$5:$Q44)+1),D44)</f>
        <v>33891.095238095237</v>
      </c>
      <c r="E45" s="2">
        <f>IF(E44=MAX($D44:$N44),$E$4/(SUM(R$5:R44)+1),E44)</f>
        <v>33620.857142857145</v>
      </c>
      <c r="F45" s="2">
        <f>IF(F44=MAX($D44:$N44),$F$4/(SUM(S$5:S44)+1),F44)</f>
        <v>30194.428571428572</v>
      </c>
      <c r="G45" s="2">
        <f>IF(G44=MAX($D44:$N44),G$4/(SUM(T$5:T44)+1),G44)</f>
        <v>15442</v>
      </c>
      <c r="H45" s="2">
        <f>IF(H44=MAX($D44:$N44),H$4/(SUM(U$5:U44)+1),H44)</f>
        <v>17022.5</v>
      </c>
      <c r="I45" s="2">
        <f>IF(I44=MAX($D44:$N44),I$4/(SUM(V$5:V44)+1),I44)</f>
        <v>29009</v>
      </c>
      <c r="J45" s="2">
        <f>IF(J44=MAX($D44:$N44),J$4/(SUM(W$5:W44)+1),J44)</f>
        <v>5932</v>
      </c>
      <c r="K45" s="2">
        <f>IF(K44=MAX($D44:$N44),K$4/(SUM(X$5:X44)+1),K44)</f>
        <v>4420</v>
      </c>
      <c r="L45" s="2">
        <f>IF(L44=MAX($D44:$N44),L$4/(SUM(Y$5:Y44)+1),L44)</f>
        <v>2884</v>
      </c>
      <c r="M45" s="2">
        <f>IF(M44=MAX($D44:$N44),M$4/(SUM(Z$5:Z44)+1),M44)</f>
        <v>1635</v>
      </c>
      <c r="N45" s="2">
        <f>IF(N44=MAX($D44:$N44),N$4/(SUM(AA$5:AA44)+1),N44)</f>
        <v>1572</v>
      </c>
      <c r="P45" s="1">
        <v>41</v>
      </c>
      <c r="Q45" s="1">
        <f t="shared" si="12"/>
        <v>1</v>
      </c>
      <c r="R45" s="1">
        <f t="shared" si="13"/>
        <v>0</v>
      </c>
      <c r="S45" s="1">
        <f t="shared" si="14"/>
        <v>0</v>
      </c>
      <c r="T45" s="1">
        <f t="shared" si="15"/>
        <v>0</v>
      </c>
      <c r="U45" s="1">
        <f t="shared" si="16"/>
        <v>0</v>
      </c>
      <c r="V45" s="1">
        <f t="shared" si="17"/>
        <v>0</v>
      </c>
      <c r="W45" s="1">
        <f t="shared" si="18"/>
        <v>0</v>
      </c>
      <c r="X45" s="1">
        <f t="shared" si="19"/>
        <v>0</v>
      </c>
      <c r="Y45" s="1">
        <f t="shared" si="20"/>
        <v>0</v>
      </c>
      <c r="Z45" s="1">
        <f t="shared" si="21"/>
        <v>0</v>
      </c>
      <c r="AA45" s="1">
        <f t="shared" si="22"/>
        <v>0</v>
      </c>
    </row>
    <row r="46" spans="2:27">
      <c r="B46" s="1" t="s">
        <v>65</v>
      </c>
      <c r="C46" s="1">
        <v>42</v>
      </c>
      <c r="D46" s="2">
        <f>IF(D45=MAX($D45:$N45),$D$4/(SUM($Q$5:$Q45)+1),D45)</f>
        <v>32350.590909090908</v>
      </c>
      <c r="E46" s="2">
        <f>IF(E45=MAX($D45:$N45),$E$4/(SUM(R$5:R45)+1),E45)</f>
        <v>33620.857142857145</v>
      </c>
      <c r="F46" s="2">
        <f>IF(F45=MAX($D45:$N45),$F$4/(SUM(S$5:S45)+1),F45)</f>
        <v>30194.428571428572</v>
      </c>
      <c r="G46" s="2">
        <f>IF(G45=MAX($D45:$N45),G$4/(SUM(T$5:T45)+1),G45)</f>
        <v>15442</v>
      </c>
      <c r="H46" s="2">
        <f>IF(H45=MAX($D45:$N45),H$4/(SUM(U$5:U45)+1),H45)</f>
        <v>17022.5</v>
      </c>
      <c r="I46" s="2">
        <f>IF(I45=MAX($D45:$N45),I$4/(SUM(V$5:V45)+1),I45)</f>
        <v>29009</v>
      </c>
      <c r="J46" s="2">
        <f>IF(J45=MAX($D45:$N45),J$4/(SUM(W$5:W45)+1),J45)</f>
        <v>5932</v>
      </c>
      <c r="K46" s="2">
        <f>IF(K45=MAX($D45:$N45),K$4/(SUM(X$5:X45)+1),K45)</f>
        <v>4420</v>
      </c>
      <c r="L46" s="2">
        <f>IF(L45=MAX($D45:$N45),L$4/(SUM(Y$5:Y45)+1),L45)</f>
        <v>2884</v>
      </c>
      <c r="M46" s="2">
        <f>IF(M45=MAX($D45:$N45),M$4/(SUM(Z$5:Z45)+1),M45)</f>
        <v>1635</v>
      </c>
      <c r="N46" s="2">
        <f>IF(N45=MAX($D45:$N45),N$4/(SUM(AA$5:AA45)+1),N45)</f>
        <v>1572</v>
      </c>
      <c r="P46" s="1">
        <v>42</v>
      </c>
      <c r="Q46" s="1">
        <f t="shared" si="12"/>
        <v>0</v>
      </c>
      <c r="R46" s="1">
        <f t="shared" si="13"/>
        <v>1</v>
      </c>
      <c r="S46" s="1">
        <f t="shared" si="14"/>
        <v>0</v>
      </c>
      <c r="T46" s="1">
        <f t="shared" si="15"/>
        <v>0</v>
      </c>
      <c r="U46" s="1">
        <f t="shared" si="16"/>
        <v>0</v>
      </c>
      <c r="V46" s="1">
        <f t="shared" si="17"/>
        <v>0</v>
      </c>
      <c r="W46" s="1">
        <f t="shared" si="18"/>
        <v>0</v>
      </c>
      <c r="X46" s="1">
        <f t="shared" si="19"/>
        <v>0</v>
      </c>
      <c r="Y46" s="1">
        <f t="shared" si="20"/>
        <v>0</v>
      </c>
      <c r="Z46" s="1">
        <f t="shared" si="21"/>
        <v>0</v>
      </c>
      <c r="AA46" s="1">
        <f t="shared" si="22"/>
        <v>0</v>
      </c>
    </row>
    <row r="47" spans="2:27">
      <c r="B47" s="1" t="s">
        <v>65</v>
      </c>
      <c r="C47" s="1">
        <v>43</v>
      </c>
      <c r="D47" s="2">
        <f>IF(D46=MAX($D46:$N46),$D$4/(SUM($Q$5:$Q46)+1),D46)</f>
        <v>32350.590909090908</v>
      </c>
      <c r="E47" s="2">
        <f>IF(E46=MAX($D46:$N46),$E$4/(SUM(R$5:R46)+1),E46)</f>
        <v>31379.466666666667</v>
      </c>
      <c r="F47" s="2">
        <f>IF(F46=MAX($D46:$N46),$F$4/(SUM(S$5:S46)+1),F46)</f>
        <v>30194.428571428572</v>
      </c>
      <c r="G47" s="2">
        <f>IF(G46=MAX($D46:$N46),G$4/(SUM(T$5:T46)+1),G46)</f>
        <v>15442</v>
      </c>
      <c r="H47" s="2">
        <f>IF(H46=MAX($D46:$N46),H$4/(SUM(U$5:U46)+1),H46)</f>
        <v>17022.5</v>
      </c>
      <c r="I47" s="2">
        <f>IF(I46=MAX($D46:$N46),I$4/(SUM(V$5:V46)+1),I46)</f>
        <v>29009</v>
      </c>
      <c r="J47" s="2">
        <f>IF(J46=MAX($D46:$N46),J$4/(SUM(W$5:W46)+1),J46)</f>
        <v>5932</v>
      </c>
      <c r="K47" s="2">
        <f>IF(K46=MAX($D46:$N46),K$4/(SUM(X$5:X46)+1),K46)</f>
        <v>4420</v>
      </c>
      <c r="L47" s="2">
        <f>IF(L46=MAX($D46:$N46),L$4/(SUM(Y$5:Y46)+1),L46)</f>
        <v>2884</v>
      </c>
      <c r="M47" s="2">
        <f>IF(M46=MAX($D46:$N46),M$4/(SUM(Z$5:Z46)+1),M46)</f>
        <v>1635</v>
      </c>
      <c r="N47" s="2">
        <f>IF(N46=MAX($D46:$N46),N$4/(SUM(AA$5:AA46)+1),N46)</f>
        <v>1572</v>
      </c>
      <c r="P47" s="1">
        <v>43</v>
      </c>
      <c r="Q47" s="1">
        <f t="shared" si="12"/>
        <v>1</v>
      </c>
      <c r="R47" s="1">
        <f t="shared" si="13"/>
        <v>0</v>
      </c>
      <c r="S47" s="1">
        <f t="shared" si="14"/>
        <v>0</v>
      </c>
      <c r="T47" s="1">
        <f t="shared" si="15"/>
        <v>0</v>
      </c>
      <c r="U47" s="1">
        <f t="shared" si="16"/>
        <v>0</v>
      </c>
      <c r="V47" s="1">
        <f t="shared" si="17"/>
        <v>0</v>
      </c>
      <c r="W47" s="1">
        <f t="shared" si="18"/>
        <v>0</v>
      </c>
      <c r="X47" s="1">
        <f t="shared" si="19"/>
        <v>0</v>
      </c>
      <c r="Y47" s="1">
        <f t="shared" si="20"/>
        <v>0</v>
      </c>
      <c r="Z47" s="1">
        <f t="shared" si="21"/>
        <v>0</v>
      </c>
      <c r="AA47" s="1">
        <f t="shared" si="22"/>
        <v>0</v>
      </c>
    </row>
    <row r="48" spans="2:27">
      <c r="B48" s="1" t="s">
        <v>65</v>
      </c>
      <c r="C48" s="1">
        <v>44</v>
      </c>
      <c r="D48" s="2">
        <f>IF(D47=MAX($D47:$N47),$D$4/(SUM($Q$5:$Q47)+1),D47)</f>
        <v>30944.043478260868</v>
      </c>
      <c r="E48" s="2">
        <f>IF(E47=MAX($D47:$N47),$E$4/(SUM(R$5:R47)+1),E47)</f>
        <v>31379.466666666667</v>
      </c>
      <c r="F48" s="2">
        <f>IF(F47=MAX($D47:$N47),$F$4/(SUM(S$5:S47)+1),F47)</f>
        <v>30194.428571428572</v>
      </c>
      <c r="G48" s="2">
        <f>IF(G47=MAX($D47:$N47),G$4/(SUM(T$5:T47)+1),G47)</f>
        <v>15442</v>
      </c>
      <c r="H48" s="2">
        <f>IF(H47=MAX($D47:$N47),H$4/(SUM(U$5:U47)+1),H47)</f>
        <v>17022.5</v>
      </c>
      <c r="I48" s="2">
        <f>IF(I47=MAX($D47:$N47),I$4/(SUM(V$5:V47)+1),I47)</f>
        <v>29009</v>
      </c>
      <c r="J48" s="2">
        <f>IF(J47=MAX($D47:$N47),J$4/(SUM(W$5:W47)+1),J47)</f>
        <v>5932</v>
      </c>
      <c r="K48" s="2">
        <f>IF(K47=MAX($D47:$N47),K$4/(SUM(X$5:X47)+1),K47)</f>
        <v>4420</v>
      </c>
      <c r="L48" s="2">
        <f>IF(L47=MAX($D47:$N47),L$4/(SUM(Y$5:Y47)+1),L47)</f>
        <v>2884</v>
      </c>
      <c r="M48" s="2">
        <f>IF(M47=MAX($D47:$N47),M$4/(SUM(Z$5:Z47)+1),M47)</f>
        <v>1635</v>
      </c>
      <c r="N48" s="2">
        <f>IF(N47=MAX($D47:$N47),N$4/(SUM(AA$5:AA47)+1),N47)</f>
        <v>1572</v>
      </c>
      <c r="P48" s="1">
        <v>44</v>
      </c>
      <c r="Q48" s="1">
        <f t="shared" si="12"/>
        <v>0</v>
      </c>
      <c r="R48" s="1">
        <f t="shared" si="13"/>
        <v>1</v>
      </c>
      <c r="S48" s="1">
        <f t="shared" si="14"/>
        <v>0</v>
      </c>
      <c r="T48" s="1">
        <f t="shared" si="15"/>
        <v>0</v>
      </c>
      <c r="U48" s="1">
        <f t="shared" si="16"/>
        <v>0</v>
      </c>
      <c r="V48" s="1">
        <f t="shared" si="17"/>
        <v>0</v>
      </c>
      <c r="W48" s="1">
        <f t="shared" si="18"/>
        <v>0</v>
      </c>
      <c r="X48" s="1">
        <f t="shared" si="19"/>
        <v>0</v>
      </c>
      <c r="Y48" s="1">
        <f t="shared" si="20"/>
        <v>0</v>
      </c>
      <c r="Z48" s="1">
        <f t="shared" si="21"/>
        <v>0</v>
      </c>
      <c r="AA48" s="1">
        <f t="shared" si="22"/>
        <v>0</v>
      </c>
    </row>
    <row r="49" spans="2:27">
      <c r="B49" s="1" t="s">
        <v>65</v>
      </c>
      <c r="C49" s="1">
        <v>45</v>
      </c>
      <c r="D49" s="2">
        <f>IF(D48=MAX($D48:$N48),$D$4/(SUM($Q$5:$Q48)+1),D48)</f>
        <v>30944.043478260868</v>
      </c>
      <c r="E49" s="2">
        <f>IF(E48=MAX($D48:$N48),$E$4/(SUM(R$5:R48)+1),E48)</f>
        <v>29418.25</v>
      </c>
      <c r="F49" s="2">
        <f>IF(F48=MAX($D48:$N48),$F$4/(SUM(S$5:S48)+1),F48)</f>
        <v>30194.428571428572</v>
      </c>
      <c r="G49" s="2">
        <f>IF(G48=MAX($D48:$N48),G$4/(SUM(T$5:T48)+1),G48)</f>
        <v>15442</v>
      </c>
      <c r="H49" s="2">
        <f>IF(H48=MAX($D48:$N48),H$4/(SUM(U$5:U48)+1),H48)</f>
        <v>17022.5</v>
      </c>
      <c r="I49" s="2">
        <f>IF(I48=MAX($D48:$N48),I$4/(SUM(V$5:V48)+1),I48)</f>
        <v>29009</v>
      </c>
      <c r="J49" s="2">
        <f>IF(J48=MAX($D48:$N48),J$4/(SUM(W$5:W48)+1),J48)</f>
        <v>5932</v>
      </c>
      <c r="K49" s="2">
        <f>IF(K48=MAX($D48:$N48),K$4/(SUM(X$5:X48)+1),K48)</f>
        <v>4420</v>
      </c>
      <c r="L49" s="2">
        <f>IF(L48=MAX($D48:$N48),L$4/(SUM(Y$5:Y48)+1),L48)</f>
        <v>2884</v>
      </c>
      <c r="M49" s="2">
        <f>IF(M48=MAX($D48:$N48),M$4/(SUM(Z$5:Z48)+1),M48)</f>
        <v>1635</v>
      </c>
      <c r="N49" s="2">
        <f>IF(N48=MAX($D48:$N48),N$4/(SUM(AA$5:AA48)+1),N48)</f>
        <v>1572</v>
      </c>
      <c r="P49" s="1">
        <v>45</v>
      </c>
      <c r="Q49" s="1">
        <f t="shared" si="12"/>
        <v>1</v>
      </c>
      <c r="R49" s="1">
        <f t="shared" si="13"/>
        <v>0</v>
      </c>
      <c r="S49" s="1">
        <f t="shared" si="14"/>
        <v>0</v>
      </c>
      <c r="T49" s="1">
        <f t="shared" si="15"/>
        <v>0</v>
      </c>
      <c r="U49" s="1">
        <f t="shared" si="16"/>
        <v>0</v>
      </c>
      <c r="V49" s="1">
        <f t="shared" si="17"/>
        <v>0</v>
      </c>
      <c r="W49" s="1">
        <f t="shared" si="18"/>
        <v>0</v>
      </c>
      <c r="X49" s="1">
        <f t="shared" si="19"/>
        <v>0</v>
      </c>
      <c r="Y49" s="1">
        <f t="shared" si="20"/>
        <v>0</v>
      </c>
      <c r="Z49" s="1">
        <f t="shared" si="21"/>
        <v>0</v>
      </c>
      <c r="AA49" s="1">
        <f t="shared" si="22"/>
        <v>0</v>
      </c>
    </row>
    <row r="50" spans="2:27">
      <c r="B50" s="1" t="s">
        <v>65</v>
      </c>
      <c r="C50" s="1">
        <v>46</v>
      </c>
      <c r="D50" s="2">
        <f>IF(D49=MAX($D49:$N49),$D$4/(SUM($Q$5:$Q49)+1),D49)</f>
        <v>29654.708333333332</v>
      </c>
      <c r="E50" s="2">
        <f>IF(E49=MAX($D49:$N49),$E$4/(SUM(R$5:R49)+1),E49)</f>
        <v>29418.25</v>
      </c>
      <c r="F50" s="2">
        <f>IF(F49=MAX($D49:$N49),$F$4/(SUM(S$5:S49)+1),F49)</f>
        <v>30194.428571428572</v>
      </c>
      <c r="G50" s="2">
        <f>IF(G49=MAX($D49:$N49),G$4/(SUM(T$5:T49)+1),G49)</f>
        <v>15442</v>
      </c>
      <c r="H50" s="2">
        <f>IF(H49=MAX($D49:$N49),H$4/(SUM(U$5:U49)+1),H49)</f>
        <v>17022.5</v>
      </c>
      <c r="I50" s="2">
        <f>IF(I49=MAX($D49:$N49),I$4/(SUM(V$5:V49)+1),I49)</f>
        <v>29009</v>
      </c>
      <c r="J50" s="2">
        <f>IF(J49=MAX($D49:$N49),J$4/(SUM(W$5:W49)+1),J49)</f>
        <v>5932</v>
      </c>
      <c r="K50" s="2">
        <f>IF(K49=MAX($D49:$N49),K$4/(SUM(X$5:X49)+1),K49)</f>
        <v>4420</v>
      </c>
      <c r="L50" s="2">
        <f>IF(L49=MAX($D49:$N49),L$4/(SUM(Y$5:Y49)+1),L49)</f>
        <v>2884</v>
      </c>
      <c r="M50" s="2">
        <f>IF(M49=MAX($D49:$N49),M$4/(SUM(Z$5:Z49)+1),M49)</f>
        <v>1635</v>
      </c>
      <c r="N50" s="2">
        <f>IF(N49=MAX($D49:$N49),N$4/(SUM(AA$5:AA49)+1),N49)</f>
        <v>1572</v>
      </c>
      <c r="P50" s="1">
        <v>46</v>
      </c>
      <c r="Q50" s="1">
        <f t="shared" si="12"/>
        <v>0</v>
      </c>
      <c r="R50" s="1">
        <f t="shared" si="13"/>
        <v>0</v>
      </c>
      <c r="S50" s="1">
        <f t="shared" si="14"/>
        <v>1</v>
      </c>
      <c r="T50" s="1">
        <f t="shared" si="15"/>
        <v>0</v>
      </c>
      <c r="U50" s="1">
        <f t="shared" si="16"/>
        <v>0</v>
      </c>
      <c r="V50" s="1">
        <f t="shared" si="17"/>
        <v>0</v>
      </c>
      <c r="W50" s="1">
        <f t="shared" si="18"/>
        <v>0</v>
      </c>
      <c r="X50" s="1">
        <f t="shared" si="19"/>
        <v>0</v>
      </c>
      <c r="Y50" s="1">
        <f t="shared" si="20"/>
        <v>0</v>
      </c>
      <c r="Z50" s="1">
        <f t="shared" si="21"/>
        <v>0</v>
      </c>
      <c r="AA50" s="1">
        <f t="shared" si="22"/>
        <v>0</v>
      </c>
    </row>
    <row r="51" spans="2:27">
      <c r="B51" s="1" t="s">
        <v>65</v>
      </c>
      <c r="C51" s="1">
        <v>47</v>
      </c>
      <c r="D51" s="2">
        <f>IF(D50=MAX($D50:$N50),$D$4/(SUM($Q$5:$Q50)+1),D50)</f>
        <v>29654.708333333332</v>
      </c>
      <c r="E51" s="2">
        <f>IF(E50=MAX($D50:$N50),$E$4/(SUM(R$5:R50)+1),E50)</f>
        <v>29418.25</v>
      </c>
      <c r="F51" s="2">
        <f>IF(F50=MAX($D50:$N50),$F$4/(SUM(S$5:S50)+1),F50)</f>
        <v>26420.125</v>
      </c>
      <c r="G51" s="2">
        <f>IF(G50=MAX($D50:$N50),G$4/(SUM(T$5:T50)+1),G50)</f>
        <v>15442</v>
      </c>
      <c r="H51" s="2">
        <f>IF(H50=MAX($D50:$N50),H$4/(SUM(U$5:U50)+1),H50)</f>
        <v>17022.5</v>
      </c>
      <c r="I51" s="2">
        <f>IF(I50=MAX($D50:$N50),I$4/(SUM(V$5:V50)+1),I50)</f>
        <v>29009</v>
      </c>
      <c r="J51" s="2">
        <f>IF(J50=MAX($D50:$N50),J$4/(SUM(W$5:W50)+1),J50)</f>
        <v>5932</v>
      </c>
      <c r="K51" s="2">
        <f>IF(K50=MAX($D50:$N50),K$4/(SUM(X$5:X50)+1),K50)</f>
        <v>4420</v>
      </c>
      <c r="L51" s="2">
        <f>IF(L50=MAX($D50:$N50),L$4/(SUM(Y$5:Y50)+1),L50)</f>
        <v>2884</v>
      </c>
      <c r="M51" s="2">
        <f>IF(M50=MAX($D50:$N50),M$4/(SUM(Z$5:Z50)+1),M50)</f>
        <v>1635</v>
      </c>
      <c r="N51" s="2">
        <f>IF(N50=MAX($D50:$N50),N$4/(SUM(AA$5:AA50)+1),N50)</f>
        <v>1572</v>
      </c>
      <c r="P51" s="1">
        <v>47</v>
      </c>
      <c r="Q51" s="1">
        <f t="shared" si="12"/>
        <v>1</v>
      </c>
      <c r="R51" s="1">
        <f t="shared" si="13"/>
        <v>0</v>
      </c>
      <c r="S51" s="1">
        <f t="shared" si="14"/>
        <v>0</v>
      </c>
      <c r="T51" s="1">
        <f t="shared" si="15"/>
        <v>0</v>
      </c>
      <c r="U51" s="1">
        <f t="shared" si="16"/>
        <v>0</v>
      </c>
      <c r="V51" s="1">
        <f t="shared" si="17"/>
        <v>0</v>
      </c>
      <c r="W51" s="1">
        <f t="shared" si="18"/>
        <v>0</v>
      </c>
      <c r="X51" s="1">
        <f t="shared" si="19"/>
        <v>0</v>
      </c>
      <c r="Y51" s="1">
        <f t="shared" si="20"/>
        <v>0</v>
      </c>
      <c r="Z51" s="1">
        <f t="shared" si="21"/>
        <v>0</v>
      </c>
      <c r="AA51" s="1">
        <f t="shared" si="22"/>
        <v>0</v>
      </c>
    </row>
    <row r="52" spans="2:27">
      <c r="B52" s="1" t="s">
        <v>65</v>
      </c>
      <c r="C52" s="1">
        <v>48</v>
      </c>
      <c r="D52" s="2">
        <f>IF(D51=MAX($D51:$N51),$D$4/(SUM($Q$5:$Q51)+1),D51)</f>
        <v>28468.52</v>
      </c>
      <c r="E52" s="2">
        <f>IF(E51=MAX($D51:$N51),$E$4/(SUM(R$5:R51)+1),E51)</f>
        <v>29418.25</v>
      </c>
      <c r="F52" s="2">
        <f>IF(F51=MAX($D51:$N51),$F$4/(SUM(S$5:S51)+1),F51)</f>
        <v>26420.125</v>
      </c>
      <c r="G52" s="2">
        <f>IF(G51=MAX($D51:$N51),G$4/(SUM(T$5:T51)+1),G51)</f>
        <v>15442</v>
      </c>
      <c r="H52" s="2">
        <f>IF(H51=MAX($D51:$N51),H$4/(SUM(U$5:U51)+1),H51)</f>
        <v>17022.5</v>
      </c>
      <c r="I52" s="2">
        <f>IF(I51=MAX($D51:$N51),I$4/(SUM(V$5:V51)+1),I51)</f>
        <v>29009</v>
      </c>
      <c r="J52" s="2">
        <f>IF(J51=MAX($D51:$N51),J$4/(SUM(W$5:W51)+1),J51)</f>
        <v>5932</v>
      </c>
      <c r="K52" s="2">
        <f>IF(K51=MAX($D51:$N51),K$4/(SUM(X$5:X51)+1),K51)</f>
        <v>4420</v>
      </c>
      <c r="L52" s="2">
        <f>IF(L51=MAX($D51:$N51),L$4/(SUM(Y$5:Y51)+1),L51)</f>
        <v>2884</v>
      </c>
      <c r="M52" s="2">
        <f>IF(M51=MAX($D51:$N51),M$4/(SUM(Z$5:Z51)+1),M51)</f>
        <v>1635</v>
      </c>
      <c r="N52" s="2">
        <f>IF(N51=MAX($D51:$N51),N$4/(SUM(AA$5:AA51)+1),N51)</f>
        <v>1572</v>
      </c>
      <c r="P52" s="1">
        <v>48</v>
      </c>
      <c r="Q52" s="1">
        <f t="shared" si="12"/>
        <v>0</v>
      </c>
      <c r="R52" s="1">
        <f t="shared" si="13"/>
        <v>1</v>
      </c>
      <c r="S52" s="1">
        <f t="shared" si="14"/>
        <v>0</v>
      </c>
      <c r="T52" s="1">
        <f t="shared" si="15"/>
        <v>0</v>
      </c>
      <c r="U52" s="1">
        <f t="shared" si="16"/>
        <v>0</v>
      </c>
      <c r="V52" s="1">
        <f t="shared" si="17"/>
        <v>0</v>
      </c>
      <c r="W52" s="1">
        <f t="shared" si="18"/>
        <v>0</v>
      </c>
      <c r="X52" s="1">
        <f t="shared" si="19"/>
        <v>0</v>
      </c>
      <c r="Y52" s="1">
        <f t="shared" si="20"/>
        <v>0</v>
      </c>
      <c r="Z52" s="1">
        <f t="shared" si="21"/>
        <v>0</v>
      </c>
      <c r="AA52" s="1">
        <f t="shared" si="22"/>
        <v>0</v>
      </c>
    </row>
    <row r="53" spans="2:27">
      <c r="B53" s="1" t="s">
        <v>65</v>
      </c>
      <c r="C53" s="1">
        <v>49</v>
      </c>
      <c r="D53" s="2">
        <f>IF(D52=MAX($D52:$N52),$D$4/(SUM($Q$5:$Q52)+1),D52)</f>
        <v>28468.52</v>
      </c>
      <c r="E53" s="2">
        <f>IF(E52=MAX($D52:$N52),$E$4/(SUM(R$5:R52)+1),E52)</f>
        <v>27687.764705882353</v>
      </c>
      <c r="F53" s="2">
        <f>IF(F52=MAX($D52:$N52),$F$4/(SUM(S$5:S52)+1),F52)</f>
        <v>26420.125</v>
      </c>
      <c r="G53" s="2">
        <f>IF(G52=MAX($D52:$N52),G$4/(SUM(T$5:T52)+1),G52)</f>
        <v>15442</v>
      </c>
      <c r="H53" s="2">
        <f>IF(H52=MAX($D52:$N52),H$4/(SUM(U$5:U52)+1),H52)</f>
        <v>17022.5</v>
      </c>
      <c r="I53" s="2">
        <f>IF(I52=MAX($D52:$N52),I$4/(SUM(V$5:V52)+1),I52)</f>
        <v>29009</v>
      </c>
      <c r="J53" s="2">
        <f>IF(J52=MAX($D52:$N52),J$4/(SUM(W$5:W52)+1),J52)</f>
        <v>5932</v>
      </c>
      <c r="K53" s="2">
        <f>IF(K52=MAX($D52:$N52),K$4/(SUM(X$5:X52)+1),K52)</f>
        <v>4420</v>
      </c>
      <c r="L53" s="2">
        <f>IF(L52=MAX($D52:$N52),L$4/(SUM(Y$5:Y52)+1),L52)</f>
        <v>2884</v>
      </c>
      <c r="M53" s="2">
        <f>IF(M52=MAX($D52:$N52),M$4/(SUM(Z$5:Z52)+1),M52)</f>
        <v>1635</v>
      </c>
      <c r="N53" s="2">
        <f>IF(N52=MAX($D52:$N52),N$4/(SUM(AA$5:AA52)+1),N52)</f>
        <v>1572</v>
      </c>
      <c r="P53" s="1">
        <v>49</v>
      </c>
      <c r="Q53" s="1">
        <f t="shared" si="12"/>
        <v>0</v>
      </c>
      <c r="R53" s="1">
        <f t="shared" si="13"/>
        <v>0</v>
      </c>
      <c r="S53" s="1">
        <f t="shared" si="14"/>
        <v>0</v>
      </c>
      <c r="T53" s="1">
        <f t="shared" si="15"/>
        <v>0</v>
      </c>
      <c r="U53" s="1">
        <f t="shared" si="16"/>
        <v>0</v>
      </c>
      <c r="V53" s="1">
        <f t="shared" si="17"/>
        <v>1</v>
      </c>
      <c r="W53" s="1">
        <f t="shared" si="18"/>
        <v>0</v>
      </c>
      <c r="X53" s="1">
        <f t="shared" si="19"/>
        <v>0</v>
      </c>
      <c r="Y53" s="1">
        <f t="shared" si="20"/>
        <v>0</v>
      </c>
      <c r="Z53" s="1">
        <f t="shared" si="21"/>
        <v>0</v>
      </c>
      <c r="AA53" s="1">
        <f t="shared" si="22"/>
        <v>0</v>
      </c>
    </row>
    <row r="54" spans="2:27">
      <c r="B54" s="1" t="s">
        <v>65</v>
      </c>
      <c r="C54" s="1">
        <v>50</v>
      </c>
      <c r="D54" s="2">
        <f>IF(D53=MAX($D53:$N53),$D$4/(SUM($Q$5:$Q53)+1),D53)</f>
        <v>28468.52</v>
      </c>
      <c r="E54" s="2">
        <f>IF(E53=MAX($D53:$N53),$E$4/(SUM(R$5:R53)+1),E53)</f>
        <v>27687.764705882353</v>
      </c>
      <c r="F54" s="2">
        <f>IF(F53=MAX($D53:$N53),$F$4/(SUM(S$5:S53)+1),F53)</f>
        <v>26420.125</v>
      </c>
      <c r="G54" s="2">
        <f>IF(G53=MAX($D53:$N53),G$4/(SUM(T$5:T53)+1),G53)</f>
        <v>15442</v>
      </c>
      <c r="H54" s="2">
        <f>IF(H53=MAX($D53:$N53),H$4/(SUM(U$5:U53)+1),H53)</f>
        <v>17022.5</v>
      </c>
      <c r="I54" s="2">
        <f>IF(I53=MAX($D53:$N53),I$4/(SUM(V$5:V53)+1),I53)</f>
        <v>14504.5</v>
      </c>
      <c r="J54" s="2">
        <f>IF(J53=MAX($D53:$N53),J$4/(SUM(W$5:W53)+1),J53)</f>
        <v>5932</v>
      </c>
      <c r="K54" s="2">
        <f>IF(K53=MAX($D53:$N53),K$4/(SUM(X$5:X53)+1),K53)</f>
        <v>4420</v>
      </c>
      <c r="L54" s="2">
        <f>IF(L53=MAX($D53:$N53),L$4/(SUM(Y$5:Y53)+1),L53)</f>
        <v>2884</v>
      </c>
      <c r="M54" s="2">
        <f>IF(M53=MAX($D53:$N53),M$4/(SUM(Z$5:Z53)+1),M53)</f>
        <v>1635</v>
      </c>
      <c r="N54" s="2">
        <f>IF(N53=MAX($D53:$N53),N$4/(SUM(AA$5:AA53)+1),N53)</f>
        <v>1572</v>
      </c>
      <c r="P54" s="1">
        <v>50</v>
      </c>
      <c r="Q54" s="1">
        <f t="shared" si="12"/>
        <v>1</v>
      </c>
      <c r="R54" s="1">
        <f t="shared" si="13"/>
        <v>0</v>
      </c>
      <c r="S54" s="1">
        <f t="shared" si="14"/>
        <v>0</v>
      </c>
      <c r="T54" s="1">
        <f t="shared" si="15"/>
        <v>0</v>
      </c>
      <c r="U54" s="1">
        <f t="shared" si="16"/>
        <v>0</v>
      </c>
      <c r="V54" s="1">
        <f t="shared" si="17"/>
        <v>0</v>
      </c>
      <c r="W54" s="1">
        <f t="shared" si="18"/>
        <v>0</v>
      </c>
      <c r="X54" s="1">
        <f t="shared" si="19"/>
        <v>0</v>
      </c>
      <c r="Y54" s="1">
        <f t="shared" si="20"/>
        <v>0</v>
      </c>
      <c r="Z54" s="1">
        <f t="shared" si="21"/>
        <v>0</v>
      </c>
      <c r="AA54" s="1">
        <f t="shared" si="22"/>
        <v>0</v>
      </c>
    </row>
    <row r="55" spans="2:27">
      <c r="B55" s="1" t="s">
        <v>65</v>
      </c>
      <c r="C55" s="1">
        <v>51</v>
      </c>
      <c r="D55" s="2">
        <f>IF(D54=MAX($D54:$N54),$D$4/(SUM($Q$5:$Q54)+1),D54)</f>
        <v>27373.576923076922</v>
      </c>
      <c r="E55" s="2">
        <f>IF(E54=MAX($D54:$N54),$E$4/(SUM(R$5:R54)+1),E54)</f>
        <v>27687.764705882353</v>
      </c>
      <c r="F55" s="2">
        <f>IF(F54=MAX($D54:$N54),$F$4/(SUM(S$5:S54)+1),F54)</f>
        <v>26420.125</v>
      </c>
      <c r="G55" s="2">
        <f>IF(G54=MAX($D54:$N54),G$4/(SUM(T$5:T54)+1),G54)</f>
        <v>15442</v>
      </c>
      <c r="H55" s="2">
        <f>IF(H54=MAX($D54:$N54),H$4/(SUM(U$5:U54)+1),H54)</f>
        <v>17022.5</v>
      </c>
      <c r="I55" s="2">
        <f>IF(I54=MAX($D54:$N54),I$4/(SUM(V$5:V54)+1),I54)</f>
        <v>14504.5</v>
      </c>
      <c r="J55" s="2">
        <f>IF(J54=MAX($D54:$N54),J$4/(SUM(W$5:W54)+1),J54)</f>
        <v>5932</v>
      </c>
      <c r="K55" s="2">
        <f>IF(K54=MAX($D54:$N54),K$4/(SUM(X$5:X54)+1),K54)</f>
        <v>4420</v>
      </c>
      <c r="L55" s="2">
        <f>IF(L54=MAX($D54:$N54),L$4/(SUM(Y$5:Y54)+1),L54)</f>
        <v>2884</v>
      </c>
      <c r="M55" s="2">
        <f>IF(M54=MAX($D54:$N54),M$4/(SUM(Z$5:Z54)+1),M54)</f>
        <v>1635</v>
      </c>
      <c r="N55" s="2">
        <f>IF(N54=MAX($D54:$N54),N$4/(SUM(AA$5:AA54)+1),N54)</f>
        <v>1572</v>
      </c>
      <c r="P55" s="1">
        <v>51</v>
      </c>
      <c r="Q55" s="1">
        <f t="shared" si="12"/>
        <v>0</v>
      </c>
      <c r="R55" s="1">
        <f t="shared" si="13"/>
        <v>1</v>
      </c>
      <c r="S55" s="1">
        <f t="shared" si="14"/>
        <v>0</v>
      </c>
      <c r="T55" s="1">
        <f t="shared" si="15"/>
        <v>0</v>
      </c>
      <c r="U55" s="1">
        <f t="shared" si="16"/>
        <v>0</v>
      </c>
      <c r="V55" s="1">
        <f t="shared" si="17"/>
        <v>0</v>
      </c>
      <c r="W55" s="1">
        <f t="shared" si="18"/>
        <v>0</v>
      </c>
      <c r="X55" s="1">
        <f t="shared" si="19"/>
        <v>0</v>
      </c>
      <c r="Y55" s="1">
        <f t="shared" si="20"/>
        <v>0</v>
      </c>
      <c r="Z55" s="1">
        <f t="shared" si="21"/>
        <v>0</v>
      </c>
      <c r="AA55" s="1">
        <f t="shared" si="22"/>
        <v>0</v>
      </c>
    </row>
    <row r="56" spans="2:27">
      <c r="B56" s="1" t="s">
        <v>65</v>
      </c>
      <c r="C56" s="1">
        <v>52</v>
      </c>
      <c r="D56" s="2">
        <f>IF(D55=MAX($D55:$N55),$D$4/(SUM($Q$5:$Q55)+1),D55)</f>
        <v>27373.576923076922</v>
      </c>
      <c r="E56" s="2">
        <f>IF(E55=MAX($D55:$N55),$E$4/(SUM(R$5:R55)+1),E55)</f>
        <v>26149.555555555555</v>
      </c>
      <c r="F56" s="2">
        <f>IF(F55=MAX($D55:$N55),$F$4/(SUM(S$5:S55)+1),F55)</f>
        <v>26420.125</v>
      </c>
      <c r="G56" s="2">
        <f>IF(G55=MAX($D55:$N55),G$4/(SUM(T$5:T55)+1),G55)</f>
        <v>15442</v>
      </c>
      <c r="H56" s="2">
        <f>IF(H55=MAX($D55:$N55),H$4/(SUM(U$5:U55)+1),H55)</f>
        <v>17022.5</v>
      </c>
      <c r="I56" s="2">
        <f>IF(I55=MAX($D55:$N55),I$4/(SUM(V$5:V55)+1),I55)</f>
        <v>14504.5</v>
      </c>
      <c r="J56" s="2">
        <f>IF(J55=MAX($D55:$N55),J$4/(SUM(W$5:W55)+1),J55)</f>
        <v>5932</v>
      </c>
      <c r="K56" s="2">
        <f>IF(K55=MAX($D55:$N55),K$4/(SUM(X$5:X55)+1),K55)</f>
        <v>4420</v>
      </c>
      <c r="L56" s="2">
        <f>IF(L55=MAX($D55:$N55),L$4/(SUM(Y$5:Y55)+1),L55)</f>
        <v>2884</v>
      </c>
      <c r="M56" s="2">
        <f>IF(M55=MAX($D55:$N55),M$4/(SUM(Z$5:Z55)+1),M55)</f>
        <v>1635</v>
      </c>
      <c r="N56" s="2">
        <f>IF(N55=MAX($D55:$N55),N$4/(SUM(AA$5:AA55)+1),N55)</f>
        <v>1572</v>
      </c>
      <c r="P56" s="1">
        <v>52</v>
      </c>
      <c r="Q56" s="1">
        <f t="shared" si="12"/>
        <v>1</v>
      </c>
      <c r="R56" s="1">
        <f t="shared" si="13"/>
        <v>0</v>
      </c>
      <c r="S56" s="1">
        <f t="shared" si="14"/>
        <v>0</v>
      </c>
      <c r="T56" s="1">
        <f t="shared" si="15"/>
        <v>0</v>
      </c>
      <c r="U56" s="1">
        <f t="shared" si="16"/>
        <v>0</v>
      </c>
      <c r="V56" s="1">
        <f t="shared" si="17"/>
        <v>0</v>
      </c>
      <c r="W56" s="1">
        <f t="shared" si="18"/>
        <v>0</v>
      </c>
      <c r="X56" s="1">
        <f t="shared" si="19"/>
        <v>0</v>
      </c>
      <c r="Y56" s="1">
        <f t="shared" si="20"/>
        <v>0</v>
      </c>
      <c r="Z56" s="1">
        <f t="shared" si="21"/>
        <v>0</v>
      </c>
      <c r="AA56" s="1">
        <f t="shared" si="22"/>
        <v>0</v>
      </c>
    </row>
    <row r="57" spans="2:27">
      <c r="B57" s="1" t="s">
        <v>65</v>
      </c>
      <c r="C57" s="1">
        <v>53</v>
      </c>
      <c r="D57" s="2">
        <f>IF(D56=MAX($D56:$N56),$D$4/(SUM($Q$5:$Q56)+1),D56)</f>
        <v>26359.740740740741</v>
      </c>
      <c r="E57" s="2">
        <f>IF(E56=MAX($D56:$N56),$E$4/(SUM(R$5:R56)+1),E56)</f>
        <v>26149.555555555555</v>
      </c>
      <c r="F57" s="2">
        <f>IF(F56=MAX($D56:$N56),$F$4/(SUM(S$5:S56)+1),F56)</f>
        <v>26420.125</v>
      </c>
      <c r="G57" s="2">
        <f>IF(G56=MAX($D56:$N56),G$4/(SUM(T$5:T56)+1),G56)</f>
        <v>15442</v>
      </c>
      <c r="H57" s="2">
        <f>IF(H56=MAX($D56:$N56),H$4/(SUM(U$5:U56)+1),H56)</f>
        <v>17022.5</v>
      </c>
      <c r="I57" s="2">
        <f>IF(I56=MAX($D56:$N56),I$4/(SUM(V$5:V56)+1),I56)</f>
        <v>14504.5</v>
      </c>
      <c r="J57" s="2">
        <f>IF(J56=MAX($D56:$N56),J$4/(SUM(W$5:W56)+1),J56)</f>
        <v>5932</v>
      </c>
      <c r="K57" s="2">
        <f>IF(K56=MAX($D56:$N56),K$4/(SUM(X$5:X56)+1),K56)</f>
        <v>4420</v>
      </c>
      <c r="L57" s="2">
        <f>IF(L56=MAX($D56:$N56),L$4/(SUM(Y$5:Y56)+1),L56)</f>
        <v>2884</v>
      </c>
      <c r="M57" s="2">
        <f>IF(M56=MAX($D56:$N56),M$4/(SUM(Z$5:Z56)+1),M56)</f>
        <v>1635</v>
      </c>
      <c r="N57" s="2">
        <f>IF(N56=MAX($D56:$N56),N$4/(SUM(AA$5:AA56)+1),N56)</f>
        <v>1572</v>
      </c>
      <c r="P57" s="1">
        <v>53</v>
      </c>
      <c r="Q57" s="1">
        <f t="shared" si="12"/>
        <v>0</v>
      </c>
      <c r="R57" s="1">
        <f t="shared" si="13"/>
        <v>0</v>
      </c>
      <c r="S57" s="1">
        <f t="shared" si="14"/>
        <v>1</v>
      </c>
      <c r="T57" s="1">
        <f t="shared" si="15"/>
        <v>0</v>
      </c>
      <c r="U57" s="1">
        <f t="shared" si="16"/>
        <v>0</v>
      </c>
      <c r="V57" s="1">
        <f t="shared" si="17"/>
        <v>0</v>
      </c>
      <c r="W57" s="1">
        <f t="shared" si="18"/>
        <v>0</v>
      </c>
      <c r="X57" s="1">
        <f t="shared" si="19"/>
        <v>0</v>
      </c>
      <c r="Y57" s="1">
        <f t="shared" si="20"/>
        <v>0</v>
      </c>
      <c r="Z57" s="1">
        <f t="shared" si="21"/>
        <v>0</v>
      </c>
      <c r="AA57" s="1">
        <f t="shared" si="22"/>
        <v>0</v>
      </c>
    </row>
    <row r="58" spans="2:27">
      <c r="B58" s="1" t="s">
        <v>65</v>
      </c>
      <c r="C58" s="1">
        <v>54</v>
      </c>
      <c r="D58" s="2">
        <f>IF(D57=MAX($D57:$N57),$D$4/(SUM($Q$5:$Q57)+1),D57)</f>
        <v>26359.740740740741</v>
      </c>
      <c r="E58" s="2">
        <f>IF(E57=MAX($D57:$N57),$E$4/(SUM(R$5:R57)+1),E57)</f>
        <v>26149.555555555555</v>
      </c>
      <c r="F58" s="2">
        <f>IF(F57=MAX($D57:$N57),$F$4/(SUM(S$5:S57)+1),F57)</f>
        <v>23484.555555555555</v>
      </c>
      <c r="G58" s="2">
        <f>IF(G57=MAX($D57:$N57),G$4/(SUM(T$5:T57)+1),G57)</f>
        <v>15442</v>
      </c>
      <c r="H58" s="2">
        <f>IF(H57=MAX($D57:$N57),H$4/(SUM(U$5:U57)+1),H57)</f>
        <v>17022.5</v>
      </c>
      <c r="I58" s="2">
        <f>IF(I57=MAX($D57:$N57),I$4/(SUM(V$5:V57)+1),I57)</f>
        <v>14504.5</v>
      </c>
      <c r="J58" s="2">
        <f>IF(J57=MAX($D57:$N57),J$4/(SUM(W$5:W57)+1),J57)</f>
        <v>5932</v>
      </c>
      <c r="K58" s="2">
        <f>IF(K57=MAX($D57:$N57),K$4/(SUM(X$5:X57)+1),K57)</f>
        <v>4420</v>
      </c>
      <c r="L58" s="2">
        <f>IF(L57=MAX($D57:$N57),L$4/(SUM(Y$5:Y57)+1),L57)</f>
        <v>2884</v>
      </c>
      <c r="M58" s="2">
        <f>IF(M57=MAX($D57:$N57),M$4/(SUM(Z$5:Z57)+1),M57)</f>
        <v>1635</v>
      </c>
      <c r="N58" s="2">
        <f>IF(N57=MAX($D57:$N57),N$4/(SUM(AA$5:AA57)+1),N57)</f>
        <v>1572</v>
      </c>
      <c r="P58" s="1">
        <v>54</v>
      </c>
      <c r="Q58" s="1">
        <f t="shared" si="12"/>
        <v>1</v>
      </c>
      <c r="R58" s="1">
        <f t="shared" si="13"/>
        <v>0</v>
      </c>
      <c r="S58" s="1">
        <f t="shared" si="14"/>
        <v>0</v>
      </c>
      <c r="T58" s="1">
        <f t="shared" si="15"/>
        <v>0</v>
      </c>
      <c r="U58" s="1">
        <f t="shared" si="16"/>
        <v>0</v>
      </c>
      <c r="V58" s="1">
        <f t="shared" si="17"/>
        <v>0</v>
      </c>
      <c r="W58" s="1">
        <f t="shared" si="18"/>
        <v>0</v>
      </c>
      <c r="X58" s="1">
        <f t="shared" si="19"/>
        <v>0</v>
      </c>
      <c r="Y58" s="1">
        <f t="shared" si="20"/>
        <v>0</v>
      </c>
      <c r="Z58" s="1">
        <f t="shared" si="21"/>
        <v>0</v>
      </c>
      <c r="AA58" s="1">
        <f t="shared" si="22"/>
        <v>0</v>
      </c>
    </row>
    <row r="59" spans="2:27">
      <c r="B59" s="1" t="s">
        <v>65</v>
      </c>
      <c r="C59" s="1">
        <v>55</v>
      </c>
      <c r="D59" s="2">
        <f>IF(D58=MAX($D58:$N58),$D$4/(SUM($Q$5:$Q58)+1),D58)</f>
        <v>25418.321428571428</v>
      </c>
      <c r="E59" s="2">
        <f>IF(E58=MAX($D58:$N58),$E$4/(SUM(R$5:R58)+1),E58)</f>
        <v>26149.555555555555</v>
      </c>
      <c r="F59" s="2">
        <f>IF(F58=MAX($D58:$N58),$F$4/(SUM(S$5:S58)+1),F58)</f>
        <v>23484.555555555555</v>
      </c>
      <c r="G59" s="2">
        <f>IF(G58=MAX($D58:$N58),G$4/(SUM(T$5:T58)+1),G58)</f>
        <v>15442</v>
      </c>
      <c r="H59" s="2">
        <f>IF(H58=MAX($D58:$N58),H$4/(SUM(U$5:U58)+1),H58)</f>
        <v>17022.5</v>
      </c>
      <c r="I59" s="2">
        <f>IF(I58=MAX($D58:$N58),I$4/(SUM(V$5:V58)+1),I58)</f>
        <v>14504.5</v>
      </c>
      <c r="J59" s="2">
        <f>IF(J58=MAX($D58:$N58),J$4/(SUM(W$5:W58)+1),J58)</f>
        <v>5932</v>
      </c>
      <c r="K59" s="2">
        <f>IF(K58=MAX($D58:$N58),K$4/(SUM(X$5:X58)+1),K58)</f>
        <v>4420</v>
      </c>
      <c r="L59" s="2">
        <f>IF(L58=MAX($D58:$N58),L$4/(SUM(Y$5:Y58)+1),L58)</f>
        <v>2884</v>
      </c>
      <c r="M59" s="2">
        <f>IF(M58=MAX($D58:$N58),M$4/(SUM(Z$5:Z58)+1),M58)</f>
        <v>1635</v>
      </c>
      <c r="N59" s="2">
        <f>IF(N58=MAX($D58:$N58),N$4/(SUM(AA$5:AA58)+1),N58)</f>
        <v>1572</v>
      </c>
      <c r="P59" s="1">
        <v>55</v>
      </c>
      <c r="Q59" s="1">
        <f t="shared" si="12"/>
        <v>0</v>
      </c>
      <c r="R59" s="1">
        <f t="shared" si="13"/>
        <v>1</v>
      </c>
      <c r="S59" s="1">
        <f t="shared" si="14"/>
        <v>0</v>
      </c>
      <c r="T59" s="1">
        <f t="shared" si="15"/>
        <v>0</v>
      </c>
      <c r="U59" s="1">
        <f t="shared" si="16"/>
        <v>0</v>
      </c>
      <c r="V59" s="1">
        <f t="shared" si="17"/>
        <v>0</v>
      </c>
      <c r="W59" s="1">
        <f t="shared" si="18"/>
        <v>0</v>
      </c>
      <c r="X59" s="1">
        <f t="shared" si="19"/>
        <v>0</v>
      </c>
      <c r="Y59" s="1">
        <f t="shared" si="20"/>
        <v>0</v>
      </c>
      <c r="Z59" s="1">
        <f t="shared" si="21"/>
        <v>0</v>
      </c>
      <c r="AA59" s="1">
        <f t="shared" si="22"/>
        <v>0</v>
      </c>
    </row>
    <row r="60" spans="2:27">
      <c r="B60" s="1" t="s">
        <v>65</v>
      </c>
      <c r="C60" s="1">
        <v>56</v>
      </c>
      <c r="D60" s="2">
        <f>IF(D59=MAX($D59:$N59),$D$4/(SUM($Q$5:$Q59)+1),D59)</f>
        <v>25418.321428571428</v>
      </c>
      <c r="E60" s="2">
        <f>IF(E59=MAX($D59:$N59),$E$4/(SUM(R$5:R59)+1),E59)</f>
        <v>24773.263157894737</v>
      </c>
      <c r="F60" s="2">
        <f>IF(F59=MAX($D59:$N59),$F$4/(SUM(S$5:S59)+1),F59)</f>
        <v>23484.555555555555</v>
      </c>
      <c r="G60" s="2">
        <f>IF(G59=MAX($D59:$N59),G$4/(SUM(T$5:T59)+1),G59)</f>
        <v>15442</v>
      </c>
      <c r="H60" s="2">
        <f>IF(H59=MAX($D59:$N59),H$4/(SUM(U$5:U59)+1),H59)</f>
        <v>17022.5</v>
      </c>
      <c r="I60" s="2">
        <f>IF(I59=MAX($D59:$N59),I$4/(SUM(V$5:V59)+1),I59)</f>
        <v>14504.5</v>
      </c>
      <c r="J60" s="2">
        <f>IF(J59=MAX($D59:$N59),J$4/(SUM(W$5:W59)+1),J59)</f>
        <v>5932</v>
      </c>
      <c r="K60" s="2">
        <f>IF(K59=MAX($D59:$N59),K$4/(SUM(X$5:X59)+1),K59)</f>
        <v>4420</v>
      </c>
      <c r="L60" s="2">
        <f>IF(L59=MAX($D59:$N59),L$4/(SUM(Y$5:Y59)+1),L59)</f>
        <v>2884</v>
      </c>
      <c r="M60" s="2">
        <f>IF(M59=MAX($D59:$N59),M$4/(SUM(Z$5:Z59)+1),M59)</f>
        <v>1635</v>
      </c>
      <c r="N60" s="2">
        <f>IF(N59=MAX($D59:$N59),N$4/(SUM(AA$5:AA59)+1),N59)</f>
        <v>1572</v>
      </c>
      <c r="P60" s="1">
        <v>56</v>
      </c>
      <c r="Q60" s="1">
        <f t="shared" si="12"/>
        <v>1</v>
      </c>
      <c r="R60" s="1">
        <f t="shared" si="13"/>
        <v>0</v>
      </c>
      <c r="S60" s="1">
        <f t="shared" si="14"/>
        <v>0</v>
      </c>
      <c r="T60" s="1">
        <f t="shared" si="15"/>
        <v>0</v>
      </c>
      <c r="U60" s="1">
        <f t="shared" si="16"/>
        <v>0</v>
      </c>
      <c r="V60" s="1">
        <f t="shared" si="17"/>
        <v>0</v>
      </c>
      <c r="W60" s="1">
        <f t="shared" si="18"/>
        <v>0</v>
      </c>
      <c r="X60" s="1">
        <f t="shared" si="19"/>
        <v>0</v>
      </c>
      <c r="Y60" s="1">
        <f t="shared" si="20"/>
        <v>0</v>
      </c>
      <c r="Z60" s="1">
        <f t="shared" si="21"/>
        <v>0</v>
      </c>
      <c r="AA60" s="1">
        <f t="shared" si="22"/>
        <v>0</v>
      </c>
    </row>
    <row r="61" spans="2:27">
      <c r="B61" s="1" t="s">
        <v>65</v>
      </c>
      <c r="C61" s="1">
        <v>57</v>
      </c>
      <c r="D61" s="2">
        <f>IF(D60=MAX($D60:$N60),$D$4/(SUM($Q$5:$Q60)+1),D60)</f>
        <v>24541.827586206895</v>
      </c>
      <c r="E61" s="2">
        <f>IF(E60=MAX($D60:$N60),$E$4/(SUM(R$5:R60)+1),E60)</f>
        <v>24773.263157894737</v>
      </c>
      <c r="F61" s="2">
        <f>IF(F60=MAX($D60:$N60),$F$4/(SUM(S$5:S60)+1),F60)</f>
        <v>23484.555555555555</v>
      </c>
      <c r="G61" s="2">
        <f>IF(G60=MAX($D60:$N60),G$4/(SUM(T$5:T60)+1),G60)</f>
        <v>15442</v>
      </c>
      <c r="H61" s="2">
        <f>IF(H60=MAX($D60:$N60),H$4/(SUM(U$5:U60)+1),H60)</f>
        <v>17022.5</v>
      </c>
      <c r="I61" s="2">
        <f>IF(I60=MAX($D60:$N60),I$4/(SUM(V$5:V60)+1),I60)</f>
        <v>14504.5</v>
      </c>
      <c r="J61" s="2">
        <f>IF(J60=MAX($D60:$N60),J$4/(SUM(W$5:W60)+1),J60)</f>
        <v>5932</v>
      </c>
      <c r="K61" s="2">
        <f>IF(K60=MAX($D60:$N60),K$4/(SUM(X$5:X60)+1),K60)</f>
        <v>4420</v>
      </c>
      <c r="L61" s="2">
        <f>IF(L60=MAX($D60:$N60),L$4/(SUM(Y$5:Y60)+1),L60)</f>
        <v>2884</v>
      </c>
      <c r="M61" s="2">
        <f>IF(M60=MAX($D60:$N60),M$4/(SUM(Z$5:Z60)+1),M60)</f>
        <v>1635</v>
      </c>
      <c r="N61" s="2">
        <f>IF(N60=MAX($D60:$N60),N$4/(SUM(AA$5:AA60)+1),N60)</f>
        <v>1572</v>
      </c>
      <c r="P61" s="1">
        <v>57</v>
      </c>
      <c r="Q61" s="1">
        <f t="shared" si="12"/>
        <v>0</v>
      </c>
      <c r="R61" s="1">
        <f t="shared" si="13"/>
        <v>1</v>
      </c>
      <c r="S61" s="1">
        <f t="shared" si="14"/>
        <v>0</v>
      </c>
      <c r="T61" s="1">
        <f t="shared" si="15"/>
        <v>0</v>
      </c>
      <c r="U61" s="1">
        <f t="shared" si="16"/>
        <v>0</v>
      </c>
      <c r="V61" s="1">
        <f t="shared" si="17"/>
        <v>0</v>
      </c>
      <c r="W61" s="1">
        <f t="shared" si="18"/>
        <v>0</v>
      </c>
      <c r="X61" s="1">
        <f t="shared" si="19"/>
        <v>0</v>
      </c>
      <c r="Y61" s="1">
        <f t="shared" si="20"/>
        <v>0</v>
      </c>
      <c r="Z61" s="1">
        <f t="shared" si="21"/>
        <v>0</v>
      </c>
      <c r="AA61" s="1">
        <f t="shared" si="22"/>
        <v>0</v>
      </c>
    </row>
    <row r="62" spans="2:27">
      <c r="B62" s="1" t="s">
        <v>65</v>
      </c>
      <c r="C62" s="1">
        <v>58</v>
      </c>
      <c r="D62" s="2">
        <f>IF(D61=MAX($D61:$N61),$D$4/(SUM($Q$5:$Q61)+1),D61)</f>
        <v>24541.827586206895</v>
      </c>
      <c r="E62" s="2">
        <f>IF(E61=MAX($D61:$N61),$E$4/(SUM(R$5:R61)+1),E61)</f>
        <v>23534.6</v>
      </c>
      <c r="F62" s="2">
        <f>IF(F61=MAX($D61:$N61),$F$4/(SUM(S$5:S61)+1),F61)</f>
        <v>23484.555555555555</v>
      </c>
      <c r="G62" s="2">
        <f>IF(G61=MAX($D61:$N61),G$4/(SUM(T$5:T61)+1),G61)</f>
        <v>15442</v>
      </c>
      <c r="H62" s="2">
        <f>IF(H61=MAX($D61:$N61),H$4/(SUM(U$5:U61)+1),H61)</f>
        <v>17022.5</v>
      </c>
      <c r="I62" s="2">
        <f>IF(I61=MAX($D61:$N61),I$4/(SUM(V$5:V61)+1),I61)</f>
        <v>14504.5</v>
      </c>
      <c r="J62" s="2">
        <f>IF(J61=MAX($D61:$N61),J$4/(SUM(W$5:W61)+1),J61)</f>
        <v>5932</v>
      </c>
      <c r="K62" s="2">
        <f>IF(K61=MAX($D61:$N61),K$4/(SUM(X$5:X61)+1),K61)</f>
        <v>4420</v>
      </c>
      <c r="L62" s="2">
        <f>IF(L61=MAX($D61:$N61),L$4/(SUM(Y$5:Y61)+1),L61)</f>
        <v>2884</v>
      </c>
      <c r="M62" s="2">
        <f>IF(M61=MAX($D61:$N61),M$4/(SUM(Z$5:Z61)+1),M61)</f>
        <v>1635</v>
      </c>
      <c r="N62" s="2">
        <f>IF(N61=MAX($D61:$N61),N$4/(SUM(AA$5:AA61)+1),N61)</f>
        <v>1572</v>
      </c>
      <c r="P62" s="1">
        <v>58</v>
      </c>
      <c r="Q62" s="1">
        <f t="shared" si="12"/>
        <v>1</v>
      </c>
      <c r="R62" s="1">
        <f t="shared" si="13"/>
        <v>0</v>
      </c>
      <c r="S62" s="1">
        <f t="shared" si="14"/>
        <v>0</v>
      </c>
      <c r="T62" s="1">
        <f t="shared" si="15"/>
        <v>0</v>
      </c>
      <c r="U62" s="1">
        <f t="shared" si="16"/>
        <v>0</v>
      </c>
      <c r="V62" s="1">
        <f t="shared" si="17"/>
        <v>0</v>
      </c>
      <c r="W62" s="1">
        <f t="shared" si="18"/>
        <v>0</v>
      </c>
      <c r="X62" s="1">
        <f t="shared" si="19"/>
        <v>0</v>
      </c>
      <c r="Y62" s="1">
        <f t="shared" si="20"/>
        <v>0</v>
      </c>
      <c r="Z62" s="1">
        <f t="shared" si="21"/>
        <v>0</v>
      </c>
      <c r="AA62" s="1">
        <f t="shared" si="22"/>
        <v>0</v>
      </c>
    </row>
    <row r="63" spans="2:27">
      <c r="B63" s="1" t="s">
        <v>65</v>
      </c>
      <c r="C63" s="1">
        <v>59</v>
      </c>
      <c r="D63" s="2">
        <f>IF(D62=MAX($D62:$N62),$D$4/(SUM($Q$5:$Q62)+1),D62)</f>
        <v>23723.766666666666</v>
      </c>
      <c r="E63" s="2">
        <f>IF(E62=MAX($D62:$N62),$E$4/(SUM(R$5:R62)+1),E62)</f>
        <v>23534.6</v>
      </c>
      <c r="F63" s="2">
        <f>IF(F62=MAX($D62:$N62),$F$4/(SUM(S$5:S62)+1),F62)</f>
        <v>23484.555555555555</v>
      </c>
      <c r="G63" s="2">
        <f>IF(G62=MAX($D62:$N62),G$4/(SUM(T$5:T62)+1),G62)</f>
        <v>15442</v>
      </c>
      <c r="H63" s="2">
        <f>IF(H62=MAX($D62:$N62),H$4/(SUM(U$5:U62)+1),H62)</f>
        <v>17022.5</v>
      </c>
      <c r="I63" s="2">
        <f>IF(I62=MAX($D62:$N62),I$4/(SUM(V$5:V62)+1),I62)</f>
        <v>14504.5</v>
      </c>
      <c r="J63" s="2">
        <f>IF(J62=MAX($D62:$N62),J$4/(SUM(W$5:W62)+1),J62)</f>
        <v>5932</v>
      </c>
      <c r="K63" s="2">
        <f>IF(K62=MAX($D62:$N62),K$4/(SUM(X$5:X62)+1),K62)</f>
        <v>4420</v>
      </c>
      <c r="L63" s="2">
        <f>IF(L62=MAX($D62:$N62),L$4/(SUM(Y$5:Y62)+1),L62)</f>
        <v>2884</v>
      </c>
      <c r="M63" s="2">
        <f>IF(M62=MAX($D62:$N62),M$4/(SUM(Z$5:Z62)+1),M62)</f>
        <v>1635</v>
      </c>
      <c r="N63" s="2">
        <f>IF(N62=MAX($D62:$N62),N$4/(SUM(AA$5:AA62)+1),N62)</f>
        <v>1572</v>
      </c>
      <c r="P63" s="1">
        <v>59</v>
      </c>
      <c r="Q63" s="1">
        <f t="shared" si="12"/>
        <v>1</v>
      </c>
      <c r="R63" s="1">
        <f t="shared" si="13"/>
        <v>0</v>
      </c>
      <c r="S63" s="1">
        <f t="shared" si="14"/>
        <v>0</v>
      </c>
      <c r="T63" s="1">
        <f t="shared" si="15"/>
        <v>0</v>
      </c>
      <c r="U63" s="1">
        <f t="shared" si="16"/>
        <v>0</v>
      </c>
      <c r="V63" s="1">
        <f t="shared" si="17"/>
        <v>0</v>
      </c>
      <c r="W63" s="1">
        <f t="shared" si="18"/>
        <v>0</v>
      </c>
      <c r="X63" s="1">
        <f t="shared" si="19"/>
        <v>0</v>
      </c>
      <c r="Y63" s="1">
        <f t="shared" si="20"/>
        <v>0</v>
      </c>
      <c r="Z63" s="1">
        <f t="shared" si="21"/>
        <v>0</v>
      </c>
      <c r="AA63" s="1">
        <f t="shared" si="22"/>
        <v>0</v>
      </c>
    </row>
    <row r="64" spans="2:27">
      <c r="B64" s="1" t="s">
        <v>65</v>
      </c>
      <c r="C64" s="1">
        <v>60</v>
      </c>
      <c r="D64" s="2">
        <f>IF(D63=MAX($D63:$N63),$D$4/(SUM($Q$5:$Q63)+1),D63)</f>
        <v>22958.483870967742</v>
      </c>
      <c r="E64" s="2">
        <f>IF(E63=MAX($D63:$N63),$E$4/(SUM(R$5:R63)+1),E63)</f>
        <v>23534.6</v>
      </c>
      <c r="F64" s="2">
        <f>IF(F63=MAX($D63:$N63),$F$4/(SUM(S$5:S63)+1),F63)</f>
        <v>23484.555555555555</v>
      </c>
      <c r="G64" s="2">
        <f>IF(G63=MAX($D63:$N63),G$4/(SUM(T$5:T63)+1),G63)</f>
        <v>15442</v>
      </c>
      <c r="H64" s="2">
        <f>IF(H63=MAX($D63:$N63),H$4/(SUM(U$5:U63)+1),H63)</f>
        <v>17022.5</v>
      </c>
      <c r="I64" s="2">
        <f>IF(I63=MAX($D63:$N63),I$4/(SUM(V$5:V63)+1),I63)</f>
        <v>14504.5</v>
      </c>
      <c r="J64" s="2">
        <f>IF(J63=MAX($D63:$N63),J$4/(SUM(W$5:W63)+1),J63)</f>
        <v>5932</v>
      </c>
      <c r="K64" s="2">
        <f>IF(K63=MAX($D63:$N63),K$4/(SUM(X$5:X63)+1),K63)</f>
        <v>4420</v>
      </c>
      <c r="L64" s="2">
        <f>IF(L63=MAX($D63:$N63),L$4/(SUM(Y$5:Y63)+1),L63)</f>
        <v>2884</v>
      </c>
      <c r="M64" s="2">
        <f>IF(M63=MAX($D63:$N63),M$4/(SUM(Z$5:Z63)+1),M63)</f>
        <v>1635</v>
      </c>
      <c r="N64" s="2">
        <f>IF(N63=MAX($D63:$N63),N$4/(SUM(AA$5:AA63)+1),N63)</f>
        <v>1572</v>
      </c>
      <c r="P64" s="1">
        <v>60</v>
      </c>
      <c r="Q64" s="1">
        <f t="shared" si="12"/>
        <v>0</v>
      </c>
      <c r="R64" s="1">
        <f t="shared" si="13"/>
        <v>1</v>
      </c>
      <c r="S64" s="1">
        <f t="shared" si="14"/>
        <v>0</v>
      </c>
      <c r="T64" s="1">
        <f t="shared" si="15"/>
        <v>0</v>
      </c>
      <c r="U64" s="1">
        <f t="shared" si="16"/>
        <v>0</v>
      </c>
      <c r="V64" s="1">
        <f t="shared" si="17"/>
        <v>0</v>
      </c>
      <c r="W64" s="1">
        <f t="shared" si="18"/>
        <v>0</v>
      </c>
      <c r="X64" s="1">
        <f t="shared" si="19"/>
        <v>0</v>
      </c>
      <c r="Y64" s="1">
        <f t="shared" si="20"/>
        <v>0</v>
      </c>
      <c r="Z64" s="1">
        <f t="shared" si="21"/>
        <v>0</v>
      </c>
      <c r="AA64" s="1">
        <f t="shared" si="22"/>
        <v>0</v>
      </c>
    </row>
    <row r="65" spans="2:27">
      <c r="B65" s="1" t="s">
        <v>65</v>
      </c>
      <c r="C65" s="1">
        <v>61</v>
      </c>
      <c r="D65" s="2">
        <f>IF(D64=MAX($D64:$N64),$D$4/(SUM($Q$5:$Q64)+1),D64)</f>
        <v>22958.483870967742</v>
      </c>
      <c r="E65" s="2">
        <f>IF(E64=MAX($D64:$N64),$E$4/(SUM(R$5:R64)+1),E64)</f>
        <v>22413.904761904763</v>
      </c>
      <c r="F65" s="2">
        <f>IF(F64=MAX($D64:$N64),$F$4/(SUM(S$5:S64)+1),F64)</f>
        <v>23484.555555555555</v>
      </c>
      <c r="G65" s="2">
        <f>IF(G64=MAX($D64:$N64),G$4/(SUM(T$5:T64)+1),G64)</f>
        <v>15442</v>
      </c>
      <c r="H65" s="2">
        <f>IF(H64=MAX($D64:$N64),H$4/(SUM(U$5:U64)+1),H64)</f>
        <v>17022.5</v>
      </c>
      <c r="I65" s="2">
        <f>IF(I64=MAX($D64:$N64),I$4/(SUM(V$5:V64)+1),I64)</f>
        <v>14504.5</v>
      </c>
      <c r="J65" s="2">
        <f>IF(J64=MAX($D64:$N64),J$4/(SUM(W$5:W64)+1),J64)</f>
        <v>5932</v>
      </c>
      <c r="K65" s="2">
        <f>IF(K64=MAX($D64:$N64),K$4/(SUM(X$5:X64)+1),K64)</f>
        <v>4420</v>
      </c>
      <c r="L65" s="2">
        <f>IF(L64=MAX($D64:$N64),L$4/(SUM(Y$5:Y64)+1),L64)</f>
        <v>2884</v>
      </c>
      <c r="M65" s="2">
        <f>IF(M64=MAX($D64:$N64),M$4/(SUM(Z$5:Z64)+1),M64)</f>
        <v>1635</v>
      </c>
      <c r="N65" s="2">
        <f>IF(N64=MAX($D64:$N64),N$4/(SUM(AA$5:AA64)+1),N64)</f>
        <v>1572</v>
      </c>
      <c r="P65" s="1">
        <v>61</v>
      </c>
      <c r="Q65" s="1">
        <f t="shared" si="12"/>
        <v>0</v>
      </c>
      <c r="R65" s="1">
        <f t="shared" si="13"/>
        <v>0</v>
      </c>
      <c r="S65" s="1">
        <f t="shared" si="14"/>
        <v>1</v>
      </c>
      <c r="T65" s="1">
        <f t="shared" si="15"/>
        <v>0</v>
      </c>
      <c r="U65" s="1">
        <f t="shared" si="16"/>
        <v>0</v>
      </c>
      <c r="V65" s="1">
        <f t="shared" si="17"/>
        <v>0</v>
      </c>
      <c r="W65" s="1">
        <f t="shared" si="18"/>
        <v>0</v>
      </c>
      <c r="X65" s="1">
        <f t="shared" si="19"/>
        <v>0</v>
      </c>
      <c r="Y65" s="1">
        <f t="shared" si="20"/>
        <v>0</v>
      </c>
      <c r="Z65" s="1">
        <f t="shared" si="21"/>
        <v>0</v>
      </c>
      <c r="AA65" s="1">
        <f t="shared" si="22"/>
        <v>0</v>
      </c>
    </row>
    <row r="66" spans="2:27">
      <c r="B66" s="1" t="s">
        <v>65</v>
      </c>
      <c r="C66" s="1">
        <v>62</v>
      </c>
      <c r="D66" s="2">
        <f>IF(D65=MAX($D65:$N65),$D$4/(SUM($Q$5:$Q65)+1),D65)</f>
        <v>22958.483870967742</v>
      </c>
      <c r="E66" s="2">
        <f>IF(E65=MAX($D65:$N65),$E$4/(SUM(R$5:R65)+1),E65)</f>
        <v>22413.904761904763</v>
      </c>
      <c r="F66" s="2">
        <f>IF(F65=MAX($D65:$N65),$F$4/(SUM(S$5:S65)+1),F65)</f>
        <v>21136.1</v>
      </c>
      <c r="G66" s="2">
        <f>IF(G65=MAX($D65:$N65),G$4/(SUM(T$5:T65)+1),G65)</f>
        <v>15442</v>
      </c>
      <c r="H66" s="2">
        <f>IF(H65=MAX($D65:$N65),H$4/(SUM(U$5:U65)+1),H65)</f>
        <v>17022.5</v>
      </c>
      <c r="I66" s="2">
        <f>IF(I65=MAX($D65:$N65),I$4/(SUM(V$5:V65)+1),I65)</f>
        <v>14504.5</v>
      </c>
      <c r="J66" s="2">
        <f>IF(J65=MAX($D65:$N65),J$4/(SUM(W$5:W65)+1),J65)</f>
        <v>5932</v>
      </c>
      <c r="K66" s="2">
        <f>IF(K65=MAX($D65:$N65),K$4/(SUM(X$5:X65)+1),K65)</f>
        <v>4420</v>
      </c>
      <c r="L66" s="2">
        <f>IF(L65=MAX($D65:$N65),L$4/(SUM(Y$5:Y65)+1),L65)</f>
        <v>2884</v>
      </c>
      <c r="M66" s="2">
        <f>IF(M65=MAX($D65:$N65),M$4/(SUM(Z$5:Z65)+1),M65)</f>
        <v>1635</v>
      </c>
      <c r="N66" s="2">
        <f>IF(N65=MAX($D65:$N65),N$4/(SUM(AA$5:AA65)+1),N65)</f>
        <v>1572</v>
      </c>
      <c r="P66" s="1">
        <v>62</v>
      </c>
      <c r="Q66" s="1">
        <f t="shared" si="12"/>
        <v>1</v>
      </c>
      <c r="R66" s="1">
        <f t="shared" si="13"/>
        <v>0</v>
      </c>
      <c r="S66" s="1">
        <f t="shared" si="14"/>
        <v>0</v>
      </c>
      <c r="T66" s="1">
        <f t="shared" si="15"/>
        <v>0</v>
      </c>
      <c r="U66" s="1">
        <f t="shared" si="16"/>
        <v>0</v>
      </c>
      <c r="V66" s="1">
        <f t="shared" si="17"/>
        <v>0</v>
      </c>
      <c r="W66" s="1">
        <f t="shared" si="18"/>
        <v>0</v>
      </c>
      <c r="X66" s="1">
        <f t="shared" si="19"/>
        <v>0</v>
      </c>
      <c r="Y66" s="1">
        <f t="shared" si="20"/>
        <v>0</v>
      </c>
      <c r="Z66" s="1">
        <f t="shared" si="21"/>
        <v>0</v>
      </c>
      <c r="AA66" s="1">
        <f t="shared" si="22"/>
        <v>0</v>
      </c>
    </row>
    <row r="67" spans="2:27">
      <c r="B67" s="1" t="s">
        <v>65</v>
      </c>
      <c r="C67" s="1">
        <v>63</v>
      </c>
      <c r="D67" s="2">
        <f>IF(D66=MAX($D66:$N66),$D$4/(SUM($Q$5:$Q66)+1),D66)</f>
        <v>22241.03125</v>
      </c>
      <c r="E67" s="2">
        <f>IF(E66=MAX($D66:$N66),$E$4/(SUM(R$5:R66)+1),E66)</f>
        <v>22413.904761904763</v>
      </c>
      <c r="F67" s="2">
        <f>IF(F66=MAX($D66:$N66),$F$4/(SUM(S$5:S66)+1),F66)</f>
        <v>21136.1</v>
      </c>
      <c r="G67" s="2">
        <f>IF(G66=MAX($D66:$N66),G$4/(SUM(T$5:T66)+1),G66)</f>
        <v>15442</v>
      </c>
      <c r="H67" s="2">
        <f>IF(H66=MAX($D66:$N66),H$4/(SUM(U$5:U66)+1),H66)</f>
        <v>17022.5</v>
      </c>
      <c r="I67" s="2">
        <f>IF(I66=MAX($D66:$N66),I$4/(SUM(V$5:V66)+1),I66)</f>
        <v>14504.5</v>
      </c>
      <c r="J67" s="2">
        <f>IF(J66=MAX($D66:$N66),J$4/(SUM(W$5:W66)+1),J66)</f>
        <v>5932</v>
      </c>
      <c r="K67" s="2">
        <f>IF(K66=MAX($D66:$N66),K$4/(SUM(X$5:X66)+1),K66)</f>
        <v>4420</v>
      </c>
      <c r="L67" s="2">
        <f>IF(L66=MAX($D66:$N66),L$4/(SUM(Y$5:Y66)+1),L66)</f>
        <v>2884</v>
      </c>
      <c r="M67" s="2">
        <f>IF(M66=MAX($D66:$N66),M$4/(SUM(Z$5:Z66)+1),M66)</f>
        <v>1635</v>
      </c>
      <c r="N67" s="2">
        <f>IF(N66=MAX($D66:$N66),N$4/(SUM(AA$5:AA66)+1),N66)</f>
        <v>1572</v>
      </c>
      <c r="P67" s="1">
        <v>63</v>
      </c>
      <c r="Q67" s="1">
        <f t="shared" si="12"/>
        <v>0</v>
      </c>
      <c r="R67" s="1">
        <f t="shared" si="13"/>
        <v>1</v>
      </c>
      <c r="S67" s="1">
        <f t="shared" si="14"/>
        <v>0</v>
      </c>
      <c r="T67" s="1">
        <f t="shared" si="15"/>
        <v>0</v>
      </c>
      <c r="U67" s="1">
        <f t="shared" si="16"/>
        <v>0</v>
      </c>
      <c r="V67" s="1">
        <f t="shared" si="17"/>
        <v>0</v>
      </c>
      <c r="W67" s="1">
        <f t="shared" si="18"/>
        <v>0</v>
      </c>
      <c r="X67" s="1">
        <f t="shared" si="19"/>
        <v>0</v>
      </c>
      <c r="Y67" s="1">
        <f t="shared" si="20"/>
        <v>0</v>
      </c>
      <c r="Z67" s="1">
        <f t="shared" si="21"/>
        <v>0</v>
      </c>
      <c r="AA67" s="1">
        <f t="shared" si="22"/>
        <v>0</v>
      </c>
    </row>
    <row r="68" spans="2:27">
      <c r="B68" s="1" t="s">
        <v>65</v>
      </c>
      <c r="C68" s="1">
        <v>64</v>
      </c>
      <c r="D68" s="2">
        <f>IF(D67=MAX($D67:$N67),$D$4/(SUM($Q$5:$Q67)+1),D67)</f>
        <v>22241.03125</v>
      </c>
      <c r="E68" s="2">
        <f>IF(E67=MAX($D67:$N67),$E$4/(SUM(R$5:R67)+1),E67)</f>
        <v>21395.090909090908</v>
      </c>
      <c r="F68" s="2">
        <f>IF(F67=MAX($D67:$N67),$F$4/(SUM(S$5:S67)+1),F67)</f>
        <v>21136.1</v>
      </c>
      <c r="G68" s="2">
        <f>IF(G67=MAX($D67:$N67),G$4/(SUM(T$5:T67)+1),G67)</f>
        <v>15442</v>
      </c>
      <c r="H68" s="2">
        <f>IF(H67=MAX($D67:$N67),H$4/(SUM(U$5:U67)+1),H67)</f>
        <v>17022.5</v>
      </c>
      <c r="I68" s="2">
        <f>IF(I67=MAX($D67:$N67),I$4/(SUM(V$5:V67)+1),I67)</f>
        <v>14504.5</v>
      </c>
      <c r="J68" s="2">
        <f>IF(J67=MAX($D67:$N67),J$4/(SUM(W$5:W67)+1),J67)</f>
        <v>5932</v>
      </c>
      <c r="K68" s="2">
        <f>IF(K67=MAX($D67:$N67),K$4/(SUM(X$5:X67)+1),K67)</f>
        <v>4420</v>
      </c>
      <c r="L68" s="2">
        <f>IF(L67=MAX($D67:$N67),L$4/(SUM(Y$5:Y67)+1),L67)</f>
        <v>2884</v>
      </c>
      <c r="M68" s="2">
        <f>IF(M67=MAX($D67:$N67),M$4/(SUM(Z$5:Z67)+1),M67)</f>
        <v>1635</v>
      </c>
      <c r="N68" s="2">
        <f>IF(N67=MAX($D67:$N67),N$4/(SUM(AA$5:AA67)+1),N67)</f>
        <v>1572</v>
      </c>
      <c r="P68" s="1">
        <v>64</v>
      </c>
      <c r="Q68" s="1">
        <f t="shared" si="12"/>
        <v>1</v>
      </c>
      <c r="R68" s="1">
        <f t="shared" si="13"/>
        <v>0</v>
      </c>
      <c r="S68" s="1">
        <f t="shared" si="14"/>
        <v>0</v>
      </c>
      <c r="T68" s="1">
        <f t="shared" si="15"/>
        <v>0</v>
      </c>
      <c r="U68" s="1">
        <f t="shared" si="16"/>
        <v>0</v>
      </c>
      <c r="V68" s="1">
        <f t="shared" si="17"/>
        <v>0</v>
      </c>
      <c r="W68" s="1">
        <f t="shared" si="18"/>
        <v>0</v>
      </c>
      <c r="X68" s="1">
        <f t="shared" si="19"/>
        <v>0</v>
      </c>
      <c r="Y68" s="1">
        <f t="shared" si="20"/>
        <v>0</v>
      </c>
      <c r="Z68" s="1">
        <f t="shared" si="21"/>
        <v>0</v>
      </c>
      <c r="AA68" s="1">
        <f t="shared" si="22"/>
        <v>0</v>
      </c>
    </row>
    <row r="69" spans="2:27">
      <c r="B69" s="1" t="s">
        <v>65</v>
      </c>
      <c r="C69" s="1">
        <v>65</v>
      </c>
      <c r="D69" s="2">
        <f>IF(D68=MAX($D68:$N68),$D$4/(SUM($Q$5:$Q68)+1),D68)</f>
        <v>21567.060606060608</v>
      </c>
      <c r="E69" s="2">
        <f>IF(E68=MAX($D68:$N68),$E$4/(SUM(R$5:R68)+1),E68)</f>
        <v>21395.090909090908</v>
      </c>
      <c r="F69" s="2">
        <f>IF(F68=MAX($D68:$N68),$F$4/(SUM(S$5:S68)+1),F68)</f>
        <v>21136.1</v>
      </c>
      <c r="G69" s="2">
        <f>IF(G68=MAX($D68:$N68),G$4/(SUM(T$5:T68)+1),G68)</f>
        <v>15442</v>
      </c>
      <c r="H69" s="2">
        <f>IF(H68=MAX($D68:$N68),H$4/(SUM(U$5:U68)+1),H68)</f>
        <v>17022.5</v>
      </c>
      <c r="I69" s="2">
        <f>IF(I68=MAX($D68:$N68),I$4/(SUM(V$5:V68)+1),I68)</f>
        <v>14504.5</v>
      </c>
      <c r="J69" s="2">
        <f>IF(J68=MAX($D68:$N68),J$4/(SUM(W$5:W68)+1),J68)</f>
        <v>5932</v>
      </c>
      <c r="K69" s="2">
        <f>IF(K68=MAX($D68:$N68),K$4/(SUM(X$5:X68)+1),K68)</f>
        <v>4420</v>
      </c>
      <c r="L69" s="2">
        <f>IF(L68=MAX($D68:$N68),L$4/(SUM(Y$5:Y68)+1),L68)</f>
        <v>2884</v>
      </c>
      <c r="M69" s="2">
        <f>IF(M68=MAX($D68:$N68),M$4/(SUM(Z$5:Z68)+1),M68)</f>
        <v>1635</v>
      </c>
      <c r="N69" s="2">
        <f>IF(N68=MAX($D68:$N68),N$4/(SUM(AA$5:AA68)+1),N68)</f>
        <v>1572</v>
      </c>
      <c r="P69" s="1">
        <v>65</v>
      </c>
      <c r="Q69" s="1">
        <f t="shared" ref="Q69:Q79" si="23">IF(D69=MAX($D69:$N69),1,0)</f>
        <v>1</v>
      </c>
      <c r="R69" s="1">
        <f t="shared" ref="R69:R79" si="24">IF(E69=MAX($D69:$N69),1,0)</f>
        <v>0</v>
      </c>
      <c r="S69" s="1">
        <f t="shared" ref="S69:S79" si="25">IF(F69=MAX($D69:$N69),1,0)</f>
        <v>0</v>
      </c>
      <c r="T69" s="1">
        <f t="shared" ref="T69:T79" si="26">IF(G69=MAX($D69:$N69),1,0)</f>
        <v>0</v>
      </c>
      <c r="U69" s="1">
        <f t="shared" ref="U69:U79" si="27">IF(H69=MAX($D69:$N69),1,0)</f>
        <v>0</v>
      </c>
      <c r="V69" s="1">
        <f t="shared" ref="V69:V79" si="28">IF(I69=MAX($D69:$N69),1,0)</f>
        <v>0</v>
      </c>
      <c r="W69" s="1">
        <f t="shared" ref="W69:W79" si="29">IF(J69=MAX($D69:$N69),1,0)</f>
        <v>0</v>
      </c>
      <c r="X69" s="1">
        <f t="shared" ref="X69:X79" si="30">IF(K69=MAX($D69:$N69),1,0)</f>
        <v>0</v>
      </c>
      <c r="Y69" s="1">
        <f t="shared" ref="Y69:Y79" si="31">IF(L69=MAX($D69:$N69),1,0)</f>
        <v>0</v>
      </c>
      <c r="Z69" s="1">
        <f t="shared" ref="Z69:Z79" si="32">IF(M69=MAX($D69:$N69),1,0)</f>
        <v>0</v>
      </c>
      <c r="AA69" s="1">
        <f t="shared" ref="AA69:AA79" si="33">IF(N69=MAX($D69:$N69),1,0)</f>
        <v>0</v>
      </c>
    </row>
    <row r="70" spans="2:27">
      <c r="B70" s="1" t="s">
        <v>65</v>
      </c>
      <c r="C70" s="1">
        <v>66</v>
      </c>
      <c r="D70" s="2">
        <f>IF(D69=MAX($D69:$N69),$D$4/(SUM($Q$5:$Q69)+1),D69)</f>
        <v>20932.735294117647</v>
      </c>
      <c r="E70" s="2">
        <f>IF(E69=MAX($D69:$N69),$E$4/(SUM(R$5:R69)+1),E69)</f>
        <v>21395.090909090908</v>
      </c>
      <c r="F70" s="2">
        <f>IF(F69=MAX($D69:$N69),$F$4/(SUM(S$5:S69)+1),F69)</f>
        <v>21136.1</v>
      </c>
      <c r="G70" s="2">
        <f>IF(G69=MAX($D69:$N69),G$4/(SUM(T$5:T69)+1),G69)</f>
        <v>15442</v>
      </c>
      <c r="H70" s="2">
        <f>IF(H69=MAX($D69:$N69),H$4/(SUM(U$5:U69)+1),H69)</f>
        <v>17022.5</v>
      </c>
      <c r="I70" s="2">
        <f>IF(I69=MAX($D69:$N69),I$4/(SUM(V$5:V69)+1),I69)</f>
        <v>14504.5</v>
      </c>
      <c r="J70" s="2">
        <f>IF(J69=MAX($D69:$N69),J$4/(SUM(W$5:W69)+1),J69)</f>
        <v>5932</v>
      </c>
      <c r="K70" s="2">
        <f>IF(K69=MAX($D69:$N69),K$4/(SUM(X$5:X69)+1),K69)</f>
        <v>4420</v>
      </c>
      <c r="L70" s="2">
        <f>IF(L69=MAX($D69:$N69),L$4/(SUM(Y$5:Y69)+1),L69)</f>
        <v>2884</v>
      </c>
      <c r="M70" s="2">
        <f>IF(M69=MAX($D69:$N69),M$4/(SUM(Z$5:Z69)+1),M69)</f>
        <v>1635</v>
      </c>
      <c r="N70" s="2">
        <f>IF(N69=MAX($D69:$N69),N$4/(SUM(AA$5:AA69)+1),N69)</f>
        <v>1572</v>
      </c>
      <c r="P70" s="1">
        <v>66</v>
      </c>
      <c r="Q70" s="1">
        <f t="shared" si="23"/>
        <v>0</v>
      </c>
      <c r="R70" s="1">
        <f t="shared" si="24"/>
        <v>1</v>
      </c>
      <c r="S70" s="1">
        <f t="shared" si="25"/>
        <v>0</v>
      </c>
      <c r="T70" s="1">
        <f t="shared" si="26"/>
        <v>0</v>
      </c>
      <c r="U70" s="1">
        <f t="shared" si="27"/>
        <v>0</v>
      </c>
      <c r="V70" s="1">
        <f t="shared" si="28"/>
        <v>0</v>
      </c>
      <c r="W70" s="1">
        <f t="shared" si="29"/>
        <v>0</v>
      </c>
      <c r="X70" s="1">
        <f t="shared" si="30"/>
        <v>0</v>
      </c>
      <c r="Y70" s="1">
        <f t="shared" si="31"/>
        <v>0</v>
      </c>
      <c r="Z70" s="1">
        <f t="shared" si="32"/>
        <v>0</v>
      </c>
      <c r="AA70" s="1">
        <f t="shared" si="33"/>
        <v>0</v>
      </c>
    </row>
    <row r="71" spans="2:27">
      <c r="B71" s="1" t="s">
        <v>65</v>
      </c>
      <c r="C71" s="1">
        <v>67</v>
      </c>
      <c r="D71" s="2">
        <f>IF(D70=MAX($D70:$N70),$D$4/(SUM($Q$5:$Q70)+1),D70)</f>
        <v>20932.735294117647</v>
      </c>
      <c r="E71" s="2">
        <f>IF(E70=MAX($D70:$N70),$E$4/(SUM(R$5:R70)+1),E70)</f>
        <v>20464.869565217392</v>
      </c>
      <c r="F71" s="2">
        <f>IF(F70=MAX($D70:$N70),$F$4/(SUM(S$5:S70)+1),F70)</f>
        <v>21136.1</v>
      </c>
      <c r="G71" s="2">
        <f>IF(G70=MAX($D70:$N70),G$4/(SUM(T$5:T70)+1),G70)</f>
        <v>15442</v>
      </c>
      <c r="H71" s="2">
        <f>IF(H70=MAX($D70:$N70),H$4/(SUM(U$5:U70)+1),H70)</f>
        <v>17022.5</v>
      </c>
      <c r="I71" s="2">
        <f>IF(I70=MAX($D70:$N70),I$4/(SUM(V$5:V70)+1),I70)</f>
        <v>14504.5</v>
      </c>
      <c r="J71" s="2">
        <f>IF(J70=MAX($D70:$N70),J$4/(SUM(W$5:W70)+1),J70)</f>
        <v>5932</v>
      </c>
      <c r="K71" s="2">
        <f>IF(K70=MAX($D70:$N70),K$4/(SUM(X$5:X70)+1),K70)</f>
        <v>4420</v>
      </c>
      <c r="L71" s="2">
        <f>IF(L70=MAX($D70:$N70),L$4/(SUM(Y$5:Y70)+1),L70)</f>
        <v>2884</v>
      </c>
      <c r="M71" s="2">
        <f>IF(M70=MAX($D70:$N70),M$4/(SUM(Z$5:Z70)+1),M70)</f>
        <v>1635</v>
      </c>
      <c r="N71" s="2">
        <f>IF(N70=MAX($D70:$N70),N$4/(SUM(AA$5:AA70)+1),N70)</f>
        <v>1572</v>
      </c>
      <c r="P71" s="1">
        <v>67</v>
      </c>
      <c r="Q71" s="1">
        <f t="shared" si="23"/>
        <v>0</v>
      </c>
      <c r="R71" s="1">
        <f t="shared" si="24"/>
        <v>0</v>
      </c>
      <c r="S71" s="1">
        <f t="shared" si="25"/>
        <v>1</v>
      </c>
      <c r="T71" s="1">
        <f t="shared" si="26"/>
        <v>0</v>
      </c>
      <c r="U71" s="1">
        <f t="shared" si="27"/>
        <v>0</v>
      </c>
      <c r="V71" s="1">
        <f t="shared" si="28"/>
        <v>0</v>
      </c>
      <c r="W71" s="1">
        <f t="shared" si="29"/>
        <v>0</v>
      </c>
      <c r="X71" s="1">
        <f t="shared" si="30"/>
        <v>0</v>
      </c>
      <c r="Y71" s="1">
        <f t="shared" si="31"/>
        <v>0</v>
      </c>
      <c r="Z71" s="1">
        <f t="shared" si="32"/>
        <v>0</v>
      </c>
      <c r="AA71" s="1">
        <f t="shared" si="33"/>
        <v>0</v>
      </c>
    </row>
    <row r="72" spans="2:27">
      <c r="B72" s="1" t="s">
        <v>65</v>
      </c>
      <c r="C72" s="1">
        <v>68</v>
      </c>
      <c r="D72" s="2">
        <f>IF(D71=MAX($D71:$N71),$D$4/(SUM($Q$5:$Q71)+1),D71)</f>
        <v>20932.735294117647</v>
      </c>
      <c r="E72" s="2">
        <f>IF(E71=MAX($D71:$N71),$E$4/(SUM(R$5:R71)+1),E71)</f>
        <v>20464.869565217392</v>
      </c>
      <c r="F72" s="2">
        <f>IF(F71=MAX($D71:$N71),$F$4/(SUM(S$5:S71)+1),F71)</f>
        <v>19214.636363636364</v>
      </c>
      <c r="G72" s="2">
        <f>IF(G71=MAX($D71:$N71),G$4/(SUM(T$5:T71)+1),G71)</f>
        <v>15442</v>
      </c>
      <c r="H72" s="2">
        <f>IF(H71=MAX($D71:$N71),H$4/(SUM(U$5:U71)+1),H71)</f>
        <v>17022.5</v>
      </c>
      <c r="I72" s="2">
        <f>IF(I71=MAX($D71:$N71),I$4/(SUM(V$5:V71)+1),I71)</f>
        <v>14504.5</v>
      </c>
      <c r="J72" s="2">
        <f>IF(J71=MAX($D71:$N71),J$4/(SUM(W$5:W71)+1),J71)</f>
        <v>5932</v>
      </c>
      <c r="K72" s="2">
        <f>IF(K71=MAX($D71:$N71),K$4/(SUM(X$5:X71)+1),K71)</f>
        <v>4420</v>
      </c>
      <c r="L72" s="2">
        <f>IF(L71=MAX($D71:$N71),L$4/(SUM(Y$5:Y71)+1),L71)</f>
        <v>2884</v>
      </c>
      <c r="M72" s="2">
        <f>IF(M71=MAX($D71:$N71),M$4/(SUM(Z$5:Z71)+1),M71)</f>
        <v>1635</v>
      </c>
      <c r="N72" s="2">
        <f>IF(N71=MAX($D71:$N71),N$4/(SUM(AA$5:AA71)+1),N71)</f>
        <v>1572</v>
      </c>
      <c r="P72" s="1">
        <v>68</v>
      </c>
      <c r="Q72" s="1">
        <f t="shared" si="23"/>
        <v>1</v>
      </c>
      <c r="R72" s="1">
        <f t="shared" si="24"/>
        <v>0</v>
      </c>
      <c r="S72" s="1">
        <f t="shared" si="25"/>
        <v>0</v>
      </c>
      <c r="T72" s="1">
        <f t="shared" si="26"/>
        <v>0</v>
      </c>
      <c r="U72" s="1">
        <f t="shared" si="27"/>
        <v>0</v>
      </c>
      <c r="V72" s="1">
        <f t="shared" si="28"/>
        <v>0</v>
      </c>
      <c r="W72" s="1">
        <f t="shared" si="29"/>
        <v>0</v>
      </c>
      <c r="X72" s="1">
        <f t="shared" si="30"/>
        <v>0</v>
      </c>
      <c r="Y72" s="1">
        <f t="shared" si="31"/>
        <v>0</v>
      </c>
      <c r="Z72" s="1">
        <f t="shared" si="32"/>
        <v>0</v>
      </c>
      <c r="AA72" s="1">
        <f t="shared" si="33"/>
        <v>0</v>
      </c>
    </row>
    <row r="73" spans="2:27">
      <c r="B73" s="1" t="s">
        <v>65</v>
      </c>
      <c r="C73" s="1">
        <v>69</v>
      </c>
      <c r="D73" s="2">
        <f>IF(D72=MAX($D72:$N72),$D$4/(SUM($Q$5:$Q72)+1),D72)</f>
        <v>20334.657142857144</v>
      </c>
      <c r="E73" s="2">
        <f>IF(E72=MAX($D72:$N72),$E$4/(SUM(R$5:R72)+1),E72)</f>
        <v>20464.869565217392</v>
      </c>
      <c r="F73" s="2">
        <f>IF(F72=MAX($D72:$N72),$F$4/(SUM(S$5:S72)+1),F72)</f>
        <v>19214.636363636364</v>
      </c>
      <c r="G73" s="2">
        <f>IF(G72=MAX($D72:$N72),G$4/(SUM(T$5:T72)+1),G72)</f>
        <v>15442</v>
      </c>
      <c r="H73" s="2">
        <f>IF(H72=MAX($D72:$N72),H$4/(SUM(U$5:U72)+1),H72)</f>
        <v>17022.5</v>
      </c>
      <c r="I73" s="2">
        <f>IF(I72=MAX($D72:$N72),I$4/(SUM(V$5:V72)+1),I72)</f>
        <v>14504.5</v>
      </c>
      <c r="J73" s="2">
        <f>IF(J72=MAX($D72:$N72),J$4/(SUM(W$5:W72)+1),J72)</f>
        <v>5932</v>
      </c>
      <c r="K73" s="2">
        <f>IF(K72=MAX($D72:$N72),K$4/(SUM(X$5:X72)+1),K72)</f>
        <v>4420</v>
      </c>
      <c r="L73" s="2">
        <f>IF(L72=MAX($D72:$N72),L$4/(SUM(Y$5:Y72)+1),L72)</f>
        <v>2884</v>
      </c>
      <c r="M73" s="2">
        <f>IF(M72=MAX($D72:$N72),M$4/(SUM(Z$5:Z72)+1),M72)</f>
        <v>1635</v>
      </c>
      <c r="N73" s="2">
        <f>IF(N72=MAX($D72:$N72),N$4/(SUM(AA$5:AA72)+1),N72)</f>
        <v>1572</v>
      </c>
      <c r="P73" s="1">
        <v>69</v>
      </c>
      <c r="Q73" s="1">
        <f t="shared" si="23"/>
        <v>0</v>
      </c>
      <c r="R73" s="1">
        <f t="shared" si="24"/>
        <v>1</v>
      </c>
      <c r="S73" s="1">
        <f t="shared" si="25"/>
        <v>0</v>
      </c>
      <c r="T73" s="1">
        <f t="shared" si="26"/>
        <v>0</v>
      </c>
      <c r="U73" s="1">
        <f t="shared" si="27"/>
        <v>0</v>
      </c>
      <c r="V73" s="1">
        <f t="shared" si="28"/>
        <v>0</v>
      </c>
      <c r="W73" s="1">
        <f t="shared" si="29"/>
        <v>0</v>
      </c>
      <c r="X73" s="1">
        <f t="shared" si="30"/>
        <v>0</v>
      </c>
      <c r="Y73" s="1">
        <f t="shared" si="31"/>
        <v>0</v>
      </c>
      <c r="Z73" s="1">
        <f t="shared" si="32"/>
        <v>0</v>
      </c>
      <c r="AA73" s="1">
        <f t="shared" si="33"/>
        <v>0</v>
      </c>
    </row>
    <row r="74" spans="2:27">
      <c r="B74" s="1" t="s">
        <v>65</v>
      </c>
      <c r="C74" s="1">
        <v>70</v>
      </c>
      <c r="D74" s="2">
        <f>IF(D73=MAX($D73:$N73),$D$4/(SUM($Q$5:$Q73)+1),D73)</f>
        <v>20334.657142857144</v>
      </c>
      <c r="E74" s="2">
        <f>IF(E73=MAX($D73:$N73),$E$4/(SUM(R$5:R73)+1),E73)</f>
        <v>19612.166666666668</v>
      </c>
      <c r="F74" s="2">
        <f>IF(F73=MAX($D73:$N73),$F$4/(SUM(S$5:S73)+1),F73)</f>
        <v>19214.636363636364</v>
      </c>
      <c r="G74" s="2">
        <f>IF(G73=MAX($D73:$N73),G$4/(SUM(T$5:T73)+1),G73)</f>
        <v>15442</v>
      </c>
      <c r="H74" s="2">
        <f>IF(H73=MAX($D73:$N73),H$4/(SUM(U$5:U73)+1),H73)</f>
        <v>17022.5</v>
      </c>
      <c r="I74" s="2">
        <f>IF(I73=MAX($D73:$N73),I$4/(SUM(V$5:V73)+1),I73)</f>
        <v>14504.5</v>
      </c>
      <c r="J74" s="2">
        <f>IF(J73=MAX($D73:$N73),J$4/(SUM(W$5:W73)+1),J73)</f>
        <v>5932</v>
      </c>
      <c r="K74" s="2">
        <f>IF(K73=MAX($D73:$N73),K$4/(SUM(X$5:X73)+1),K73)</f>
        <v>4420</v>
      </c>
      <c r="L74" s="2">
        <f>IF(L73=MAX($D73:$N73),L$4/(SUM(Y$5:Y73)+1),L73)</f>
        <v>2884</v>
      </c>
      <c r="M74" s="2">
        <f>IF(M73=MAX($D73:$N73),M$4/(SUM(Z$5:Z73)+1),M73)</f>
        <v>1635</v>
      </c>
      <c r="N74" s="2">
        <f>IF(N73=MAX($D73:$N73),N$4/(SUM(AA$5:AA73)+1),N73)</f>
        <v>1572</v>
      </c>
      <c r="P74" s="1">
        <v>70</v>
      </c>
      <c r="Q74" s="1">
        <f t="shared" si="23"/>
        <v>1</v>
      </c>
      <c r="R74" s="1">
        <f t="shared" si="24"/>
        <v>0</v>
      </c>
      <c r="S74" s="1">
        <f t="shared" si="25"/>
        <v>0</v>
      </c>
      <c r="T74" s="1">
        <f t="shared" si="26"/>
        <v>0</v>
      </c>
      <c r="U74" s="1">
        <f t="shared" si="27"/>
        <v>0</v>
      </c>
      <c r="V74" s="1">
        <f t="shared" si="28"/>
        <v>0</v>
      </c>
      <c r="W74" s="1">
        <f t="shared" si="29"/>
        <v>0</v>
      </c>
      <c r="X74" s="1">
        <f t="shared" si="30"/>
        <v>0</v>
      </c>
      <c r="Y74" s="1">
        <f t="shared" si="31"/>
        <v>0</v>
      </c>
      <c r="Z74" s="1">
        <f t="shared" si="32"/>
        <v>0</v>
      </c>
      <c r="AA74" s="1">
        <f t="shared" si="33"/>
        <v>0</v>
      </c>
    </row>
    <row r="75" spans="2:27">
      <c r="B75" s="1" t="s">
        <v>65</v>
      </c>
      <c r="C75" s="1">
        <v>71</v>
      </c>
      <c r="D75" s="2">
        <f>IF(D74=MAX($D74:$N74),$D$4/(SUM($Q$5:$Q74)+1),D74)</f>
        <v>19769.805555555555</v>
      </c>
      <c r="E75" s="2">
        <f>IF(E74=MAX($D74:$N74),$E$4/(SUM(R$5:R74)+1),E74)</f>
        <v>19612.166666666668</v>
      </c>
      <c r="F75" s="2">
        <f>IF(F74=MAX($D74:$N74),$F$4/(SUM(S$5:S74)+1),F74)</f>
        <v>19214.636363636364</v>
      </c>
      <c r="G75" s="2">
        <f>IF(G74=MAX($D74:$N74),G$4/(SUM(T$5:T74)+1),G74)</f>
        <v>15442</v>
      </c>
      <c r="H75" s="2">
        <f>IF(H74=MAX($D74:$N74),H$4/(SUM(U$5:U74)+1),H74)</f>
        <v>17022.5</v>
      </c>
      <c r="I75" s="2">
        <f>IF(I74=MAX($D74:$N74),I$4/(SUM(V$5:V74)+1),I74)</f>
        <v>14504.5</v>
      </c>
      <c r="J75" s="2">
        <f>IF(J74=MAX($D74:$N74),J$4/(SUM(W$5:W74)+1),J74)</f>
        <v>5932</v>
      </c>
      <c r="K75" s="2">
        <f>IF(K74=MAX($D74:$N74),K$4/(SUM(X$5:X74)+1),K74)</f>
        <v>4420</v>
      </c>
      <c r="L75" s="2">
        <f>IF(L74=MAX($D74:$N74),L$4/(SUM(Y$5:Y74)+1),L74)</f>
        <v>2884</v>
      </c>
      <c r="M75" s="2">
        <f>IF(M74=MAX($D74:$N74),M$4/(SUM(Z$5:Z74)+1),M74)</f>
        <v>1635</v>
      </c>
      <c r="N75" s="2">
        <f>IF(N74=MAX($D74:$N74),N$4/(SUM(AA$5:AA74)+1),N74)</f>
        <v>1572</v>
      </c>
      <c r="P75" s="1">
        <v>71</v>
      </c>
      <c r="Q75" s="1">
        <f t="shared" si="23"/>
        <v>1</v>
      </c>
      <c r="R75" s="1">
        <f t="shared" si="24"/>
        <v>0</v>
      </c>
      <c r="S75" s="1">
        <f t="shared" si="25"/>
        <v>0</v>
      </c>
      <c r="T75" s="1">
        <f t="shared" si="26"/>
        <v>0</v>
      </c>
      <c r="U75" s="1">
        <f t="shared" si="27"/>
        <v>0</v>
      </c>
      <c r="V75" s="1">
        <f t="shared" si="28"/>
        <v>0</v>
      </c>
      <c r="W75" s="1">
        <f t="shared" si="29"/>
        <v>0</v>
      </c>
      <c r="X75" s="1">
        <f t="shared" si="30"/>
        <v>0</v>
      </c>
      <c r="Y75" s="1">
        <f t="shared" si="31"/>
        <v>0</v>
      </c>
      <c r="Z75" s="1">
        <f t="shared" si="32"/>
        <v>0</v>
      </c>
      <c r="AA75" s="1">
        <f t="shared" si="33"/>
        <v>0</v>
      </c>
    </row>
    <row r="76" spans="2:27">
      <c r="B76" s="1" t="s">
        <v>65</v>
      </c>
      <c r="C76" s="1">
        <v>72</v>
      </c>
      <c r="D76" s="2">
        <f>IF(D75=MAX($D75:$N75),$D$4/(SUM($Q$5:$Q75)+1),D75)</f>
        <v>19235.486486486487</v>
      </c>
      <c r="E76" s="2">
        <f>IF(E75=MAX($D75:$N75),$E$4/(SUM(R$5:R75)+1),E75)</f>
        <v>19612.166666666668</v>
      </c>
      <c r="F76" s="2">
        <f>IF(F75=MAX($D75:$N75),$F$4/(SUM(S$5:S75)+1),F75)</f>
        <v>19214.636363636364</v>
      </c>
      <c r="G76" s="2">
        <f>IF(G75=MAX($D75:$N75),G$4/(SUM(T$5:T75)+1),G75)</f>
        <v>15442</v>
      </c>
      <c r="H76" s="2">
        <f>IF(H75=MAX($D75:$N75),H$4/(SUM(U$5:U75)+1),H75)</f>
        <v>17022.5</v>
      </c>
      <c r="I76" s="2">
        <f>IF(I75=MAX($D75:$N75),I$4/(SUM(V$5:V75)+1),I75)</f>
        <v>14504.5</v>
      </c>
      <c r="J76" s="2">
        <f>IF(J75=MAX($D75:$N75),J$4/(SUM(W$5:W75)+1),J75)</f>
        <v>5932</v>
      </c>
      <c r="K76" s="2">
        <f>IF(K75=MAX($D75:$N75),K$4/(SUM(X$5:X75)+1),K75)</f>
        <v>4420</v>
      </c>
      <c r="L76" s="2">
        <f>IF(L75=MAX($D75:$N75),L$4/(SUM(Y$5:Y75)+1),L75)</f>
        <v>2884</v>
      </c>
      <c r="M76" s="2">
        <f>IF(M75=MAX($D75:$N75),M$4/(SUM(Z$5:Z75)+1),M75)</f>
        <v>1635</v>
      </c>
      <c r="N76" s="2">
        <f>IF(N75=MAX($D75:$N75),N$4/(SUM(AA$5:AA75)+1),N75)</f>
        <v>1572</v>
      </c>
      <c r="P76" s="1">
        <v>72</v>
      </c>
      <c r="Q76" s="1">
        <f t="shared" si="23"/>
        <v>0</v>
      </c>
      <c r="R76" s="1">
        <f t="shared" si="24"/>
        <v>1</v>
      </c>
      <c r="S76" s="1">
        <f t="shared" si="25"/>
        <v>0</v>
      </c>
      <c r="T76" s="1">
        <f t="shared" si="26"/>
        <v>0</v>
      </c>
      <c r="U76" s="1">
        <f t="shared" si="27"/>
        <v>0</v>
      </c>
      <c r="V76" s="1">
        <f t="shared" si="28"/>
        <v>0</v>
      </c>
      <c r="W76" s="1">
        <f t="shared" si="29"/>
        <v>0</v>
      </c>
      <c r="X76" s="1">
        <f t="shared" si="30"/>
        <v>0</v>
      </c>
      <c r="Y76" s="1">
        <f t="shared" si="31"/>
        <v>0</v>
      </c>
      <c r="Z76" s="1">
        <f t="shared" si="32"/>
        <v>0</v>
      </c>
      <c r="AA76" s="1">
        <f t="shared" si="33"/>
        <v>0</v>
      </c>
    </row>
    <row r="77" spans="2:27">
      <c r="B77" s="1" t="s">
        <v>65</v>
      </c>
      <c r="C77" s="1">
        <v>73</v>
      </c>
      <c r="D77" s="2">
        <f>IF(D76=MAX($D76:$N76),$D$4/(SUM($Q$5:$Q76)+1),D76)</f>
        <v>19235.486486486487</v>
      </c>
      <c r="E77" s="2">
        <f>IF(E76=MAX($D76:$N76),$E$4/(SUM(R$5:R76)+1),E76)</f>
        <v>18827.68</v>
      </c>
      <c r="F77" s="2">
        <f>IF(F76=MAX($D76:$N76),$F$4/(SUM(S$5:S76)+1),F76)</f>
        <v>19214.636363636364</v>
      </c>
      <c r="G77" s="2">
        <f>IF(G76=MAX($D76:$N76),G$4/(SUM(T$5:T76)+1),G76)</f>
        <v>15442</v>
      </c>
      <c r="H77" s="2">
        <f>IF(H76=MAX($D76:$N76),H$4/(SUM(U$5:U76)+1),H76)</f>
        <v>17022.5</v>
      </c>
      <c r="I77" s="2">
        <f>IF(I76=MAX($D76:$N76),I$4/(SUM(V$5:V76)+1),I76)</f>
        <v>14504.5</v>
      </c>
      <c r="J77" s="2">
        <f>IF(J76=MAX($D76:$N76),J$4/(SUM(W$5:W76)+1),J76)</f>
        <v>5932</v>
      </c>
      <c r="K77" s="2">
        <f>IF(K76=MAX($D76:$N76),K$4/(SUM(X$5:X76)+1),K76)</f>
        <v>4420</v>
      </c>
      <c r="L77" s="2">
        <f>IF(L76=MAX($D76:$N76),L$4/(SUM(Y$5:Y76)+1),L76)</f>
        <v>2884</v>
      </c>
      <c r="M77" s="2">
        <f>IF(M76=MAX($D76:$N76),M$4/(SUM(Z$5:Z76)+1),M76)</f>
        <v>1635</v>
      </c>
      <c r="N77" s="2">
        <f>IF(N76=MAX($D76:$N76),N$4/(SUM(AA$5:AA76)+1),N76)</f>
        <v>1572</v>
      </c>
      <c r="P77" s="1">
        <v>73</v>
      </c>
      <c r="Q77" s="1">
        <f t="shared" si="23"/>
        <v>1</v>
      </c>
      <c r="R77" s="1">
        <f t="shared" si="24"/>
        <v>0</v>
      </c>
      <c r="S77" s="1">
        <f t="shared" si="25"/>
        <v>0</v>
      </c>
      <c r="T77" s="1">
        <f t="shared" si="26"/>
        <v>0</v>
      </c>
      <c r="U77" s="1">
        <f t="shared" si="27"/>
        <v>0</v>
      </c>
      <c r="V77" s="1">
        <f t="shared" si="28"/>
        <v>0</v>
      </c>
      <c r="W77" s="1">
        <f t="shared" si="29"/>
        <v>0</v>
      </c>
      <c r="X77" s="1">
        <f t="shared" si="30"/>
        <v>0</v>
      </c>
      <c r="Y77" s="1">
        <f t="shared" si="31"/>
        <v>0</v>
      </c>
      <c r="Z77" s="1">
        <f t="shared" si="32"/>
        <v>0</v>
      </c>
      <c r="AA77" s="1">
        <f t="shared" si="33"/>
        <v>0</v>
      </c>
    </row>
    <row r="78" spans="2:27">
      <c r="B78" s="1" t="s">
        <v>65</v>
      </c>
      <c r="C78" s="1">
        <v>74</v>
      </c>
      <c r="D78" s="2">
        <f>IF(D77=MAX($D77:$N77),$D$4/(SUM($Q$5:$Q77)+1),D77)</f>
        <v>18729.28947368421</v>
      </c>
      <c r="E78" s="2">
        <f>IF(E77=MAX($D77:$N77),$E$4/(SUM(R$5:R77)+1),E77)</f>
        <v>18827.68</v>
      </c>
      <c r="F78" s="2">
        <f>IF(F77=MAX($D77:$N77),$F$4/(SUM(S$5:S77)+1),F77)</f>
        <v>19214.636363636364</v>
      </c>
      <c r="G78" s="2">
        <f>IF(G77=MAX($D77:$N77),G$4/(SUM(T$5:T77)+1),G77)</f>
        <v>15442</v>
      </c>
      <c r="H78" s="2">
        <f>IF(H77=MAX($D77:$N77),H$4/(SUM(U$5:U77)+1),H77)</f>
        <v>17022.5</v>
      </c>
      <c r="I78" s="2">
        <f>IF(I77=MAX($D77:$N77),I$4/(SUM(V$5:V77)+1),I77)</f>
        <v>14504.5</v>
      </c>
      <c r="J78" s="2">
        <f>IF(J77=MAX($D77:$N77),J$4/(SUM(W$5:W77)+1),J77)</f>
        <v>5932</v>
      </c>
      <c r="K78" s="2">
        <f>IF(K77=MAX($D77:$N77),K$4/(SUM(X$5:X77)+1),K77)</f>
        <v>4420</v>
      </c>
      <c r="L78" s="2">
        <f>IF(L77=MAX($D77:$N77),L$4/(SUM(Y$5:Y77)+1),L77)</f>
        <v>2884</v>
      </c>
      <c r="M78" s="2">
        <f>IF(M77=MAX($D77:$N77),M$4/(SUM(Z$5:Z77)+1),M77)</f>
        <v>1635</v>
      </c>
      <c r="N78" s="2">
        <f>IF(N77=MAX($D77:$N77),N$4/(SUM(AA$5:AA77)+1),N77)</f>
        <v>1572</v>
      </c>
      <c r="P78" s="1">
        <v>74</v>
      </c>
      <c r="Q78" s="1">
        <f t="shared" si="23"/>
        <v>0</v>
      </c>
      <c r="R78" s="1">
        <f t="shared" si="24"/>
        <v>0</v>
      </c>
      <c r="S78" s="1">
        <f t="shared" si="25"/>
        <v>1</v>
      </c>
      <c r="T78" s="1">
        <f t="shared" si="26"/>
        <v>0</v>
      </c>
      <c r="U78" s="1">
        <f t="shared" si="27"/>
        <v>0</v>
      </c>
      <c r="V78" s="1">
        <f t="shared" si="28"/>
        <v>0</v>
      </c>
      <c r="W78" s="1">
        <f t="shared" si="29"/>
        <v>0</v>
      </c>
      <c r="X78" s="1">
        <f t="shared" si="30"/>
        <v>0</v>
      </c>
      <c r="Y78" s="1">
        <f t="shared" si="31"/>
        <v>0</v>
      </c>
      <c r="Z78" s="1">
        <f t="shared" si="32"/>
        <v>0</v>
      </c>
      <c r="AA78" s="1">
        <f t="shared" si="33"/>
        <v>0</v>
      </c>
    </row>
    <row r="79" spans="2:27">
      <c r="B79" s="1" t="s">
        <v>65</v>
      </c>
      <c r="C79" s="1">
        <v>75</v>
      </c>
      <c r="D79" s="2">
        <f>IF(D78=MAX($D78:$N78),$D$4/(SUM($Q$5:$Q78)+1),D78)</f>
        <v>18729.28947368421</v>
      </c>
      <c r="E79" s="2">
        <f>IF(E78=MAX($D78:$N78),$E$4/(SUM(R$5:R78)+1),E78)</f>
        <v>18827.68</v>
      </c>
      <c r="F79" s="2">
        <f>IF(F78=MAX($D78:$N78),$F$4/(SUM(S$5:S78)+1),F78)</f>
        <v>17613.416666666668</v>
      </c>
      <c r="G79" s="2">
        <f>IF(G78=MAX($D78:$N78),G$4/(SUM(T$5:T78)+1),G78)</f>
        <v>15442</v>
      </c>
      <c r="H79" s="2">
        <f>IF(H78=MAX($D78:$N78),H$4/(SUM(U$5:U78)+1),H78)</f>
        <v>17022.5</v>
      </c>
      <c r="I79" s="2">
        <f>IF(I78=MAX($D78:$N78),I$4/(SUM(V$5:V78)+1),I78)</f>
        <v>14504.5</v>
      </c>
      <c r="J79" s="2">
        <f>IF(J78=MAX($D78:$N78),J$4/(SUM(W$5:W78)+1),J78)</f>
        <v>5932</v>
      </c>
      <c r="K79" s="2">
        <f>IF(K78=MAX($D78:$N78),K$4/(SUM(X$5:X78)+1),K78)</f>
        <v>4420</v>
      </c>
      <c r="L79" s="2">
        <f>IF(L78=MAX($D78:$N78),L$4/(SUM(Y$5:Y78)+1),L78)</f>
        <v>2884</v>
      </c>
      <c r="M79" s="2">
        <f>IF(M78=MAX($D78:$N78),M$4/(SUM(Z$5:Z78)+1),M78)</f>
        <v>1635</v>
      </c>
      <c r="N79" s="2">
        <f>IF(N78=MAX($D78:$N78),N$4/(SUM(AA$5:AA78)+1),N78)</f>
        <v>1572</v>
      </c>
      <c r="P79" s="1">
        <v>75</v>
      </c>
      <c r="Q79" s="1">
        <f t="shared" si="23"/>
        <v>0</v>
      </c>
      <c r="R79" s="1">
        <f t="shared" si="24"/>
        <v>1</v>
      </c>
      <c r="S79" s="1">
        <f t="shared" si="25"/>
        <v>0</v>
      </c>
      <c r="T79" s="1">
        <f t="shared" si="26"/>
        <v>0</v>
      </c>
      <c r="U79" s="1">
        <f t="shared" si="27"/>
        <v>0</v>
      </c>
      <c r="V79" s="1">
        <f t="shared" si="28"/>
        <v>0</v>
      </c>
      <c r="W79" s="1">
        <f t="shared" si="29"/>
        <v>0</v>
      </c>
      <c r="X79" s="1">
        <f t="shared" si="30"/>
        <v>0</v>
      </c>
      <c r="Y79" s="1">
        <f t="shared" si="31"/>
        <v>0</v>
      </c>
      <c r="Z79" s="1">
        <f t="shared" si="32"/>
        <v>0</v>
      </c>
      <c r="AA79" s="1">
        <f t="shared" si="33"/>
        <v>0</v>
      </c>
    </row>
    <row r="80" spans="2:27">
      <c r="Q80" s="1">
        <f>SUM(Q5:Q79)</f>
        <v>37</v>
      </c>
      <c r="R80" s="1">
        <f t="shared" ref="R80:AA80" si="34">SUM(R5:R79)</f>
        <v>25</v>
      </c>
      <c r="S80" s="1">
        <f t="shared" si="34"/>
        <v>11</v>
      </c>
      <c r="T80" s="1">
        <f t="shared" si="34"/>
        <v>0</v>
      </c>
      <c r="U80" s="1">
        <f t="shared" si="34"/>
        <v>1</v>
      </c>
      <c r="V80" s="1">
        <f t="shared" si="34"/>
        <v>1</v>
      </c>
      <c r="W80" s="1">
        <f t="shared" si="34"/>
        <v>0</v>
      </c>
      <c r="X80" s="1">
        <f t="shared" si="34"/>
        <v>0</v>
      </c>
      <c r="Y80" s="1">
        <f t="shared" si="34"/>
        <v>0</v>
      </c>
      <c r="Z80" s="1">
        <f t="shared" si="34"/>
        <v>0</v>
      </c>
      <c r="AA80" s="1">
        <f t="shared" si="34"/>
        <v>0</v>
      </c>
    </row>
    <row r="168" spans="12:14">
      <c r="L168" s="2"/>
      <c r="M168" s="2"/>
      <c r="N168" s="2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2351-3135-47D6-A1A8-E7EC82938D2B}">
  <dimension ref="B2:Q86"/>
  <sheetViews>
    <sheetView topLeftCell="A52" workbookViewId="0">
      <selection activeCell="M16" sqref="M16"/>
    </sheetView>
  </sheetViews>
  <sheetFormatPr baseColWidth="10" defaultRowHeight="13.8"/>
  <sheetData>
    <row r="2" spans="2:17" ht="14.4">
      <c r="B2" s="1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4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14.4">
      <c r="B4" s="1"/>
      <c r="C4" s="1"/>
      <c r="D4" s="1" t="s">
        <v>6</v>
      </c>
      <c r="E4" s="1" t="s">
        <v>8</v>
      </c>
      <c r="F4" s="1" t="s">
        <v>9</v>
      </c>
      <c r="G4" s="1"/>
      <c r="H4" s="1"/>
      <c r="I4" s="1" t="s">
        <v>6</v>
      </c>
      <c r="J4" s="1" t="s">
        <v>8</v>
      </c>
      <c r="K4" s="1" t="s">
        <v>9</v>
      </c>
      <c r="L4" s="1"/>
      <c r="M4" s="1" t="s">
        <v>32</v>
      </c>
      <c r="N4" s="2">
        <f>Datos!J8*0.05</f>
        <v>75077.7</v>
      </c>
      <c r="O4" s="1"/>
      <c r="P4" s="1"/>
      <c r="Q4" s="1"/>
    </row>
    <row r="5" spans="2:17" ht="14.4">
      <c r="B5" s="1"/>
      <c r="C5" s="1" t="s">
        <v>30</v>
      </c>
      <c r="D5" s="1">
        <f t="array" ref="D5:F5">TRANSPOSE(Datos!C3:C13)</f>
        <v>711713</v>
      </c>
      <c r="E5" s="1">
        <v>470692</v>
      </c>
      <c r="F5" s="1">
        <v>211361</v>
      </c>
      <c r="G5" s="2"/>
      <c r="H5" s="1" t="s">
        <v>64</v>
      </c>
      <c r="I5" s="1"/>
      <c r="J5" s="1"/>
      <c r="K5" s="1"/>
      <c r="L5" s="2"/>
      <c r="M5" s="1" t="s">
        <v>6</v>
      </c>
      <c r="N5" s="1" t="str">
        <f>IF(Datos!C3&gt;Datos!$J$34,"PASA CORTE","NO PASA CORTE")</f>
        <v>PASA CORTE</v>
      </c>
      <c r="O5" s="1"/>
      <c r="P5" s="1"/>
      <c r="Q5" s="1"/>
    </row>
    <row r="6" spans="2:17" ht="14.4">
      <c r="B6" s="1" t="s">
        <v>65</v>
      </c>
      <c r="C6" s="1">
        <v>1</v>
      </c>
      <c r="D6" s="2">
        <f>$D$5/(0+1)</f>
        <v>711713</v>
      </c>
      <c r="E6" s="2">
        <f>$E$5/'D´hont UC'!$C$5</f>
        <v>470692</v>
      </c>
      <c r="F6" s="2">
        <f>$F$5/'D´hont UC'!$C$5</f>
        <v>211361</v>
      </c>
      <c r="G6" s="2"/>
      <c r="H6" s="1">
        <v>1</v>
      </c>
      <c r="I6" s="1">
        <f t="shared" ref="I6:I37" si="0">IF(D6=MAX($D6:$F6),1,0)</f>
        <v>1</v>
      </c>
      <c r="J6" s="1">
        <f t="shared" ref="J6:J37" si="1">IF(E6=MAX($D6:$F6),1,0)</f>
        <v>0</v>
      </c>
      <c r="K6" s="1">
        <f t="shared" ref="K6:K37" si="2">IF(F6=MAX($D6:$F6),1,0)</f>
        <v>0</v>
      </c>
      <c r="L6" s="1"/>
      <c r="M6" s="1" t="s">
        <v>8</v>
      </c>
      <c r="N6" s="1" t="str">
        <f>IF(Datos!C4&gt;Datos!$J$34,"PASA CORTE","NO PASA CORTE")</f>
        <v>PASA CORTE</v>
      </c>
      <c r="O6" s="1"/>
      <c r="P6" s="1"/>
      <c r="Q6" s="1"/>
    </row>
    <row r="7" spans="2:17" ht="14.4">
      <c r="B7" s="1" t="s">
        <v>65</v>
      </c>
      <c r="C7" s="1">
        <v>2</v>
      </c>
      <c r="D7" s="2">
        <f>IF(D6=MAX($D6:$F6),$D$5/(SUM(I$6:I6)+1),D6)</f>
        <v>355856.5</v>
      </c>
      <c r="E7" s="2">
        <f>IF(E6=MAX($D6:$F6),$E$5/(SUM(J$6:J6)+1),E6)</f>
        <v>470692</v>
      </c>
      <c r="F7" s="2">
        <f>IF(F6=MAX($D6:$F6),$F$5/(SUM(K$6:K6)+1),F6)</f>
        <v>211361</v>
      </c>
      <c r="G7" s="2"/>
      <c r="H7" s="1">
        <v>2</v>
      </c>
      <c r="I7" s="1">
        <f t="shared" si="0"/>
        <v>0</v>
      </c>
      <c r="J7" s="1">
        <f t="shared" si="1"/>
        <v>1</v>
      </c>
      <c r="K7" s="1">
        <f t="shared" si="2"/>
        <v>0</v>
      </c>
      <c r="L7" s="1"/>
      <c r="M7" s="1" t="s">
        <v>9</v>
      </c>
      <c r="N7" s="1" t="str">
        <f>IF(Datos!C5&gt;Datos!$J$34,"PASA CORTE","NO PASA CORTE")</f>
        <v>PASA CORTE</v>
      </c>
      <c r="O7" s="1"/>
      <c r="P7" s="1"/>
      <c r="Q7" s="1"/>
    </row>
    <row r="8" spans="2:17" ht="14.4">
      <c r="B8" s="1" t="s">
        <v>65</v>
      </c>
      <c r="C8" s="1">
        <v>3</v>
      </c>
      <c r="D8" s="2">
        <f>IF(D7=MAX($D7:$F7),$D$5/(SUM(I$6:I7)+1),D7)</f>
        <v>355856.5</v>
      </c>
      <c r="E8" s="2">
        <f>IF(E7=MAX($D7:$F7),$E$5/(SUM(J$6:J7)+1),E7)</f>
        <v>235346</v>
      </c>
      <c r="F8" s="2">
        <f>IF(F7=MAX($D7:$F7),$F$5/(SUM(K$6:K7)+1),F7)</f>
        <v>211361</v>
      </c>
      <c r="G8" s="2"/>
      <c r="H8" s="1">
        <v>3</v>
      </c>
      <c r="I8" s="1">
        <f t="shared" si="0"/>
        <v>1</v>
      </c>
      <c r="J8" s="1">
        <f t="shared" si="1"/>
        <v>0</v>
      </c>
      <c r="K8" s="1">
        <f t="shared" si="2"/>
        <v>0</v>
      </c>
      <c r="L8" s="1"/>
      <c r="M8" s="1" t="s">
        <v>10</v>
      </c>
      <c r="N8" s="1" t="str">
        <f>IF(Datos!C6&gt;Datos!$J$34,"PASA CORTE","NO PASA CORTE")</f>
        <v>NO PASA CORTE</v>
      </c>
      <c r="O8" s="1"/>
      <c r="P8" s="1"/>
      <c r="Q8" s="1"/>
    </row>
    <row r="9" spans="2:17" ht="14.4">
      <c r="B9" s="1" t="s">
        <v>65</v>
      </c>
      <c r="C9" s="1">
        <v>4</v>
      </c>
      <c r="D9" s="2">
        <f>IF(D8=MAX($D8:$F8),$D$5/(SUM(I$6:I8)+1),D8)</f>
        <v>237237.66666666666</v>
      </c>
      <c r="E9" s="2">
        <f>IF(E8=MAX($D8:$F8),$E$5/(SUM(J$6:J8)+1),E8)</f>
        <v>235346</v>
      </c>
      <c r="F9" s="2">
        <f>IF(F8=MAX($D8:$F8),$F$5/(SUM(K$6:K8)+1),F8)</f>
        <v>211361</v>
      </c>
      <c r="G9" s="2"/>
      <c r="H9" s="1">
        <v>4</v>
      </c>
      <c r="I9" s="1">
        <f t="shared" si="0"/>
        <v>1</v>
      </c>
      <c r="J9" s="1">
        <f t="shared" si="1"/>
        <v>0</v>
      </c>
      <c r="K9" s="1">
        <f t="shared" si="2"/>
        <v>0</v>
      </c>
      <c r="L9" s="1"/>
      <c r="M9" s="1" t="s">
        <v>11</v>
      </c>
      <c r="N9" s="1" t="str">
        <f>IF(Datos!C7&gt;Datos!$J$34,"PASA CORTE","NO PASA CORTE")</f>
        <v>NO PASA CORTE</v>
      </c>
      <c r="O9" s="1"/>
      <c r="P9" s="1"/>
      <c r="Q9" s="1"/>
    </row>
    <row r="10" spans="2:17" ht="14.4">
      <c r="B10" s="1" t="s">
        <v>65</v>
      </c>
      <c r="C10" s="1">
        <v>5</v>
      </c>
      <c r="D10" s="2">
        <f>IF(D9=MAX($D9:$F9),$D$5/(SUM(I$6:I9)+1),D9)</f>
        <v>177928.25</v>
      </c>
      <c r="E10" s="2">
        <f>IF(E9=MAX($D9:$F9),$E$5/(SUM(J$6:J9)+1),E9)</f>
        <v>235346</v>
      </c>
      <c r="F10" s="2">
        <f>IF(F9=MAX($D9:$F9),$F$5/(SUM(K$6:K9)+1),F9)</f>
        <v>211361</v>
      </c>
      <c r="G10" s="2"/>
      <c r="H10" s="1">
        <v>5</v>
      </c>
      <c r="I10" s="1">
        <f t="shared" si="0"/>
        <v>0</v>
      </c>
      <c r="J10" s="1">
        <f t="shared" si="1"/>
        <v>1</v>
      </c>
      <c r="K10" s="1">
        <f t="shared" si="2"/>
        <v>0</v>
      </c>
      <c r="L10" s="1"/>
      <c r="M10" s="1" t="s">
        <v>12</v>
      </c>
      <c r="N10" s="1" t="str">
        <f>IF(Datos!C8&gt;Datos!$J$34,"PASA CORTE","NO PASA CORTE")</f>
        <v>NO PASA CORTE</v>
      </c>
      <c r="O10" s="1"/>
      <c r="P10" s="1"/>
      <c r="Q10" s="1"/>
    </row>
    <row r="11" spans="2:17" ht="14.4">
      <c r="B11" s="1" t="s">
        <v>65</v>
      </c>
      <c r="C11" s="1">
        <v>6</v>
      </c>
      <c r="D11" s="2">
        <f>IF(D10=MAX($D10:$F10),$D$5/(SUM(I$6:I10)+1),D10)</f>
        <v>177928.25</v>
      </c>
      <c r="E11" s="2">
        <f>IF(E10=MAX($D10:$F10),$E$5/(SUM(J$6:J10)+1),E10)</f>
        <v>156897.33333333334</v>
      </c>
      <c r="F11" s="2">
        <f>IF(F10=MAX($D10:$F10),$F$5/(SUM(K$6:K10)+1),F10)</f>
        <v>211361</v>
      </c>
      <c r="G11" s="2"/>
      <c r="H11" s="1">
        <v>6</v>
      </c>
      <c r="I11" s="1">
        <f t="shared" si="0"/>
        <v>0</v>
      </c>
      <c r="J11" s="1">
        <f t="shared" si="1"/>
        <v>0</v>
      </c>
      <c r="K11" s="1">
        <f t="shared" si="2"/>
        <v>1</v>
      </c>
      <c r="L11" s="1"/>
      <c r="M11" s="1" t="s">
        <v>14</v>
      </c>
      <c r="N11" s="1" t="str">
        <f>IF(Datos!C9&gt;Datos!$J$34,"PASA CORTE","NO PASA CORTE")</f>
        <v>NO PASA CORTE</v>
      </c>
      <c r="O11" s="1"/>
      <c r="P11" s="1"/>
      <c r="Q11" s="1"/>
    </row>
    <row r="12" spans="2:17" ht="14.4">
      <c r="B12" s="1" t="s">
        <v>65</v>
      </c>
      <c r="C12" s="1">
        <v>7</v>
      </c>
      <c r="D12" s="2">
        <f>IF(D11=MAX($D11:$F11),$D$5/(SUM(I$6:I11)+1),D11)</f>
        <v>177928.25</v>
      </c>
      <c r="E12" s="2">
        <f>IF(E11=MAX($D11:$F11),$E$5/(SUM(J$6:J11)+1),E11)</f>
        <v>156897.33333333334</v>
      </c>
      <c r="F12" s="2">
        <f>IF(F11=MAX($D11:$F11),$F$5/(SUM(K$6:K11)+1),F11)</f>
        <v>105680.5</v>
      </c>
      <c r="G12" s="2"/>
      <c r="H12" s="1">
        <v>7</v>
      </c>
      <c r="I12" s="1">
        <f t="shared" si="0"/>
        <v>1</v>
      </c>
      <c r="J12" s="1">
        <f t="shared" si="1"/>
        <v>0</v>
      </c>
      <c r="K12" s="1">
        <f t="shared" si="2"/>
        <v>0</v>
      </c>
      <c r="L12" s="1"/>
      <c r="M12" s="1" t="s">
        <v>15</v>
      </c>
      <c r="N12" s="1" t="str">
        <f>IF(Datos!C10&gt;Datos!$J$34,"PASA CORTE","NO PASA CORTE")</f>
        <v>NO PASA CORTE</v>
      </c>
      <c r="O12" s="1"/>
      <c r="P12" s="1"/>
      <c r="Q12" s="1"/>
    </row>
    <row r="13" spans="2:17" ht="14.4">
      <c r="B13" s="1" t="s">
        <v>65</v>
      </c>
      <c r="C13" s="1">
        <v>8</v>
      </c>
      <c r="D13" s="2">
        <f>IF(D12=MAX($D12:$F12),$D$5/(SUM(I$6:I12)+1),D12)</f>
        <v>142342.6</v>
      </c>
      <c r="E13" s="2">
        <f>IF(E12=MAX($D12:$F12),$E$5/(SUM(J$6:J12)+1),E12)</f>
        <v>156897.33333333334</v>
      </c>
      <c r="F13" s="2">
        <f>IF(F12=MAX($D12:$F12),$F$5/(SUM(K$6:K12)+1),F12)</f>
        <v>105680.5</v>
      </c>
      <c r="G13" s="2"/>
      <c r="H13" s="1">
        <v>8</v>
      </c>
      <c r="I13" s="1">
        <f t="shared" si="0"/>
        <v>0</v>
      </c>
      <c r="J13" s="1">
        <f t="shared" si="1"/>
        <v>1</v>
      </c>
      <c r="K13" s="1">
        <f t="shared" si="2"/>
        <v>0</v>
      </c>
      <c r="L13" s="2"/>
      <c r="M13" s="1" t="s">
        <v>63</v>
      </c>
      <c r="N13" s="1" t="str">
        <f>IF(Datos!C11&gt;Datos!$J$34,"PASA CORTE","NO PASA CORTE")</f>
        <v>NO PASA CORTE</v>
      </c>
      <c r="O13" s="1"/>
      <c r="P13" s="1"/>
      <c r="Q13" s="1"/>
    </row>
    <row r="14" spans="2:17" ht="14.4">
      <c r="B14" s="1" t="s">
        <v>65</v>
      </c>
      <c r="C14" s="1">
        <v>9</v>
      </c>
      <c r="D14" s="2">
        <f>IF(D13=MAX($D13:$F13),$D$5/(SUM(I$6:I13)+1),D13)</f>
        <v>142342.6</v>
      </c>
      <c r="E14" s="2">
        <f>IF(E13=MAX($D13:$F13),$E$5/(SUM(J$6:J13)+1),E13)</f>
        <v>117673</v>
      </c>
      <c r="F14" s="2">
        <f>IF(F13=MAX($D13:$F13),$F$5/(SUM(K$6:K13)+1),F13)</f>
        <v>105680.5</v>
      </c>
      <c r="G14" s="2"/>
      <c r="H14" s="1">
        <v>9</v>
      </c>
      <c r="I14" s="1">
        <f t="shared" si="0"/>
        <v>1</v>
      </c>
      <c r="J14" s="1">
        <f t="shared" si="1"/>
        <v>0</v>
      </c>
      <c r="K14" s="1">
        <f t="shared" si="2"/>
        <v>0</v>
      </c>
      <c r="L14" s="2"/>
      <c r="M14" s="1" t="s">
        <v>16</v>
      </c>
      <c r="N14" s="1" t="str">
        <f>IF(Datos!C12&gt;Datos!$J$34,"PASA CORTE","NO PASA CORTE")</f>
        <v>NO PASA CORTE</v>
      </c>
      <c r="O14" s="1"/>
      <c r="P14" s="1"/>
      <c r="Q14" s="1"/>
    </row>
    <row r="15" spans="2:17" ht="14.4">
      <c r="B15" s="1" t="s">
        <v>65</v>
      </c>
      <c r="C15" s="1">
        <v>10</v>
      </c>
      <c r="D15" s="2">
        <f>IF(D14=MAX($D14:$F14),$D$5/(SUM(I$6:I14)+1),D14)</f>
        <v>118618.83333333333</v>
      </c>
      <c r="E15" s="2">
        <f>IF(E14=MAX($D14:$F14),$E$5/(SUM(J$6:J14)+1),E14)</f>
        <v>117673</v>
      </c>
      <c r="F15" s="2">
        <f>IF(F14=MAX($D14:$F14),$F$5/(SUM(K$6:K14)+1),F14)</f>
        <v>105680.5</v>
      </c>
      <c r="G15" s="2"/>
      <c r="H15" s="1">
        <v>10</v>
      </c>
      <c r="I15" s="1">
        <f t="shared" si="0"/>
        <v>1</v>
      </c>
      <c r="J15" s="1">
        <f t="shared" si="1"/>
        <v>0</v>
      </c>
      <c r="K15" s="1">
        <f t="shared" si="2"/>
        <v>0</v>
      </c>
      <c r="L15" s="2"/>
      <c r="M15" s="1" t="s">
        <v>17</v>
      </c>
      <c r="N15" s="1" t="str">
        <f>IF(Datos!C13&gt;Datos!$J$34,"PASA CORTE","NO PASA CORTE")</f>
        <v>NO PASA CORTE</v>
      </c>
      <c r="O15" s="1"/>
      <c r="P15" s="1"/>
      <c r="Q15" s="1"/>
    </row>
    <row r="16" spans="2:17" ht="14.4">
      <c r="B16" s="1" t="s">
        <v>65</v>
      </c>
      <c r="C16" s="1">
        <v>11</v>
      </c>
      <c r="D16" s="2">
        <f>IF(D15=MAX($D15:$F15),$D$5/(SUM(I$6:I15)+1),D15)</f>
        <v>101673.28571428571</v>
      </c>
      <c r="E16" s="2">
        <f>IF(E15=MAX($D15:$F15),$E$5/(SUM(J$6:J15)+1),E15)</f>
        <v>117673</v>
      </c>
      <c r="F16" s="2">
        <f>IF(F15=MAX($D15:$F15),$F$5/(SUM(K$6:K15)+1),F15)</f>
        <v>105680.5</v>
      </c>
      <c r="G16" s="2"/>
      <c r="H16" s="1">
        <v>11</v>
      </c>
      <c r="I16" s="1">
        <f t="shared" si="0"/>
        <v>0</v>
      </c>
      <c r="J16" s="1">
        <f t="shared" si="1"/>
        <v>1</v>
      </c>
      <c r="K16" s="1">
        <f t="shared" si="2"/>
        <v>0</v>
      </c>
      <c r="L16" s="2"/>
      <c r="M16" s="2"/>
      <c r="N16" s="2"/>
      <c r="O16" s="1"/>
      <c r="P16" s="1"/>
      <c r="Q16" s="1"/>
    </row>
    <row r="17" spans="2:17" ht="14.4">
      <c r="B17" s="1" t="s">
        <v>65</v>
      </c>
      <c r="C17" s="1">
        <v>12</v>
      </c>
      <c r="D17" s="2">
        <f>IF(D16=MAX($D16:$F16),$D$5/(SUM(I$6:I16)+1),D16)</f>
        <v>101673.28571428571</v>
      </c>
      <c r="E17" s="2">
        <f>IF(E16=MAX($D16:$F16),$E$5/(SUM(J$6:J16)+1),E16)</f>
        <v>94138.4</v>
      </c>
      <c r="F17" s="2">
        <f>IF(F16=MAX($D16:$F16),$F$5/(SUM(K$6:K16)+1),F16)</f>
        <v>105680.5</v>
      </c>
      <c r="G17" s="2"/>
      <c r="H17" s="1">
        <v>12</v>
      </c>
      <c r="I17" s="1">
        <f t="shared" si="0"/>
        <v>0</v>
      </c>
      <c r="J17" s="1">
        <f t="shared" si="1"/>
        <v>0</v>
      </c>
      <c r="K17" s="1">
        <f t="shared" si="2"/>
        <v>1</v>
      </c>
      <c r="L17" s="2"/>
      <c r="M17" s="2"/>
      <c r="N17" s="2"/>
      <c r="O17" s="1"/>
      <c r="P17" s="1"/>
      <c r="Q17" s="1"/>
    </row>
    <row r="18" spans="2:17" ht="14.4">
      <c r="B18" s="1" t="s">
        <v>65</v>
      </c>
      <c r="C18" s="1">
        <v>13</v>
      </c>
      <c r="D18" s="2">
        <f>IF(D17=MAX($D17:$F17),$D$5/(SUM(I$6:I17)+1),D17)</f>
        <v>101673.28571428571</v>
      </c>
      <c r="E18" s="2">
        <f>IF(E17=MAX($D17:$F17),$E$5/(SUM(J$6:J17)+1),E17)</f>
        <v>94138.4</v>
      </c>
      <c r="F18" s="2">
        <f>IF(F17=MAX($D17:$F17),$F$5/(SUM(K$6:K17)+1),F17)</f>
        <v>70453.666666666672</v>
      </c>
      <c r="G18" s="2"/>
      <c r="H18" s="1">
        <v>13</v>
      </c>
      <c r="I18" s="1">
        <f t="shared" si="0"/>
        <v>1</v>
      </c>
      <c r="J18" s="1">
        <f t="shared" si="1"/>
        <v>0</v>
      </c>
      <c r="K18" s="1">
        <f t="shared" si="2"/>
        <v>0</v>
      </c>
      <c r="L18" s="2"/>
      <c r="M18" s="2"/>
      <c r="N18" s="2"/>
      <c r="O18" s="1"/>
      <c r="P18" s="1"/>
      <c r="Q18" s="1"/>
    </row>
    <row r="19" spans="2:17" ht="14.4">
      <c r="B19" s="1" t="s">
        <v>65</v>
      </c>
      <c r="C19" s="1">
        <v>14</v>
      </c>
      <c r="D19" s="2">
        <f>IF(D18=MAX($D18:$F18),$D$5/(SUM(I$6:I18)+1),D18)</f>
        <v>88964.125</v>
      </c>
      <c r="E19" s="2">
        <f>IF(E18=MAX($D18:$F18),$E$5/(SUM(J$6:J18)+1),E18)</f>
        <v>94138.4</v>
      </c>
      <c r="F19" s="2">
        <f>IF(F18=MAX($D18:$F18),$F$5/(SUM(K$6:K18)+1),F18)</f>
        <v>70453.666666666672</v>
      </c>
      <c r="G19" s="2"/>
      <c r="H19" s="1">
        <v>14</v>
      </c>
      <c r="I19" s="1">
        <f t="shared" si="0"/>
        <v>0</v>
      </c>
      <c r="J19" s="1">
        <f t="shared" si="1"/>
        <v>1</v>
      </c>
      <c r="K19" s="1">
        <f t="shared" si="2"/>
        <v>0</v>
      </c>
      <c r="L19" s="2"/>
      <c r="M19" s="2"/>
      <c r="N19" s="2"/>
      <c r="O19" s="1"/>
      <c r="P19" s="1"/>
      <c r="Q19" s="1"/>
    </row>
    <row r="20" spans="2:17" ht="14.4">
      <c r="B20" s="1" t="s">
        <v>65</v>
      </c>
      <c r="C20" s="1">
        <v>15</v>
      </c>
      <c r="D20" s="2">
        <f>IF(D19=MAX($D19:$F19),$D$5/(SUM(I$6:I19)+1),D19)</f>
        <v>88964.125</v>
      </c>
      <c r="E20" s="2">
        <f>IF(E19=MAX($D19:$F19),$E$5/(SUM(J$6:J19)+1),E19)</f>
        <v>78448.666666666672</v>
      </c>
      <c r="F20" s="2">
        <f>IF(F19=MAX($D19:$F19),$F$5/(SUM(K$6:K19)+1),F19)</f>
        <v>70453.666666666672</v>
      </c>
      <c r="G20" s="2"/>
      <c r="H20" s="1">
        <v>15</v>
      </c>
      <c r="I20" s="1">
        <f t="shared" si="0"/>
        <v>1</v>
      </c>
      <c r="J20" s="1">
        <f t="shared" si="1"/>
        <v>0</v>
      </c>
      <c r="K20" s="1">
        <f t="shared" si="2"/>
        <v>0</v>
      </c>
      <c r="L20" s="2"/>
      <c r="M20" s="2"/>
      <c r="N20" s="2"/>
      <c r="O20" s="1"/>
      <c r="P20" s="1"/>
      <c r="Q20" s="1"/>
    </row>
    <row r="21" spans="2:17" ht="14.4">
      <c r="B21" s="1" t="s">
        <v>65</v>
      </c>
      <c r="C21" s="1">
        <v>16</v>
      </c>
      <c r="D21" s="2">
        <f>IF(D20=MAX($D20:$F20),$D$5/(SUM(I$6:I20)+1),D20)</f>
        <v>79079.222222222219</v>
      </c>
      <c r="E21" s="2">
        <f>IF(E20=MAX($D20:$F20),$E$5/(SUM(J$6:J20)+1),E20)</f>
        <v>78448.666666666672</v>
      </c>
      <c r="F21" s="2">
        <f>IF(F20=MAX($D20:$F20),$F$5/(SUM(K$6:K20)+1),F20)</f>
        <v>70453.666666666672</v>
      </c>
      <c r="G21" s="2"/>
      <c r="H21" s="1">
        <v>16</v>
      </c>
      <c r="I21" s="1">
        <f t="shared" si="0"/>
        <v>1</v>
      </c>
      <c r="J21" s="1">
        <f t="shared" si="1"/>
        <v>0</v>
      </c>
      <c r="K21" s="1">
        <f t="shared" si="2"/>
        <v>0</v>
      </c>
      <c r="L21" s="2"/>
      <c r="M21" s="2"/>
      <c r="N21" s="2"/>
      <c r="O21" s="1"/>
      <c r="P21" s="1"/>
      <c r="Q21" s="1"/>
    </row>
    <row r="22" spans="2:17" ht="14.4">
      <c r="B22" s="1" t="s">
        <v>65</v>
      </c>
      <c r="C22" s="1">
        <v>17</v>
      </c>
      <c r="D22" s="2">
        <f>IF(D21=MAX($D21:$F21),$D$5/(SUM(I$6:I21)+1),D21)</f>
        <v>71171.3</v>
      </c>
      <c r="E22" s="2">
        <f>IF(E21=MAX($D21:$F21),$E$5/(SUM(J$6:J21)+1),E21)</f>
        <v>78448.666666666672</v>
      </c>
      <c r="F22" s="2">
        <f>IF(F21=MAX($D21:$F21),$F$5/(SUM(K$6:K21)+1),F21)</f>
        <v>70453.666666666672</v>
      </c>
      <c r="G22" s="2"/>
      <c r="H22" s="1">
        <v>17</v>
      </c>
      <c r="I22" s="1">
        <f t="shared" si="0"/>
        <v>0</v>
      </c>
      <c r="J22" s="1">
        <f t="shared" si="1"/>
        <v>1</v>
      </c>
      <c r="K22" s="1">
        <f t="shared" si="2"/>
        <v>0</v>
      </c>
      <c r="L22" s="2"/>
      <c r="M22" s="2"/>
      <c r="N22" s="2"/>
      <c r="O22" s="1"/>
      <c r="P22" s="1"/>
      <c r="Q22" s="1"/>
    </row>
    <row r="23" spans="2:17" ht="14.4">
      <c r="B23" s="1" t="s">
        <v>65</v>
      </c>
      <c r="C23" s="1">
        <v>18</v>
      </c>
      <c r="D23" s="2">
        <f>IF(D22=MAX($D22:$F22),$D$5/(SUM(I$6:I22)+1),D22)</f>
        <v>71171.3</v>
      </c>
      <c r="E23" s="2">
        <f>IF(E22=MAX($D22:$F22),$E$5/(SUM(J$6:J22)+1),E22)</f>
        <v>67241.71428571429</v>
      </c>
      <c r="F23" s="2">
        <f>IF(F22=MAX($D22:$F22),$F$5/(SUM(K$6:K22)+1),F22)</f>
        <v>70453.666666666672</v>
      </c>
      <c r="G23" s="2"/>
      <c r="H23" s="1">
        <v>18</v>
      </c>
      <c r="I23" s="1">
        <f t="shared" si="0"/>
        <v>1</v>
      </c>
      <c r="J23" s="1">
        <f t="shared" si="1"/>
        <v>0</v>
      </c>
      <c r="K23" s="1">
        <f t="shared" si="2"/>
        <v>0</v>
      </c>
      <c r="L23" s="2"/>
      <c r="M23" s="2"/>
      <c r="N23" s="2"/>
      <c r="O23" s="1"/>
      <c r="P23" s="1"/>
      <c r="Q23" s="1"/>
    </row>
    <row r="24" spans="2:17" ht="14.4">
      <c r="B24" s="1" t="s">
        <v>65</v>
      </c>
      <c r="C24" s="1">
        <v>19</v>
      </c>
      <c r="D24" s="2">
        <f>IF(D23=MAX($D23:$F23),$D$5/(SUM(I$6:I23)+1),D23)</f>
        <v>64701.181818181816</v>
      </c>
      <c r="E24" s="2">
        <f>IF(E23=MAX($D23:$F23),$E$5/(SUM(J$6:J23)+1),E23)</f>
        <v>67241.71428571429</v>
      </c>
      <c r="F24" s="2">
        <f>IF(F23=MAX($D23:$F23),$F$5/(SUM(K$6:K23)+1),F23)</f>
        <v>70453.666666666672</v>
      </c>
      <c r="G24" s="2"/>
      <c r="H24" s="1">
        <v>19</v>
      </c>
      <c r="I24" s="1">
        <f t="shared" si="0"/>
        <v>0</v>
      </c>
      <c r="J24" s="1">
        <f t="shared" si="1"/>
        <v>0</v>
      </c>
      <c r="K24" s="1">
        <f t="shared" si="2"/>
        <v>1</v>
      </c>
      <c r="L24" s="2"/>
      <c r="M24" s="2"/>
      <c r="N24" s="2"/>
      <c r="O24" s="1"/>
      <c r="P24" s="1"/>
      <c r="Q24" s="1"/>
    </row>
    <row r="25" spans="2:17" ht="14.4">
      <c r="B25" s="1" t="s">
        <v>65</v>
      </c>
      <c r="C25" s="1">
        <v>20</v>
      </c>
      <c r="D25" s="2">
        <f>IF(D24=MAX($D24:$F24),$D$5/(SUM(I$6:I24)+1),D24)</f>
        <v>64701.181818181816</v>
      </c>
      <c r="E25" s="2">
        <f>IF(E24=MAX($D24:$F24),$E$5/(SUM(J$6:J24)+1),E24)</f>
        <v>67241.71428571429</v>
      </c>
      <c r="F25" s="2">
        <f>IF(F24=MAX($D24:$F24),$F$5/(SUM(K$6:K24)+1),F24)</f>
        <v>52840.25</v>
      </c>
      <c r="G25" s="2"/>
      <c r="H25" s="1">
        <v>20</v>
      </c>
      <c r="I25" s="1">
        <f t="shared" si="0"/>
        <v>0</v>
      </c>
      <c r="J25" s="1">
        <f t="shared" si="1"/>
        <v>1</v>
      </c>
      <c r="K25" s="1">
        <f t="shared" si="2"/>
        <v>0</v>
      </c>
      <c r="L25" s="2"/>
      <c r="M25" s="2"/>
      <c r="N25" s="2"/>
      <c r="O25" s="1"/>
      <c r="P25" s="1"/>
      <c r="Q25" s="1"/>
    </row>
    <row r="26" spans="2:17" ht="14.4">
      <c r="B26" s="1" t="s">
        <v>65</v>
      </c>
      <c r="C26" s="1">
        <v>21</v>
      </c>
      <c r="D26" s="2">
        <f>IF(D25=MAX($D25:$F25),$D$5/(SUM(I$6:I25)+1),D25)</f>
        <v>64701.181818181816</v>
      </c>
      <c r="E26" s="2">
        <f>IF(E25=MAX($D25:$F25),$E$5/(SUM(J$6:J25)+1),E25)</f>
        <v>58836.5</v>
      </c>
      <c r="F26" s="2">
        <f>IF(F25=MAX($D25:$F25),$F$5/(SUM(K$6:K25)+1),F25)</f>
        <v>52840.25</v>
      </c>
      <c r="G26" s="2"/>
      <c r="H26" s="1">
        <v>21</v>
      </c>
      <c r="I26" s="1">
        <f t="shared" si="0"/>
        <v>1</v>
      </c>
      <c r="J26" s="1">
        <f t="shared" si="1"/>
        <v>0</v>
      </c>
      <c r="K26" s="1">
        <f t="shared" si="2"/>
        <v>0</v>
      </c>
      <c r="L26" s="2"/>
      <c r="M26" s="2"/>
      <c r="N26" s="2"/>
      <c r="O26" s="1"/>
      <c r="P26" s="1"/>
      <c r="Q26" s="1"/>
    </row>
    <row r="27" spans="2:17" ht="14.4">
      <c r="B27" s="1" t="s">
        <v>65</v>
      </c>
      <c r="C27" s="1">
        <v>22</v>
      </c>
      <c r="D27" s="2">
        <f>IF(D26=MAX($D26:$F26),$D$5/(SUM(I$6:I26)+1),D26)</f>
        <v>59309.416666666664</v>
      </c>
      <c r="E27" s="2">
        <f>IF(E26=MAX($D26:$F26),$E$5/(SUM(J$6:J26)+1),E26)</f>
        <v>58836.5</v>
      </c>
      <c r="F27" s="2">
        <f>IF(F26=MAX($D26:$F26),$F$5/(SUM(K$6:K26)+1),F26)</f>
        <v>52840.25</v>
      </c>
      <c r="G27" s="2"/>
      <c r="H27" s="1">
        <v>22</v>
      </c>
      <c r="I27" s="1">
        <f t="shared" si="0"/>
        <v>1</v>
      </c>
      <c r="J27" s="1">
        <f t="shared" si="1"/>
        <v>0</v>
      </c>
      <c r="K27" s="1">
        <f t="shared" si="2"/>
        <v>0</v>
      </c>
      <c r="L27" s="2"/>
      <c r="M27" s="2"/>
      <c r="N27" s="2"/>
      <c r="O27" s="1"/>
      <c r="P27" s="1"/>
      <c r="Q27" s="1"/>
    </row>
    <row r="28" spans="2:17" ht="14.4">
      <c r="B28" s="1" t="s">
        <v>65</v>
      </c>
      <c r="C28" s="1">
        <v>23</v>
      </c>
      <c r="D28" s="2">
        <f>IF(D27=MAX($D27:$F27),$D$5/(SUM(I$6:I27)+1),D27)</f>
        <v>54747.153846153844</v>
      </c>
      <c r="E28" s="2">
        <f>IF(E27=MAX($D27:$F27),$E$5/(SUM(J$6:J27)+1),E27)</f>
        <v>58836.5</v>
      </c>
      <c r="F28" s="2">
        <f>IF(F27=MAX($D27:$F27),$F$5/(SUM(K$6:K27)+1),F27)</f>
        <v>52840.25</v>
      </c>
      <c r="G28" s="2"/>
      <c r="H28" s="1">
        <v>23</v>
      </c>
      <c r="I28" s="1">
        <f t="shared" si="0"/>
        <v>0</v>
      </c>
      <c r="J28" s="1">
        <f t="shared" si="1"/>
        <v>1</v>
      </c>
      <c r="K28" s="1">
        <f t="shared" si="2"/>
        <v>0</v>
      </c>
      <c r="L28" s="2"/>
      <c r="M28" s="2"/>
      <c r="N28" s="2"/>
      <c r="O28" s="1"/>
      <c r="P28" s="1"/>
      <c r="Q28" s="1"/>
    </row>
    <row r="29" spans="2:17" ht="14.4">
      <c r="B29" s="1" t="s">
        <v>65</v>
      </c>
      <c r="C29" s="1">
        <v>24</v>
      </c>
      <c r="D29" s="2">
        <f>IF(D28=MAX($D28:$F28),$D$5/(SUM(I$6:I28)+1),D28)</f>
        <v>54747.153846153844</v>
      </c>
      <c r="E29" s="2">
        <f>IF(E28=MAX($D28:$F28),$E$5/(SUM(J$6:J28)+1),E28)</f>
        <v>52299.111111111109</v>
      </c>
      <c r="F29" s="2">
        <f>IF(F28=MAX($D28:$F28),$F$5/(SUM(K$6:K28)+1),F28)</f>
        <v>52840.25</v>
      </c>
      <c r="G29" s="2"/>
      <c r="H29" s="1">
        <v>24</v>
      </c>
      <c r="I29" s="1">
        <f t="shared" si="0"/>
        <v>1</v>
      </c>
      <c r="J29" s="1">
        <f t="shared" si="1"/>
        <v>0</v>
      </c>
      <c r="K29" s="1">
        <f t="shared" si="2"/>
        <v>0</v>
      </c>
      <c r="L29" s="2"/>
      <c r="M29" s="2"/>
      <c r="N29" s="2"/>
      <c r="O29" s="1"/>
      <c r="P29" s="1"/>
      <c r="Q29" s="1"/>
    </row>
    <row r="30" spans="2:17" ht="14.4">
      <c r="B30" s="1" t="s">
        <v>65</v>
      </c>
      <c r="C30" s="1">
        <v>25</v>
      </c>
      <c r="D30" s="2">
        <f>IF(D29=MAX($D29:$F29),$D$5/(SUM(I$6:I29)+1),D29)</f>
        <v>50836.642857142855</v>
      </c>
      <c r="E30" s="2">
        <f>IF(E29=MAX($D29:$F29),$E$5/(SUM(J$6:J29)+1),E29)</f>
        <v>52299.111111111109</v>
      </c>
      <c r="F30" s="2">
        <f>IF(F29=MAX($D29:$F29),$F$5/(SUM(K$6:K29)+1),F29)</f>
        <v>52840.25</v>
      </c>
      <c r="G30" s="2"/>
      <c r="H30" s="1">
        <v>25</v>
      </c>
      <c r="I30" s="1">
        <f t="shared" si="0"/>
        <v>0</v>
      </c>
      <c r="J30" s="1">
        <f t="shared" si="1"/>
        <v>0</v>
      </c>
      <c r="K30" s="1">
        <f t="shared" si="2"/>
        <v>1</v>
      </c>
      <c r="L30" s="2"/>
      <c r="M30" s="2"/>
      <c r="N30" s="2"/>
      <c r="O30" s="1"/>
      <c r="P30" s="1"/>
      <c r="Q30" s="1"/>
    </row>
    <row r="31" spans="2:17" ht="14.4">
      <c r="B31" s="1" t="s">
        <v>65</v>
      </c>
      <c r="C31" s="1">
        <v>26</v>
      </c>
      <c r="D31" s="2">
        <f>IF(D30=MAX($D30:$F30),$D$5/(SUM(I$6:I30)+1),D30)</f>
        <v>50836.642857142855</v>
      </c>
      <c r="E31" s="2">
        <f>IF(E30=MAX($D30:$F30),$E$5/(SUM(J$6:J30)+1),E30)</f>
        <v>52299.111111111109</v>
      </c>
      <c r="F31" s="2">
        <f>IF(F30=MAX($D30:$F30),$F$5/(SUM(K$6:K30)+1),F30)</f>
        <v>42272.2</v>
      </c>
      <c r="G31" s="2"/>
      <c r="H31" s="1">
        <v>26</v>
      </c>
      <c r="I31" s="1">
        <f t="shared" si="0"/>
        <v>0</v>
      </c>
      <c r="J31" s="1">
        <f t="shared" si="1"/>
        <v>1</v>
      </c>
      <c r="K31" s="1">
        <f t="shared" si="2"/>
        <v>0</v>
      </c>
      <c r="L31" s="2"/>
      <c r="M31" s="2"/>
      <c r="N31" s="2"/>
      <c r="O31" s="1"/>
      <c r="P31" s="1"/>
      <c r="Q31" s="1"/>
    </row>
    <row r="32" spans="2:17" ht="14.4">
      <c r="B32" s="1" t="s">
        <v>65</v>
      </c>
      <c r="C32" s="1">
        <v>27</v>
      </c>
      <c r="D32" s="2">
        <f>IF(D31=MAX($D31:$F31),$D$5/(SUM(I$6:I31)+1),D31)</f>
        <v>50836.642857142855</v>
      </c>
      <c r="E32" s="2">
        <f>IF(E31=MAX($D31:$F31),$E$5/(SUM(J$6:J31)+1),E31)</f>
        <v>47069.2</v>
      </c>
      <c r="F32" s="2">
        <f>IF(F31=MAX($D31:$F31),$F$5/(SUM(K$6:K31)+1),F31)</f>
        <v>42272.2</v>
      </c>
      <c r="G32" s="2"/>
      <c r="H32" s="1">
        <v>27</v>
      </c>
      <c r="I32" s="1">
        <f t="shared" si="0"/>
        <v>1</v>
      </c>
      <c r="J32" s="1">
        <f t="shared" si="1"/>
        <v>0</v>
      </c>
      <c r="K32" s="1">
        <f t="shared" si="2"/>
        <v>0</v>
      </c>
      <c r="L32" s="2"/>
      <c r="M32" s="2"/>
      <c r="N32" s="2"/>
      <c r="O32" s="1"/>
      <c r="P32" s="1"/>
      <c r="Q32" s="1"/>
    </row>
    <row r="33" spans="2:17" ht="14.4">
      <c r="B33" s="1" t="s">
        <v>65</v>
      </c>
      <c r="C33" s="1">
        <v>28</v>
      </c>
      <c r="D33" s="2">
        <f>IF(D32=MAX($D32:$F32),$D$5/(SUM(I$6:I32)+1),D32)</f>
        <v>47447.533333333333</v>
      </c>
      <c r="E33" s="2">
        <f>IF(E32=MAX($D32:$F32),$E$5/(SUM(J$6:J32)+1),E32)</f>
        <v>47069.2</v>
      </c>
      <c r="F33" s="2">
        <f>IF(F32=MAX($D32:$F32),$F$5/(SUM(K$6:K32)+1),F32)</f>
        <v>42272.2</v>
      </c>
      <c r="G33" s="2"/>
      <c r="H33" s="1">
        <v>28</v>
      </c>
      <c r="I33" s="1">
        <f t="shared" si="0"/>
        <v>1</v>
      </c>
      <c r="J33" s="1">
        <f t="shared" si="1"/>
        <v>0</v>
      </c>
      <c r="K33" s="1">
        <f t="shared" si="2"/>
        <v>0</v>
      </c>
      <c r="L33" s="2"/>
      <c r="M33" s="2"/>
      <c r="N33" s="2"/>
      <c r="O33" s="1"/>
      <c r="P33" s="1"/>
      <c r="Q33" s="1"/>
    </row>
    <row r="34" spans="2:17" ht="14.4">
      <c r="B34" s="1" t="s">
        <v>65</v>
      </c>
      <c r="C34" s="1">
        <v>29</v>
      </c>
      <c r="D34" s="2">
        <f>IF(D33=MAX($D33:$F33),$D$5/(SUM(I$6:I33)+1),D33)</f>
        <v>44482.0625</v>
      </c>
      <c r="E34" s="2">
        <f>IF(E33=MAX($D33:$F33),$E$5/(SUM(J$6:J33)+1),E33)</f>
        <v>47069.2</v>
      </c>
      <c r="F34" s="2">
        <f>IF(F33=MAX($D33:$F33),$F$5/(SUM(K$6:K33)+1),F33)</f>
        <v>42272.2</v>
      </c>
      <c r="G34" s="2"/>
      <c r="H34" s="1">
        <v>29</v>
      </c>
      <c r="I34" s="1">
        <f t="shared" si="0"/>
        <v>0</v>
      </c>
      <c r="J34" s="1">
        <f t="shared" si="1"/>
        <v>1</v>
      </c>
      <c r="K34" s="1">
        <f t="shared" si="2"/>
        <v>0</v>
      </c>
      <c r="L34" s="2"/>
      <c r="M34" s="2"/>
      <c r="N34" s="2"/>
      <c r="O34" s="1"/>
      <c r="P34" s="1"/>
      <c r="Q34" s="1"/>
    </row>
    <row r="35" spans="2:17" ht="14.4">
      <c r="B35" s="1" t="s">
        <v>65</v>
      </c>
      <c r="C35" s="1">
        <v>30</v>
      </c>
      <c r="D35" s="2">
        <f>IF(D34=MAX($D34:$F34),$D$5/(SUM(I$6:I34)+1),D34)</f>
        <v>44482.0625</v>
      </c>
      <c r="E35" s="2">
        <f>IF(E34=MAX($D34:$F34),$E$5/(SUM(J$6:J34)+1),E34)</f>
        <v>42790.181818181816</v>
      </c>
      <c r="F35" s="2">
        <f>IF(F34=MAX($D34:$F34),$F$5/(SUM(K$6:K34)+1),F34)</f>
        <v>42272.2</v>
      </c>
      <c r="G35" s="2"/>
      <c r="H35" s="1">
        <v>30</v>
      </c>
      <c r="I35" s="1">
        <f t="shared" si="0"/>
        <v>1</v>
      </c>
      <c r="J35" s="1">
        <f t="shared" si="1"/>
        <v>0</v>
      </c>
      <c r="K35" s="1">
        <f t="shared" si="2"/>
        <v>0</v>
      </c>
      <c r="L35" s="2"/>
      <c r="M35" s="2"/>
      <c r="N35" s="2"/>
      <c r="O35" s="1"/>
      <c r="P35" s="1"/>
      <c r="Q35" s="1"/>
    </row>
    <row r="36" spans="2:17" ht="14.4">
      <c r="B36" s="1" t="s">
        <v>65</v>
      </c>
      <c r="C36" s="1">
        <v>31</v>
      </c>
      <c r="D36" s="2">
        <f>IF(D35=MAX($D35:$F35),$D$5/(SUM(I$6:I35)+1),D35)</f>
        <v>41865.470588235294</v>
      </c>
      <c r="E36" s="2">
        <f>IF(E35=MAX($D35:$F35),$E$5/(SUM(J$6:J35)+1),E35)</f>
        <v>42790.181818181816</v>
      </c>
      <c r="F36" s="2">
        <f>IF(F35=MAX($D35:$F35),$F$5/(SUM(K$6:K35)+1),F35)</f>
        <v>42272.2</v>
      </c>
      <c r="G36" s="2"/>
      <c r="H36" s="1">
        <v>31</v>
      </c>
      <c r="I36" s="1">
        <f t="shared" si="0"/>
        <v>0</v>
      </c>
      <c r="J36" s="1">
        <f t="shared" si="1"/>
        <v>1</v>
      </c>
      <c r="K36" s="1">
        <f t="shared" si="2"/>
        <v>0</v>
      </c>
      <c r="L36" s="2"/>
      <c r="M36" s="2"/>
      <c r="N36" s="2"/>
      <c r="O36" s="1"/>
      <c r="P36" s="1"/>
      <c r="Q36" s="1"/>
    </row>
    <row r="37" spans="2:17" ht="14.4">
      <c r="B37" s="1" t="s">
        <v>65</v>
      </c>
      <c r="C37" s="1">
        <v>32</v>
      </c>
      <c r="D37" s="2">
        <f>IF(D36=MAX($D36:$F36),$D$5/(SUM(I$6:I36)+1),D36)</f>
        <v>41865.470588235294</v>
      </c>
      <c r="E37" s="2">
        <f>IF(E36=MAX($D36:$F36),$E$5/(SUM(J$6:J36)+1),E36)</f>
        <v>39224.333333333336</v>
      </c>
      <c r="F37" s="2">
        <f>IF(F36=MAX($D36:$F36),$F$5/(SUM(K$6:K36)+1),F36)</f>
        <v>42272.2</v>
      </c>
      <c r="G37" s="2"/>
      <c r="H37" s="1">
        <v>32</v>
      </c>
      <c r="I37" s="1">
        <f t="shared" si="0"/>
        <v>0</v>
      </c>
      <c r="J37" s="1">
        <f t="shared" si="1"/>
        <v>0</v>
      </c>
      <c r="K37" s="1">
        <f t="shared" si="2"/>
        <v>1</v>
      </c>
      <c r="L37" s="2"/>
      <c r="M37" s="2"/>
      <c r="N37" s="2"/>
      <c r="O37" s="1"/>
      <c r="P37" s="1"/>
      <c r="Q37" s="1"/>
    </row>
    <row r="38" spans="2:17" ht="14.4">
      <c r="B38" s="1" t="s">
        <v>65</v>
      </c>
      <c r="C38" s="1">
        <v>33</v>
      </c>
      <c r="D38" s="2">
        <f>IF(D37=MAX($D37:$F37),$D$5/(SUM(I$6:I37)+1),D37)</f>
        <v>41865.470588235294</v>
      </c>
      <c r="E38" s="2">
        <f>IF(E37=MAX($D37:$F37),$E$5/(SUM(J$6:J37)+1),E37)</f>
        <v>39224.333333333336</v>
      </c>
      <c r="F38" s="2">
        <f>IF(F37=MAX($D37:$F37),$F$5/(SUM(K$6:K37)+1),F37)</f>
        <v>35226.833333333336</v>
      </c>
      <c r="G38" s="2"/>
      <c r="H38" s="1">
        <v>33</v>
      </c>
      <c r="I38" s="1">
        <f t="shared" ref="I38:I69" si="3">IF(D38=MAX($D38:$F38),1,0)</f>
        <v>1</v>
      </c>
      <c r="J38" s="1">
        <f t="shared" ref="J38:J69" si="4">IF(E38=MAX($D38:$F38),1,0)</f>
        <v>0</v>
      </c>
      <c r="K38" s="1">
        <f t="shared" ref="K38:K69" si="5">IF(F38=MAX($D38:$F38),1,0)</f>
        <v>0</v>
      </c>
      <c r="L38" s="2"/>
      <c r="M38" s="2"/>
      <c r="N38" s="2"/>
      <c r="O38" s="1"/>
      <c r="P38" s="1"/>
      <c r="Q38" s="1"/>
    </row>
    <row r="39" spans="2:17" ht="14.4">
      <c r="B39" s="1" t="s">
        <v>65</v>
      </c>
      <c r="C39" s="1">
        <v>34</v>
      </c>
      <c r="D39" s="2">
        <f>IF(D38=MAX($D38:$F38),$D$5/(SUM(I$6:I38)+1),D38)</f>
        <v>39539.611111111109</v>
      </c>
      <c r="E39" s="2">
        <f>IF(E38=MAX($D38:$F38),$E$5/(SUM(J$6:J38)+1),E38)</f>
        <v>39224.333333333336</v>
      </c>
      <c r="F39" s="2">
        <f>IF(F38=MAX($D38:$F38),$F$5/(SUM(K$6:K38)+1),F38)</f>
        <v>35226.833333333336</v>
      </c>
      <c r="G39" s="2"/>
      <c r="H39" s="1">
        <v>34</v>
      </c>
      <c r="I39" s="1">
        <f t="shared" si="3"/>
        <v>1</v>
      </c>
      <c r="J39" s="1">
        <f t="shared" si="4"/>
        <v>0</v>
      </c>
      <c r="K39" s="1">
        <f t="shared" si="5"/>
        <v>0</v>
      </c>
      <c r="L39" s="2"/>
      <c r="M39" s="2"/>
      <c r="N39" s="2"/>
      <c r="O39" s="1"/>
      <c r="P39" s="1"/>
      <c r="Q39" s="1"/>
    </row>
    <row r="40" spans="2:17" ht="14.4">
      <c r="B40" s="1" t="s">
        <v>65</v>
      </c>
      <c r="C40" s="1">
        <v>35</v>
      </c>
      <c r="D40" s="2">
        <f>IF(D39=MAX($D39:$F39),$D$5/(SUM(I$6:I39)+1),D39)</f>
        <v>37458.57894736842</v>
      </c>
      <c r="E40" s="2">
        <f>IF(E39=MAX($D39:$F39),$E$5/(SUM(J$6:J39)+1),E39)</f>
        <v>39224.333333333336</v>
      </c>
      <c r="F40" s="2">
        <f>IF(F39=MAX($D39:$F39),$F$5/(SUM(K$6:K39)+1),F39)</f>
        <v>35226.833333333336</v>
      </c>
      <c r="G40" s="2"/>
      <c r="H40" s="1">
        <v>35</v>
      </c>
      <c r="I40" s="1">
        <f t="shared" si="3"/>
        <v>0</v>
      </c>
      <c r="J40" s="1">
        <f t="shared" si="4"/>
        <v>1</v>
      </c>
      <c r="K40" s="1">
        <f t="shared" si="5"/>
        <v>0</v>
      </c>
      <c r="L40" s="2"/>
      <c r="M40" s="2"/>
      <c r="N40" s="2"/>
      <c r="O40" s="1"/>
      <c r="P40" s="1"/>
      <c r="Q40" s="1"/>
    </row>
    <row r="41" spans="2:17" ht="14.4">
      <c r="B41" s="1" t="s">
        <v>65</v>
      </c>
      <c r="C41" s="1">
        <v>36</v>
      </c>
      <c r="D41" s="2">
        <f>IF(D40=MAX($D40:$F40),$D$5/(SUM(I$6:I40)+1),D40)</f>
        <v>37458.57894736842</v>
      </c>
      <c r="E41" s="2">
        <f>IF(E40=MAX($D40:$F40),$E$5/(SUM(J$6:J40)+1),E40)</f>
        <v>36207.076923076922</v>
      </c>
      <c r="F41" s="2">
        <f>IF(F40=MAX($D40:$F40),$F$5/(SUM(K$6:K40)+1),F40)</f>
        <v>35226.833333333336</v>
      </c>
      <c r="G41" s="2"/>
      <c r="H41" s="1">
        <v>36</v>
      </c>
      <c r="I41" s="1">
        <f t="shared" si="3"/>
        <v>1</v>
      </c>
      <c r="J41" s="1">
        <f t="shared" si="4"/>
        <v>0</v>
      </c>
      <c r="K41" s="1">
        <f t="shared" si="5"/>
        <v>0</v>
      </c>
      <c r="L41" s="2"/>
      <c r="M41" s="2"/>
      <c r="N41" s="2"/>
      <c r="O41" s="1"/>
      <c r="P41" s="1"/>
      <c r="Q41" s="1"/>
    </row>
    <row r="42" spans="2:17" ht="14.4">
      <c r="B42" s="1" t="s">
        <v>65</v>
      </c>
      <c r="C42" s="1">
        <v>37</v>
      </c>
      <c r="D42" s="2">
        <f>IF(D41=MAX($D41:$F41),$D$5/(SUM(I$6:I41)+1),D41)</f>
        <v>35585.65</v>
      </c>
      <c r="E42" s="2">
        <f>IF(E41=MAX($D41:$F41),$E$5/(SUM(J$6:J41)+1),E41)</f>
        <v>36207.076923076922</v>
      </c>
      <c r="F42" s="2">
        <f>IF(F41=MAX($D41:$F41),$F$5/(SUM(K$6:K41)+1),F41)</f>
        <v>35226.833333333336</v>
      </c>
      <c r="G42" s="2"/>
      <c r="H42" s="1">
        <v>37</v>
      </c>
      <c r="I42" s="1">
        <f t="shared" si="3"/>
        <v>0</v>
      </c>
      <c r="J42" s="1">
        <f t="shared" si="4"/>
        <v>1</v>
      </c>
      <c r="K42" s="1">
        <f t="shared" si="5"/>
        <v>0</v>
      </c>
      <c r="L42" s="2"/>
      <c r="M42" s="2"/>
      <c r="N42" s="2"/>
      <c r="O42" s="1"/>
      <c r="P42" s="1"/>
      <c r="Q42" s="1"/>
    </row>
    <row r="43" spans="2:17" ht="14.4">
      <c r="B43" s="1" t="s">
        <v>65</v>
      </c>
      <c r="C43" s="1">
        <v>38</v>
      </c>
      <c r="D43" s="2">
        <f>IF(D42=MAX($D42:$F42),$D$5/(SUM(I$6:I42)+1),D42)</f>
        <v>35585.65</v>
      </c>
      <c r="E43" s="2">
        <f>IF(E42=MAX($D42:$F42),$E$5/(SUM(J$6:J42)+1),E42)</f>
        <v>33620.857142857145</v>
      </c>
      <c r="F43" s="2">
        <f>IF(F42=MAX($D42:$F42),$F$5/(SUM(K$6:K42)+1),F42)</f>
        <v>35226.833333333336</v>
      </c>
      <c r="G43" s="2"/>
      <c r="H43" s="1">
        <v>38</v>
      </c>
      <c r="I43" s="1">
        <f t="shared" si="3"/>
        <v>1</v>
      </c>
      <c r="J43" s="1">
        <f t="shared" si="4"/>
        <v>0</v>
      </c>
      <c r="K43" s="1">
        <f t="shared" si="5"/>
        <v>0</v>
      </c>
      <c r="L43" s="2"/>
      <c r="M43" s="2"/>
      <c r="N43" s="2"/>
      <c r="O43" s="1"/>
      <c r="P43" s="1"/>
      <c r="Q43" s="1"/>
    </row>
    <row r="44" spans="2:17" ht="14.4">
      <c r="B44" s="1" t="s">
        <v>65</v>
      </c>
      <c r="C44" s="1">
        <v>39</v>
      </c>
      <c r="D44" s="2">
        <f>IF(D43=MAX($D43:$F43),$D$5/(SUM(I$6:I43)+1),D43)</f>
        <v>33891.095238095237</v>
      </c>
      <c r="E44" s="2">
        <f>IF(E43=MAX($D43:$F43),$E$5/(SUM(J$6:J43)+1),E43)</f>
        <v>33620.857142857145</v>
      </c>
      <c r="F44" s="2">
        <f>IF(F43=MAX($D43:$F43),$F$5/(SUM(K$6:K43)+1),F43)</f>
        <v>35226.833333333336</v>
      </c>
      <c r="G44" s="2"/>
      <c r="H44" s="1">
        <v>39</v>
      </c>
      <c r="I44" s="1">
        <f t="shared" si="3"/>
        <v>0</v>
      </c>
      <c r="J44" s="1">
        <f t="shared" si="4"/>
        <v>0</v>
      </c>
      <c r="K44" s="1">
        <f t="shared" si="5"/>
        <v>1</v>
      </c>
      <c r="L44" s="2"/>
      <c r="M44" s="2"/>
      <c r="N44" s="2"/>
      <c r="O44" s="1"/>
      <c r="P44" s="1"/>
      <c r="Q44" s="1"/>
    </row>
    <row r="45" spans="2:17" ht="14.4">
      <c r="B45" s="1" t="s">
        <v>65</v>
      </c>
      <c r="C45" s="1">
        <v>40</v>
      </c>
      <c r="D45" s="2">
        <f>IF(D44=MAX($D44:$F44),$D$5/(SUM(I$6:I44)+1),D44)</f>
        <v>33891.095238095237</v>
      </c>
      <c r="E45" s="2">
        <f>IF(E44=MAX($D44:$F44),$E$5/(SUM(J$6:J44)+1),E44)</f>
        <v>33620.857142857145</v>
      </c>
      <c r="F45" s="2">
        <f>IF(F44=MAX($D44:$F44),$F$5/(SUM(K$6:K44)+1),F44)</f>
        <v>30194.428571428572</v>
      </c>
      <c r="G45" s="2"/>
      <c r="H45" s="1">
        <v>40</v>
      </c>
      <c r="I45" s="1">
        <f t="shared" si="3"/>
        <v>1</v>
      </c>
      <c r="J45" s="1">
        <f t="shared" si="4"/>
        <v>0</v>
      </c>
      <c r="K45" s="1">
        <f t="shared" si="5"/>
        <v>0</v>
      </c>
      <c r="L45" s="2"/>
      <c r="M45" s="2"/>
      <c r="N45" s="2"/>
      <c r="O45" s="1"/>
      <c r="P45" s="1"/>
      <c r="Q45" s="1"/>
    </row>
    <row r="46" spans="2:17" ht="14.4">
      <c r="B46" s="1" t="s">
        <v>65</v>
      </c>
      <c r="C46" s="1">
        <v>41</v>
      </c>
      <c r="D46" s="2">
        <f>IF(D45=MAX($D45:$F45),$D$5/(SUM(I$6:I45)+1),D45)</f>
        <v>32350.590909090908</v>
      </c>
      <c r="E46" s="2">
        <f>IF(E45=MAX($D45:$F45),$E$5/(SUM(J$6:J45)+1),E45)</f>
        <v>33620.857142857145</v>
      </c>
      <c r="F46" s="2">
        <f>IF(F45=MAX($D45:$F45),$F$5/(SUM(K$6:K45)+1),F45)</f>
        <v>30194.428571428572</v>
      </c>
      <c r="G46" s="2"/>
      <c r="H46" s="1">
        <v>41</v>
      </c>
      <c r="I46" s="1">
        <f t="shared" si="3"/>
        <v>0</v>
      </c>
      <c r="J46" s="1">
        <f t="shared" si="4"/>
        <v>1</v>
      </c>
      <c r="K46" s="1">
        <f t="shared" si="5"/>
        <v>0</v>
      </c>
      <c r="L46" s="2"/>
      <c r="M46" s="2"/>
      <c r="N46" s="2"/>
      <c r="O46" s="1"/>
      <c r="P46" s="1"/>
      <c r="Q46" s="1"/>
    </row>
    <row r="47" spans="2:17" ht="14.4">
      <c r="B47" s="1" t="s">
        <v>65</v>
      </c>
      <c r="C47" s="1">
        <v>42</v>
      </c>
      <c r="D47" s="2">
        <f>IF(D46=MAX($D46:$F46),$D$5/(SUM(I$6:I46)+1),D46)</f>
        <v>32350.590909090908</v>
      </c>
      <c r="E47" s="2">
        <f>IF(E46=MAX($D46:$F46),$E$5/(SUM(J$6:J46)+1),E46)</f>
        <v>31379.466666666667</v>
      </c>
      <c r="F47" s="2">
        <f>IF(F46=MAX($D46:$F46),$F$5/(SUM(K$6:K46)+1),F46)</f>
        <v>30194.428571428572</v>
      </c>
      <c r="G47" s="2"/>
      <c r="H47" s="1">
        <v>42</v>
      </c>
      <c r="I47" s="1">
        <f t="shared" si="3"/>
        <v>1</v>
      </c>
      <c r="J47" s="1">
        <f t="shared" si="4"/>
        <v>0</v>
      </c>
      <c r="K47" s="1">
        <f t="shared" si="5"/>
        <v>0</v>
      </c>
      <c r="L47" s="2"/>
      <c r="M47" s="2"/>
      <c r="N47" s="2"/>
      <c r="O47" s="1"/>
      <c r="P47" s="1"/>
      <c r="Q47" s="1"/>
    </row>
    <row r="48" spans="2:17" ht="14.4">
      <c r="B48" s="1" t="s">
        <v>65</v>
      </c>
      <c r="C48" s="1">
        <v>43</v>
      </c>
      <c r="D48" s="2">
        <f>IF(D47=MAX($D47:$F47),$D$5/(SUM(I$6:I47)+1),D47)</f>
        <v>30944.043478260868</v>
      </c>
      <c r="E48" s="2">
        <f>IF(E47=MAX($D47:$F47),$E$5/(SUM(J$6:J47)+1),E47)</f>
        <v>31379.466666666667</v>
      </c>
      <c r="F48" s="2">
        <f>IF(F47=MAX($D47:$F47),$F$5/(SUM(K$6:K47)+1),F47)</f>
        <v>30194.428571428572</v>
      </c>
      <c r="G48" s="2"/>
      <c r="H48" s="1">
        <v>43</v>
      </c>
      <c r="I48" s="1">
        <f t="shared" si="3"/>
        <v>0</v>
      </c>
      <c r="J48" s="1">
        <f t="shared" si="4"/>
        <v>1</v>
      </c>
      <c r="K48" s="1">
        <f t="shared" si="5"/>
        <v>0</v>
      </c>
      <c r="L48" s="2"/>
      <c r="M48" s="2"/>
      <c r="N48" s="2"/>
      <c r="O48" s="1"/>
      <c r="P48" s="1"/>
      <c r="Q48" s="1"/>
    </row>
    <row r="49" spans="2:17" ht="14.4">
      <c r="B49" s="1" t="s">
        <v>65</v>
      </c>
      <c r="C49" s="1">
        <v>44</v>
      </c>
      <c r="D49" s="2">
        <f>IF(D48=MAX($D48:$F48),$D$5/(SUM(I$6:I48)+1),D48)</f>
        <v>30944.043478260868</v>
      </c>
      <c r="E49" s="2">
        <f>IF(E48=MAX($D48:$F48),$E$5/(SUM(J$6:J48)+1),E48)</f>
        <v>29418.25</v>
      </c>
      <c r="F49" s="2">
        <f>IF(F48=MAX($D48:$F48),$F$5/(SUM(K$6:K48)+1),F48)</f>
        <v>30194.428571428572</v>
      </c>
      <c r="G49" s="2"/>
      <c r="H49" s="1">
        <v>44</v>
      </c>
      <c r="I49" s="1">
        <f t="shared" si="3"/>
        <v>1</v>
      </c>
      <c r="J49" s="1">
        <f t="shared" si="4"/>
        <v>0</v>
      </c>
      <c r="K49" s="1">
        <f t="shared" si="5"/>
        <v>0</v>
      </c>
      <c r="L49" s="2"/>
      <c r="M49" s="2"/>
      <c r="N49" s="2"/>
      <c r="O49" s="1"/>
      <c r="P49" s="1"/>
      <c r="Q49" s="1"/>
    </row>
    <row r="50" spans="2:17" ht="14.4">
      <c r="B50" s="1" t="s">
        <v>65</v>
      </c>
      <c r="C50" s="1">
        <v>45</v>
      </c>
      <c r="D50" s="2">
        <f>IF(D49=MAX($D49:$F49),$D$5/(SUM(I$6:I49)+1),D49)</f>
        <v>29654.708333333332</v>
      </c>
      <c r="E50" s="2">
        <f>IF(E49=MAX($D49:$F49),$E$5/(SUM(J$6:J49)+1),E49)</f>
        <v>29418.25</v>
      </c>
      <c r="F50" s="2">
        <f>IF(F49=MAX($D49:$F49),$F$5/(SUM(K$6:K49)+1),F49)</f>
        <v>30194.428571428572</v>
      </c>
      <c r="G50" s="2"/>
      <c r="H50" s="1">
        <v>45</v>
      </c>
      <c r="I50" s="1">
        <f t="shared" si="3"/>
        <v>0</v>
      </c>
      <c r="J50" s="1">
        <f t="shared" si="4"/>
        <v>0</v>
      </c>
      <c r="K50" s="1">
        <f t="shared" si="5"/>
        <v>1</v>
      </c>
      <c r="L50" s="2"/>
      <c r="M50" s="2"/>
      <c r="N50" s="2"/>
      <c r="O50" s="1"/>
      <c r="P50" s="1"/>
      <c r="Q50" s="1"/>
    </row>
    <row r="51" spans="2:17" ht="14.4">
      <c r="B51" s="1" t="s">
        <v>65</v>
      </c>
      <c r="C51" s="1">
        <v>46</v>
      </c>
      <c r="D51" s="2">
        <f>IF(D50=MAX($D50:$F50),$D$5/(SUM(I$6:I50)+1),D50)</f>
        <v>29654.708333333332</v>
      </c>
      <c r="E51" s="2">
        <f>IF(E50=MAX($D50:$F50),$E$5/(SUM(J$6:J50)+1),E50)</f>
        <v>29418.25</v>
      </c>
      <c r="F51" s="2">
        <f>IF(F50=MAX($D50:$F50),$F$5/(SUM(K$6:K50)+1),F50)</f>
        <v>26420.125</v>
      </c>
      <c r="G51" s="2"/>
      <c r="H51" s="1">
        <v>46</v>
      </c>
      <c r="I51" s="1">
        <f t="shared" si="3"/>
        <v>1</v>
      </c>
      <c r="J51" s="1">
        <f t="shared" si="4"/>
        <v>0</v>
      </c>
      <c r="K51" s="1">
        <f t="shared" si="5"/>
        <v>0</v>
      </c>
      <c r="L51" s="2"/>
      <c r="M51" s="2"/>
      <c r="N51" s="2"/>
      <c r="O51" s="1"/>
      <c r="P51" s="1"/>
      <c r="Q51" s="1"/>
    </row>
    <row r="52" spans="2:17" ht="14.4">
      <c r="B52" s="1" t="s">
        <v>65</v>
      </c>
      <c r="C52" s="1">
        <v>47</v>
      </c>
      <c r="D52" s="2">
        <f>IF(D51=MAX($D51:$F51),$D$5/(SUM(I$6:I51)+1),D51)</f>
        <v>28468.52</v>
      </c>
      <c r="E52" s="2">
        <f>IF(E51=MAX($D51:$F51),$E$5/(SUM(J$6:J51)+1),E51)</f>
        <v>29418.25</v>
      </c>
      <c r="F52" s="2">
        <f>IF(F51=MAX($D51:$F51),$F$5/(SUM(K$6:K51)+1),F51)</f>
        <v>26420.125</v>
      </c>
      <c r="G52" s="2"/>
      <c r="H52" s="1">
        <v>47</v>
      </c>
      <c r="I52" s="1">
        <f t="shared" si="3"/>
        <v>0</v>
      </c>
      <c r="J52" s="1">
        <f t="shared" si="4"/>
        <v>1</v>
      </c>
      <c r="K52" s="1">
        <f t="shared" si="5"/>
        <v>0</v>
      </c>
      <c r="L52" s="2"/>
      <c r="M52" s="2"/>
      <c r="N52" s="2"/>
      <c r="O52" s="1"/>
      <c r="P52" s="1"/>
      <c r="Q52" s="1"/>
    </row>
    <row r="53" spans="2:17" ht="14.4">
      <c r="B53" s="1" t="s">
        <v>65</v>
      </c>
      <c r="C53" s="1">
        <v>48</v>
      </c>
      <c r="D53" s="2">
        <f>IF(D52=MAX($D52:$F52),$D$5/(SUM(I$6:I52)+1),D52)</f>
        <v>28468.52</v>
      </c>
      <c r="E53" s="2">
        <f>IF(E52=MAX($D52:$F52),$E$5/(SUM(J$6:J52)+1),E52)</f>
        <v>27687.764705882353</v>
      </c>
      <c r="F53" s="2">
        <f>IF(F52=MAX($D52:$F52),$F$5/(SUM(K$6:K52)+1),F52)</f>
        <v>26420.125</v>
      </c>
      <c r="G53" s="2"/>
      <c r="H53" s="1">
        <v>48</v>
      </c>
      <c r="I53" s="1">
        <f t="shared" si="3"/>
        <v>1</v>
      </c>
      <c r="J53" s="1">
        <f t="shared" si="4"/>
        <v>0</v>
      </c>
      <c r="K53" s="1">
        <f t="shared" si="5"/>
        <v>0</v>
      </c>
      <c r="L53" s="2"/>
      <c r="M53" s="2"/>
      <c r="N53" s="2"/>
      <c r="O53" s="1"/>
      <c r="P53" s="1"/>
      <c r="Q53" s="1"/>
    </row>
    <row r="54" spans="2:17" ht="14.4">
      <c r="B54" s="1" t="s">
        <v>65</v>
      </c>
      <c r="C54" s="1">
        <v>49</v>
      </c>
      <c r="D54" s="2">
        <f>IF(D53=MAX($D53:$F53),$D$5/(SUM(I$6:I53)+1),D53)</f>
        <v>27373.576923076922</v>
      </c>
      <c r="E54" s="2">
        <f>IF(E53=MAX($D53:$F53),$E$5/(SUM(J$6:J53)+1),E53)</f>
        <v>27687.764705882353</v>
      </c>
      <c r="F54" s="2">
        <f>IF(F53=MAX($D53:$F53),$F$5/(SUM(K$6:K53)+1),F53)</f>
        <v>26420.125</v>
      </c>
      <c r="G54" s="2"/>
      <c r="H54" s="1">
        <v>49</v>
      </c>
      <c r="I54" s="1">
        <f t="shared" si="3"/>
        <v>0</v>
      </c>
      <c r="J54" s="1">
        <f t="shared" si="4"/>
        <v>1</v>
      </c>
      <c r="K54" s="1">
        <f t="shared" si="5"/>
        <v>0</v>
      </c>
      <c r="L54" s="2"/>
      <c r="M54" s="2"/>
      <c r="N54" s="2"/>
      <c r="O54" s="1"/>
      <c r="P54" s="1"/>
      <c r="Q54" s="1"/>
    </row>
    <row r="55" spans="2:17" ht="14.4">
      <c r="B55" s="1" t="s">
        <v>65</v>
      </c>
      <c r="C55" s="1">
        <v>50</v>
      </c>
      <c r="D55" s="2">
        <f>IF(D54=MAX($D54:$F54),$D$5/(SUM(I$6:I54)+1),D54)</f>
        <v>27373.576923076922</v>
      </c>
      <c r="E55" s="2">
        <f>IF(E54=MAX($D54:$F54),$E$5/(SUM(J$6:J54)+1),E54)</f>
        <v>26149.555555555555</v>
      </c>
      <c r="F55" s="2">
        <f>IF(F54=MAX($D54:$F54),$F$5/(SUM(K$6:K54)+1),F54)</f>
        <v>26420.125</v>
      </c>
      <c r="G55" s="2"/>
      <c r="H55" s="1">
        <v>50</v>
      </c>
      <c r="I55" s="1">
        <f t="shared" si="3"/>
        <v>1</v>
      </c>
      <c r="J55" s="1">
        <f t="shared" si="4"/>
        <v>0</v>
      </c>
      <c r="K55" s="1">
        <f t="shared" si="5"/>
        <v>0</v>
      </c>
      <c r="L55" s="2"/>
      <c r="M55" s="2"/>
      <c r="N55" s="2"/>
      <c r="O55" s="1"/>
      <c r="P55" s="1"/>
      <c r="Q55" s="1"/>
    </row>
    <row r="56" spans="2:17" ht="14.4">
      <c r="B56" s="1" t="s">
        <v>65</v>
      </c>
      <c r="C56" s="1">
        <v>51</v>
      </c>
      <c r="D56" s="2">
        <f>IF(D55=MAX($D55:$F55),$D$5/(SUM(I$6:I55)+1),D55)</f>
        <v>26359.740740740741</v>
      </c>
      <c r="E56" s="2">
        <f>IF(E55=MAX($D55:$F55),$E$5/(SUM(J$6:J55)+1),E55)</f>
        <v>26149.555555555555</v>
      </c>
      <c r="F56" s="2">
        <f>IF(F55=MAX($D55:$F55),$F$5/(SUM(K$6:K55)+1),F55)</f>
        <v>26420.125</v>
      </c>
      <c r="G56" s="2"/>
      <c r="H56" s="1">
        <v>51</v>
      </c>
      <c r="I56" s="1">
        <f t="shared" si="3"/>
        <v>0</v>
      </c>
      <c r="J56" s="1">
        <f t="shared" si="4"/>
        <v>0</v>
      </c>
      <c r="K56" s="1">
        <f t="shared" si="5"/>
        <v>1</v>
      </c>
      <c r="L56" s="2"/>
      <c r="M56" s="2"/>
      <c r="N56" s="2"/>
      <c r="O56" s="1"/>
      <c r="P56" s="1"/>
      <c r="Q56" s="1"/>
    </row>
    <row r="57" spans="2:17" ht="14.4">
      <c r="B57" s="1" t="s">
        <v>65</v>
      </c>
      <c r="C57" s="1">
        <v>52</v>
      </c>
      <c r="D57" s="2">
        <f>IF(D56=MAX($D56:$F56),$D$5/(SUM(I$6:I56)+1),D56)</f>
        <v>26359.740740740741</v>
      </c>
      <c r="E57" s="2">
        <f>IF(E56=MAX($D56:$F56),$E$5/(SUM(J$6:J56)+1),E56)</f>
        <v>26149.555555555555</v>
      </c>
      <c r="F57" s="2">
        <f>IF(F56=MAX($D56:$F56),$F$5/(SUM(K$6:K56)+1),F56)</f>
        <v>23484.555555555555</v>
      </c>
      <c r="G57" s="2"/>
      <c r="H57" s="1">
        <v>52</v>
      </c>
      <c r="I57" s="1">
        <f t="shared" si="3"/>
        <v>1</v>
      </c>
      <c r="J57" s="1">
        <f t="shared" si="4"/>
        <v>0</v>
      </c>
      <c r="K57" s="1">
        <f t="shared" si="5"/>
        <v>0</v>
      </c>
      <c r="L57" s="2"/>
      <c r="M57" s="2"/>
      <c r="N57" s="2"/>
      <c r="O57" s="1"/>
      <c r="P57" s="1"/>
      <c r="Q57" s="1"/>
    </row>
    <row r="58" spans="2:17" ht="14.4">
      <c r="B58" s="1" t="s">
        <v>65</v>
      </c>
      <c r="C58" s="1">
        <v>53</v>
      </c>
      <c r="D58" s="2">
        <f>IF(D57=MAX($D57:$F57),$D$5/(SUM(I$6:I57)+1),D57)</f>
        <v>25418.321428571428</v>
      </c>
      <c r="E58" s="2">
        <f>IF(E57=MAX($D57:$F57),$E$5/(SUM(J$6:J57)+1),E57)</f>
        <v>26149.555555555555</v>
      </c>
      <c r="F58" s="2">
        <f>IF(F57=MAX($D57:$F57),$F$5/(SUM(K$6:K57)+1),F57)</f>
        <v>23484.555555555555</v>
      </c>
      <c r="G58" s="2"/>
      <c r="H58" s="1">
        <v>53</v>
      </c>
      <c r="I58" s="1">
        <f t="shared" si="3"/>
        <v>0</v>
      </c>
      <c r="J58" s="1">
        <f t="shared" si="4"/>
        <v>1</v>
      </c>
      <c r="K58" s="1">
        <f t="shared" si="5"/>
        <v>0</v>
      </c>
      <c r="L58" s="2"/>
      <c r="M58" s="2"/>
      <c r="N58" s="2"/>
      <c r="O58" s="1"/>
      <c r="P58" s="1"/>
      <c r="Q58" s="1"/>
    </row>
    <row r="59" spans="2:17" ht="14.4">
      <c r="B59" s="1" t="s">
        <v>65</v>
      </c>
      <c r="C59" s="1">
        <v>54</v>
      </c>
      <c r="D59" s="2">
        <f>IF(D58=MAX($D58:$F58),$D$5/(SUM(I$6:I58)+1),D58)</f>
        <v>25418.321428571428</v>
      </c>
      <c r="E59" s="2">
        <f>IF(E58=MAX($D58:$F58),$E$5/(SUM(J$6:J58)+1),E58)</f>
        <v>24773.263157894737</v>
      </c>
      <c r="F59" s="2">
        <f>IF(F58=MAX($D58:$F58),$F$5/(SUM(K$6:K58)+1),F58)</f>
        <v>23484.555555555555</v>
      </c>
      <c r="G59" s="2"/>
      <c r="H59" s="1">
        <v>54</v>
      </c>
      <c r="I59" s="1">
        <f t="shared" si="3"/>
        <v>1</v>
      </c>
      <c r="J59" s="1">
        <f t="shared" si="4"/>
        <v>0</v>
      </c>
      <c r="K59" s="1">
        <f t="shared" si="5"/>
        <v>0</v>
      </c>
      <c r="L59" s="2"/>
      <c r="M59" s="2"/>
      <c r="N59" s="2"/>
      <c r="O59" s="1"/>
      <c r="P59" s="1"/>
      <c r="Q59" s="1"/>
    </row>
    <row r="60" spans="2:17" ht="14.4">
      <c r="B60" s="1" t="s">
        <v>65</v>
      </c>
      <c r="C60" s="1">
        <v>55</v>
      </c>
      <c r="D60" s="2">
        <f>IF(D59=MAX($D59:$F59),$D$5/(SUM(I$6:I59)+1),D59)</f>
        <v>24541.827586206895</v>
      </c>
      <c r="E60" s="2">
        <f>IF(E59=MAX($D59:$F59),$E$5/(SUM(J$6:J59)+1),E59)</f>
        <v>24773.263157894737</v>
      </c>
      <c r="F60" s="2">
        <f>IF(F59=MAX($D59:$F59),$F$5/(SUM(K$6:K59)+1),F59)</f>
        <v>23484.555555555555</v>
      </c>
      <c r="G60" s="2"/>
      <c r="H60" s="1">
        <v>55</v>
      </c>
      <c r="I60" s="1">
        <f t="shared" si="3"/>
        <v>0</v>
      </c>
      <c r="J60" s="1">
        <f t="shared" si="4"/>
        <v>1</v>
      </c>
      <c r="K60" s="1">
        <f t="shared" si="5"/>
        <v>0</v>
      </c>
      <c r="L60" s="2"/>
      <c r="M60" s="2"/>
      <c r="N60" s="2"/>
      <c r="O60" s="1"/>
      <c r="P60" s="1"/>
      <c r="Q60" s="1"/>
    </row>
    <row r="61" spans="2:17" ht="14.4">
      <c r="B61" s="1" t="s">
        <v>65</v>
      </c>
      <c r="C61" s="1">
        <v>56</v>
      </c>
      <c r="D61" s="2">
        <f>IF(D60=MAX($D60:$F60),$D$5/(SUM(I$6:I60)+1),D60)</f>
        <v>24541.827586206895</v>
      </c>
      <c r="E61" s="2">
        <f>IF(E60=MAX($D60:$F60),$E$5/(SUM(J$6:J60)+1),E60)</f>
        <v>23534.6</v>
      </c>
      <c r="F61" s="2">
        <f>IF(F60=MAX($D60:$F60),$F$5/(SUM(K$6:K60)+1),F60)</f>
        <v>23484.555555555555</v>
      </c>
      <c r="G61" s="2"/>
      <c r="H61" s="1">
        <v>56</v>
      </c>
      <c r="I61" s="1">
        <f t="shared" si="3"/>
        <v>1</v>
      </c>
      <c r="J61" s="1">
        <f t="shared" si="4"/>
        <v>0</v>
      </c>
      <c r="K61" s="1">
        <f t="shared" si="5"/>
        <v>0</v>
      </c>
      <c r="L61" s="2"/>
      <c r="M61" s="2"/>
      <c r="N61" s="2"/>
      <c r="O61" s="1"/>
      <c r="P61" s="1"/>
      <c r="Q61" s="1"/>
    </row>
    <row r="62" spans="2:17" ht="14.4">
      <c r="B62" s="1" t="s">
        <v>65</v>
      </c>
      <c r="C62" s="1">
        <v>57</v>
      </c>
      <c r="D62" s="2">
        <f>IF(D61=MAX($D61:$F61),$D$5/(SUM(I$6:I61)+1),D61)</f>
        <v>23723.766666666666</v>
      </c>
      <c r="E62" s="2">
        <f>IF(E61=MAX($D61:$F61),$E$5/(SUM(J$6:J61)+1),E61)</f>
        <v>23534.6</v>
      </c>
      <c r="F62" s="2">
        <f>IF(F61=MAX($D61:$F61),$F$5/(SUM(K$6:K61)+1),F61)</f>
        <v>23484.555555555555</v>
      </c>
      <c r="G62" s="2"/>
      <c r="H62" s="1">
        <v>57</v>
      </c>
      <c r="I62" s="1">
        <f t="shared" si="3"/>
        <v>1</v>
      </c>
      <c r="J62" s="1">
        <f t="shared" si="4"/>
        <v>0</v>
      </c>
      <c r="K62" s="1">
        <f t="shared" si="5"/>
        <v>0</v>
      </c>
      <c r="L62" s="2"/>
      <c r="M62" s="2"/>
      <c r="N62" s="2"/>
      <c r="O62" s="1"/>
      <c r="P62" s="1"/>
      <c r="Q62" s="1"/>
    </row>
    <row r="63" spans="2:17" ht="14.4">
      <c r="B63" s="1" t="s">
        <v>65</v>
      </c>
      <c r="C63" s="1">
        <v>58</v>
      </c>
      <c r="D63" s="2">
        <f>IF(D62=MAX($D62:$F62),$D$5/(SUM(I$6:I62)+1),D62)</f>
        <v>22958.483870967742</v>
      </c>
      <c r="E63" s="2">
        <f>IF(E62=MAX($D62:$F62),$E$5/(SUM(J$6:J62)+1),E62)</f>
        <v>23534.6</v>
      </c>
      <c r="F63" s="2">
        <f>IF(F62=MAX($D62:$F62),$F$5/(SUM(K$6:K62)+1),F62)</f>
        <v>23484.555555555555</v>
      </c>
      <c r="G63" s="2"/>
      <c r="H63" s="1">
        <v>58</v>
      </c>
      <c r="I63" s="1">
        <f t="shared" si="3"/>
        <v>0</v>
      </c>
      <c r="J63" s="1">
        <f t="shared" si="4"/>
        <v>1</v>
      </c>
      <c r="K63" s="1">
        <f t="shared" si="5"/>
        <v>0</v>
      </c>
      <c r="L63" s="2"/>
      <c r="M63" s="2"/>
      <c r="N63" s="2"/>
      <c r="O63" s="1"/>
      <c r="P63" s="1"/>
      <c r="Q63" s="1"/>
    </row>
    <row r="64" spans="2:17" ht="14.4">
      <c r="B64" s="1" t="s">
        <v>65</v>
      </c>
      <c r="C64" s="1">
        <v>59</v>
      </c>
      <c r="D64" s="2">
        <f>IF(D63=MAX($D63:$F63),$D$5/(SUM(I$6:I63)+1),D63)</f>
        <v>22958.483870967742</v>
      </c>
      <c r="E64" s="2">
        <f>IF(E63=MAX($D63:$F63),$E$5/(SUM(J$6:J63)+1),E63)</f>
        <v>22413.904761904763</v>
      </c>
      <c r="F64" s="2">
        <f>IF(F63=MAX($D63:$F63),$F$5/(SUM(K$6:K63)+1),F63)</f>
        <v>23484.555555555555</v>
      </c>
      <c r="G64" s="2"/>
      <c r="H64" s="1">
        <v>59</v>
      </c>
      <c r="I64" s="1">
        <f t="shared" si="3"/>
        <v>0</v>
      </c>
      <c r="J64" s="1">
        <f t="shared" si="4"/>
        <v>0</v>
      </c>
      <c r="K64" s="1">
        <f t="shared" si="5"/>
        <v>1</v>
      </c>
      <c r="L64" s="2"/>
      <c r="M64" s="2"/>
      <c r="N64" s="2"/>
      <c r="O64" s="1"/>
      <c r="P64" s="1"/>
      <c r="Q64" s="1"/>
    </row>
    <row r="65" spans="2:17" ht="14.4">
      <c r="B65" s="1" t="s">
        <v>65</v>
      </c>
      <c r="C65" s="1">
        <v>60</v>
      </c>
      <c r="D65" s="2">
        <f>IF(D64=MAX($D64:$F64),$D$5/(SUM(I$6:I64)+1),D64)</f>
        <v>22958.483870967742</v>
      </c>
      <c r="E65" s="2">
        <f>IF(E64=MAX($D64:$F64),$E$5/(SUM(J$6:J64)+1),E64)</f>
        <v>22413.904761904763</v>
      </c>
      <c r="F65" s="2">
        <f>IF(F64=MAX($D64:$F64),$F$5/(SUM(K$6:K64)+1),F64)</f>
        <v>21136.1</v>
      </c>
      <c r="G65" s="2"/>
      <c r="H65" s="1">
        <v>60</v>
      </c>
      <c r="I65" s="1">
        <f t="shared" si="3"/>
        <v>1</v>
      </c>
      <c r="J65" s="1">
        <f t="shared" si="4"/>
        <v>0</v>
      </c>
      <c r="K65" s="1">
        <f t="shared" si="5"/>
        <v>0</v>
      </c>
      <c r="L65" s="2"/>
      <c r="M65" s="2"/>
      <c r="N65" s="2"/>
      <c r="O65" s="1"/>
      <c r="P65" s="1"/>
      <c r="Q65" s="1"/>
    </row>
    <row r="66" spans="2:17" ht="14.4">
      <c r="B66" s="1" t="s">
        <v>65</v>
      </c>
      <c r="C66" s="1">
        <v>61</v>
      </c>
      <c r="D66" s="2">
        <f>IF(D65=MAX($D65:$F65),$D$5/(SUM(I$6:I65)+1),D65)</f>
        <v>22241.03125</v>
      </c>
      <c r="E66" s="2">
        <f>IF(E65=MAX($D65:$F65),$E$5/(SUM(J$6:J65)+1),E65)</f>
        <v>22413.904761904763</v>
      </c>
      <c r="F66" s="2">
        <f>IF(F65=MAX($D65:$F65),$F$5/(SUM(K$6:K65)+1),F65)</f>
        <v>21136.1</v>
      </c>
      <c r="G66" s="2"/>
      <c r="H66" s="1">
        <v>61</v>
      </c>
      <c r="I66" s="1">
        <f t="shared" si="3"/>
        <v>0</v>
      </c>
      <c r="J66" s="1">
        <f t="shared" si="4"/>
        <v>1</v>
      </c>
      <c r="K66" s="1">
        <f t="shared" si="5"/>
        <v>0</v>
      </c>
      <c r="L66" s="2"/>
      <c r="M66" s="2"/>
      <c r="N66" s="2"/>
      <c r="O66" s="1"/>
      <c r="P66" s="1"/>
      <c r="Q66" s="1"/>
    </row>
    <row r="67" spans="2:17" ht="14.4">
      <c r="B67" s="1" t="s">
        <v>65</v>
      </c>
      <c r="C67" s="1">
        <v>62</v>
      </c>
      <c r="D67" s="2">
        <f>IF(D66=MAX($D66:$F66),$D$5/(SUM(I$6:I66)+1),D66)</f>
        <v>22241.03125</v>
      </c>
      <c r="E67" s="2">
        <f>IF(E66=MAX($D66:$F66),$E$5/(SUM(J$6:J66)+1),E66)</f>
        <v>21395.090909090908</v>
      </c>
      <c r="F67" s="2">
        <f>IF(F66=MAX($D66:$F66),$F$5/(SUM(K$6:K66)+1),F66)</f>
        <v>21136.1</v>
      </c>
      <c r="G67" s="2"/>
      <c r="H67" s="1">
        <v>62</v>
      </c>
      <c r="I67" s="1">
        <f t="shared" si="3"/>
        <v>1</v>
      </c>
      <c r="J67" s="1">
        <f t="shared" si="4"/>
        <v>0</v>
      </c>
      <c r="K67" s="1">
        <f t="shared" si="5"/>
        <v>0</v>
      </c>
      <c r="L67" s="2"/>
      <c r="M67" s="2"/>
      <c r="N67" s="2"/>
      <c r="O67" s="1"/>
      <c r="P67" s="1"/>
      <c r="Q67" s="1"/>
    </row>
    <row r="68" spans="2:17" ht="14.4">
      <c r="B68" s="1" t="s">
        <v>65</v>
      </c>
      <c r="C68" s="1">
        <v>63</v>
      </c>
      <c r="D68" s="2">
        <f>IF(D67=MAX($D67:$F67),$D$5/(SUM(I$6:I67)+1),D67)</f>
        <v>21567.060606060608</v>
      </c>
      <c r="E68" s="2">
        <f>IF(E67=MAX($D67:$F67),$E$5/(SUM(J$6:J67)+1),E67)</f>
        <v>21395.090909090908</v>
      </c>
      <c r="F68" s="2">
        <f>IF(F67=MAX($D67:$F67),$F$5/(SUM(K$6:K67)+1),F67)</f>
        <v>21136.1</v>
      </c>
      <c r="G68" s="2"/>
      <c r="H68" s="1">
        <v>63</v>
      </c>
      <c r="I68" s="1">
        <f t="shared" si="3"/>
        <v>1</v>
      </c>
      <c r="J68" s="1">
        <f t="shared" si="4"/>
        <v>0</v>
      </c>
      <c r="K68" s="1">
        <f t="shared" si="5"/>
        <v>0</v>
      </c>
      <c r="L68" s="2"/>
      <c r="M68" s="2"/>
      <c r="N68" s="2"/>
      <c r="O68" s="1"/>
      <c r="P68" s="1"/>
      <c r="Q68" s="1"/>
    </row>
    <row r="69" spans="2:17" ht="14.4">
      <c r="B69" s="1" t="s">
        <v>65</v>
      </c>
      <c r="C69" s="1">
        <v>64</v>
      </c>
      <c r="D69" s="2">
        <f>IF(D68=MAX($D68:$F68),$D$5/(SUM(I$6:I68)+1),D68)</f>
        <v>20932.735294117647</v>
      </c>
      <c r="E69" s="2">
        <f>IF(E68=MAX($D68:$F68),$E$5/(SUM(J$6:J68)+1),E68)</f>
        <v>21395.090909090908</v>
      </c>
      <c r="F69" s="2">
        <f>IF(F68=MAX($D68:$F68),$F$5/(SUM(K$6:K68)+1),F68)</f>
        <v>21136.1</v>
      </c>
      <c r="G69" s="2"/>
      <c r="H69" s="1">
        <v>64</v>
      </c>
      <c r="I69" s="1">
        <f t="shared" si="3"/>
        <v>0</v>
      </c>
      <c r="J69" s="1">
        <f t="shared" si="4"/>
        <v>1</v>
      </c>
      <c r="K69" s="1">
        <f t="shared" si="5"/>
        <v>0</v>
      </c>
      <c r="L69" s="2"/>
      <c r="M69" s="2"/>
      <c r="N69" s="2"/>
      <c r="O69" s="1"/>
      <c r="P69" s="1"/>
      <c r="Q69" s="1"/>
    </row>
    <row r="70" spans="2:17" ht="14.4">
      <c r="B70" s="1" t="s">
        <v>65</v>
      </c>
      <c r="C70" s="1">
        <v>65</v>
      </c>
      <c r="D70" s="2">
        <f>IF(D69=MAX($D69:$F69),$D$5/(SUM(I$6:I69)+1),D69)</f>
        <v>20932.735294117647</v>
      </c>
      <c r="E70" s="2">
        <f>IF(E69=MAX($D69:$F69),$E$5/(SUM(J$6:J69)+1),E69)</f>
        <v>20464.869565217392</v>
      </c>
      <c r="F70" s="2">
        <f>IF(F69=MAX($D69:$F69),$F$5/(SUM(K$6:K69)+1),F69)</f>
        <v>21136.1</v>
      </c>
      <c r="G70" s="2"/>
      <c r="H70" s="1">
        <v>65</v>
      </c>
      <c r="I70" s="1">
        <f t="shared" ref="I70:I80" si="6">IF(D70=MAX($D70:$F70),1,0)</f>
        <v>0</v>
      </c>
      <c r="J70" s="1">
        <f t="shared" ref="J70:J80" si="7">IF(E70=MAX($D70:$F70),1,0)</f>
        <v>0</v>
      </c>
      <c r="K70" s="1">
        <f t="shared" ref="K70:K80" si="8">IF(F70=MAX($D70:$F70),1,0)</f>
        <v>1</v>
      </c>
      <c r="L70" s="2"/>
      <c r="M70" s="2"/>
      <c r="N70" s="2"/>
      <c r="O70" s="1"/>
      <c r="P70" s="1"/>
      <c r="Q70" s="1"/>
    </row>
    <row r="71" spans="2:17" ht="14.4">
      <c r="B71" s="1" t="s">
        <v>65</v>
      </c>
      <c r="C71" s="1">
        <v>66</v>
      </c>
      <c r="D71" s="2">
        <f>IF(D70=MAX($D70:$F70),$D$5/(SUM(I$6:I70)+1),D70)</f>
        <v>20932.735294117647</v>
      </c>
      <c r="E71" s="2">
        <f>IF(E70=MAX($D70:$F70),$E$5/(SUM(J$6:J70)+1),E70)</f>
        <v>20464.869565217392</v>
      </c>
      <c r="F71" s="2">
        <f>IF(F70=MAX($D70:$F70),$F$5/(SUM(K$6:K70)+1),F70)</f>
        <v>19214.636363636364</v>
      </c>
      <c r="G71" s="2"/>
      <c r="H71" s="1">
        <v>66</v>
      </c>
      <c r="I71" s="1">
        <f t="shared" si="6"/>
        <v>1</v>
      </c>
      <c r="J71" s="1">
        <f t="shared" si="7"/>
        <v>0</v>
      </c>
      <c r="K71" s="1">
        <f t="shared" si="8"/>
        <v>0</v>
      </c>
      <c r="L71" s="2"/>
      <c r="M71" s="2"/>
      <c r="N71" s="2"/>
      <c r="O71" s="1"/>
      <c r="P71" s="1"/>
      <c r="Q71" s="1"/>
    </row>
    <row r="72" spans="2:17" ht="14.4">
      <c r="B72" s="1" t="s">
        <v>65</v>
      </c>
      <c r="C72" s="1">
        <v>67</v>
      </c>
      <c r="D72" s="2">
        <f>IF(D71=MAX($D71:$F71),$D$5/(SUM(I$6:I71)+1),D71)</f>
        <v>20334.657142857144</v>
      </c>
      <c r="E72" s="2">
        <f>IF(E71=MAX($D71:$F71),$E$5/(SUM(J$6:J71)+1),E71)</f>
        <v>20464.869565217392</v>
      </c>
      <c r="F72" s="2">
        <f>IF(F71=MAX($D71:$F71),$F$5/(SUM(K$6:K71)+1),F71)</f>
        <v>19214.636363636364</v>
      </c>
      <c r="G72" s="2"/>
      <c r="H72" s="1">
        <v>67</v>
      </c>
      <c r="I72" s="1">
        <f t="shared" si="6"/>
        <v>0</v>
      </c>
      <c r="J72" s="1">
        <f t="shared" si="7"/>
        <v>1</v>
      </c>
      <c r="K72" s="1">
        <f t="shared" si="8"/>
        <v>0</v>
      </c>
      <c r="L72" s="2"/>
      <c r="M72" s="2"/>
      <c r="N72" s="2"/>
      <c r="O72" s="1"/>
      <c r="P72" s="1"/>
      <c r="Q72" s="1"/>
    </row>
    <row r="73" spans="2:17" ht="14.4">
      <c r="B73" s="1" t="s">
        <v>65</v>
      </c>
      <c r="C73" s="1">
        <v>68</v>
      </c>
      <c r="D73" s="2">
        <f>IF(D72=MAX($D72:$F72),$D$5/(SUM(I$6:I72)+1),D72)</f>
        <v>20334.657142857144</v>
      </c>
      <c r="E73" s="2">
        <f>IF(E72=MAX($D72:$F72),$E$5/(SUM(J$6:J72)+1),E72)</f>
        <v>19612.166666666668</v>
      </c>
      <c r="F73" s="2">
        <f>IF(F72=MAX($D72:$F72),$F$5/(SUM(K$6:K72)+1),F72)</f>
        <v>19214.636363636364</v>
      </c>
      <c r="G73" s="2"/>
      <c r="H73" s="1">
        <v>68</v>
      </c>
      <c r="I73" s="1">
        <f t="shared" si="6"/>
        <v>1</v>
      </c>
      <c r="J73" s="1">
        <f t="shared" si="7"/>
        <v>0</v>
      </c>
      <c r="K73" s="1">
        <f t="shared" si="8"/>
        <v>0</v>
      </c>
      <c r="L73" s="2"/>
      <c r="M73" s="2"/>
      <c r="N73" s="2"/>
      <c r="O73" s="1"/>
      <c r="P73" s="1"/>
      <c r="Q73" s="1"/>
    </row>
    <row r="74" spans="2:17" ht="14.4">
      <c r="B74" s="1" t="s">
        <v>65</v>
      </c>
      <c r="C74" s="1">
        <v>69</v>
      </c>
      <c r="D74" s="2">
        <f>IF(D73=MAX($D73:$F73),$D$5/(SUM(I$6:I73)+1),D73)</f>
        <v>19769.805555555555</v>
      </c>
      <c r="E74" s="2">
        <f>IF(E73=MAX($D73:$F73),$E$5/(SUM(J$6:J73)+1),E73)</f>
        <v>19612.166666666668</v>
      </c>
      <c r="F74" s="2">
        <f>IF(F73=MAX($D73:$F73),$F$5/(SUM(K$6:K73)+1),F73)</f>
        <v>19214.636363636364</v>
      </c>
      <c r="G74" s="2"/>
      <c r="H74" s="1">
        <v>69</v>
      </c>
      <c r="I74" s="1">
        <f t="shared" si="6"/>
        <v>1</v>
      </c>
      <c r="J74" s="1">
        <f t="shared" si="7"/>
        <v>0</v>
      </c>
      <c r="K74" s="1">
        <f t="shared" si="8"/>
        <v>0</v>
      </c>
      <c r="L74" s="2"/>
      <c r="M74" s="2"/>
      <c r="N74" s="2"/>
      <c r="O74" s="1"/>
      <c r="P74" s="1"/>
      <c r="Q74" s="1"/>
    </row>
    <row r="75" spans="2:17" ht="14.4">
      <c r="B75" s="1" t="s">
        <v>65</v>
      </c>
      <c r="C75" s="1">
        <v>70</v>
      </c>
      <c r="D75" s="2">
        <f>IF(D74=MAX($D74:$F74),$D$5/(SUM(I$6:I74)+1),D74)</f>
        <v>19235.486486486487</v>
      </c>
      <c r="E75" s="2">
        <f>IF(E74=MAX($D74:$F74),$E$5/(SUM(J$6:J74)+1),E74)</f>
        <v>19612.166666666668</v>
      </c>
      <c r="F75" s="2">
        <f>IF(F74=MAX($D74:$F74),$F$5/(SUM(K$6:K74)+1),F74)</f>
        <v>19214.636363636364</v>
      </c>
      <c r="G75" s="2"/>
      <c r="H75" s="1">
        <v>70</v>
      </c>
      <c r="I75" s="1">
        <f t="shared" si="6"/>
        <v>0</v>
      </c>
      <c r="J75" s="1">
        <f t="shared" si="7"/>
        <v>1</v>
      </c>
      <c r="K75" s="1">
        <f t="shared" si="8"/>
        <v>0</v>
      </c>
      <c r="L75" s="2"/>
      <c r="M75" s="2"/>
      <c r="N75" s="2"/>
      <c r="O75" s="1"/>
      <c r="P75" s="1"/>
      <c r="Q75" s="1"/>
    </row>
    <row r="76" spans="2:17" ht="14.4">
      <c r="B76" s="1" t="s">
        <v>65</v>
      </c>
      <c r="C76" s="1">
        <v>71</v>
      </c>
      <c r="D76" s="2">
        <f>IF(D75=MAX($D75:$F75),$D$5/(SUM(I$6:I75)+1),D75)</f>
        <v>19235.486486486487</v>
      </c>
      <c r="E76" s="2">
        <f>IF(E75=MAX($D75:$F75),$E$5/(SUM(J$6:J75)+1),E75)</f>
        <v>18827.68</v>
      </c>
      <c r="F76" s="2">
        <f>IF(F75=MAX($D75:$F75),$F$5/(SUM(K$6:K75)+1),F75)</f>
        <v>19214.636363636364</v>
      </c>
      <c r="G76" s="2"/>
      <c r="H76" s="1">
        <v>71</v>
      </c>
      <c r="I76" s="1">
        <f t="shared" si="6"/>
        <v>1</v>
      </c>
      <c r="J76" s="1">
        <f t="shared" si="7"/>
        <v>0</v>
      </c>
      <c r="K76" s="1">
        <f t="shared" si="8"/>
        <v>0</v>
      </c>
      <c r="L76" s="2"/>
      <c r="M76" s="2"/>
      <c r="N76" s="2"/>
      <c r="O76" s="1"/>
      <c r="P76" s="1"/>
      <c r="Q76" s="1"/>
    </row>
    <row r="77" spans="2:17" ht="14.4">
      <c r="B77" s="1" t="s">
        <v>65</v>
      </c>
      <c r="C77" s="1">
        <v>72</v>
      </c>
      <c r="D77" s="2">
        <f>IF(D76=MAX($D76:$F76),$D$5/(SUM(I$6:I76)+1),D76)</f>
        <v>18729.28947368421</v>
      </c>
      <c r="E77" s="2">
        <f>IF(E76=MAX($D76:$F76),$E$5/(SUM(J$6:J76)+1),E76)</f>
        <v>18827.68</v>
      </c>
      <c r="F77" s="2">
        <f>IF(F76=MAX($D76:$F76),$F$5/(SUM(K$6:K76)+1),F76)</f>
        <v>19214.636363636364</v>
      </c>
      <c r="G77" s="2"/>
      <c r="H77" s="1">
        <v>72</v>
      </c>
      <c r="I77" s="1">
        <f t="shared" si="6"/>
        <v>0</v>
      </c>
      <c r="J77" s="1">
        <f t="shared" si="7"/>
        <v>0</v>
      </c>
      <c r="K77" s="1">
        <f t="shared" si="8"/>
        <v>1</v>
      </c>
      <c r="L77" s="2"/>
      <c r="M77" s="2"/>
      <c r="N77" s="2"/>
      <c r="O77" s="1"/>
      <c r="P77" s="1"/>
      <c r="Q77" s="1"/>
    </row>
    <row r="78" spans="2:17" ht="14.4">
      <c r="B78" s="1" t="s">
        <v>65</v>
      </c>
      <c r="C78" s="1">
        <v>73</v>
      </c>
      <c r="D78" s="2">
        <f>IF(D77=MAX($D77:$F77),$D$5/(SUM(I$6:I77)+1),D77)</f>
        <v>18729.28947368421</v>
      </c>
      <c r="E78" s="2">
        <f>IF(E77=MAX($D77:$F77),$E$5/(SUM(J$6:J77)+1),E77)</f>
        <v>18827.68</v>
      </c>
      <c r="F78" s="2">
        <f>IF(F77=MAX($D77:$F77),$F$5/(SUM(K$6:K77)+1),F77)</f>
        <v>17613.416666666668</v>
      </c>
      <c r="G78" s="2"/>
      <c r="H78" s="1">
        <v>73</v>
      </c>
      <c r="I78" s="1">
        <f t="shared" si="6"/>
        <v>0</v>
      </c>
      <c r="J78" s="1">
        <f t="shared" si="7"/>
        <v>1</v>
      </c>
      <c r="K78" s="1">
        <f t="shared" si="8"/>
        <v>0</v>
      </c>
      <c r="L78" s="2"/>
      <c r="M78" s="2"/>
      <c r="N78" s="2"/>
      <c r="O78" s="1"/>
      <c r="P78" s="1"/>
      <c r="Q78" s="1"/>
    </row>
    <row r="79" spans="2:17" ht="14.4">
      <c r="B79" s="1" t="s">
        <v>65</v>
      </c>
      <c r="C79" s="1">
        <v>74</v>
      </c>
      <c r="D79" s="2">
        <f>IF(D78=MAX($D78:$F78),$D$5/(SUM(I$6:I78)+1),D78)</f>
        <v>18729.28947368421</v>
      </c>
      <c r="E79" s="2">
        <f>IF(E78=MAX($D78:$F78),$E$5/(SUM(J$6:J78)+1),E78)</f>
        <v>18103.538461538461</v>
      </c>
      <c r="F79" s="2">
        <f>IF(F78=MAX($D78:$F78),$F$5/(SUM(K$6:K78)+1),F78)</f>
        <v>17613.416666666668</v>
      </c>
      <c r="G79" s="2"/>
      <c r="H79" s="1">
        <v>74</v>
      </c>
      <c r="I79" s="1">
        <f t="shared" si="6"/>
        <v>1</v>
      </c>
      <c r="J79" s="1">
        <f t="shared" si="7"/>
        <v>0</v>
      </c>
      <c r="K79" s="1">
        <f t="shared" si="8"/>
        <v>0</v>
      </c>
      <c r="L79" s="2"/>
      <c r="M79" s="2"/>
      <c r="N79" s="2"/>
      <c r="O79" s="1"/>
      <c r="P79" s="1"/>
      <c r="Q79" s="1"/>
    </row>
    <row r="80" spans="2:17" ht="14.4">
      <c r="B80" s="1" t="s">
        <v>65</v>
      </c>
      <c r="C80" s="1">
        <v>75</v>
      </c>
      <c r="D80" s="2">
        <f>IF(D79=MAX($D79:$F79),$D$5/(SUM(I$6:I79)+1),D79)</f>
        <v>18249.051282051281</v>
      </c>
      <c r="E80" s="2">
        <f>IF(E79=MAX($D79:$F79),$E$5/(SUM(J$6:J79)+1),E79)</f>
        <v>18103.538461538461</v>
      </c>
      <c r="F80" s="2">
        <f>IF(F79=MAX($D79:$F79),$F$5/(SUM(K$6:K79)+1),F79)</f>
        <v>17613.416666666668</v>
      </c>
      <c r="G80" s="2"/>
      <c r="H80" s="1">
        <v>75</v>
      </c>
      <c r="I80" s="1">
        <f t="shared" si="6"/>
        <v>1</v>
      </c>
      <c r="J80" s="1">
        <f t="shared" si="7"/>
        <v>0</v>
      </c>
      <c r="K80" s="1">
        <f t="shared" si="8"/>
        <v>0</v>
      </c>
      <c r="L80" s="2"/>
      <c r="M80" s="2"/>
      <c r="N80" s="2"/>
      <c r="O80" s="1"/>
      <c r="P80" s="1"/>
      <c r="Q80" s="1"/>
    </row>
    <row r="81" spans="2:17" ht="14.4">
      <c r="B81" s="1"/>
      <c r="C81" s="1"/>
      <c r="D81" s="1"/>
      <c r="E81" s="2"/>
      <c r="F81" s="2"/>
      <c r="G81" s="1"/>
      <c r="H81" s="1"/>
      <c r="I81" s="1">
        <f>SUM(I6:I80)</f>
        <v>39</v>
      </c>
      <c r="J81" s="1">
        <f>SUM(J6:J80)</f>
        <v>25</v>
      </c>
      <c r="K81" s="1">
        <f>SUM(K6:K80)</f>
        <v>11</v>
      </c>
      <c r="L81" s="2"/>
      <c r="M81" s="2"/>
      <c r="N81" s="2"/>
      <c r="O81" s="1"/>
      <c r="P81" s="1"/>
      <c r="Q81" s="1"/>
    </row>
    <row r="82" spans="2:17" ht="14.4"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1"/>
      <c r="P82" s="1"/>
      <c r="Q82" s="1"/>
    </row>
    <row r="83" spans="2:17" ht="14.4"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1"/>
      <c r="P83" s="1"/>
      <c r="Q83" s="1"/>
    </row>
    <row r="84" spans="2:17" ht="14.4"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1"/>
      <c r="P84" s="1"/>
      <c r="Q84" s="1"/>
    </row>
    <row r="85" spans="2:17" ht="14.4"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1"/>
      <c r="P85" s="1"/>
      <c r="Q85" s="1"/>
    </row>
    <row r="86" spans="2:17" ht="14.4"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1"/>
      <c r="P86" s="1"/>
      <c r="Q8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A81"/>
  <sheetViews>
    <sheetView topLeftCell="L52" workbookViewId="0">
      <selection activeCell="AA71" sqref="AA71"/>
    </sheetView>
  </sheetViews>
  <sheetFormatPr baseColWidth="10" defaultRowHeight="14.4"/>
  <cols>
    <col min="1" max="3" width="11.19921875" style="1"/>
    <col min="4" max="5" width="12.59765625" style="1" bestFit="1" customWidth="1"/>
    <col min="6" max="14" width="11.69921875" style="1" bestFit="1" customWidth="1"/>
    <col min="15" max="16384" width="11.19921875" style="1"/>
  </cols>
  <sheetData>
    <row r="2" spans="2:27">
      <c r="B2" s="1" t="s">
        <v>33</v>
      </c>
    </row>
    <row r="3" spans="2:27">
      <c r="D3" s="1" t="s">
        <v>6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14</v>
      </c>
      <c r="K3" s="1" t="s">
        <v>15</v>
      </c>
      <c r="L3" s="1" t="s">
        <v>63</v>
      </c>
      <c r="M3" s="1" t="s">
        <v>16</v>
      </c>
      <c r="N3" s="1" t="s">
        <v>17</v>
      </c>
      <c r="Q3" s="1" t="s">
        <v>6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14</v>
      </c>
      <c r="X3" s="1" t="s">
        <v>15</v>
      </c>
      <c r="Y3" s="1" t="s">
        <v>63</v>
      </c>
      <c r="Z3" s="1" t="s">
        <v>16</v>
      </c>
      <c r="AA3" s="1" t="s">
        <v>17</v>
      </c>
    </row>
    <row r="4" spans="2:27">
      <c r="C4" s="1" t="s">
        <v>34</v>
      </c>
      <c r="D4" s="2">
        <f t="array" ref="D4:N4">TRANSPOSE(Datos!C3:C13)</f>
        <v>711713</v>
      </c>
      <c r="E4" s="2">
        <v>470692</v>
      </c>
      <c r="F4" s="2">
        <v>211361</v>
      </c>
      <c r="G4" s="2">
        <v>15442</v>
      </c>
      <c r="H4" s="2">
        <v>34045</v>
      </c>
      <c r="I4" s="2">
        <v>29009</v>
      </c>
      <c r="J4" s="2">
        <v>5932</v>
      </c>
      <c r="K4" s="2">
        <v>4420</v>
      </c>
      <c r="L4" s="2">
        <v>2884</v>
      </c>
      <c r="M4" s="2">
        <v>1635</v>
      </c>
      <c r="N4" s="2">
        <v>1572</v>
      </c>
      <c r="P4" s="1" t="s">
        <v>64</v>
      </c>
    </row>
    <row r="5" spans="2:27">
      <c r="B5" s="1" t="s">
        <v>65</v>
      </c>
      <c r="C5" s="1">
        <v>1</v>
      </c>
      <c r="D5" s="2">
        <f t="shared" ref="D5:N5" si="0">D4/((2*0)+1)</f>
        <v>711713</v>
      </c>
      <c r="E5" s="2">
        <f t="shared" si="0"/>
        <v>470692</v>
      </c>
      <c r="F5" s="2">
        <f t="shared" si="0"/>
        <v>211361</v>
      </c>
      <c r="G5" s="2">
        <f t="shared" si="0"/>
        <v>15442</v>
      </c>
      <c r="H5" s="2">
        <f t="shared" si="0"/>
        <v>34045</v>
      </c>
      <c r="I5" s="2">
        <f t="shared" si="0"/>
        <v>29009</v>
      </c>
      <c r="J5" s="2">
        <f t="shared" si="0"/>
        <v>5932</v>
      </c>
      <c r="K5" s="2">
        <f t="shared" si="0"/>
        <v>4420</v>
      </c>
      <c r="L5" s="2">
        <f t="shared" si="0"/>
        <v>2884</v>
      </c>
      <c r="M5" s="2">
        <f t="shared" si="0"/>
        <v>1635</v>
      </c>
      <c r="N5" s="2">
        <f t="shared" si="0"/>
        <v>1572</v>
      </c>
      <c r="P5" s="1">
        <v>1</v>
      </c>
      <c r="Q5" s="1">
        <f t="shared" ref="Q5:Q36" si="1">IF(D5=MAX($D5:$N5),1,0)</f>
        <v>1</v>
      </c>
      <c r="R5" s="1">
        <f t="shared" ref="R5:R36" si="2">IF(E5=MAX($D5:$N5),1,0)</f>
        <v>0</v>
      </c>
      <c r="S5" s="1">
        <f t="shared" ref="S5:S36" si="3">IF(F5=MAX($D5:$N5),1,0)</f>
        <v>0</v>
      </c>
      <c r="T5" s="1">
        <f t="shared" ref="T5:T36" si="4">IF(G5=MAX($D5:$N5),1,0)</f>
        <v>0</v>
      </c>
      <c r="U5" s="1">
        <f t="shared" ref="U5:U36" si="5">IF(H5=MAX($D5:$N5),1,0)</f>
        <v>0</v>
      </c>
      <c r="V5" s="1">
        <f t="shared" ref="V5:V36" si="6">IF(I5=MAX($D5:$N5),1,0)</f>
        <v>0</v>
      </c>
      <c r="W5" s="1">
        <f t="shared" ref="W5:W36" si="7">IF(J5=MAX($D5:$N5),1,0)</f>
        <v>0</v>
      </c>
      <c r="X5" s="1">
        <f t="shared" ref="X5:X36" si="8">IF(K5=MAX($D5:$N5),1,0)</f>
        <v>0</v>
      </c>
      <c r="Y5" s="1">
        <f t="shared" ref="Y5:Y36" si="9">IF(L5=MAX($D5:$N5),1,0)</f>
        <v>0</v>
      </c>
      <c r="Z5" s="1">
        <f t="shared" ref="Z5:Z36" si="10">IF(M5=MAX($D5:$N5),1,0)</f>
        <v>0</v>
      </c>
      <c r="AA5" s="1">
        <f t="shared" ref="AA5:AA36" si="11">IF(N5=MAX($D5:$N5),1,0)</f>
        <v>0</v>
      </c>
    </row>
    <row r="6" spans="2:27">
      <c r="B6" s="1" t="s">
        <v>65</v>
      </c>
      <c r="C6" s="1">
        <v>2</v>
      </c>
      <c r="D6" s="2">
        <f>IF(D5=MAX($D5:$N5),D$5/((2*SUM(Q$5:Q5))+1),D5)</f>
        <v>237237.66666666666</v>
      </c>
      <c r="E6" s="2">
        <f>IF(E5=MAX($D5:$N5),E$5/((2*SUM(R$5:R5))+1),E5)</f>
        <v>470692</v>
      </c>
      <c r="F6" s="2">
        <f>IF(F5=MAX($D5:$N5),F$5/((2*SUM(S$5:S5))+1),F5)</f>
        <v>211361</v>
      </c>
      <c r="G6" s="2">
        <f>IF(G5=MAX($D5:$N5),G$5/((2*SUM(T$5:T5))+1),G5)</f>
        <v>15442</v>
      </c>
      <c r="H6" s="2">
        <f>IF(H5=MAX($D5:$N5),H$5/((2*SUM(U$5:U5))+1),H5)</f>
        <v>34045</v>
      </c>
      <c r="I6" s="2">
        <f>IF(I5=MAX($D5:$N5),I$5/((2*SUM(V$5:V5))+1),I5)</f>
        <v>29009</v>
      </c>
      <c r="J6" s="2">
        <f>IF(J5=MAX($D5:$N5),J$5/((2*SUM(W$5:W5))+1),J5)</f>
        <v>5932</v>
      </c>
      <c r="K6" s="2">
        <f>IF(K5=MAX($D5:$N5),K$5/((2*SUM(X$5:X5))+1),K5)</f>
        <v>4420</v>
      </c>
      <c r="L6" s="2">
        <f>IF(L5=MAX($D5:$N5),L$5/((2*SUM(Y$5:Y5))+1),L5)</f>
        <v>2884</v>
      </c>
      <c r="M6" s="2">
        <f>IF(M5=MAX($D5:$N5),M$5/((2*SUM(Z$5:Z5))+1),M5)</f>
        <v>1635</v>
      </c>
      <c r="N6" s="2">
        <f>IF(N5=MAX($D5:$N5),N$5/((2*SUM(AA$5:AA5))+1),N5)</f>
        <v>1572</v>
      </c>
      <c r="P6" s="1">
        <v>2</v>
      </c>
      <c r="Q6" s="1">
        <f t="shared" si="1"/>
        <v>0</v>
      </c>
      <c r="R6" s="1">
        <f t="shared" si="2"/>
        <v>1</v>
      </c>
      <c r="S6" s="1">
        <f t="shared" si="3"/>
        <v>0</v>
      </c>
      <c r="T6" s="1">
        <f t="shared" si="4"/>
        <v>0</v>
      </c>
      <c r="U6" s="1">
        <f t="shared" si="5"/>
        <v>0</v>
      </c>
      <c r="V6" s="1">
        <f t="shared" si="6"/>
        <v>0</v>
      </c>
      <c r="W6" s="1">
        <f t="shared" si="7"/>
        <v>0</v>
      </c>
      <c r="X6" s="1">
        <f t="shared" si="8"/>
        <v>0</v>
      </c>
      <c r="Y6" s="1">
        <f t="shared" si="9"/>
        <v>0</v>
      </c>
      <c r="Z6" s="1">
        <f t="shared" si="10"/>
        <v>0</v>
      </c>
      <c r="AA6" s="1">
        <f t="shared" si="11"/>
        <v>0</v>
      </c>
    </row>
    <row r="7" spans="2:27">
      <c r="B7" s="1" t="s">
        <v>65</v>
      </c>
      <c r="C7" s="1">
        <v>3</v>
      </c>
      <c r="D7" s="2">
        <f>IF(D6=MAX($D6:$N6),D$5/((2*SUM(Q$5:Q6))+1),D6)</f>
        <v>237237.66666666666</v>
      </c>
      <c r="E7" s="2">
        <f>IF(E6=MAX($D6:$N6),E$5/((2*SUM(R$5:R6))+1),E6)</f>
        <v>156897.33333333334</v>
      </c>
      <c r="F7" s="2">
        <f>IF(F6=MAX($D6:$N6),F$5/((2*SUM(S$5:S6))+1),F6)</f>
        <v>211361</v>
      </c>
      <c r="G7" s="2">
        <f>IF(G6=MAX($D6:$N6),G$5/((2*SUM(T$5:T6))+1),G6)</f>
        <v>15442</v>
      </c>
      <c r="H7" s="2">
        <f>IF(H6=MAX($D6:$N6),H$5/((2*SUM(U$5:U6))+1),H6)</f>
        <v>34045</v>
      </c>
      <c r="I7" s="2">
        <f>IF(I6=MAX($D6:$N6),I$5/((2*SUM(V$5:V6))+1),I6)</f>
        <v>29009</v>
      </c>
      <c r="J7" s="2">
        <f>IF(J6=MAX($D6:$N6),J$5/((2*SUM(W$5:W6))+1),J6)</f>
        <v>5932</v>
      </c>
      <c r="K7" s="2">
        <f>IF(K6=MAX($D6:$N6),K$5/((2*SUM(X$5:X6))+1),K6)</f>
        <v>4420</v>
      </c>
      <c r="L7" s="2">
        <f>IF(L6=MAX($D6:$N6),L$5/((2*SUM(Y$5:Y6))+1),L6)</f>
        <v>2884</v>
      </c>
      <c r="M7" s="2">
        <f>IF(M6=MAX($D6:$N6),M$5/((2*SUM(Z$5:Z6))+1),M6)</f>
        <v>1635</v>
      </c>
      <c r="N7" s="2">
        <f>IF(N6=MAX($D6:$N6),N$5/((2*SUM(AA$5:AA6))+1),N6)</f>
        <v>1572</v>
      </c>
      <c r="P7" s="1">
        <v>3</v>
      </c>
      <c r="Q7" s="1">
        <f t="shared" si="1"/>
        <v>1</v>
      </c>
      <c r="R7" s="1">
        <f t="shared" si="2"/>
        <v>0</v>
      </c>
      <c r="S7" s="1">
        <f t="shared" si="3"/>
        <v>0</v>
      </c>
      <c r="T7" s="1">
        <f t="shared" si="4"/>
        <v>0</v>
      </c>
      <c r="U7" s="1">
        <f t="shared" si="5"/>
        <v>0</v>
      </c>
      <c r="V7" s="1">
        <f t="shared" si="6"/>
        <v>0</v>
      </c>
      <c r="W7" s="1">
        <f t="shared" si="7"/>
        <v>0</v>
      </c>
      <c r="X7" s="1">
        <f t="shared" si="8"/>
        <v>0</v>
      </c>
      <c r="Y7" s="1">
        <f t="shared" si="9"/>
        <v>0</v>
      </c>
      <c r="Z7" s="1">
        <f t="shared" si="10"/>
        <v>0</v>
      </c>
      <c r="AA7" s="1">
        <f t="shared" si="11"/>
        <v>0</v>
      </c>
    </row>
    <row r="8" spans="2:27">
      <c r="B8" s="1" t="s">
        <v>65</v>
      </c>
      <c r="C8" s="1">
        <v>4</v>
      </c>
      <c r="D8" s="2">
        <f>IF(D7=MAX($D7:$N7),D$5/((2*SUM(Q$5:Q7))+1),D7)</f>
        <v>142342.6</v>
      </c>
      <c r="E8" s="2">
        <f>IF(E7=MAX($D7:$N7),E$5/((2*SUM(R$5:R7))+1),E7)</f>
        <v>156897.33333333334</v>
      </c>
      <c r="F8" s="2">
        <f>IF(F7=MAX($D7:$N7),F$5/((2*SUM(S$5:S7))+1),F7)</f>
        <v>211361</v>
      </c>
      <c r="G8" s="2">
        <f>IF(G7=MAX($D7:$N7),G$5/((2*SUM(T$5:T7))+1),G7)</f>
        <v>15442</v>
      </c>
      <c r="H8" s="2">
        <f>IF(H7=MAX($D7:$N7),H$5/((2*SUM(U$5:U7))+1),H7)</f>
        <v>34045</v>
      </c>
      <c r="I8" s="2">
        <f>IF(I7=MAX($D7:$N7),I$5/((2*SUM(V$5:V7))+1),I7)</f>
        <v>29009</v>
      </c>
      <c r="J8" s="2">
        <f>IF(J7=MAX($D7:$N7),J$5/((2*SUM(W$5:W7))+1),J7)</f>
        <v>5932</v>
      </c>
      <c r="K8" s="2">
        <f>IF(K7=MAX($D7:$N7),K$5/((2*SUM(X$5:X7))+1),K7)</f>
        <v>4420</v>
      </c>
      <c r="L8" s="2">
        <f>IF(L7=MAX($D7:$N7),L$5/((2*SUM(Y$5:Y7))+1),L7)</f>
        <v>2884</v>
      </c>
      <c r="M8" s="2">
        <f>IF(M7=MAX($D7:$N7),M$5/((2*SUM(Z$5:Z7))+1),M7)</f>
        <v>1635</v>
      </c>
      <c r="N8" s="2">
        <f>IF(N7=MAX($D7:$N7),N$5/((2*SUM(AA$5:AA7))+1),N7)</f>
        <v>1572</v>
      </c>
      <c r="P8" s="1">
        <v>4</v>
      </c>
      <c r="Q8" s="1">
        <f t="shared" si="1"/>
        <v>0</v>
      </c>
      <c r="R8" s="1">
        <f t="shared" si="2"/>
        <v>0</v>
      </c>
      <c r="S8" s="1">
        <f t="shared" si="3"/>
        <v>1</v>
      </c>
      <c r="T8" s="1">
        <f t="shared" si="4"/>
        <v>0</v>
      </c>
      <c r="U8" s="1">
        <f t="shared" si="5"/>
        <v>0</v>
      </c>
      <c r="V8" s="1">
        <f t="shared" si="6"/>
        <v>0</v>
      </c>
      <c r="W8" s="1">
        <f t="shared" si="7"/>
        <v>0</v>
      </c>
      <c r="X8" s="1">
        <f t="shared" si="8"/>
        <v>0</v>
      </c>
      <c r="Y8" s="1">
        <f t="shared" si="9"/>
        <v>0</v>
      </c>
      <c r="Z8" s="1">
        <f t="shared" si="10"/>
        <v>0</v>
      </c>
      <c r="AA8" s="1">
        <f t="shared" si="11"/>
        <v>0</v>
      </c>
    </row>
    <row r="9" spans="2:27">
      <c r="B9" s="1" t="s">
        <v>65</v>
      </c>
      <c r="C9" s="1">
        <v>5</v>
      </c>
      <c r="D9" s="2">
        <f>IF(D8=MAX($D8:$N8),D$5/((2*SUM(Q$5:Q8))+1),D8)</f>
        <v>142342.6</v>
      </c>
      <c r="E9" s="2">
        <f>IF(E8=MAX($D8:$N8),E$5/((2*SUM(R$5:R8))+1),E8)</f>
        <v>156897.33333333334</v>
      </c>
      <c r="F9" s="2">
        <f>IF(F8=MAX($D8:$N8),F$5/((2*SUM(S$5:S8))+1),F8)</f>
        <v>70453.666666666672</v>
      </c>
      <c r="G9" s="2">
        <f>IF(G8=MAX($D8:$N8),G$5/((2*SUM(T$5:T8))+1),G8)</f>
        <v>15442</v>
      </c>
      <c r="H9" s="2">
        <f>IF(H8=MAX($D8:$N8),H$5/((2*SUM(U$5:U8))+1),H8)</f>
        <v>34045</v>
      </c>
      <c r="I9" s="2">
        <f>IF(I8=MAX($D8:$N8),I$5/((2*SUM(V$5:V8))+1),I8)</f>
        <v>29009</v>
      </c>
      <c r="J9" s="2">
        <f>IF(J8=MAX($D8:$N8),J$5/((2*SUM(W$5:W8))+1),J8)</f>
        <v>5932</v>
      </c>
      <c r="K9" s="2">
        <f>IF(K8=MAX($D8:$N8),K$5/((2*SUM(X$5:X8))+1),K8)</f>
        <v>4420</v>
      </c>
      <c r="L9" s="2">
        <f>IF(L8=MAX($D8:$N8),L$5/((2*SUM(Y$5:Y8))+1),L8)</f>
        <v>2884</v>
      </c>
      <c r="M9" s="2">
        <f>IF(M8=MAX($D8:$N8),M$5/((2*SUM(Z$5:Z8))+1),M8)</f>
        <v>1635</v>
      </c>
      <c r="N9" s="2">
        <f>IF(N8=MAX($D8:$N8),N$5/((2*SUM(AA$5:AA8))+1),N8)</f>
        <v>1572</v>
      </c>
      <c r="P9" s="1">
        <v>5</v>
      </c>
      <c r="Q9" s="1">
        <f t="shared" si="1"/>
        <v>0</v>
      </c>
      <c r="R9" s="1">
        <f t="shared" si="2"/>
        <v>1</v>
      </c>
      <c r="S9" s="1">
        <f t="shared" si="3"/>
        <v>0</v>
      </c>
      <c r="T9" s="1">
        <f t="shared" si="4"/>
        <v>0</v>
      </c>
      <c r="U9" s="1">
        <f t="shared" si="5"/>
        <v>0</v>
      </c>
      <c r="V9" s="1">
        <f t="shared" si="6"/>
        <v>0</v>
      </c>
      <c r="W9" s="1">
        <f t="shared" si="7"/>
        <v>0</v>
      </c>
      <c r="X9" s="1">
        <f t="shared" si="8"/>
        <v>0</v>
      </c>
      <c r="Y9" s="1">
        <f t="shared" si="9"/>
        <v>0</v>
      </c>
      <c r="Z9" s="1">
        <f t="shared" si="10"/>
        <v>0</v>
      </c>
      <c r="AA9" s="1">
        <f t="shared" si="11"/>
        <v>0</v>
      </c>
    </row>
    <row r="10" spans="2:27">
      <c r="B10" s="1" t="s">
        <v>65</v>
      </c>
      <c r="C10" s="1">
        <v>6</v>
      </c>
      <c r="D10" s="2">
        <f>IF(D9=MAX($D9:$N9),D$5/((2*SUM(Q$5:Q9))+1),D9)</f>
        <v>142342.6</v>
      </c>
      <c r="E10" s="2">
        <f>IF(E9=MAX($D9:$N9),E$5/((2*SUM(R$5:R9))+1),E9)</f>
        <v>94138.4</v>
      </c>
      <c r="F10" s="2">
        <f>IF(F9=MAX($D9:$N9),F$5/((2*SUM(S$5:S9))+1),F9)</f>
        <v>70453.666666666672</v>
      </c>
      <c r="G10" s="2">
        <f>IF(G9=MAX($D9:$N9),G$5/((2*SUM(T$5:T9))+1),G9)</f>
        <v>15442</v>
      </c>
      <c r="H10" s="2">
        <f>IF(H9=MAX($D9:$N9),H$5/((2*SUM(U$5:U9))+1),H9)</f>
        <v>34045</v>
      </c>
      <c r="I10" s="2">
        <f>IF(I9=MAX($D9:$N9),I$5/((2*SUM(V$5:V9))+1),I9)</f>
        <v>29009</v>
      </c>
      <c r="J10" s="2">
        <f>IF(J9=MAX($D9:$N9),J$5/((2*SUM(W$5:W9))+1),J9)</f>
        <v>5932</v>
      </c>
      <c r="K10" s="2">
        <f>IF(K9=MAX($D9:$N9),K$5/((2*SUM(X$5:X9))+1),K9)</f>
        <v>4420</v>
      </c>
      <c r="L10" s="2">
        <f>IF(L9=MAX($D9:$N9),L$5/((2*SUM(Y$5:Y9))+1),L9)</f>
        <v>2884</v>
      </c>
      <c r="M10" s="2">
        <f>IF(M9=MAX($D9:$N9),M$5/((2*SUM(Z$5:Z9))+1),M9)</f>
        <v>1635</v>
      </c>
      <c r="N10" s="2">
        <f>IF(N9=MAX($D9:$N9),N$5/((2*SUM(AA$5:AA9))+1),N9)</f>
        <v>1572</v>
      </c>
      <c r="P10" s="1">
        <v>6</v>
      </c>
      <c r="Q10" s="1">
        <f t="shared" si="1"/>
        <v>1</v>
      </c>
      <c r="R10" s="1">
        <f t="shared" si="2"/>
        <v>0</v>
      </c>
      <c r="S10" s="1">
        <f t="shared" si="3"/>
        <v>0</v>
      </c>
      <c r="T10" s="1">
        <f t="shared" si="4"/>
        <v>0</v>
      </c>
      <c r="U10" s="1">
        <f t="shared" si="5"/>
        <v>0</v>
      </c>
      <c r="V10" s="1">
        <f t="shared" si="6"/>
        <v>0</v>
      </c>
      <c r="W10" s="1">
        <f t="shared" si="7"/>
        <v>0</v>
      </c>
      <c r="X10" s="1">
        <f t="shared" si="8"/>
        <v>0</v>
      </c>
      <c r="Y10" s="1">
        <f t="shared" si="9"/>
        <v>0</v>
      </c>
      <c r="Z10" s="1">
        <f t="shared" si="10"/>
        <v>0</v>
      </c>
      <c r="AA10" s="1">
        <f t="shared" si="11"/>
        <v>0</v>
      </c>
    </row>
    <row r="11" spans="2:27">
      <c r="B11" s="1" t="s">
        <v>65</v>
      </c>
      <c r="C11" s="1">
        <v>7</v>
      </c>
      <c r="D11" s="2">
        <f>IF(D10=MAX($D10:$N10),D$5/((2*SUM(Q$5:Q10))+1),D10)</f>
        <v>101673.28571428571</v>
      </c>
      <c r="E11" s="2">
        <f>IF(E10=MAX($D10:$N10),E$5/((2*SUM(R$5:R10))+1),E10)</f>
        <v>94138.4</v>
      </c>
      <c r="F11" s="2">
        <f>IF(F10=MAX($D10:$N10),F$5/((2*SUM(S$5:S10))+1),F10)</f>
        <v>70453.666666666672</v>
      </c>
      <c r="G11" s="2">
        <f>IF(G10=MAX($D10:$N10),G$5/((2*SUM(T$5:T10))+1),G10)</f>
        <v>15442</v>
      </c>
      <c r="H11" s="2">
        <f>IF(H10=MAX($D10:$N10),H$5/((2*SUM(U$5:U10))+1),H10)</f>
        <v>34045</v>
      </c>
      <c r="I11" s="2">
        <f>IF(I10=MAX($D10:$N10),I$5/((2*SUM(V$5:V10))+1),I10)</f>
        <v>29009</v>
      </c>
      <c r="J11" s="2">
        <f>IF(J10=MAX($D10:$N10),J$5/((2*SUM(W$5:W10))+1),J10)</f>
        <v>5932</v>
      </c>
      <c r="K11" s="2">
        <f>IF(K10=MAX($D10:$N10),K$5/((2*SUM(X$5:X10))+1),K10)</f>
        <v>4420</v>
      </c>
      <c r="L11" s="2">
        <f>IF(L10=MAX($D10:$N10),L$5/((2*SUM(Y$5:Y10))+1),L10)</f>
        <v>2884</v>
      </c>
      <c r="M11" s="2">
        <f>IF(M10=MAX($D10:$N10),M$5/((2*SUM(Z$5:Z10))+1),M10)</f>
        <v>1635</v>
      </c>
      <c r="N11" s="2">
        <f>IF(N10=MAX($D10:$N10),N$5/((2*SUM(AA$5:AA10))+1),N10)</f>
        <v>1572</v>
      </c>
      <c r="P11" s="1">
        <v>7</v>
      </c>
      <c r="Q11" s="1">
        <f t="shared" si="1"/>
        <v>1</v>
      </c>
      <c r="R11" s="1">
        <f t="shared" si="2"/>
        <v>0</v>
      </c>
      <c r="S11" s="1">
        <f t="shared" si="3"/>
        <v>0</v>
      </c>
      <c r="T11" s="1">
        <f t="shared" si="4"/>
        <v>0</v>
      </c>
      <c r="U11" s="1">
        <f t="shared" si="5"/>
        <v>0</v>
      </c>
      <c r="V11" s="1">
        <f t="shared" si="6"/>
        <v>0</v>
      </c>
      <c r="W11" s="1">
        <f t="shared" si="7"/>
        <v>0</v>
      </c>
      <c r="X11" s="1">
        <f t="shared" si="8"/>
        <v>0</v>
      </c>
      <c r="Y11" s="1">
        <f t="shared" si="9"/>
        <v>0</v>
      </c>
      <c r="Z11" s="1">
        <f t="shared" si="10"/>
        <v>0</v>
      </c>
      <c r="AA11" s="1">
        <f t="shared" si="11"/>
        <v>0</v>
      </c>
    </row>
    <row r="12" spans="2:27">
      <c r="B12" s="1" t="s">
        <v>65</v>
      </c>
      <c r="C12" s="1">
        <v>8</v>
      </c>
      <c r="D12" s="2">
        <f>IF(D11=MAX($D11:$N11),D$5/((2*SUM(Q$5:Q11))+1),D11)</f>
        <v>79079.222222222219</v>
      </c>
      <c r="E12" s="2">
        <f>IF(E11=MAX($D11:$N11),E$5/((2*SUM(R$5:R11))+1),E11)</f>
        <v>94138.4</v>
      </c>
      <c r="F12" s="2">
        <f>IF(F11=MAX($D11:$N11),F$5/((2*SUM(S$5:S11))+1),F11)</f>
        <v>70453.666666666672</v>
      </c>
      <c r="G12" s="2">
        <f>IF(G11=MAX($D11:$N11),G$5/((2*SUM(T$5:T11))+1),G11)</f>
        <v>15442</v>
      </c>
      <c r="H12" s="2">
        <f>IF(H11=MAX($D11:$N11),H$5/((2*SUM(U$5:U11))+1),H11)</f>
        <v>34045</v>
      </c>
      <c r="I12" s="2">
        <f>IF(I11=MAX($D11:$N11),I$5/((2*SUM(V$5:V11))+1),I11)</f>
        <v>29009</v>
      </c>
      <c r="J12" s="2">
        <f>IF(J11=MAX($D11:$N11),J$5/((2*SUM(W$5:W11))+1),J11)</f>
        <v>5932</v>
      </c>
      <c r="K12" s="2">
        <f>IF(K11=MAX($D11:$N11),K$5/((2*SUM(X$5:X11))+1),K11)</f>
        <v>4420</v>
      </c>
      <c r="L12" s="2">
        <f>IF(L11=MAX($D11:$N11),L$5/((2*SUM(Y$5:Y11))+1),L11)</f>
        <v>2884</v>
      </c>
      <c r="M12" s="2">
        <f>IF(M11=MAX($D11:$N11),M$5/((2*SUM(Z$5:Z11))+1),M11)</f>
        <v>1635</v>
      </c>
      <c r="N12" s="2">
        <f>IF(N11=MAX($D11:$N11),N$5/((2*SUM(AA$5:AA11))+1),N11)</f>
        <v>1572</v>
      </c>
      <c r="P12" s="1">
        <v>8</v>
      </c>
      <c r="Q12" s="1">
        <f t="shared" si="1"/>
        <v>0</v>
      </c>
      <c r="R12" s="1">
        <f t="shared" si="2"/>
        <v>1</v>
      </c>
      <c r="S12" s="1">
        <f t="shared" si="3"/>
        <v>0</v>
      </c>
      <c r="T12" s="1">
        <f t="shared" si="4"/>
        <v>0</v>
      </c>
      <c r="U12" s="1">
        <f t="shared" si="5"/>
        <v>0</v>
      </c>
      <c r="V12" s="1">
        <f t="shared" si="6"/>
        <v>0</v>
      </c>
      <c r="W12" s="1">
        <f t="shared" si="7"/>
        <v>0</v>
      </c>
      <c r="X12" s="1">
        <f t="shared" si="8"/>
        <v>0</v>
      </c>
      <c r="Y12" s="1">
        <f t="shared" si="9"/>
        <v>0</v>
      </c>
      <c r="Z12" s="1">
        <f t="shared" si="10"/>
        <v>0</v>
      </c>
      <c r="AA12" s="1">
        <f t="shared" si="11"/>
        <v>0</v>
      </c>
    </row>
    <row r="13" spans="2:27">
      <c r="B13" s="1" t="s">
        <v>65</v>
      </c>
      <c r="C13" s="1">
        <v>9</v>
      </c>
      <c r="D13" s="2">
        <f>IF(D12=MAX($D12:$N12),D$5/((2*SUM(Q$5:Q12))+1),D12)</f>
        <v>79079.222222222219</v>
      </c>
      <c r="E13" s="2">
        <f>IF(E12=MAX($D12:$N12),E$5/((2*SUM(R$5:R12))+1),E12)</f>
        <v>67241.71428571429</v>
      </c>
      <c r="F13" s="2">
        <f>IF(F12=MAX($D12:$N12),F$5/((2*SUM(S$5:S12))+1),F12)</f>
        <v>70453.666666666672</v>
      </c>
      <c r="G13" s="2">
        <f>IF(G12=MAX($D12:$N12),G$5/((2*SUM(T$5:T12))+1),G12)</f>
        <v>15442</v>
      </c>
      <c r="H13" s="2">
        <f>IF(H12=MAX($D12:$N12),H$5/((2*SUM(U$5:U12))+1),H12)</f>
        <v>34045</v>
      </c>
      <c r="I13" s="2">
        <f>IF(I12=MAX($D12:$N12),I$5/((2*SUM(V$5:V12))+1),I12)</f>
        <v>29009</v>
      </c>
      <c r="J13" s="2">
        <f>IF(J12=MAX($D12:$N12),J$5/((2*SUM(W$5:W12))+1),J12)</f>
        <v>5932</v>
      </c>
      <c r="K13" s="2">
        <f>IF(K12=MAX($D12:$N12),K$5/((2*SUM(X$5:X12))+1),K12)</f>
        <v>4420</v>
      </c>
      <c r="L13" s="2">
        <f>IF(L12=MAX($D12:$N12),L$5/((2*SUM(Y$5:Y12))+1),L12)</f>
        <v>2884</v>
      </c>
      <c r="M13" s="2">
        <f>IF(M12=MAX($D12:$N12),M$5/((2*SUM(Z$5:Z12))+1),M12)</f>
        <v>1635</v>
      </c>
      <c r="N13" s="2">
        <f>IF(N12=MAX($D12:$N12),N$5/((2*SUM(AA$5:AA12))+1),N12)</f>
        <v>1572</v>
      </c>
      <c r="P13" s="1">
        <v>9</v>
      </c>
      <c r="Q13" s="1">
        <f t="shared" si="1"/>
        <v>1</v>
      </c>
      <c r="R13" s="1">
        <f t="shared" si="2"/>
        <v>0</v>
      </c>
      <c r="S13" s="1">
        <f t="shared" si="3"/>
        <v>0</v>
      </c>
      <c r="T13" s="1">
        <f t="shared" si="4"/>
        <v>0</v>
      </c>
      <c r="U13" s="1">
        <f t="shared" si="5"/>
        <v>0</v>
      </c>
      <c r="V13" s="1">
        <f t="shared" si="6"/>
        <v>0</v>
      </c>
      <c r="W13" s="1">
        <f t="shared" si="7"/>
        <v>0</v>
      </c>
      <c r="X13" s="1">
        <f t="shared" si="8"/>
        <v>0</v>
      </c>
      <c r="Y13" s="1">
        <f t="shared" si="9"/>
        <v>0</v>
      </c>
      <c r="Z13" s="1">
        <f t="shared" si="10"/>
        <v>0</v>
      </c>
      <c r="AA13" s="1">
        <f t="shared" si="11"/>
        <v>0</v>
      </c>
    </row>
    <row r="14" spans="2:27">
      <c r="B14" s="1" t="s">
        <v>65</v>
      </c>
      <c r="C14" s="1">
        <v>10</v>
      </c>
      <c r="D14" s="2">
        <f>IF(D13=MAX($D13:$N13),D$5/((2*SUM(Q$5:Q13))+1),D13)</f>
        <v>64701.181818181816</v>
      </c>
      <c r="E14" s="2">
        <f>IF(E13=MAX($D13:$N13),E$5/((2*SUM(R$5:R13))+1),E13)</f>
        <v>67241.71428571429</v>
      </c>
      <c r="F14" s="2">
        <f>IF(F13=MAX($D13:$N13),F$5/((2*SUM(S$5:S13))+1),F13)</f>
        <v>70453.666666666672</v>
      </c>
      <c r="G14" s="2">
        <f>IF(G13=MAX($D13:$N13),G$5/((2*SUM(T$5:T13))+1),G13)</f>
        <v>15442</v>
      </c>
      <c r="H14" s="2">
        <f>IF(H13=MAX($D13:$N13),H$5/((2*SUM(U$5:U13))+1),H13)</f>
        <v>34045</v>
      </c>
      <c r="I14" s="2">
        <f>IF(I13=MAX($D13:$N13),I$5/((2*SUM(V$5:V13))+1),I13)</f>
        <v>29009</v>
      </c>
      <c r="J14" s="2">
        <f>IF(J13=MAX($D13:$N13),J$5/((2*SUM(W$5:W13))+1),J13)</f>
        <v>5932</v>
      </c>
      <c r="K14" s="2">
        <f>IF(K13=MAX($D13:$N13),K$5/((2*SUM(X$5:X13))+1),K13)</f>
        <v>4420</v>
      </c>
      <c r="L14" s="2">
        <f>IF(L13=MAX($D13:$N13),L$5/((2*SUM(Y$5:Y13))+1),L13)</f>
        <v>2884</v>
      </c>
      <c r="M14" s="2">
        <f>IF(M13=MAX($D13:$N13),M$5/((2*SUM(Z$5:Z13))+1),M13)</f>
        <v>1635</v>
      </c>
      <c r="N14" s="2">
        <f>IF(N13=MAX($D13:$N13),N$5/((2*SUM(AA$5:AA13))+1),N13)</f>
        <v>1572</v>
      </c>
      <c r="P14" s="1">
        <v>10</v>
      </c>
      <c r="Q14" s="1">
        <f t="shared" si="1"/>
        <v>0</v>
      </c>
      <c r="R14" s="1">
        <f t="shared" si="2"/>
        <v>0</v>
      </c>
      <c r="S14" s="1">
        <f t="shared" si="3"/>
        <v>1</v>
      </c>
      <c r="T14" s="1">
        <f t="shared" si="4"/>
        <v>0</v>
      </c>
      <c r="U14" s="1">
        <f t="shared" si="5"/>
        <v>0</v>
      </c>
      <c r="V14" s="1">
        <f t="shared" si="6"/>
        <v>0</v>
      </c>
      <c r="W14" s="1">
        <f t="shared" si="7"/>
        <v>0</v>
      </c>
      <c r="X14" s="1">
        <f t="shared" si="8"/>
        <v>0</v>
      </c>
      <c r="Y14" s="1">
        <f t="shared" si="9"/>
        <v>0</v>
      </c>
      <c r="Z14" s="1">
        <f t="shared" si="10"/>
        <v>0</v>
      </c>
      <c r="AA14" s="1">
        <f t="shared" si="11"/>
        <v>0</v>
      </c>
    </row>
    <row r="15" spans="2:27">
      <c r="B15" s="1" t="s">
        <v>65</v>
      </c>
      <c r="C15" s="1">
        <v>11</v>
      </c>
      <c r="D15" s="2">
        <f>IF(D14=MAX($D14:$N14),D$5/((2*SUM(Q$5:Q14))+1),D14)</f>
        <v>64701.181818181816</v>
      </c>
      <c r="E15" s="2">
        <f>IF(E14=MAX($D14:$N14),E$5/((2*SUM(R$5:R14))+1),E14)</f>
        <v>67241.71428571429</v>
      </c>
      <c r="F15" s="2">
        <f>IF(F14=MAX($D14:$N14),F$5/((2*SUM(S$5:S14))+1),F14)</f>
        <v>42272.2</v>
      </c>
      <c r="G15" s="2">
        <f>IF(G14=MAX($D14:$N14),G$5/((2*SUM(T$5:T14))+1),G14)</f>
        <v>15442</v>
      </c>
      <c r="H15" s="2">
        <f>IF(H14=MAX($D14:$N14),H$5/((2*SUM(U$5:U14))+1),H14)</f>
        <v>34045</v>
      </c>
      <c r="I15" s="2">
        <f>IF(I14=MAX($D14:$N14),I$5/((2*SUM(V$5:V14))+1),I14)</f>
        <v>29009</v>
      </c>
      <c r="J15" s="2">
        <f>IF(J14=MAX($D14:$N14),J$5/((2*SUM(W$5:W14))+1),J14)</f>
        <v>5932</v>
      </c>
      <c r="K15" s="2">
        <f>IF(K14=MAX($D14:$N14),K$5/((2*SUM(X$5:X14))+1),K14)</f>
        <v>4420</v>
      </c>
      <c r="L15" s="2">
        <f>IF(L14=MAX($D14:$N14),L$5/((2*SUM(Y$5:Y14))+1),L14)</f>
        <v>2884</v>
      </c>
      <c r="M15" s="2">
        <f>IF(M14=MAX($D14:$N14),M$5/((2*SUM(Z$5:Z14))+1),M14)</f>
        <v>1635</v>
      </c>
      <c r="N15" s="2">
        <f>IF(N14=MAX($D14:$N14),N$5/((2*SUM(AA$5:AA14))+1),N14)</f>
        <v>1572</v>
      </c>
      <c r="P15" s="1">
        <v>11</v>
      </c>
      <c r="Q15" s="1">
        <f t="shared" si="1"/>
        <v>0</v>
      </c>
      <c r="R15" s="1">
        <f t="shared" si="2"/>
        <v>1</v>
      </c>
      <c r="S15" s="1">
        <f t="shared" si="3"/>
        <v>0</v>
      </c>
      <c r="T15" s="1">
        <f t="shared" si="4"/>
        <v>0</v>
      </c>
      <c r="U15" s="1">
        <f t="shared" si="5"/>
        <v>0</v>
      </c>
      <c r="V15" s="1">
        <f t="shared" si="6"/>
        <v>0</v>
      </c>
      <c r="W15" s="1">
        <f t="shared" si="7"/>
        <v>0</v>
      </c>
      <c r="X15" s="1">
        <f t="shared" si="8"/>
        <v>0</v>
      </c>
      <c r="Y15" s="1">
        <f t="shared" si="9"/>
        <v>0</v>
      </c>
      <c r="Z15" s="1">
        <f t="shared" si="10"/>
        <v>0</v>
      </c>
      <c r="AA15" s="1">
        <f t="shared" si="11"/>
        <v>0</v>
      </c>
    </row>
    <row r="16" spans="2:27">
      <c r="B16" s="1" t="s">
        <v>65</v>
      </c>
      <c r="C16" s="1">
        <v>12</v>
      </c>
      <c r="D16" s="2">
        <f>IF(D15=MAX($D15:$N15),D$5/((2*SUM(Q$5:Q15))+1),D15)</f>
        <v>64701.181818181816</v>
      </c>
      <c r="E16" s="2">
        <f>IF(E15=MAX($D15:$N15),E$5/((2*SUM(R$5:R15))+1),E15)</f>
        <v>52299.111111111109</v>
      </c>
      <c r="F16" s="2">
        <f>IF(F15=MAX($D15:$N15),F$5/((2*SUM(S$5:S15))+1),F15)</f>
        <v>42272.2</v>
      </c>
      <c r="G16" s="2">
        <f>IF(G15=MAX($D15:$N15),G$5/((2*SUM(T$5:T15))+1),G15)</f>
        <v>15442</v>
      </c>
      <c r="H16" s="2">
        <f>IF(H15=MAX($D15:$N15),H$5/((2*SUM(U$5:U15))+1),H15)</f>
        <v>34045</v>
      </c>
      <c r="I16" s="2">
        <f>IF(I15=MAX($D15:$N15),I$5/((2*SUM(V$5:V15))+1),I15)</f>
        <v>29009</v>
      </c>
      <c r="J16" s="2">
        <f>IF(J15=MAX($D15:$N15),J$5/((2*SUM(W$5:W15))+1),J15)</f>
        <v>5932</v>
      </c>
      <c r="K16" s="2">
        <f>IF(K15=MAX($D15:$N15),K$5/((2*SUM(X$5:X15))+1),K15)</f>
        <v>4420</v>
      </c>
      <c r="L16" s="2">
        <f>IF(L15=MAX($D15:$N15),L$5/((2*SUM(Y$5:Y15))+1),L15)</f>
        <v>2884</v>
      </c>
      <c r="M16" s="2">
        <f>IF(M15=MAX($D15:$N15),M$5/((2*SUM(Z$5:Z15))+1),M15)</f>
        <v>1635</v>
      </c>
      <c r="N16" s="2">
        <f>IF(N15=MAX($D15:$N15),N$5/((2*SUM(AA$5:AA15))+1),N15)</f>
        <v>1572</v>
      </c>
      <c r="P16" s="1">
        <v>12</v>
      </c>
      <c r="Q16" s="1">
        <f t="shared" si="1"/>
        <v>1</v>
      </c>
      <c r="R16" s="1">
        <f t="shared" si="2"/>
        <v>0</v>
      </c>
      <c r="S16" s="1">
        <f t="shared" si="3"/>
        <v>0</v>
      </c>
      <c r="T16" s="1">
        <f t="shared" si="4"/>
        <v>0</v>
      </c>
      <c r="U16" s="1">
        <f t="shared" si="5"/>
        <v>0</v>
      </c>
      <c r="V16" s="1">
        <f t="shared" si="6"/>
        <v>0</v>
      </c>
      <c r="W16" s="1">
        <f t="shared" si="7"/>
        <v>0</v>
      </c>
      <c r="X16" s="1">
        <f t="shared" si="8"/>
        <v>0</v>
      </c>
      <c r="Y16" s="1">
        <f t="shared" si="9"/>
        <v>0</v>
      </c>
      <c r="Z16" s="1">
        <f t="shared" si="10"/>
        <v>0</v>
      </c>
      <c r="AA16" s="1">
        <f t="shared" si="11"/>
        <v>0</v>
      </c>
    </row>
    <row r="17" spans="2:27">
      <c r="B17" s="1" t="s">
        <v>65</v>
      </c>
      <c r="C17" s="1">
        <v>13</v>
      </c>
      <c r="D17" s="2">
        <f>IF(D16=MAX($D16:$N16),D$5/((2*SUM(Q$5:Q16))+1),D16)</f>
        <v>54747.153846153844</v>
      </c>
      <c r="E17" s="2">
        <f>IF(E16=MAX($D16:$N16),E$5/((2*SUM(R$5:R16))+1),E16)</f>
        <v>52299.111111111109</v>
      </c>
      <c r="F17" s="2">
        <f>IF(F16=MAX($D16:$N16),F$5/((2*SUM(S$5:S16))+1),F16)</f>
        <v>42272.2</v>
      </c>
      <c r="G17" s="2">
        <f>IF(G16=MAX($D16:$N16),G$5/((2*SUM(T$5:T16))+1),G16)</f>
        <v>15442</v>
      </c>
      <c r="H17" s="2">
        <f>IF(H16=MAX($D16:$N16),H$5/((2*SUM(U$5:U16))+1),H16)</f>
        <v>34045</v>
      </c>
      <c r="I17" s="2">
        <f>IF(I16=MAX($D16:$N16),I$5/((2*SUM(V$5:V16))+1),I16)</f>
        <v>29009</v>
      </c>
      <c r="J17" s="2">
        <f>IF(J16=MAX($D16:$N16),J$5/((2*SUM(W$5:W16))+1),J16)</f>
        <v>5932</v>
      </c>
      <c r="K17" s="2">
        <f>IF(K16=MAX($D16:$N16),K$5/((2*SUM(X$5:X16))+1),K16)</f>
        <v>4420</v>
      </c>
      <c r="L17" s="2">
        <f>IF(L16=MAX($D16:$N16),L$5/((2*SUM(Y$5:Y16))+1),L16)</f>
        <v>2884</v>
      </c>
      <c r="M17" s="2">
        <f>IF(M16=MAX($D16:$N16),M$5/((2*SUM(Z$5:Z16))+1),M16)</f>
        <v>1635</v>
      </c>
      <c r="N17" s="2">
        <f>IF(N16=MAX($D16:$N16),N$5/((2*SUM(AA$5:AA16))+1),N16)</f>
        <v>1572</v>
      </c>
      <c r="P17" s="1">
        <v>13</v>
      </c>
      <c r="Q17" s="1">
        <f t="shared" si="1"/>
        <v>1</v>
      </c>
      <c r="R17" s="1">
        <f t="shared" si="2"/>
        <v>0</v>
      </c>
      <c r="S17" s="1">
        <f t="shared" si="3"/>
        <v>0</v>
      </c>
      <c r="T17" s="1">
        <f t="shared" si="4"/>
        <v>0</v>
      </c>
      <c r="U17" s="1">
        <f t="shared" si="5"/>
        <v>0</v>
      </c>
      <c r="V17" s="1">
        <f t="shared" si="6"/>
        <v>0</v>
      </c>
      <c r="W17" s="1">
        <f t="shared" si="7"/>
        <v>0</v>
      </c>
      <c r="X17" s="1">
        <f t="shared" si="8"/>
        <v>0</v>
      </c>
      <c r="Y17" s="1">
        <f t="shared" si="9"/>
        <v>0</v>
      </c>
      <c r="Z17" s="1">
        <f t="shared" si="10"/>
        <v>0</v>
      </c>
      <c r="AA17" s="1">
        <f t="shared" si="11"/>
        <v>0</v>
      </c>
    </row>
    <row r="18" spans="2:27">
      <c r="B18" s="1" t="s">
        <v>65</v>
      </c>
      <c r="C18" s="1">
        <v>14</v>
      </c>
      <c r="D18" s="2">
        <f>IF(D17=MAX($D17:$N17),D$5/((2*SUM(Q$5:Q17))+1),D17)</f>
        <v>47447.533333333333</v>
      </c>
      <c r="E18" s="2">
        <f>IF(E17=MAX($D17:$N17),E$5/((2*SUM(R$5:R17))+1),E17)</f>
        <v>52299.111111111109</v>
      </c>
      <c r="F18" s="2">
        <f>IF(F17=MAX($D17:$N17),F$5/((2*SUM(S$5:S17))+1),F17)</f>
        <v>42272.2</v>
      </c>
      <c r="G18" s="2">
        <f>IF(G17=MAX($D17:$N17),G$5/((2*SUM(T$5:T17))+1),G17)</f>
        <v>15442</v>
      </c>
      <c r="H18" s="2">
        <f>IF(H17=MAX($D17:$N17),H$5/((2*SUM(U$5:U17))+1),H17)</f>
        <v>34045</v>
      </c>
      <c r="I18" s="2">
        <f>IF(I17=MAX($D17:$N17),I$5/((2*SUM(V$5:V17))+1),I17)</f>
        <v>29009</v>
      </c>
      <c r="J18" s="2">
        <f>IF(J17=MAX($D17:$N17),J$5/((2*SUM(W$5:W17))+1),J17)</f>
        <v>5932</v>
      </c>
      <c r="K18" s="2">
        <f>IF(K17=MAX($D17:$N17),K$5/((2*SUM(X$5:X17))+1),K17)</f>
        <v>4420</v>
      </c>
      <c r="L18" s="2">
        <f>IF(L17=MAX($D17:$N17),L$5/((2*SUM(Y$5:Y17))+1),L17)</f>
        <v>2884</v>
      </c>
      <c r="M18" s="2">
        <f>IF(M17=MAX($D17:$N17),M$5/((2*SUM(Z$5:Z17))+1),M17)</f>
        <v>1635</v>
      </c>
      <c r="N18" s="2">
        <f>IF(N17=MAX($D17:$N17),N$5/((2*SUM(AA$5:AA17))+1),N17)</f>
        <v>1572</v>
      </c>
      <c r="P18" s="1">
        <v>14</v>
      </c>
      <c r="Q18" s="1">
        <f t="shared" si="1"/>
        <v>0</v>
      </c>
      <c r="R18" s="1">
        <f t="shared" si="2"/>
        <v>1</v>
      </c>
      <c r="S18" s="1">
        <f t="shared" si="3"/>
        <v>0</v>
      </c>
      <c r="T18" s="1">
        <f t="shared" si="4"/>
        <v>0</v>
      </c>
      <c r="U18" s="1">
        <f t="shared" si="5"/>
        <v>0</v>
      </c>
      <c r="V18" s="1">
        <f t="shared" si="6"/>
        <v>0</v>
      </c>
      <c r="W18" s="1">
        <f t="shared" si="7"/>
        <v>0</v>
      </c>
      <c r="X18" s="1">
        <f t="shared" si="8"/>
        <v>0</v>
      </c>
      <c r="Y18" s="1">
        <f t="shared" si="9"/>
        <v>0</v>
      </c>
      <c r="Z18" s="1">
        <f t="shared" si="10"/>
        <v>0</v>
      </c>
      <c r="AA18" s="1">
        <f t="shared" si="11"/>
        <v>0</v>
      </c>
    </row>
    <row r="19" spans="2:27">
      <c r="B19" s="1" t="s">
        <v>65</v>
      </c>
      <c r="C19" s="1">
        <v>15</v>
      </c>
      <c r="D19" s="2">
        <f>IF(D18=MAX($D18:$N18),D$5/((2*SUM(Q$5:Q18))+1),D18)</f>
        <v>47447.533333333333</v>
      </c>
      <c r="E19" s="2">
        <f>IF(E18=MAX($D18:$N18),E$5/((2*SUM(R$5:R18))+1),E18)</f>
        <v>42790.181818181816</v>
      </c>
      <c r="F19" s="2">
        <f>IF(F18=MAX($D18:$N18),F$5/((2*SUM(S$5:S18))+1),F18)</f>
        <v>42272.2</v>
      </c>
      <c r="G19" s="2">
        <f>IF(G18=MAX($D18:$N18),G$5/((2*SUM(T$5:T18))+1),G18)</f>
        <v>15442</v>
      </c>
      <c r="H19" s="2">
        <f>IF(H18=MAX($D18:$N18),H$5/((2*SUM(U$5:U18))+1),H18)</f>
        <v>34045</v>
      </c>
      <c r="I19" s="2">
        <f>IF(I18=MAX($D18:$N18),I$5/((2*SUM(V$5:V18))+1),I18)</f>
        <v>29009</v>
      </c>
      <c r="J19" s="2">
        <f>IF(J18=MAX($D18:$N18),J$5/((2*SUM(W$5:W18))+1),J18)</f>
        <v>5932</v>
      </c>
      <c r="K19" s="2">
        <f>IF(K18=MAX($D18:$N18),K$5/((2*SUM(X$5:X18))+1),K18)</f>
        <v>4420</v>
      </c>
      <c r="L19" s="2">
        <f>IF(L18=MAX($D18:$N18),L$5/((2*SUM(Y$5:Y18))+1),L18)</f>
        <v>2884</v>
      </c>
      <c r="M19" s="2">
        <f>IF(M18=MAX($D18:$N18),M$5/((2*SUM(Z$5:Z18))+1),M18)</f>
        <v>1635</v>
      </c>
      <c r="N19" s="2">
        <f>IF(N18=MAX($D18:$N18),N$5/((2*SUM(AA$5:AA18))+1),N18)</f>
        <v>1572</v>
      </c>
      <c r="P19" s="1">
        <v>15</v>
      </c>
      <c r="Q19" s="1">
        <f t="shared" si="1"/>
        <v>1</v>
      </c>
      <c r="R19" s="1">
        <f t="shared" si="2"/>
        <v>0</v>
      </c>
      <c r="S19" s="1">
        <f t="shared" si="3"/>
        <v>0</v>
      </c>
      <c r="T19" s="1">
        <f t="shared" si="4"/>
        <v>0</v>
      </c>
      <c r="U19" s="1">
        <f t="shared" si="5"/>
        <v>0</v>
      </c>
      <c r="V19" s="1">
        <f t="shared" si="6"/>
        <v>0</v>
      </c>
      <c r="W19" s="1">
        <f t="shared" si="7"/>
        <v>0</v>
      </c>
      <c r="X19" s="1">
        <f t="shared" si="8"/>
        <v>0</v>
      </c>
      <c r="Y19" s="1">
        <f t="shared" si="9"/>
        <v>0</v>
      </c>
      <c r="Z19" s="1">
        <f t="shared" si="10"/>
        <v>0</v>
      </c>
      <c r="AA19" s="1">
        <f t="shared" si="11"/>
        <v>0</v>
      </c>
    </row>
    <row r="20" spans="2:27">
      <c r="B20" s="1" t="s">
        <v>65</v>
      </c>
      <c r="C20" s="1">
        <v>16</v>
      </c>
      <c r="D20" s="2">
        <f>IF(D19=MAX($D19:$N19),D$5/((2*SUM(Q$5:Q19))+1),D19)</f>
        <v>41865.470588235294</v>
      </c>
      <c r="E20" s="2">
        <f>IF(E19=MAX($D19:$N19),E$5/((2*SUM(R$5:R19))+1),E19)</f>
        <v>42790.181818181816</v>
      </c>
      <c r="F20" s="2">
        <f>IF(F19=MAX($D19:$N19),F$5/((2*SUM(S$5:S19))+1),F19)</f>
        <v>42272.2</v>
      </c>
      <c r="G20" s="2">
        <f>IF(G19=MAX($D19:$N19),G$5/((2*SUM(T$5:T19))+1),G19)</f>
        <v>15442</v>
      </c>
      <c r="H20" s="2">
        <f>IF(H19=MAX($D19:$N19),H$5/((2*SUM(U$5:U19))+1),H19)</f>
        <v>34045</v>
      </c>
      <c r="I20" s="2">
        <f>IF(I19=MAX($D19:$N19),I$5/((2*SUM(V$5:V19))+1),I19)</f>
        <v>29009</v>
      </c>
      <c r="J20" s="2">
        <f>IF(J19=MAX($D19:$N19),J$5/((2*SUM(W$5:W19))+1),J19)</f>
        <v>5932</v>
      </c>
      <c r="K20" s="2">
        <f>IF(K19=MAX($D19:$N19),K$5/((2*SUM(X$5:X19))+1),K19)</f>
        <v>4420</v>
      </c>
      <c r="L20" s="2">
        <f>IF(L19=MAX($D19:$N19),L$5/((2*SUM(Y$5:Y19))+1),L19)</f>
        <v>2884</v>
      </c>
      <c r="M20" s="2">
        <f>IF(M19=MAX($D19:$N19),M$5/((2*SUM(Z$5:Z19))+1),M19)</f>
        <v>1635</v>
      </c>
      <c r="N20" s="2">
        <f>IF(N19=MAX($D19:$N19),N$5/((2*SUM(AA$5:AA19))+1),N19)</f>
        <v>1572</v>
      </c>
      <c r="P20" s="1">
        <v>16</v>
      </c>
      <c r="Q20" s="1">
        <f t="shared" si="1"/>
        <v>0</v>
      </c>
      <c r="R20" s="1">
        <f t="shared" si="2"/>
        <v>1</v>
      </c>
      <c r="S20" s="1">
        <f t="shared" si="3"/>
        <v>0</v>
      </c>
      <c r="T20" s="1">
        <f t="shared" si="4"/>
        <v>0</v>
      </c>
      <c r="U20" s="1">
        <f t="shared" si="5"/>
        <v>0</v>
      </c>
      <c r="V20" s="1">
        <f t="shared" si="6"/>
        <v>0</v>
      </c>
      <c r="W20" s="1">
        <f t="shared" si="7"/>
        <v>0</v>
      </c>
      <c r="X20" s="1">
        <f t="shared" si="8"/>
        <v>0</v>
      </c>
      <c r="Y20" s="1">
        <f t="shared" si="9"/>
        <v>0</v>
      </c>
      <c r="Z20" s="1">
        <f t="shared" si="10"/>
        <v>0</v>
      </c>
      <c r="AA20" s="1">
        <f t="shared" si="11"/>
        <v>0</v>
      </c>
    </row>
    <row r="21" spans="2:27">
      <c r="B21" s="1" t="s">
        <v>65</v>
      </c>
      <c r="C21" s="1">
        <v>17</v>
      </c>
      <c r="D21" s="2">
        <f>IF(D20=MAX($D20:$N20),D$5/((2*SUM(Q$5:Q20))+1),D20)</f>
        <v>41865.470588235294</v>
      </c>
      <c r="E21" s="2">
        <f>IF(E20=MAX($D20:$N20),E$5/((2*SUM(R$5:R20))+1),E20)</f>
        <v>36207.076923076922</v>
      </c>
      <c r="F21" s="2">
        <f>IF(F20=MAX($D20:$N20),F$5/((2*SUM(S$5:S20))+1),F20)</f>
        <v>42272.2</v>
      </c>
      <c r="G21" s="2">
        <f>IF(G20=MAX($D20:$N20),G$5/((2*SUM(T$5:T20))+1),G20)</f>
        <v>15442</v>
      </c>
      <c r="H21" s="2">
        <f>IF(H20=MAX($D20:$N20),H$5/((2*SUM(U$5:U20))+1),H20)</f>
        <v>34045</v>
      </c>
      <c r="I21" s="2">
        <f>IF(I20=MAX($D20:$N20),I$5/((2*SUM(V$5:V20))+1),I20)</f>
        <v>29009</v>
      </c>
      <c r="J21" s="2">
        <f>IF(J20=MAX($D20:$N20),J$5/((2*SUM(W$5:W20))+1),J20)</f>
        <v>5932</v>
      </c>
      <c r="K21" s="2">
        <f>IF(K20=MAX($D20:$N20),K$5/((2*SUM(X$5:X20))+1),K20)</f>
        <v>4420</v>
      </c>
      <c r="L21" s="2">
        <f>IF(L20=MAX($D20:$N20),L$5/((2*SUM(Y$5:Y20))+1),L20)</f>
        <v>2884</v>
      </c>
      <c r="M21" s="2">
        <f>IF(M20=MAX($D20:$N20),M$5/((2*SUM(Z$5:Z20))+1),M20)</f>
        <v>1635</v>
      </c>
      <c r="N21" s="2">
        <f>IF(N20=MAX($D20:$N20),N$5/((2*SUM(AA$5:AA20))+1),N20)</f>
        <v>1572</v>
      </c>
      <c r="P21" s="1">
        <v>17</v>
      </c>
      <c r="Q21" s="1">
        <f t="shared" si="1"/>
        <v>0</v>
      </c>
      <c r="R21" s="1">
        <f t="shared" si="2"/>
        <v>0</v>
      </c>
      <c r="S21" s="1">
        <f t="shared" si="3"/>
        <v>1</v>
      </c>
      <c r="T21" s="1">
        <f t="shared" si="4"/>
        <v>0</v>
      </c>
      <c r="U21" s="1">
        <f t="shared" si="5"/>
        <v>0</v>
      </c>
      <c r="V21" s="1">
        <f t="shared" si="6"/>
        <v>0</v>
      </c>
      <c r="W21" s="1">
        <f t="shared" si="7"/>
        <v>0</v>
      </c>
      <c r="X21" s="1">
        <f t="shared" si="8"/>
        <v>0</v>
      </c>
      <c r="Y21" s="1">
        <f t="shared" si="9"/>
        <v>0</v>
      </c>
      <c r="Z21" s="1">
        <f t="shared" si="10"/>
        <v>0</v>
      </c>
      <c r="AA21" s="1">
        <f t="shared" si="11"/>
        <v>0</v>
      </c>
    </row>
    <row r="22" spans="2:27">
      <c r="B22" s="1" t="s">
        <v>65</v>
      </c>
      <c r="C22" s="1">
        <v>18</v>
      </c>
      <c r="D22" s="2">
        <f>IF(D21=MAX($D21:$N21),D$5/((2*SUM(Q$5:Q21))+1),D21)</f>
        <v>41865.470588235294</v>
      </c>
      <c r="E22" s="2">
        <f>IF(E21=MAX($D21:$N21),E$5/((2*SUM(R$5:R21))+1),E21)</f>
        <v>36207.076923076922</v>
      </c>
      <c r="F22" s="2">
        <f>IF(F21=MAX($D21:$N21),F$5/((2*SUM(S$5:S21))+1),F21)</f>
        <v>30194.428571428572</v>
      </c>
      <c r="G22" s="2">
        <f>IF(G21=MAX($D21:$N21),G$5/((2*SUM(T$5:T21))+1),G21)</f>
        <v>15442</v>
      </c>
      <c r="H22" s="2">
        <f>IF(H21=MAX($D21:$N21),H$5/((2*SUM(U$5:U21))+1),H21)</f>
        <v>34045</v>
      </c>
      <c r="I22" s="2">
        <f>IF(I21=MAX($D21:$N21),I$5/((2*SUM(V$5:V21))+1),I21)</f>
        <v>29009</v>
      </c>
      <c r="J22" s="2">
        <f>IF(J21=MAX($D21:$N21),J$5/((2*SUM(W$5:W21))+1),J21)</f>
        <v>5932</v>
      </c>
      <c r="K22" s="2">
        <f>IF(K21=MAX($D21:$N21),K$5/((2*SUM(X$5:X21))+1),K21)</f>
        <v>4420</v>
      </c>
      <c r="L22" s="2">
        <f>IF(L21=MAX($D21:$N21),L$5/((2*SUM(Y$5:Y21))+1),L21)</f>
        <v>2884</v>
      </c>
      <c r="M22" s="2">
        <f>IF(M21=MAX($D21:$N21),M$5/((2*SUM(Z$5:Z21))+1),M21)</f>
        <v>1635</v>
      </c>
      <c r="N22" s="2">
        <f>IF(N21=MAX($D21:$N21),N$5/((2*SUM(AA$5:AA21))+1),N21)</f>
        <v>1572</v>
      </c>
      <c r="P22" s="1">
        <v>18</v>
      </c>
      <c r="Q22" s="1">
        <f t="shared" si="1"/>
        <v>1</v>
      </c>
      <c r="R22" s="1">
        <f t="shared" si="2"/>
        <v>0</v>
      </c>
      <c r="S22" s="1">
        <f t="shared" si="3"/>
        <v>0</v>
      </c>
      <c r="T22" s="1">
        <f t="shared" si="4"/>
        <v>0</v>
      </c>
      <c r="U22" s="1">
        <f t="shared" si="5"/>
        <v>0</v>
      </c>
      <c r="V22" s="1">
        <f t="shared" si="6"/>
        <v>0</v>
      </c>
      <c r="W22" s="1">
        <f t="shared" si="7"/>
        <v>0</v>
      </c>
      <c r="X22" s="1">
        <f t="shared" si="8"/>
        <v>0</v>
      </c>
      <c r="Y22" s="1">
        <f t="shared" si="9"/>
        <v>0</v>
      </c>
      <c r="Z22" s="1">
        <f t="shared" si="10"/>
        <v>0</v>
      </c>
      <c r="AA22" s="1">
        <f t="shared" si="11"/>
        <v>0</v>
      </c>
    </row>
    <row r="23" spans="2:27">
      <c r="B23" s="1" t="s">
        <v>65</v>
      </c>
      <c r="C23" s="1">
        <v>19</v>
      </c>
      <c r="D23" s="2">
        <f>IF(D22=MAX($D22:$N22),D$5/((2*SUM(Q$5:Q22))+1),D22)</f>
        <v>37458.57894736842</v>
      </c>
      <c r="E23" s="2">
        <f>IF(E22=MAX($D22:$N22),E$5/((2*SUM(R$5:R22))+1),E22)</f>
        <v>36207.076923076922</v>
      </c>
      <c r="F23" s="2">
        <f>IF(F22=MAX($D22:$N22),F$5/((2*SUM(S$5:S22))+1),F22)</f>
        <v>30194.428571428572</v>
      </c>
      <c r="G23" s="2">
        <f>IF(G22=MAX($D22:$N22),G$5/((2*SUM(T$5:T22))+1),G22)</f>
        <v>15442</v>
      </c>
      <c r="H23" s="2">
        <f>IF(H22=MAX($D22:$N22),H$5/((2*SUM(U$5:U22))+1),H22)</f>
        <v>34045</v>
      </c>
      <c r="I23" s="2">
        <f>IF(I22=MAX($D22:$N22),I$5/((2*SUM(V$5:V22))+1),I22)</f>
        <v>29009</v>
      </c>
      <c r="J23" s="2">
        <f>IF(J22=MAX($D22:$N22),J$5/((2*SUM(W$5:W22))+1),J22)</f>
        <v>5932</v>
      </c>
      <c r="K23" s="2">
        <f>IF(K22=MAX($D22:$N22),K$5/((2*SUM(X$5:X22))+1),K22)</f>
        <v>4420</v>
      </c>
      <c r="L23" s="2">
        <f>IF(L22=MAX($D22:$N22),L$5/((2*SUM(Y$5:Y22))+1),L22)</f>
        <v>2884</v>
      </c>
      <c r="M23" s="2">
        <f>IF(M22=MAX($D22:$N22),M$5/((2*SUM(Z$5:Z22))+1),M22)</f>
        <v>1635</v>
      </c>
      <c r="N23" s="2">
        <f>IF(N22=MAX($D22:$N22),N$5/((2*SUM(AA$5:AA22))+1),N22)</f>
        <v>1572</v>
      </c>
      <c r="P23" s="1">
        <v>19</v>
      </c>
      <c r="Q23" s="1">
        <f t="shared" si="1"/>
        <v>1</v>
      </c>
      <c r="R23" s="1">
        <f t="shared" si="2"/>
        <v>0</v>
      </c>
      <c r="S23" s="1">
        <f t="shared" si="3"/>
        <v>0</v>
      </c>
      <c r="T23" s="1">
        <f t="shared" si="4"/>
        <v>0</v>
      </c>
      <c r="U23" s="1">
        <f t="shared" si="5"/>
        <v>0</v>
      </c>
      <c r="V23" s="1">
        <f t="shared" si="6"/>
        <v>0</v>
      </c>
      <c r="W23" s="1">
        <f t="shared" si="7"/>
        <v>0</v>
      </c>
      <c r="X23" s="1">
        <f t="shared" si="8"/>
        <v>0</v>
      </c>
      <c r="Y23" s="1">
        <f t="shared" si="9"/>
        <v>0</v>
      </c>
      <c r="Z23" s="1">
        <f t="shared" si="10"/>
        <v>0</v>
      </c>
      <c r="AA23" s="1">
        <f t="shared" si="11"/>
        <v>0</v>
      </c>
    </row>
    <row r="24" spans="2:27">
      <c r="B24" s="1" t="s">
        <v>65</v>
      </c>
      <c r="C24" s="1">
        <v>20</v>
      </c>
      <c r="D24" s="2">
        <f>IF(D23=MAX($D23:$N23),D$5/((2*SUM(Q$5:Q23))+1),D23)</f>
        <v>33891.095238095237</v>
      </c>
      <c r="E24" s="2">
        <f>IF(E23=MAX($D23:$N23),E$5/((2*SUM(R$5:R23))+1),E23)</f>
        <v>36207.076923076922</v>
      </c>
      <c r="F24" s="2">
        <f>IF(F23=MAX($D23:$N23),F$5/((2*SUM(S$5:S23))+1),F23)</f>
        <v>30194.428571428572</v>
      </c>
      <c r="G24" s="2">
        <f>IF(G23=MAX($D23:$N23),G$5/((2*SUM(T$5:T23))+1),G23)</f>
        <v>15442</v>
      </c>
      <c r="H24" s="2">
        <f>IF(H23=MAX($D23:$N23),H$5/((2*SUM(U$5:U23))+1),H23)</f>
        <v>34045</v>
      </c>
      <c r="I24" s="2">
        <f>IF(I23=MAX($D23:$N23),I$5/((2*SUM(V$5:V23))+1),I23)</f>
        <v>29009</v>
      </c>
      <c r="J24" s="2">
        <f>IF(J23=MAX($D23:$N23),J$5/((2*SUM(W$5:W23))+1),J23)</f>
        <v>5932</v>
      </c>
      <c r="K24" s="2">
        <f>IF(K23=MAX($D23:$N23),K$5/((2*SUM(X$5:X23))+1),K23)</f>
        <v>4420</v>
      </c>
      <c r="L24" s="2">
        <f>IF(L23=MAX($D23:$N23),L$5/((2*SUM(Y$5:Y23))+1),L23)</f>
        <v>2884</v>
      </c>
      <c r="M24" s="2">
        <f>IF(M23=MAX($D23:$N23),M$5/((2*SUM(Z$5:Z23))+1),M23)</f>
        <v>1635</v>
      </c>
      <c r="N24" s="2">
        <f>IF(N23=MAX($D23:$N23),N$5/((2*SUM(AA$5:AA23))+1),N23)</f>
        <v>1572</v>
      </c>
      <c r="P24" s="1">
        <v>20</v>
      </c>
      <c r="Q24" s="1">
        <f t="shared" si="1"/>
        <v>0</v>
      </c>
      <c r="R24" s="1">
        <f t="shared" si="2"/>
        <v>1</v>
      </c>
      <c r="S24" s="1">
        <f t="shared" si="3"/>
        <v>0</v>
      </c>
      <c r="T24" s="1">
        <f t="shared" si="4"/>
        <v>0</v>
      </c>
      <c r="U24" s="1">
        <f t="shared" si="5"/>
        <v>0</v>
      </c>
      <c r="V24" s="1">
        <f t="shared" si="6"/>
        <v>0</v>
      </c>
      <c r="W24" s="1">
        <f t="shared" si="7"/>
        <v>0</v>
      </c>
      <c r="X24" s="1">
        <f t="shared" si="8"/>
        <v>0</v>
      </c>
      <c r="Y24" s="1">
        <f t="shared" si="9"/>
        <v>0</v>
      </c>
      <c r="Z24" s="1">
        <f t="shared" si="10"/>
        <v>0</v>
      </c>
      <c r="AA24" s="1">
        <f t="shared" si="11"/>
        <v>0</v>
      </c>
    </row>
    <row r="25" spans="2:27">
      <c r="B25" s="1" t="s">
        <v>65</v>
      </c>
      <c r="C25" s="1">
        <v>21</v>
      </c>
      <c r="D25" s="2">
        <f>IF(D24=MAX($D24:$N24),D$5/((2*SUM(Q$5:Q24))+1),D24)</f>
        <v>33891.095238095237</v>
      </c>
      <c r="E25" s="2">
        <f>IF(E24=MAX($D24:$N24),E$5/((2*SUM(R$5:R24))+1),E24)</f>
        <v>31379.466666666667</v>
      </c>
      <c r="F25" s="2">
        <f>IF(F24=MAX($D24:$N24),F$5/((2*SUM(S$5:S24))+1),F24)</f>
        <v>30194.428571428572</v>
      </c>
      <c r="G25" s="2">
        <f>IF(G24=MAX($D24:$N24),G$5/((2*SUM(T$5:T24))+1),G24)</f>
        <v>15442</v>
      </c>
      <c r="H25" s="2">
        <f>IF(H24=MAX($D24:$N24),H$5/((2*SUM(U$5:U24))+1),H24)</f>
        <v>34045</v>
      </c>
      <c r="I25" s="2">
        <f>IF(I24=MAX($D24:$N24),I$5/((2*SUM(V$5:V24))+1),I24)</f>
        <v>29009</v>
      </c>
      <c r="J25" s="2">
        <f>IF(J24=MAX($D24:$N24),J$5/((2*SUM(W$5:W24))+1),J24)</f>
        <v>5932</v>
      </c>
      <c r="K25" s="2">
        <f>IF(K24=MAX($D24:$N24),K$5/((2*SUM(X$5:X24))+1),K24)</f>
        <v>4420</v>
      </c>
      <c r="L25" s="2">
        <f>IF(L24=MAX($D24:$N24),L$5/((2*SUM(Y$5:Y24))+1),L24)</f>
        <v>2884</v>
      </c>
      <c r="M25" s="2">
        <f>IF(M24=MAX($D24:$N24),M$5/((2*SUM(Z$5:Z24))+1),M24)</f>
        <v>1635</v>
      </c>
      <c r="N25" s="2">
        <f>IF(N24=MAX($D24:$N24),N$5/((2*SUM(AA$5:AA24))+1),N24)</f>
        <v>1572</v>
      </c>
      <c r="P25" s="1">
        <v>21</v>
      </c>
      <c r="Q25" s="1">
        <f t="shared" si="1"/>
        <v>0</v>
      </c>
      <c r="R25" s="1">
        <f t="shared" si="2"/>
        <v>0</v>
      </c>
      <c r="S25" s="1">
        <f t="shared" si="3"/>
        <v>0</v>
      </c>
      <c r="T25" s="1">
        <f t="shared" si="4"/>
        <v>0</v>
      </c>
      <c r="U25" s="1">
        <f t="shared" si="5"/>
        <v>1</v>
      </c>
      <c r="V25" s="1">
        <f t="shared" si="6"/>
        <v>0</v>
      </c>
      <c r="W25" s="1">
        <f t="shared" si="7"/>
        <v>0</v>
      </c>
      <c r="X25" s="1">
        <f t="shared" si="8"/>
        <v>0</v>
      </c>
      <c r="Y25" s="1">
        <f t="shared" si="9"/>
        <v>0</v>
      </c>
      <c r="Z25" s="1">
        <f t="shared" si="10"/>
        <v>0</v>
      </c>
      <c r="AA25" s="1">
        <f t="shared" si="11"/>
        <v>0</v>
      </c>
    </row>
    <row r="26" spans="2:27">
      <c r="B26" s="1" t="s">
        <v>65</v>
      </c>
      <c r="C26" s="1">
        <v>22</v>
      </c>
      <c r="D26" s="2">
        <f>IF(D25=MAX($D25:$N25),D$5/((2*SUM(Q$5:Q25))+1),D25)</f>
        <v>33891.095238095237</v>
      </c>
      <c r="E26" s="2">
        <f>IF(E25=MAX($D25:$N25),E$5/((2*SUM(R$5:R25))+1),E25)</f>
        <v>31379.466666666667</v>
      </c>
      <c r="F26" s="2">
        <f>IF(F25=MAX($D25:$N25),F$5/((2*SUM(S$5:S25))+1),F25)</f>
        <v>30194.428571428572</v>
      </c>
      <c r="G26" s="2">
        <f>IF(G25=MAX($D25:$N25),G$5/((2*SUM(T$5:T25))+1),G25)</f>
        <v>15442</v>
      </c>
      <c r="H26" s="2">
        <f>IF(H25=MAX($D25:$N25),H$5/((2*SUM(U$5:U25))+1),H25)</f>
        <v>11348.333333333334</v>
      </c>
      <c r="I26" s="2">
        <f>IF(I25=MAX($D25:$N25),I$5/((2*SUM(V$5:V25))+1),I25)</f>
        <v>29009</v>
      </c>
      <c r="J26" s="2">
        <f>IF(J25=MAX($D25:$N25),J$5/((2*SUM(W$5:W25))+1),J25)</f>
        <v>5932</v>
      </c>
      <c r="K26" s="2">
        <f>IF(K25=MAX($D25:$N25),K$5/((2*SUM(X$5:X25))+1),K25)</f>
        <v>4420</v>
      </c>
      <c r="L26" s="2">
        <f>IF(L25=MAX($D25:$N25),L$5/((2*SUM(Y$5:Y25))+1),L25)</f>
        <v>2884</v>
      </c>
      <c r="M26" s="2">
        <f>IF(M25=MAX($D25:$N25),M$5/((2*SUM(Z$5:Z25))+1),M25)</f>
        <v>1635</v>
      </c>
      <c r="N26" s="2">
        <f>IF(N25=MAX($D25:$N25),N$5/((2*SUM(AA$5:AA25))+1),N25)</f>
        <v>1572</v>
      </c>
      <c r="P26" s="1">
        <v>22</v>
      </c>
      <c r="Q26" s="1">
        <f t="shared" si="1"/>
        <v>1</v>
      </c>
      <c r="R26" s="1">
        <f t="shared" si="2"/>
        <v>0</v>
      </c>
      <c r="S26" s="1">
        <f t="shared" si="3"/>
        <v>0</v>
      </c>
      <c r="T26" s="1">
        <f t="shared" si="4"/>
        <v>0</v>
      </c>
      <c r="U26" s="1">
        <f t="shared" si="5"/>
        <v>0</v>
      </c>
      <c r="V26" s="1">
        <f t="shared" si="6"/>
        <v>0</v>
      </c>
      <c r="W26" s="1">
        <f t="shared" si="7"/>
        <v>0</v>
      </c>
      <c r="X26" s="1">
        <f t="shared" si="8"/>
        <v>0</v>
      </c>
      <c r="Y26" s="1">
        <f t="shared" si="9"/>
        <v>0</v>
      </c>
      <c r="Z26" s="1">
        <f t="shared" si="10"/>
        <v>0</v>
      </c>
      <c r="AA26" s="1">
        <f t="shared" si="11"/>
        <v>0</v>
      </c>
    </row>
    <row r="27" spans="2:27">
      <c r="B27" s="1" t="s">
        <v>65</v>
      </c>
      <c r="C27" s="1">
        <v>23</v>
      </c>
      <c r="D27" s="2">
        <f>IF(D26=MAX($D26:$N26),D$5/((2*SUM(Q$5:Q26))+1),D26)</f>
        <v>30944.043478260868</v>
      </c>
      <c r="E27" s="2">
        <f>IF(E26=MAX($D26:$N26),E$5/((2*SUM(R$5:R26))+1),E26)</f>
        <v>31379.466666666667</v>
      </c>
      <c r="F27" s="2">
        <f>IF(F26=MAX($D26:$N26),F$5/((2*SUM(S$5:S26))+1),F26)</f>
        <v>30194.428571428572</v>
      </c>
      <c r="G27" s="2">
        <f>IF(G26=MAX($D26:$N26),G$5/((2*SUM(T$5:T26))+1),G26)</f>
        <v>15442</v>
      </c>
      <c r="H27" s="2">
        <f>IF(H26=MAX($D26:$N26),H$5/((2*SUM(U$5:U26))+1),H26)</f>
        <v>11348.333333333334</v>
      </c>
      <c r="I27" s="2">
        <f>IF(I26=MAX($D26:$N26),I$5/((2*SUM(V$5:V26))+1),I26)</f>
        <v>29009</v>
      </c>
      <c r="J27" s="2">
        <f>IF(J26=MAX($D26:$N26),J$5/((2*SUM(W$5:W26))+1),J26)</f>
        <v>5932</v>
      </c>
      <c r="K27" s="2">
        <f>IF(K26=MAX($D26:$N26),K$5/((2*SUM(X$5:X26))+1),K26)</f>
        <v>4420</v>
      </c>
      <c r="L27" s="2">
        <f>IF(L26=MAX($D26:$N26),L$5/((2*SUM(Y$5:Y26))+1),L26)</f>
        <v>2884</v>
      </c>
      <c r="M27" s="2">
        <f>IF(M26=MAX($D26:$N26),M$5/((2*SUM(Z$5:Z26))+1),M26)</f>
        <v>1635</v>
      </c>
      <c r="N27" s="2">
        <f>IF(N26=MAX($D26:$N26),N$5/((2*SUM(AA$5:AA26))+1),N26)</f>
        <v>1572</v>
      </c>
      <c r="P27" s="1">
        <v>23</v>
      </c>
      <c r="Q27" s="1">
        <f t="shared" si="1"/>
        <v>0</v>
      </c>
      <c r="R27" s="1">
        <f t="shared" si="2"/>
        <v>1</v>
      </c>
      <c r="S27" s="1">
        <f t="shared" si="3"/>
        <v>0</v>
      </c>
      <c r="T27" s="1">
        <f t="shared" si="4"/>
        <v>0</v>
      </c>
      <c r="U27" s="1">
        <f t="shared" si="5"/>
        <v>0</v>
      </c>
      <c r="V27" s="1">
        <f t="shared" si="6"/>
        <v>0</v>
      </c>
      <c r="W27" s="1">
        <f t="shared" si="7"/>
        <v>0</v>
      </c>
      <c r="X27" s="1">
        <f t="shared" si="8"/>
        <v>0</v>
      </c>
      <c r="Y27" s="1">
        <f t="shared" si="9"/>
        <v>0</v>
      </c>
      <c r="Z27" s="1">
        <f t="shared" si="10"/>
        <v>0</v>
      </c>
      <c r="AA27" s="1">
        <f t="shared" si="11"/>
        <v>0</v>
      </c>
    </row>
    <row r="28" spans="2:27">
      <c r="B28" s="1" t="s">
        <v>65</v>
      </c>
      <c r="C28" s="1">
        <v>24</v>
      </c>
      <c r="D28" s="2">
        <f>IF(D27=MAX($D27:$N27),D$5/((2*SUM(Q$5:Q27))+1),D27)</f>
        <v>30944.043478260868</v>
      </c>
      <c r="E28" s="2">
        <f>IF(E27=MAX($D27:$N27),E$5/((2*SUM(R$5:R27))+1),E27)</f>
        <v>27687.764705882353</v>
      </c>
      <c r="F28" s="2">
        <f>IF(F27=MAX($D27:$N27),F$5/((2*SUM(S$5:S27))+1),F27)</f>
        <v>30194.428571428572</v>
      </c>
      <c r="G28" s="2">
        <f>IF(G27=MAX($D27:$N27),G$5/((2*SUM(T$5:T27))+1),G27)</f>
        <v>15442</v>
      </c>
      <c r="H28" s="2">
        <f>IF(H27=MAX($D27:$N27),H$5/((2*SUM(U$5:U27))+1),H27)</f>
        <v>11348.333333333334</v>
      </c>
      <c r="I28" s="2">
        <f>IF(I27=MAX($D27:$N27),I$5/((2*SUM(V$5:V27))+1),I27)</f>
        <v>29009</v>
      </c>
      <c r="J28" s="2">
        <f>IF(J27=MAX($D27:$N27),J$5/((2*SUM(W$5:W27))+1),J27)</f>
        <v>5932</v>
      </c>
      <c r="K28" s="2">
        <f>IF(K27=MAX($D27:$N27),K$5/((2*SUM(X$5:X27))+1),K27)</f>
        <v>4420</v>
      </c>
      <c r="L28" s="2">
        <f>IF(L27=MAX($D27:$N27),L$5/((2*SUM(Y$5:Y27))+1),L27)</f>
        <v>2884</v>
      </c>
      <c r="M28" s="2">
        <f>IF(M27=MAX($D27:$N27),M$5/((2*SUM(Z$5:Z27))+1),M27)</f>
        <v>1635</v>
      </c>
      <c r="N28" s="2">
        <f>IF(N27=MAX($D27:$N27),N$5/((2*SUM(AA$5:AA27))+1),N27)</f>
        <v>1572</v>
      </c>
      <c r="P28" s="1">
        <v>24</v>
      </c>
      <c r="Q28" s="1">
        <f t="shared" si="1"/>
        <v>1</v>
      </c>
      <c r="R28" s="1">
        <f t="shared" si="2"/>
        <v>0</v>
      </c>
      <c r="S28" s="1">
        <f t="shared" si="3"/>
        <v>0</v>
      </c>
      <c r="T28" s="1">
        <f t="shared" si="4"/>
        <v>0</v>
      </c>
      <c r="U28" s="1">
        <f t="shared" si="5"/>
        <v>0</v>
      </c>
      <c r="V28" s="1">
        <f t="shared" si="6"/>
        <v>0</v>
      </c>
      <c r="W28" s="1">
        <f t="shared" si="7"/>
        <v>0</v>
      </c>
      <c r="X28" s="1">
        <f t="shared" si="8"/>
        <v>0</v>
      </c>
      <c r="Y28" s="1">
        <f t="shared" si="9"/>
        <v>0</v>
      </c>
      <c r="Z28" s="1">
        <f t="shared" si="10"/>
        <v>0</v>
      </c>
      <c r="AA28" s="1">
        <f t="shared" si="11"/>
        <v>0</v>
      </c>
    </row>
    <row r="29" spans="2:27">
      <c r="B29" s="1" t="s">
        <v>65</v>
      </c>
      <c r="C29" s="1">
        <v>25</v>
      </c>
      <c r="D29" s="2">
        <f>IF(D28=MAX($D28:$N28),D$5/((2*SUM(Q$5:Q28))+1),D28)</f>
        <v>28468.52</v>
      </c>
      <c r="E29" s="2">
        <f>IF(E28=MAX($D28:$N28),E$5/((2*SUM(R$5:R28))+1),E28)</f>
        <v>27687.764705882353</v>
      </c>
      <c r="F29" s="2">
        <f>IF(F28=MAX($D28:$N28),F$5/((2*SUM(S$5:S28))+1),F28)</f>
        <v>30194.428571428572</v>
      </c>
      <c r="G29" s="2">
        <f>IF(G28=MAX($D28:$N28),G$5/((2*SUM(T$5:T28))+1),G28)</f>
        <v>15442</v>
      </c>
      <c r="H29" s="2">
        <f>IF(H28=MAX($D28:$N28),H$5/((2*SUM(U$5:U28))+1),H28)</f>
        <v>11348.333333333334</v>
      </c>
      <c r="I29" s="2">
        <f>IF(I28=MAX($D28:$N28),I$5/((2*SUM(V$5:V28))+1),I28)</f>
        <v>29009</v>
      </c>
      <c r="J29" s="2">
        <f>IF(J28=MAX($D28:$N28),J$5/((2*SUM(W$5:W28))+1),J28)</f>
        <v>5932</v>
      </c>
      <c r="K29" s="2">
        <f>IF(K28=MAX($D28:$N28),K$5/((2*SUM(X$5:X28))+1),K28)</f>
        <v>4420</v>
      </c>
      <c r="L29" s="2">
        <f>IF(L28=MAX($D28:$N28),L$5/((2*SUM(Y$5:Y28))+1),L28)</f>
        <v>2884</v>
      </c>
      <c r="M29" s="2">
        <f>IF(M28=MAX($D28:$N28),M$5/((2*SUM(Z$5:Z28))+1),M28)</f>
        <v>1635</v>
      </c>
      <c r="N29" s="2">
        <f>IF(N28=MAX($D28:$N28),N$5/((2*SUM(AA$5:AA28))+1),N28)</f>
        <v>1572</v>
      </c>
      <c r="P29" s="1">
        <v>25</v>
      </c>
      <c r="Q29" s="1">
        <f t="shared" si="1"/>
        <v>0</v>
      </c>
      <c r="R29" s="1">
        <f t="shared" si="2"/>
        <v>0</v>
      </c>
      <c r="S29" s="1">
        <f t="shared" si="3"/>
        <v>1</v>
      </c>
      <c r="T29" s="1">
        <f t="shared" si="4"/>
        <v>0</v>
      </c>
      <c r="U29" s="1">
        <f t="shared" si="5"/>
        <v>0</v>
      </c>
      <c r="V29" s="1">
        <f t="shared" si="6"/>
        <v>0</v>
      </c>
      <c r="W29" s="1">
        <f t="shared" si="7"/>
        <v>0</v>
      </c>
      <c r="X29" s="1">
        <f t="shared" si="8"/>
        <v>0</v>
      </c>
      <c r="Y29" s="1">
        <f t="shared" si="9"/>
        <v>0</v>
      </c>
      <c r="Z29" s="1">
        <f t="shared" si="10"/>
        <v>0</v>
      </c>
      <c r="AA29" s="1">
        <f t="shared" si="11"/>
        <v>0</v>
      </c>
    </row>
    <row r="30" spans="2:27">
      <c r="B30" s="1" t="s">
        <v>65</v>
      </c>
      <c r="C30" s="1">
        <v>26</v>
      </c>
      <c r="D30" s="2">
        <f>IF(D29=MAX($D29:$N29),D$5/((2*SUM(Q$5:Q29))+1),D29)</f>
        <v>28468.52</v>
      </c>
      <c r="E30" s="2">
        <f>IF(E29=MAX($D29:$N29),E$5/((2*SUM(R$5:R29))+1),E29)</f>
        <v>27687.764705882353</v>
      </c>
      <c r="F30" s="2">
        <f>IF(F29=MAX($D29:$N29),F$5/((2*SUM(S$5:S29))+1),F29)</f>
        <v>23484.555555555555</v>
      </c>
      <c r="G30" s="2">
        <f>IF(G29=MAX($D29:$N29),G$5/((2*SUM(T$5:T29))+1),G29)</f>
        <v>15442</v>
      </c>
      <c r="H30" s="2">
        <f>IF(H29=MAX($D29:$N29),H$5/((2*SUM(U$5:U29))+1),H29)</f>
        <v>11348.333333333334</v>
      </c>
      <c r="I30" s="2">
        <f>IF(I29=MAX($D29:$N29),I$5/((2*SUM(V$5:V29))+1),I29)</f>
        <v>29009</v>
      </c>
      <c r="J30" s="2">
        <f>IF(J29=MAX($D29:$N29),J$5/((2*SUM(W$5:W29))+1),J29)</f>
        <v>5932</v>
      </c>
      <c r="K30" s="2">
        <f>IF(K29=MAX($D29:$N29),K$5/((2*SUM(X$5:X29))+1),K29)</f>
        <v>4420</v>
      </c>
      <c r="L30" s="2">
        <f>IF(L29=MAX($D29:$N29),L$5/((2*SUM(Y$5:Y29))+1),L29)</f>
        <v>2884</v>
      </c>
      <c r="M30" s="2">
        <f>IF(M29=MAX($D29:$N29),M$5/((2*SUM(Z$5:Z29))+1),M29)</f>
        <v>1635</v>
      </c>
      <c r="N30" s="2">
        <f>IF(N29=MAX($D29:$N29),N$5/((2*SUM(AA$5:AA29))+1),N29)</f>
        <v>1572</v>
      </c>
      <c r="P30" s="1">
        <v>26</v>
      </c>
      <c r="Q30" s="1">
        <f t="shared" si="1"/>
        <v>0</v>
      </c>
      <c r="R30" s="1">
        <f t="shared" si="2"/>
        <v>0</v>
      </c>
      <c r="S30" s="1">
        <f t="shared" si="3"/>
        <v>0</v>
      </c>
      <c r="T30" s="1">
        <f t="shared" si="4"/>
        <v>0</v>
      </c>
      <c r="U30" s="1">
        <f t="shared" si="5"/>
        <v>0</v>
      </c>
      <c r="V30" s="1">
        <f t="shared" si="6"/>
        <v>1</v>
      </c>
      <c r="W30" s="1">
        <f t="shared" si="7"/>
        <v>0</v>
      </c>
      <c r="X30" s="1">
        <f t="shared" si="8"/>
        <v>0</v>
      </c>
      <c r="Y30" s="1">
        <f t="shared" si="9"/>
        <v>0</v>
      </c>
      <c r="Z30" s="1">
        <f t="shared" si="10"/>
        <v>0</v>
      </c>
      <c r="AA30" s="1">
        <f t="shared" si="11"/>
        <v>0</v>
      </c>
    </row>
    <row r="31" spans="2:27">
      <c r="B31" s="1" t="s">
        <v>65</v>
      </c>
      <c r="C31" s="1">
        <v>27</v>
      </c>
      <c r="D31" s="2">
        <f>IF(D30=MAX($D30:$N30),D$5/((2*SUM(Q$5:Q30))+1),D30)</f>
        <v>28468.52</v>
      </c>
      <c r="E31" s="2">
        <f>IF(E30=MAX($D30:$N30),E$5/((2*SUM(R$5:R30))+1),E30)</f>
        <v>27687.764705882353</v>
      </c>
      <c r="F31" s="2">
        <f>IF(F30=MAX($D30:$N30),F$5/((2*SUM(S$5:S30))+1),F30)</f>
        <v>23484.555555555555</v>
      </c>
      <c r="G31" s="2">
        <f>IF(G30=MAX($D30:$N30),G$5/((2*SUM(T$5:T30))+1),G30)</f>
        <v>15442</v>
      </c>
      <c r="H31" s="2">
        <f>IF(H30=MAX($D30:$N30),H$5/((2*SUM(U$5:U30))+1),H30)</f>
        <v>11348.333333333334</v>
      </c>
      <c r="I31" s="2">
        <f>IF(I30=MAX($D30:$N30),I$5/((2*SUM(V$5:V30))+1),I30)</f>
        <v>9669.6666666666661</v>
      </c>
      <c r="J31" s="2">
        <f>IF(J30=MAX($D30:$N30),J$5/((2*SUM(W$5:W30))+1),J30)</f>
        <v>5932</v>
      </c>
      <c r="K31" s="2">
        <f>IF(K30=MAX($D30:$N30),K$5/((2*SUM(X$5:X30))+1),K30)</f>
        <v>4420</v>
      </c>
      <c r="L31" s="2">
        <f>IF(L30=MAX($D30:$N30),L$5/((2*SUM(Y$5:Y30))+1),L30)</f>
        <v>2884</v>
      </c>
      <c r="M31" s="2">
        <f>IF(M30=MAX($D30:$N30),M$5/((2*SUM(Z$5:Z30))+1),M30)</f>
        <v>1635</v>
      </c>
      <c r="N31" s="2">
        <f>IF(N30=MAX($D30:$N30),N$5/((2*SUM(AA$5:AA30))+1),N30)</f>
        <v>1572</v>
      </c>
      <c r="P31" s="1">
        <v>27</v>
      </c>
      <c r="Q31" s="1">
        <f t="shared" si="1"/>
        <v>1</v>
      </c>
      <c r="R31" s="1">
        <f t="shared" si="2"/>
        <v>0</v>
      </c>
      <c r="S31" s="1">
        <f t="shared" si="3"/>
        <v>0</v>
      </c>
      <c r="T31" s="1">
        <f t="shared" si="4"/>
        <v>0</v>
      </c>
      <c r="U31" s="1">
        <f t="shared" si="5"/>
        <v>0</v>
      </c>
      <c r="V31" s="1">
        <f t="shared" si="6"/>
        <v>0</v>
      </c>
      <c r="W31" s="1">
        <f t="shared" si="7"/>
        <v>0</v>
      </c>
      <c r="X31" s="1">
        <f t="shared" si="8"/>
        <v>0</v>
      </c>
      <c r="Y31" s="1">
        <f t="shared" si="9"/>
        <v>0</v>
      </c>
      <c r="Z31" s="1">
        <f t="shared" si="10"/>
        <v>0</v>
      </c>
      <c r="AA31" s="1">
        <f t="shared" si="11"/>
        <v>0</v>
      </c>
    </row>
    <row r="32" spans="2:27">
      <c r="B32" s="1" t="s">
        <v>65</v>
      </c>
      <c r="C32" s="1">
        <v>28</v>
      </c>
      <c r="D32" s="2">
        <f>IF(D31=MAX($D31:$N31),D$5/((2*SUM(Q$5:Q31))+1),D31)</f>
        <v>26359.740740740741</v>
      </c>
      <c r="E32" s="2">
        <f>IF(E31=MAX($D31:$N31),E$5/((2*SUM(R$5:R31))+1),E31)</f>
        <v>27687.764705882353</v>
      </c>
      <c r="F32" s="2">
        <f>IF(F31=MAX($D31:$N31),F$5/((2*SUM(S$5:S31))+1),F31)</f>
        <v>23484.555555555555</v>
      </c>
      <c r="G32" s="2">
        <f>IF(G31=MAX($D31:$N31),G$5/((2*SUM(T$5:T31))+1),G31)</f>
        <v>15442</v>
      </c>
      <c r="H32" s="2">
        <f>IF(H31=MAX($D31:$N31),H$5/((2*SUM(U$5:U31))+1),H31)</f>
        <v>11348.333333333334</v>
      </c>
      <c r="I32" s="2">
        <f>IF(I31=MAX($D31:$N31),I$5/((2*SUM(V$5:V31))+1),I31)</f>
        <v>9669.6666666666661</v>
      </c>
      <c r="J32" s="2">
        <f>IF(J31=MAX($D31:$N31),J$5/((2*SUM(W$5:W31))+1),J31)</f>
        <v>5932</v>
      </c>
      <c r="K32" s="2">
        <f>IF(K31=MAX($D31:$N31),K$5/((2*SUM(X$5:X31))+1),K31)</f>
        <v>4420</v>
      </c>
      <c r="L32" s="2">
        <f>IF(L31=MAX($D31:$N31),L$5/((2*SUM(Y$5:Y31))+1),L31)</f>
        <v>2884</v>
      </c>
      <c r="M32" s="2">
        <f>IF(M31=MAX($D31:$N31),M$5/((2*SUM(Z$5:Z31))+1),M31)</f>
        <v>1635</v>
      </c>
      <c r="N32" s="2">
        <f>IF(N31=MAX($D31:$N31),N$5/((2*SUM(AA$5:AA31))+1),N31)</f>
        <v>1572</v>
      </c>
      <c r="P32" s="1">
        <v>28</v>
      </c>
      <c r="Q32" s="1">
        <f t="shared" si="1"/>
        <v>0</v>
      </c>
      <c r="R32" s="1">
        <f t="shared" si="2"/>
        <v>1</v>
      </c>
      <c r="S32" s="1">
        <f t="shared" si="3"/>
        <v>0</v>
      </c>
      <c r="T32" s="1">
        <f t="shared" si="4"/>
        <v>0</v>
      </c>
      <c r="U32" s="1">
        <f t="shared" si="5"/>
        <v>0</v>
      </c>
      <c r="V32" s="1">
        <f t="shared" si="6"/>
        <v>0</v>
      </c>
      <c r="W32" s="1">
        <f t="shared" si="7"/>
        <v>0</v>
      </c>
      <c r="X32" s="1">
        <f t="shared" si="8"/>
        <v>0</v>
      </c>
      <c r="Y32" s="1">
        <f t="shared" si="9"/>
        <v>0</v>
      </c>
      <c r="Z32" s="1">
        <f t="shared" si="10"/>
        <v>0</v>
      </c>
      <c r="AA32" s="1">
        <f t="shared" si="11"/>
        <v>0</v>
      </c>
    </row>
    <row r="33" spans="2:27">
      <c r="B33" s="1" t="s">
        <v>65</v>
      </c>
      <c r="C33" s="1">
        <v>29</v>
      </c>
      <c r="D33" s="2">
        <f>IF(D32=MAX($D32:$N32),D$5/((2*SUM(Q$5:Q32))+1),D32)</f>
        <v>26359.740740740741</v>
      </c>
      <c r="E33" s="2">
        <f>IF(E32=MAX($D32:$N32),E$5/((2*SUM(R$5:R32))+1),E32)</f>
        <v>24773.263157894737</v>
      </c>
      <c r="F33" s="2">
        <f>IF(F32=MAX($D32:$N32),F$5/((2*SUM(S$5:S32))+1),F32)</f>
        <v>23484.555555555555</v>
      </c>
      <c r="G33" s="2">
        <f>IF(G32=MAX($D32:$N32),G$5/((2*SUM(T$5:T32))+1),G32)</f>
        <v>15442</v>
      </c>
      <c r="H33" s="2">
        <f>IF(H32=MAX($D32:$N32),H$5/((2*SUM(U$5:U32))+1),H32)</f>
        <v>11348.333333333334</v>
      </c>
      <c r="I33" s="2">
        <f>IF(I32=MAX($D32:$N32),I$5/((2*SUM(V$5:V32))+1),I32)</f>
        <v>9669.6666666666661</v>
      </c>
      <c r="J33" s="2">
        <f>IF(J32=MAX($D32:$N32),J$5/((2*SUM(W$5:W32))+1),J32)</f>
        <v>5932</v>
      </c>
      <c r="K33" s="2">
        <f>IF(K32=MAX($D32:$N32),K$5/((2*SUM(X$5:X32))+1),K32)</f>
        <v>4420</v>
      </c>
      <c r="L33" s="2">
        <f>IF(L32=MAX($D32:$N32),L$5/((2*SUM(Y$5:Y32))+1),L32)</f>
        <v>2884</v>
      </c>
      <c r="M33" s="2">
        <f>IF(M32=MAX($D32:$N32),M$5/((2*SUM(Z$5:Z32))+1),M32)</f>
        <v>1635</v>
      </c>
      <c r="N33" s="2">
        <f>IF(N32=MAX($D32:$N32),N$5/((2*SUM(AA$5:AA32))+1),N32)</f>
        <v>1572</v>
      </c>
      <c r="P33" s="1">
        <v>29</v>
      </c>
      <c r="Q33" s="1">
        <f t="shared" si="1"/>
        <v>1</v>
      </c>
      <c r="R33" s="1">
        <f t="shared" si="2"/>
        <v>0</v>
      </c>
      <c r="S33" s="1">
        <f t="shared" si="3"/>
        <v>0</v>
      </c>
      <c r="T33" s="1">
        <f t="shared" si="4"/>
        <v>0</v>
      </c>
      <c r="U33" s="1">
        <f t="shared" si="5"/>
        <v>0</v>
      </c>
      <c r="V33" s="1">
        <f t="shared" si="6"/>
        <v>0</v>
      </c>
      <c r="W33" s="1">
        <f t="shared" si="7"/>
        <v>0</v>
      </c>
      <c r="X33" s="1">
        <f t="shared" si="8"/>
        <v>0</v>
      </c>
      <c r="Y33" s="1">
        <f t="shared" si="9"/>
        <v>0</v>
      </c>
      <c r="Z33" s="1">
        <f t="shared" si="10"/>
        <v>0</v>
      </c>
      <c r="AA33" s="1">
        <f t="shared" si="11"/>
        <v>0</v>
      </c>
    </row>
    <row r="34" spans="2:27">
      <c r="B34" s="1" t="s">
        <v>65</v>
      </c>
      <c r="C34" s="1">
        <v>30</v>
      </c>
      <c r="D34" s="2">
        <f>IF(D33=MAX($D33:$N33),D$5/((2*SUM(Q$5:Q33))+1),D33)</f>
        <v>24541.827586206895</v>
      </c>
      <c r="E34" s="2">
        <f>IF(E33=MAX($D33:$N33),E$5/((2*SUM(R$5:R33))+1),E33)</f>
        <v>24773.263157894737</v>
      </c>
      <c r="F34" s="2">
        <f>IF(F33=MAX($D33:$N33),F$5/((2*SUM(S$5:S33))+1),F33)</f>
        <v>23484.555555555555</v>
      </c>
      <c r="G34" s="2">
        <f>IF(G33=MAX($D33:$N33),G$5/((2*SUM(T$5:T33))+1),G33)</f>
        <v>15442</v>
      </c>
      <c r="H34" s="2">
        <f>IF(H33=MAX($D33:$N33),H$5/((2*SUM(U$5:U33))+1),H33)</f>
        <v>11348.333333333334</v>
      </c>
      <c r="I34" s="2">
        <f>IF(I33=MAX($D33:$N33),I$5/((2*SUM(V$5:V33))+1),I33)</f>
        <v>9669.6666666666661</v>
      </c>
      <c r="J34" s="2">
        <f>IF(J33=MAX($D33:$N33),J$5/((2*SUM(W$5:W33))+1),J33)</f>
        <v>5932</v>
      </c>
      <c r="K34" s="2">
        <f>IF(K33=MAX($D33:$N33),K$5/((2*SUM(X$5:X33))+1),K33)</f>
        <v>4420</v>
      </c>
      <c r="L34" s="2">
        <f>IF(L33=MAX($D33:$N33),L$5/((2*SUM(Y$5:Y33))+1),L33)</f>
        <v>2884</v>
      </c>
      <c r="M34" s="2">
        <f>IF(M33=MAX($D33:$N33),M$5/((2*SUM(Z$5:Z33))+1),M33)</f>
        <v>1635</v>
      </c>
      <c r="N34" s="2">
        <f>IF(N33=MAX($D33:$N33),N$5/((2*SUM(AA$5:AA33))+1),N33)</f>
        <v>1572</v>
      </c>
      <c r="P34" s="1">
        <v>30</v>
      </c>
      <c r="Q34" s="1">
        <f t="shared" si="1"/>
        <v>0</v>
      </c>
      <c r="R34" s="1">
        <f t="shared" si="2"/>
        <v>1</v>
      </c>
      <c r="S34" s="1">
        <f t="shared" si="3"/>
        <v>0</v>
      </c>
      <c r="T34" s="1">
        <f t="shared" si="4"/>
        <v>0</v>
      </c>
      <c r="U34" s="1">
        <f t="shared" si="5"/>
        <v>0</v>
      </c>
      <c r="V34" s="1">
        <f t="shared" si="6"/>
        <v>0</v>
      </c>
      <c r="W34" s="1">
        <f t="shared" si="7"/>
        <v>0</v>
      </c>
      <c r="X34" s="1">
        <f t="shared" si="8"/>
        <v>0</v>
      </c>
      <c r="Y34" s="1">
        <f t="shared" si="9"/>
        <v>0</v>
      </c>
      <c r="Z34" s="1">
        <f t="shared" si="10"/>
        <v>0</v>
      </c>
      <c r="AA34" s="1">
        <f t="shared" si="11"/>
        <v>0</v>
      </c>
    </row>
    <row r="35" spans="2:27">
      <c r="B35" s="1" t="s">
        <v>65</v>
      </c>
      <c r="C35" s="1">
        <v>31</v>
      </c>
      <c r="D35" s="2">
        <f>IF(D34=MAX($D34:$N34),D$5/((2*SUM(Q$5:Q34))+1),D34)</f>
        <v>24541.827586206895</v>
      </c>
      <c r="E35" s="2">
        <f>IF(E34=MAX($D34:$N34),E$5/((2*SUM(R$5:R34))+1),E34)</f>
        <v>22413.904761904763</v>
      </c>
      <c r="F35" s="2">
        <f>IF(F34=MAX($D34:$N34),F$5/((2*SUM(S$5:S34))+1),F34)</f>
        <v>23484.555555555555</v>
      </c>
      <c r="G35" s="2">
        <f>IF(G34=MAX($D34:$N34),G$5/((2*SUM(T$5:T34))+1),G34)</f>
        <v>15442</v>
      </c>
      <c r="H35" s="2">
        <f>IF(H34=MAX($D34:$N34),H$5/((2*SUM(U$5:U34))+1),H34)</f>
        <v>11348.333333333334</v>
      </c>
      <c r="I35" s="2">
        <f>IF(I34=MAX($D34:$N34),I$5/((2*SUM(V$5:V34))+1),I34)</f>
        <v>9669.6666666666661</v>
      </c>
      <c r="J35" s="2">
        <f>IF(J34=MAX($D34:$N34),J$5/((2*SUM(W$5:W34))+1),J34)</f>
        <v>5932</v>
      </c>
      <c r="K35" s="2">
        <f>IF(K34=MAX($D34:$N34),K$5/((2*SUM(X$5:X34))+1),K34)</f>
        <v>4420</v>
      </c>
      <c r="L35" s="2">
        <f>IF(L34=MAX($D34:$N34),L$5/((2*SUM(Y$5:Y34))+1),L34)</f>
        <v>2884</v>
      </c>
      <c r="M35" s="2">
        <f>IF(M34=MAX($D34:$N34),M$5/((2*SUM(Z$5:Z34))+1),M34)</f>
        <v>1635</v>
      </c>
      <c r="N35" s="2">
        <f>IF(N34=MAX($D34:$N34),N$5/((2*SUM(AA$5:AA34))+1),N34)</f>
        <v>1572</v>
      </c>
      <c r="P35" s="1">
        <v>31</v>
      </c>
      <c r="Q35" s="1">
        <f t="shared" si="1"/>
        <v>1</v>
      </c>
      <c r="R35" s="1">
        <f t="shared" si="2"/>
        <v>0</v>
      </c>
      <c r="S35" s="1">
        <f t="shared" si="3"/>
        <v>0</v>
      </c>
      <c r="T35" s="1">
        <f t="shared" si="4"/>
        <v>0</v>
      </c>
      <c r="U35" s="1">
        <f t="shared" si="5"/>
        <v>0</v>
      </c>
      <c r="V35" s="1">
        <f t="shared" si="6"/>
        <v>0</v>
      </c>
      <c r="W35" s="1">
        <f t="shared" si="7"/>
        <v>0</v>
      </c>
      <c r="X35" s="1">
        <f t="shared" si="8"/>
        <v>0</v>
      </c>
      <c r="Y35" s="1">
        <f t="shared" si="9"/>
        <v>0</v>
      </c>
      <c r="Z35" s="1">
        <f t="shared" si="10"/>
        <v>0</v>
      </c>
      <c r="AA35" s="1">
        <f t="shared" si="11"/>
        <v>0</v>
      </c>
    </row>
    <row r="36" spans="2:27">
      <c r="B36" s="1" t="s">
        <v>65</v>
      </c>
      <c r="C36" s="1">
        <v>32</v>
      </c>
      <c r="D36" s="2">
        <f>IF(D35=MAX($D35:$N35),D$5/((2*SUM(Q$5:Q35))+1),D35)</f>
        <v>22958.483870967742</v>
      </c>
      <c r="E36" s="2">
        <f>IF(E35=MAX($D35:$N35),E$5/((2*SUM(R$5:R35))+1),E35)</f>
        <v>22413.904761904763</v>
      </c>
      <c r="F36" s="2">
        <f>IF(F35=MAX($D35:$N35),F$5/((2*SUM(S$5:S35))+1),F35)</f>
        <v>23484.555555555555</v>
      </c>
      <c r="G36" s="2">
        <f>IF(G35=MAX($D35:$N35),G$5/((2*SUM(T$5:T35))+1),G35)</f>
        <v>15442</v>
      </c>
      <c r="H36" s="2">
        <f>IF(H35=MAX($D35:$N35),H$5/((2*SUM(U$5:U35))+1),H35)</f>
        <v>11348.333333333334</v>
      </c>
      <c r="I36" s="2">
        <f>IF(I35=MAX($D35:$N35),I$5/((2*SUM(V$5:V35))+1),I35)</f>
        <v>9669.6666666666661</v>
      </c>
      <c r="J36" s="2">
        <f>IF(J35=MAX($D35:$N35),J$5/((2*SUM(W$5:W35))+1),J35)</f>
        <v>5932</v>
      </c>
      <c r="K36" s="2">
        <f>IF(K35=MAX($D35:$N35),K$5/((2*SUM(X$5:X35))+1),K35)</f>
        <v>4420</v>
      </c>
      <c r="L36" s="2">
        <f>IF(L35=MAX($D35:$N35),L$5/((2*SUM(Y$5:Y35))+1),L35)</f>
        <v>2884</v>
      </c>
      <c r="M36" s="2">
        <f>IF(M35=MAX($D35:$N35),M$5/((2*SUM(Z$5:Z35))+1),M35)</f>
        <v>1635</v>
      </c>
      <c r="N36" s="2">
        <f>IF(N35=MAX($D35:$N35),N$5/((2*SUM(AA$5:AA35))+1),N35)</f>
        <v>1572</v>
      </c>
      <c r="P36" s="1">
        <v>32</v>
      </c>
      <c r="Q36" s="1">
        <f t="shared" si="1"/>
        <v>0</v>
      </c>
      <c r="R36" s="1">
        <f t="shared" si="2"/>
        <v>0</v>
      </c>
      <c r="S36" s="1">
        <f t="shared" si="3"/>
        <v>1</v>
      </c>
      <c r="T36" s="1">
        <f t="shared" si="4"/>
        <v>0</v>
      </c>
      <c r="U36" s="1">
        <f t="shared" si="5"/>
        <v>0</v>
      </c>
      <c r="V36" s="1">
        <f t="shared" si="6"/>
        <v>0</v>
      </c>
      <c r="W36" s="1">
        <f t="shared" si="7"/>
        <v>0</v>
      </c>
      <c r="X36" s="1">
        <f t="shared" si="8"/>
        <v>0</v>
      </c>
      <c r="Y36" s="1">
        <f t="shared" si="9"/>
        <v>0</v>
      </c>
      <c r="Z36" s="1">
        <f t="shared" si="10"/>
        <v>0</v>
      </c>
      <c r="AA36" s="1">
        <f t="shared" si="11"/>
        <v>0</v>
      </c>
    </row>
    <row r="37" spans="2:27">
      <c r="B37" s="1" t="s">
        <v>65</v>
      </c>
      <c r="C37" s="1">
        <v>33</v>
      </c>
      <c r="D37" s="2">
        <f>IF(D36=MAX($D36:$N36),D$5/((2*SUM(Q$5:Q36))+1),D36)</f>
        <v>22958.483870967742</v>
      </c>
      <c r="E37" s="2">
        <f>IF(E36=MAX($D36:$N36),E$5/((2*SUM(R$5:R36))+1),E36)</f>
        <v>22413.904761904763</v>
      </c>
      <c r="F37" s="2">
        <f>IF(F36=MAX($D36:$N36),F$5/((2*SUM(S$5:S36))+1),F36)</f>
        <v>19214.636363636364</v>
      </c>
      <c r="G37" s="2">
        <f>IF(G36=MAX($D36:$N36),G$5/((2*SUM(T$5:T36))+1),G36)</f>
        <v>15442</v>
      </c>
      <c r="H37" s="2">
        <f>IF(H36=MAX($D36:$N36),H$5/((2*SUM(U$5:U36))+1),H36)</f>
        <v>11348.333333333334</v>
      </c>
      <c r="I37" s="2">
        <f>IF(I36=MAX($D36:$N36),I$5/((2*SUM(V$5:V36))+1),I36)</f>
        <v>9669.6666666666661</v>
      </c>
      <c r="J37" s="2">
        <f>IF(J36=MAX($D36:$N36),J$5/((2*SUM(W$5:W36))+1),J36)</f>
        <v>5932</v>
      </c>
      <c r="K37" s="2">
        <f>IF(K36=MAX($D36:$N36),K$5/((2*SUM(X$5:X36))+1),K36)</f>
        <v>4420</v>
      </c>
      <c r="L37" s="2">
        <f>IF(L36=MAX($D36:$N36),L$5/((2*SUM(Y$5:Y36))+1),L36)</f>
        <v>2884</v>
      </c>
      <c r="M37" s="2">
        <f>IF(M36=MAX($D36:$N36),M$5/((2*SUM(Z$5:Z36))+1),M36)</f>
        <v>1635</v>
      </c>
      <c r="N37" s="2">
        <f>IF(N36=MAX($D36:$N36),N$5/((2*SUM(AA$5:AA36))+1),N36)</f>
        <v>1572</v>
      </c>
      <c r="P37" s="1">
        <v>33</v>
      </c>
      <c r="Q37" s="1">
        <f t="shared" ref="Q37:Q68" si="12">IF(D37=MAX($D37:$N37),1,0)</f>
        <v>1</v>
      </c>
      <c r="R37" s="1">
        <f t="shared" ref="R37:R68" si="13">IF(E37=MAX($D37:$N37),1,0)</f>
        <v>0</v>
      </c>
      <c r="S37" s="1">
        <f t="shared" ref="S37:S68" si="14">IF(F37=MAX($D37:$N37),1,0)</f>
        <v>0</v>
      </c>
      <c r="T37" s="1">
        <f t="shared" ref="T37:T68" si="15">IF(G37=MAX($D37:$N37),1,0)</f>
        <v>0</v>
      </c>
      <c r="U37" s="1">
        <f t="shared" ref="U37:U68" si="16">IF(H37=MAX($D37:$N37),1,0)</f>
        <v>0</v>
      </c>
      <c r="V37" s="1">
        <f t="shared" ref="V37:V68" si="17">IF(I37=MAX($D37:$N37),1,0)</f>
        <v>0</v>
      </c>
      <c r="W37" s="1">
        <f t="shared" ref="W37:W68" si="18">IF(J37=MAX($D37:$N37),1,0)</f>
        <v>0</v>
      </c>
      <c r="X37" s="1">
        <f t="shared" ref="X37:X68" si="19">IF(K37=MAX($D37:$N37),1,0)</f>
        <v>0</v>
      </c>
      <c r="Y37" s="1">
        <f t="shared" ref="Y37:Y68" si="20">IF(L37=MAX($D37:$N37),1,0)</f>
        <v>0</v>
      </c>
      <c r="Z37" s="1">
        <f t="shared" ref="Z37:Z68" si="21">IF(M37=MAX($D37:$N37),1,0)</f>
        <v>0</v>
      </c>
      <c r="AA37" s="1">
        <f t="shared" ref="AA37:AA68" si="22">IF(N37=MAX($D37:$N37),1,0)</f>
        <v>0</v>
      </c>
    </row>
    <row r="38" spans="2:27">
      <c r="B38" s="1" t="s">
        <v>65</v>
      </c>
      <c r="C38" s="1">
        <v>34</v>
      </c>
      <c r="D38" s="2">
        <f>IF(D37=MAX($D37:$N37),D$5/((2*SUM(Q$5:Q37))+1),D37)</f>
        <v>21567.060606060608</v>
      </c>
      <c r="E38" s="2">
        <f>IF(E37=MAX($D37:$N37),E$5/((2*SUM(R$5:R37))+1),E37)</f>
        <v>22413.904761904763</v>
      </c>
      <c r="F38" s="2">
        <f>IF(F37=MAX($D37:$N37),F$5/((2*SUM(S$5:S37))+1),F37)</f>
        <v>19214.636363636364</v>
      </c>
      <c r="G38" s="2">
        <f>IF(G37=MAX($D37:$N37),G$5/((2*SUM(T$5:T37))+1),G37)</f>
        <v>15442</v>
      </c>
      <c r="H38" s="2">
        <f>IF(H37=MAX($D37:$N37),H$5/((2*SUM(U$5:U37))+1),H37)</f>
        <v>11348.333333333334</v>
      </c>
      <c r="I38" s="2">
        <f>IF(I37=MAX($D37:$N37),I$5/((2*SUM(V$5:V37))+1),I37)</f>
        <v>9669.6666666666661</v>
      </c>
      <c r="J38" s="2">
        <f>IF(J37=MAX($D37:$N37),J$5/((2*SUM(W$5:W37))+1),J37)</f>
        <v>5932</v>
      </c>
      <c r="K38" s="2">
        <f>IF(K37=MAX($D37:$N37),K$5/((2*SUM(X$5:X37))+1),K37)</f>
        <v>4420</v>
      </c>
      <c r="L38" s="2">
        <f>IF(L37=MAX($D37:$N37),L$5/((2*SUM(Y$5:Y37))+1),L37)</f>
        <v>2884</v>
      </c>
      <c r="M38" s="2">
        <f>IF(M37=MAX($D37:$N37),M$5/((2*SUM(Z$5:Z37))+1),M37)</f>
        <v>1635</v>
      </c>
      <c r="N38" s="2">
        <f>IF(N37=MAX($D37:$N37),N$5/((2*SUM(AA$5:AA37))+1),N37)</f>
        <v>1572</v>
      </c>
      <c r="P38" s="1">
        <v>34</v>
      </c>
      <c r="Q38" s="1">
        <f t="shared" si="12"/>
        <v>0</v>
      </c>
      <c r="R38" s="1">
        <f t="shared" si="13"/>
        <v>1</v>
      </c>
      <c r="S38" s="1">
        <f t="shared" si="14"/>
        <v>0</v>
      </c>
      <c r="T38" s="1">
        <f t="shared" si="15"/>
        <v>0</v>
      </c>
      <c r="U38" s="1">
        <f t="shared" si="16"/>
        <v>0</v>
      </c>
      <c r="V38" s="1">
        <f t="shared" si="17"/>
        <v>0</v>
      </c>
      <c r="W38" s="1">
        <f t="shared" si="18"/>
        <v>0</v>
      </c>
      <c r="X38" s="1">
        <f t="shared" si="19"/>
        <v>0</v>
      </c>
      <c r="Y38" s="1">
        <f t="shared" si="20"/>
        <v>0</v>
      </c>
      <c r="Z38" s="1">
        <f t="shared" si="21"/>
        <v>0</v>
      </c>
      <c r="AA38" s="1">
        <f t="shared" si="22"/>
        <v>0</v>
      </c>
    </row>
    <row r="39" spans="2:27">
      <c r="B39" s="1" t="s">
        <v>65</v>
      </c>
      <c r="C39" s="1">
        <v>35</v>
      </c>
      <c r="D39" s="2">
        <f>IF(D38=MAX($D38:$N38),D$5/((2*SUM(Q$5:Q38))+1),D38)</f>
        <v>21567.060606060608</v>
      </c>
      <c r="E39" s="2">
        <f>IF(E38=MAX($D38:$N38),E$5/((2*SUM(R$5:R38))+1),E38)</f>
        <v>20464.869565217392</v>
      </c>
      <c r="F39" s="2">
        <f>IF(F38=MAX($D38:$N38),F$5/((2*SUM(S$5:S38))+1),F38)</f>
        <v>19214.636363636364</v>
      </c>
      <c r="G39" s="2">
        <f>IF(G38=MAX($D38:$N38),G$5/((2*SUM(T$5:T38))+1),G38)</f>
        <v>15442</v>
      </c>
      <c r="H39" s="2">
        <f>IF(H38=MAX($D38:$N38),H$5/((2*SUM(U$5:U38))+1),H38)</f>
        <v>11348.333333333334</v>
      </c>
      <c r="I39" s="2">
        <f>IF(I38=MAX($D38:$N38),I$5/((2*SUM(V$5:V38))+1),I38)</f>
        <v>9669.6666666666661</v>
      </c>
      <c r="J39" s="2">
        <f>IF(J38=MAX($D38:$N38),J$5/((2*SUM(W$5:W38))+1),J38)</f>
        <v>5932</v>
      </c>
      <c r="K39" s="2">
        <f>IF(K38=MAX($D38:$N38),K$5/((2*SUM(X$5:X38))+1),K38)</f>
        <v>4420</v>
      </c>
      <c r="L39" s="2">
        <f>IF(L38=MAX($D38:$N38),L$5/((2*SUM(Y$5:Y38))+1),L38)</f>
        <v>2884</v>
      </c>
      <c r="M39" s="2">
        <f>IF(M38=MAX($D38:$N38),M$5/((2*SUM(Z$5:Z38))+1),M38)</f>
        <v>1635</v>
      </c>
      <c r="N39" s="2">
        <f>IF(N38=MAX($D38:$N38),N$5/((2*SUM(AA$5:AA38))+1),N38)</f>
        <v>1572</v>
      </c>
      <c r="P39" s="1">
        <v>35</v>
      </c>
      <c r="Q39" s="1">
        <f t="shared" si="12"/>
        <v>1</v>
      </c>
      <c r="R39" s="1">
        <f t="shared" si="13"/>
        <v>0</v>
      </c>
      <c r="S39" s="1">
        <f t="shared" si="14"/>
        <v>0</v>
      </c>
      <c r="T39" s="1">
        <f t="shared" si="15"/>
        <v>0</v>
      </c>
      <c r="U39" s="1">
        <f t="shared" si="16"/>
        <v>0</v>
      </c>
      <c r="V39" s="1">
        <f t="shared" si="17"/>
        <v>0</v>
      </c>
      <c r="W39" s="1">
        <f t="shared" si="18"/>
        <v>0</v>
      </c>
      <c r="X39" s="1">
        <f t="shared" si="19"/>
        <v>0</v>
      </c>
      <c r="Y39" s="1">
        <f t="shared" si="20"/>
        <v>0</v>
      </c>
      <c r="Z39" s="1">
        <f t="shared" si="21"/>
        <v>0</v>
      </c>
      <c r="AA39" s="1">
        <f t="shared" si="22"/>
        <v>0</v>
      </c>
    </row>
    <row r="40" spans="2:27">
      <c r="B40" s="1" t="s">
        <v>65</v>
      </c>
      <c r="C40" s="1">
        <v>36</v>
      </c>
      <c r="D40" s="2">
        <f>IF(D39=MAX($D39:$N39),D$5/((2*SUM(Q$5:Q39))+1),D39)</f>
        <v>20334.657142857144</v>
      </c>
      <c r="E40" s="2">
        <f>IF(E39=MAX($D39:$N39),E$5/((2*SUM(R$5:R39))+1),E39)</f>
        <v>20464.869565217392</v>
      </c>
      <c r="F40" s="2">
        <f>IF(F39=MAX($D39:$N39),F$5/((2*SUM(S$5:S39))+1),F39)</f>
        <v>19214.636363636364</v>
      </c>
      <c r="G40" s="2">
        <f>IF(G39=MAX($D39:$N39),G$5/((2*SUM(T$5:T39))+1),G39)</f>
        <v>15442</v>
      </c>
      <c r="H40" s="2">
        <f>IF(H39=MAX($D39:$N39),H$5/((2*SUM(U$5:U39))+1),H39)</f>
        <v>11348.333333333334</v>
      </c>
      <c r="I40" s="2">
        <f>IF(I39=MAX($D39:$N39),I$5/((2*SUM(V$5:V39))+1),I39)</f>
        <v>9669.6666666666661</v>
      </c>
      <c r="J40" s="2">
        <f>IF(J39=MAX($D39:$N39),J$5/((2*SUM(W$5:W39))+1),J39)</f>
        <v>5932</v>
      </c>
      <c r="K40" s="2">
        <f>IF(K39=MAX($D39:$N39),K$5/((2*SUM(X$5:X39))+1),K39)</f>
        <v>4420</v>
      </c>
      <c r="L40" s="2">
        <f>IF(L39=MAX($D39:$N39),L$5/((2*SUM(Y$5:Y39))+1),L39)</f>
        <v>2884</v>
      </c>
      <c r="M40" s="2">
        <f>IF(M39=MAX($D39:$N39),M$5/((2*SUM(Z$5:Z39))+1),M39)</f>
        <v>1635</v>
      </c>
      <c r="N40" s="2">
        <f>IF(N39=MAX($D39:$N39),N$5/((2*SUM(AA$5:AA39))+1),N39)</f>
        <v>1572</v>
      </c>
      <c r="P40" s="1">
        <v>36</v>
      </c>
      <c r="Q40" s="1">
        <f t="shared" si="12"/>
        <v>0</v>
      </c>
      <c r="R40" s="1">
        <f t="shared" si="13"/>
        <v>1</v>
      </c>
      <c r="S40" s="1">
        <f t="shared" si="14"/>
        <v>0</v>
      </c>
      <c r="T40" s="1">
        <f t="shared" si="15"/>
        <v>0</v>
      </c>
      <c r="U40" s="1">
        <f t="shared" si="16"/>
        <v>0</v>
      </c>
      <c r="V40" s="1">
        <f t="shared" si="17"/>
        <v>0</v>
      </c>
      <c r="W40" s="1">
        <f t="shared" si="18"/>
        <v>0</v>
      </c>
      <c r="X40" s="1">
        <f t="shared" si="19"/>
        <v>0</v>
      </c>
      <c r="Y40" s="1">
        <f t="shared" si="20"/>
        <v>0</v>
      </c>
      <c r="Z40" s="1">
        <f t="shared" si="21"/>
        <v>0</v>
      </c>
      <c r="AA40" s="1">
        <f t="shared" si="22"/>
        <v>0</v>
      </c>
    </row>
    <row r="41" spans="2:27">
      <c r="B41" s="1" t="s">
        <v>65</v>
      </c>
      <c r="C41" s="1">
        <v>37</v>
      </c>
      <c r="D41" s="2">
        <f>IF(D40=MAX($D40:$N40),D$5/((2*SUM(Q$5:Q40))+1),D40)</f>
        <v>20334.657142857144</v>
      </c>
      <c r="E41" s="2">
        <f>IF(E40=MAX($D40:$N40),E$5/((2*SUM(R$5:R40))+1),E40)</f>
        <v>18827.68</v>
      </c>
      <c r="F41" s="2">
        <f>IF(F40=MAX($D40:$N40),F$5/((2*SUM(S$5:S40))+1),F40)</f>
        <v>19214.636363636364</v>
      </c>
      <c r="G41" s="2">
        <f>IF(G40=MAX($D40:$N40),G$5/((2*SUM(T$5:T40))+1),G40)</f>
        <v>15442</v>
      </c>
      <c r="H41" s="2">
        <f>IF(H40=MAX($D40:$N40),H$5/((2*SUM(U$5:U40))+1),H40)</f>
        <v>11348.333333333334</v>
      </c>
      <c r="I41" s="2">
        <f>IF(I40=MAX($D40:$N40),I$5/((2*SUM(V$5:V40))+1),I40)</f>
        <v>9669.6666666666661</v>
      </c>
      <c r="J41" s="2">
        <f>IF(J40=MAX($D40:$N40),J$5/((2*SUM(W$5:W40))+1),J40)</f>
        <v>5932</v>
      </c>
      <c r="K41" s="2">
        <f>IF(K40=MAX($D40:$N40),K$5/((2*SUM(X$5:X40))+1),K40)</f>
        <v>4420</v>
      </c>
      <c r="L41" s="2">
        <f>IF(L40=MAX($D40:$N40),L$5/((2*SUM(Y$5:Y40))+1),L40)</f>
        <v>2884</v>
      </c>
      <c r="M41" s="2">
        <f>IF(M40=MAX($D40:$N40),M$5/((2*SUM(Z$5:Z40))+1),M40)</f>
        <v>1635</v>
      </c>
      <c r="N41" s="2">
        <f>IF(N40=MAX($D40:$N40),N$5/((2*SUM(AA$5:AA40))+1),N40)</f>
        <v>1572</v>
      </c>
      <c r="P41" s="1">
        <v>37</v>
      </c>
      <c r="Q41" s="1">
        <f t="shared" si="12"/>
        <v>1</v>
      </c>
      <c r="R41" s="1">
        <f t="shared" si="13"/>
        <v>0</v>
      </c>
      <c r="S41" s="1">
        <f t="shared" si="14"/>
        <v>0</v>
      </c>
      <c r="T41" s="1">
        <f t="shared" si="15"/>
        <v>0</v>
      </c>
      <c r="U41" s="1">
        <f t="shared" si="16"/>
        <v>0</v>
      </c>
      <c r="V41" s="1">
        <f t="shared" si="17"/>
        <v>0</v>
      </c>
      <c r="W41" s="1">
        <f t="shared" si="18"/>
        <v>0</v>
      </c>
      <c r="X41" s="1">
        <f t="shared" si="19"/>
        <v>0</v>
      </c>
      <c r="Y41" s="1">
        <f t="shared" si="20"/>
        <v>0</v>
      </c>
      <c r="Z41" s="1">
        <f t="shared" si="21"/>
        <v>0</v>
      </c>
      <c r="AA41" s="1">
        <f t="shared" si="22"/>
        <v>0</v>
      </c>
    </row>
    <row r="42" spans="2:27">
      <c r="B42" s="1" t="s">
        <v>65</v>
      </c>
      <c r="C42" s="1">
        <v>38</v>
      </c>
      <c r="D42" s="2">
        <f>IF(D41=MAX($D41:$N41),D$5/((2*SUM(Q$5:Q41))+1),D41)</f>
        <v>19235.486486486487</v>
      </c>
      <c r="E42" s="2">
        <f>IF(E41=MAX($D41:$N41),E$5/((2*SUM(R$5:R41))+1),E41)</f>
        <v>18827.68</v>
      </c>
      <c r="F42" s="2">
        <f>IF(F41=MAX($D41:$N41),F$5/((2*SUM(S$5:S41))+1),F41)</f>
        <v>19214.636363636364</v>
      </c>
      <c r="G42" s="2">
        <f>IF(G41=MAX($D41:$N41),G$5/((2*SUM(T$5:T41))+1),G41)</f>
        <v>15442</v>
      </c>
      <c r="H42" s="2">
        <f>IF(H41=MAX($D41:$N41),H$5/((2*SUM(U$5:U41))+1),H41)</f>
        <v>11348.333333333334</v>
      </c>
      <c r="I42" s="2">
        <f>IF(I41=MAX($D41:$N41),I$5/((2*SUM(V$5:V41))+1),I41)</f>
        <v>9669.6666666666661</v>
      </c>
      <c r="J42" s="2">
        <f>IF(J41=MAX($D41:$N41),J$5/((2*SUM(W$5:W41))+1),J41)</f>
        <v>5932</v>
      </c>
      <c r="K42" s="2">
        <f>IF(K41=MAX($D41:$N41),K$5/((2*SUM(X$5:X41))+1),K41)</f>
        <v>4420</v>
      </c>
      <c r="L42" s="2">
        <f>IF(L41=MAX($D41:$N41),L$5/((2*SUM(Y$5:Y41))+1),L41)</f>
        <v>2884</v>
      </c>
      <c r="M42" s="2">
        <f>IF(M41=MAX($D41:$N41),M$5/((2*SUM(Z$5:Z41))+1),M41)</f>
        <v>1635</v>
      </c>
      <c r="N42" s="2">
        <f>IF(N41=MAX($D41:$N41),N$5/((2*SUM(AA$5:AA41))+1),N41)</f>
        <v>1572</v>
      </c>
      <c r="P42" s="1">
        <v>38</v>
      </c>
      <c r="Q42" s="1">
        <f t="shared" si="12"/>
        <v>1</v>
      </c>
      <c r="R42" s="1">
        <f t="shared" si="13"/>
        <v>0</v>
      </c>
      <c r="S42" s="1">
        <f t="shared" si="14"/>
        <v>0</v>
      </c>
      <c r="T42" s="1">
        <f t="shared" si="15"/>
        <v>0</v>
      </c>
      <c r="U42" s="1">
        <f t="shared" si="16"/>
        <v>0</v>
      </c>
      <c r="V42" s="1">
        <f t="shared" si="17"/>
        <v>0</v>
      </c>
      <c r="W42" s="1">
        <f t="shared" si="18"/>
        <v>0</v>
      </c>
      <c r="X42" s="1">
        <f t="shared" si="19"/>
        <v>0</v>
      </c>
      <c r="Y42" s="1">
        <f t="shared" si="20"/>
        <v>0</v>
      </c>
      <c r="Z42" s="1">
        <f t="shared" si="21"/>
        <v>0</v>
      </c>
      <c r="AA42" s="1">
        <f t="shared" si="22"/>
        <v>0</v>
      </c>
    </row>
    <row r="43" spans="2:27">
      <c r="B43" s="1" t="s">
        <v>65</v>
      </c>
      <c r="C43" s="1">
        <v>39</v>
      </c>
      <c r="D43" s="2">
        <f>IF(D42=MAX($D42:$N42),D$5/((2*SUM(Q$5:Q42))+1),D42)</f>
        <v>18249.051282051281</v>
      </c>
      <c r="E43" s="2">
        <f>IF(E42=MAX($D42:$N42),E$5/((2*SUM(R$5:R42))+1),E42)</f>
        <v>18827.68</v>
      </c>
      <c r="F43" s="2">
        <f>IF(F42=MAX($D42:$N42),F$5/((2*SUM(S$5:S42))+1),F42)</f>
        <v>19214.636363636364</v>
      </c>
      <c r="G43" s="2">
        <f>IF(G42=MAX($D42:$N42),G$5/((2*SUM(T$5:T42))+1),G42)</f>
        <v>15442</v>
      </c>
      <c r="H43" s="2">
        <f>IF(H42=MAX($D42:$N42),H$5/((2*SUM(U$5:U42))+1),H42)</f>
        <v>11348.333333333334</v>
      </c>
      <c r="I43" s="2">
        <f>IF(I42=MAX($D42:$N42),I$5/((2*SUM(V$5:V42))+1),I42)</f>
        <v>9669.6666666666661</v>
      </c>
      <c r="J43" s="2">
        <f>IF(J42=MAX($D42:$N42),J$5/((2*SUM(W$5:W42))+1),J42)</f>
        <v>5932</v>
      </c>
      <c r="K43" s="2">
        <f>IF(K42=MAX($D42:$N42),K$5/((2*SUM(X$5:X42))+1),K42)</f>
        <v>4420</v>
      </c>
      <c r="L43" s="2">
        <f>IF(L42=MAX($D42:$N42),L$5/((2*SUM(Y$5:Y42))+1),L42)</f>
        <v>2884</v>
      </c>
      <c r="M43" s="2">
        <f>IF(M42=MAX($D42:$N42),M$5/((2*SUM(Z$5:Z42))+1),M42)</f>
        <v>1635</v>
      </c>
      <c r="N43" s="2">
        <f>IF(N42=MAX($D42:$N42),N$5/((2*SUM(AA$5:AA42))+1),N42)</f>
        <v>1572</v>
      </c>
      <c r="P43" s="1">
        <v>39</v>
      </c>
      <c r="Q43" s="1">
        <f t="shared" si="12"/>
        <v>0</v>
      </c>
      <c r="R43" s="1">
        <f t="shared" si="13"/>
        <v>0</v>
      </c>
      <c r="S43" s="1">
        <f t="shared" si="14"/>
        <v>1</v>
      </c>
      <c r="T43" s="1">
        <f t="shared" si="15"/>
        <v>0</v>
      </c>
      <c r="U43" s="1">
        <f t="shared" si="16"/>
        <v>0</v>
      </c>
      <c r="V43" s="1">
        <f t="shared" si="17"/>
        <v>0</v>
      </c>
      <c r="W43" s="1">
        <f t="shared" si="18"/>
        <v>0</v>
      </c>
      <c r="X43" s="1">
        <f t="shared" si="19"/>
        <v>0</v>
      </c>
      <c r="Y43" s="1">
        <f t="shared" si="20"/>
        <v>0</v>
      </c>
      <c r="Z43" s="1">
        <f t="shared" si="21"/>
        <v>0</v>
      </c>
      <c r="AA43" s="1">
        <f t="shared" si="22"/>
        <v>0</v>
      </c>
    </row>
    <row r="44" spans="2:27">
      <c r="B44" s="1" t="s">
        <v>65</v>
      </c>
      <c r="C44" s="1">
        <v>40</v>
      </c>
      <c r="D44" s="2">
        <f>IF(D43=MAX($D43:$N43),D$5/((2*SUM(Q$5:Q43))+1),D43)</f>
        <v>18249.051282051281</v>
      </c>
      <c r="E44" s="2">
        <f>IF(E43=MAX($D43:$N43),E$5/((2*SUM(R$5:R43))+1),E43)</f>
        <v>18827.68</v>
      </c>
      <c r="F44" s="2">
        <f>IF(F43=MAX($D43:$N43),F$5/((2*SUM(S$5:S43))+1),F43)</f>
        <v>16258.538461538461</v>
      </c>
      <c r="G44" s="2">
        <f>IF(G43=MAX($D43:$N43),G$5/((2*SUM(T$5:T43))+1),G43)</f>
        <v>15442</v>
      </c>
      <c r="H44" s="2">
        <f>IF(H43=MAX($D43:$N43),H$5/((2*SUM(U$5:U43))+1),H43)</f>
        <v>11348.333333333334</v>
      </c>
      <c r="I44" s="2">
        <f>IF(I43=MAX($D43:$N43),I$5/((2*SUM(V$5:V43))+1),I43)</f>
        <v>9669.6666666666661</v>
      </c>
      <c r="J44" s="2">
        <f>IF(J43=MAX($D43:$N43),J$5/((2*SUM(W$5:W43))+1),J43)</f>
        <v>5932</v>
      </c>
      <c r="K44" s="2">
        <f>IF(K43=MAX($D43:$N43),K$5/((2*SUM(X$5:X43))+1),K43)</f>
        <v>4420</v>
      </c>
      <c r="L44" s="2">
        <f>IF(L43=MAX($D43:$N43),L$5/((2*SUM(Y$5:Y43))+1),L43)</f>
        <v>2884</v>
      </c>
      <c r="M44" s="2">
        <f>IF(M43=MAX($D43:$N43),M$5/((2*SUM(Z$5:Z43))+1),M43)</f>
        <v>1635</v>
      </c>
      <c r="N44" s="2">
        <f>IF(N43=MAX($D43:$N43),N$5/((2*SUM(AA$5:AA43))+1),N43)</f>
        <v>1572</v>
      </c>
      <c r="P44" s="1">
        <v>40</v>
      </c>
      <c r="Q44" s="1">
        <f t="shared" si="12"/>
        <v>0</v>
      </c>
      <c r="R44" s="1">
        <f t="shared" si="13"/>
        <v>1</v>
      </c>
      <c r="S44" s="1">
        <f t="shared" si="14"/>
        <v>0</v>
      </c>
      <c r="T44" s="1">
        <f t="shared" si="15"/>
        <v>0</v>
      </c>
      <c r="U44" s="1">
        <f t="shared" si="16"/>
        <v>0</v>
      </c>
      <c r="V44" s="1">
        <f t="shared" si="17"/>
        <v>0</v>
      </c>
      <c r="W44" s="1">
        <f t="shared" si="18"/>
        <v>0</v>
      </c>
      <c r="X44" s="1">
        <f t="shared" si="19"/>
        <v>0</v>
      </c>
      <c r="Y44" s="1">
        <f t="shared" si="20"/>
        <v>0</v>
      </c>
      <c r="Z44" s="1">
        <f t="shared" si="21"/>
        <v>0</v>
      </c>
      <c r="AA44" s="1">
        <f t="shared" si="22"/>
        <v>0</v>
      </c>
    </row>
    <row r="45" spans="2:27">
      <c r="B45" s="1" t="s">
        <v>65</v>
      </c>
      <c r="C45" s="1">
        <v>41</v>
      </c>
      <c r="D45" s="2">
        <f>IF(D44=MAX($D44:$N44),D$5/((2*SUM(Q$5:Q44))+1),D44)</f>
        <v>18249.051282051281</v>
      </c>
      <c r="E45" s="2">
        <f>IF(E44=MAX($D44:$N44),E$5/((2*SUM(R$5:R44))+1),E44)</f>
        <v>17433.037037037036</v>
      </c>
      <c r="F45" s="2">
        <f>IF(F44=MAX($D44:$N44),F$5/((2*SUM(S$5:S44))+1),F44)</f>
        <v>16258.538461538461</v>
      </c>
      <c r="G45" s="2">
        <f>IF(G44=MAX($D44:$N44),G$5/((2*SUM(T$5:T44))+1),G44)</f>
        <v>15442</v>
      </c>
      <c r="H45" s="2">
        <f>IF(H44=MAX($D44:$N44),H$5/((2*SUM(U$5:U44))+1),H44)</f>
        <v>11348.333333333334</v>
      </c>
      <c r="I45" s="2">
        <f>IF(I44=MAX($D44:$N44),I$5/((2*SUM(V$5:V44))+1),I44)</f>
        <v>9669.6666666666661</v>
      </c>
      <c r="J45" s="2">
        <f>IF(J44=MAX($D44:$N44),J$5/((2*SUM(W$5:W44))+1),J44)</f>
        <v>5932</v>
      </c>
      <c r="K45" s="2">
        <f>IF(K44=MAX($D44:$N44),K$5/((2*SUM(X$5:X44))+1),K44)</f>
        <v>4420</v>
      </c>
      <c r="L45" s="2">
        <f>IF(L44=MAX($D44:$N44),L$5/((2*SUM(Y$5:Y44))+1),L44)</f>
        <v>2884</v>
      </c>
      <c r="M45" s="2">
        <f>IF(M44=MAX($D44:$N44),M$5/((2*SUM(Z$5:Z44))+1),M44)</f>
        <v>1635</v>
      </c>
      <c r="N45" s="2">
        <f>IF(N44=MAX($D44:$N44),N$5/((2*SUM(AA$5:AA44))+1),N44)</f>
        <v>1572</v>
      </c>
      <c r="P45" s="1">
        <v>41</v>
      </c>
      <c r="Q45" s="1">
        <f t="shared" si="12"/>
        <v>1</v>
      </c>
      <c r="R45" s="1">
        <f t="shared" si="13"/>
        <v>0</v>
      </c>
      <c r="S45" s="1">
        <f t="shared" si="14"/>
        <v>0</v>
      </c>
      <c r="T45" s="1">
        <f t="shared" si="15"/>
        <v>0</v>
      </c>
      <c r="U45" s="1">
        <f t="shared" si="16"/>
        <v>0</v>
      </c>
      <c r="V45" s="1">
        <f t="shared" si="17"/>
        <v>0</v>
      </c>
      <c r="W45" s="1">
        <f t="shared" si="18"/>
        <v>0</v>
      </c>
      <c r="X45" s="1">
        <f t="shared" si="19"/>
        <v>0</v>
      </c>
      <c r="Y45" s="1">
        <f t="shared" si="20"/>
        <v>0</v>
      </c>
      <c r="Z45" s="1">
        <f t="shared" si="21"/>
        <v>0</v>
      </c>
      <c r="AA45" s="1">
        <f t="shared" si="22"/>
        <v>0</v>
      </c>
    </row>
    <row r="46" spans="2:27">
      <c r="B46" s="1" t="s">
        <v>65</v>
      </c>
      <c r="C46" s="1">
        <v>42</v>
      </c>
      <c r="D46" s="2">
        <f>IF(D45=MAX($D45:$N45),D$5/((2*SUM(Q$5:Q45))+1),D45)</f>
        <v>17358.853658536584</v>
      </c>
      <c r="E46" s="2">
        <f>IF(E45=MAX($D45:$N45),E$5/((2*SUM(R$5:R45))+1),E45)</f>
        <v>17433.037037037036</v>
      </c>
      <c r="F46" s="2">
        <f>IF(F45=MAX($D45:$N45),F$5/((2*SUM(S$5:S45))+1),F45)</f>
        <v>16258.538461538461</v>
      </c>
      <c r="G46" s="2">
        <f>IF(G45=MAX($D45:$N45),G$5/((2*SUM(T$5:T45))+1),G45)</f>
        <v>15442</v>
      </c>
      <c r="H46" s="2">
        <f>IF(H45=MAX($D45:$N45),H$5/((2*SUM(U$5:U45))+1),H45)</f>
        <v>11348.333333333334</v>
      </c>
      <c r="I46" s="2">
        <f>IF(I45=MAX($D45:$N45),I$5/((2*SUM(V$5:V45))+1),I45)</f>
        <v>9669.6666666666661</v>
      </c>
      <c r="J46" s="2">
        <f>IF(J45=MAX($D45:$N45),J$5/((2*SUM(W$5:W45))+1),J45)</f>
        <v>5932</v>
      </c>
      <c r="K46" s="2">
        <f>IF(K45=MAX($D45:$N45),K$5/((2*SUM(X$5:X45))+1),K45)</f>
        <v>4420</v>
      </c>
      <c r="L46" s="2">
        <f>IF(L45=MAX($D45:$N45),L$5/((2*SUM(Y$5:Y45))+1),L45)</f>
        <v>2884</v>
      </c>
      <c r="M46" s="2">
        <f>IF(M45=MAX($D45:$N45),M$5/((2*SUM(Z$5:Z45))+1),M45)</f>
        <v>1635</v>
      </c>
      <c r="N46" s="2">
        <f>IF(N45=MAX($D45:$N45),N$5/((2*SUM(AA$5:AA45))+1),N45)</f>
        <v>1572</v>
      </c>
      <c r="P46" s="1">
        <v>42</v>
      </c>
      <c r="Q46" s="1">
        <f t="shared" si="12"/>
        <v>0</v>
      </c>
      <c r="R46" s="1">
        <f t="shared" si="13"/>
        <v>1</v>
      </c>
      <c r="S46" s="1">
        <f t="shared" si="14"/>
        <v>0</v>
      </c>
      <c r="T46" s="1">
        <f t="shared" si="15"/>
        <v>0</v>
      </c>
      <c r="U46" s="1">
        <f t="shared" si="16"/>
        <v>0</v>
      </c>
      <c r="V46" s="1">
        <f t="shared" si="17"/>
        <v>0</v>
      </c>
      <c r="W46" s="1">
        <f t="shared" si="18"/>
        <v>0</v>
      </c>
      <c r="X46" s="1">
        <f t="shared" si="19"/>
        <v>0</v>
      </c>
      <c r="Y46" s="1">
        <f t="shared" si="20"/>
        <v>0</v>
      </c>
      <c r="Z46" s="1">
        <f t="shared" si="21"/>
        <v>0</v>
      </c>
      <c r="AA46" s="1">
        <f t="shared" si="22"/>
        <v>0</v>
      </c>
    </row>
    <row r="47" spans="2:27">
      <c r="B47" s="1" t="s">
        <v>65</v>
      </c>
      <c r="C47" s="1">
        <v>43</v>
      </c>
      <c r="D47" s="2">
        <f>IF(D46=MAX($D46:$N46),D$5/((2*SUM(Q$5:Q46))+1),D46)</f>
        <v>17358.853658536584</v>
      </c>
      <c r="E47" s="2">
        <f>IF(E46=MAX($D46:$N46),E$5/((2*SUM(R$5:R46))+1),E46)</f>
        <v>16230.758620689656</v>
      </c>
      <c r="F47" s="2">
        <f>IF(F46=MAX($D46:$N46),F$5/((2*SUM(S$5:S46))+1),F46)</f>
        <v>16258.538461538461</v>
      </c>
      <c r="G47" s="2">
        <f>IF(G46=MAX($D46:$N46),G$5/((2*SUM(T$5:T46))+1),G46)</f>
        <v>15442</v>
      </c>
      <c r="H47" s="2">
        <f>IF(H46=MAX($D46:$N46),H$5/((2*SUM(U$5:U46))+1),H46)</f>
        <v>11348.333333333334</v>
      </c>
      <c r="I47" s="2">
        <f>IF(I46=MAX($D46:$N46),I$5/((2*SUM(V$5:V46))+1),I46)</f>
        <v>9669.6666666666661</v>
      </c>
      <c r="J47" s="2">
        <f>IF(J46=MAX($D46:$N46),J$5/((2*SUM(W$5:W46))+1),J46)</f>
        <v>5932</v>
      </c>
      <c r="K47" s="2">
        <f>IF(K46=MAX($D46:$N46),K$5/((2*SUM(X$5:X46))+1),K46)</f>
        <v>4420</v>
      </c>
      <c r="L47" s="2">
        <f>IF(L46=MAX($D46:$N46),L$5/((2*SUM(Y$5:Y46))+1),L46)</f>
        <v>2884</v>
      </c>
      <c r="M47" s="2">
        <f>IF(M46=MAX($D46:$N46),M$5/((2*SUM(Z$5:Z46))+1),M46)</f>
        <v>1635</v>
      </c>
      <c r="N47" s="2">
        <f>IF(N46=MAX($D46:$N46),N$5/((2*SUM(AA$5:AA46))+1),N46)</f>
        <v>1572</v>
      </c>
      <c r="P47" s="1">
        <v>43</v>
      </c>
      <c r="Q47" s="1">
        <f t="shared" si="12"/>
        <v>1</v>
      </c>
      <c r="R47" s="1">
        <f t="shared" si="13"/>
        <v>0</v>
      </c>
      <c r="S47" s="1">
        <f t="shared" si="14"/>
        <v>0</v>
      </c>
      <c r="T47" s="1">
        <f t="shared" si="15"/>
        <v>0</v>
      </c>
      <c r="U47" s="1">
        <f t="shared" si="16"/>
        <v>0</v>
      </c>
      <c r="V47" s="1">
        <f t="shared" si="17"/>
        <v>0</v>
      </c>
      <c r="W47" s="1">
        <f t="shared" si="18"/>
        <v>0</v>
      </c>
      <c r="X47" s="1">
        <f t="shared" si="19"/>
        <v>0</v>
      </c>
      <c r="Y47" s="1">
        <f t="shared" si="20"/>
        <v>0</v>
      </c>
      <c r="Z47" s="1">
        <f t="shared" si="21"/>
        <v>0</v>
      </c>
      <c r="AA47" s="1">
        <f t="shared" si="22"/>
        <v>0</v>
      </c>
    </row>
    <row r="48" spans="2:27">
      <c r="B48" s="1" t="s">
        <v>65</v>
      </c>
      <c r="C48" s="1">
        <v>44</v>
      </c>
      <c r="D48" s="2">
        <f>IF(D47=MAX($D47:$N47),D$5/((2*SUM(Q$5:Q47))+1),D47)</f>
        <v>16551.465116279069</v>
      </c>
      <c r="E48" s="2">
        <f>IF(E47=MAX($D47:$N47),E$5/((2*SUM(R$5:R47))+1),E47)</f>
        <v>16230.758620689656</v>
      </c>
      <c r="F48" s="2">
        <f>IF(F47=MAX($D47:$N47),F$5/((2*SUM(S$5:S47))+1),F47)</f>
        <v>16258.538461538461</v>
      </c>
      <c r="G48" s="2">
        <f>IF(G47=MAX($D47:$N47),G$5/((2*SUM(T$5:T47))+1),G47)</f>
        <v>15442</v>
      </c>
      <c r="H48" s="2">
        <f>IF(H47=MAX($D47:$N47),H$5/((2*SUM(U$5:U47))+1),H47)</f>
        <v>11348.333333333334</v>
      </c>
      <c r="I48" s="2">
        <f>IF(I47=MAX($D47:$N47),I$5/((2*SUM(V$5:V47))+1),I47)</f>
        <v>9669.6666666666661</v>
      </c>
      <c r="J48" s="2">
        <f>IF(J47=MAX($D47:$N47),J$5/((2*SUM(W$5:W47))+1),J47)</f>
        <v>5932</v>
      </c>
      <c r="K48" s="2">
        <f>IF(K47=MAX($D47:$N47),K$5/((2*SUM(X$5:X47))+1),K47)</f>
        <v>4420</v>
      </c>
      <c r="L48" s="2">
        <f>IF(L47=MAX($D47:$N47),L$5/((2*SUM(Y$5:Y47))+1),L47)</f>
        <v>2884</v>
      </c>
      <c r="M48" s="2">
        <f>IF(M47=MAX($D47:$N47),M$5/((2*SUM(Z$5:Z47))+1),M47)</f>
        <v>1635</v>
      </c>
      <c r="N48" s="2">
        <f>IF(N47=MAX($D47:$N47),N$5/((2*SUM(AA$5:AA47))+1),N47)</f>
        <v>1572</v>
      </c>
      <c r="P48" s="1">
        <v>44</v>
      </c>
      <c r="Q48" s="1">
        <f t="shared" si="12"/>
        <v>1</v>
      </c>
      <c r="R48" s="1">
        <f t="shared" si="13"/>
        <v>0</v>
      </c>
      <c r="S48" s="1">
        <f t="shared" si="14"/>
        <v>0</v>
      </c>
      <c r="T48" s="1">
        <f t="shared" si="15"/>
        <v>0</v>
      </c>
      <c r="U48" s="1">
        <f t="shared" si="16"/>
        <v>0</v>
      </c>
      <c r="V48" s="1">
        <f t="shared" si="17"/>
        <v>0</v>
      </c>
      <c r="W48" s="1">
        <f t="shared" si="18"/>
        <v>0</v>
      </c>
      <c r="X48" s="1">
        <f t="shared" si="19"/>
        <v>0</v>
      </c>
      <c r="Y48" s="1">
        <f t="shared" si="20"/>
        <v>0</v>
      </c>
      <c r="Z48" s="1">
        <f t="shared" si="21"/>
        <v>0</v>
      </c>
      <c r="AA48" s="1">
        <f t="shared" si="22"/>
        <v>0</v>
      </c>
    </row>
    <row r="49" spans="2:27">
      <c r="B49" s="1" t="s">
        <v>65</v>
      </c>
      <c r="C49" s="1">
        <v>45</v>
      </c>
      <c r="D49" s="2">
        <f>IF(D48=MAX($D48:$N48),D$5/((2*SUM(Q$5:Q48))+1),D48)</f>
        <v>15815.844444444445</v>
      </c>
      <c r="E49" s="2">
        <f>IF(E48=MAX($D48:$N48),E$5/((2*SUM(R$5:R48))+1),E48)</f>
        <v>16230.758620689656</v>
      </c>
      <c r="F49" s="2">
        <f>IF(F48=MAX($D48:$N48),F$5/((2*SUM(S$5:S48))+1),F48)</f>
        <v>16258.538461538461</v>
      </c>
      <c r="G49" s="2">
        <f>IF(G48=MAX($D48:$N48),G$5/((2*SUM(T$5:T48))+1),G48)</f>
        <v>15442</v>
      </c>
      <c r="H49" s="2">
        <f>IF(H48=MAX($D48:$N48),H$5/((2*SUM(U$5:U48))+1),H48)</f>
        <v>11348.333333333334</v>
      </c>
      <c r="I49" s="2">
        <f>IF(I48=MAX($D48:$N48),I$5/((2*SUM(V$5:V48))+1),I48)</f>
        <v>9669.6666666666661</v>
      </c>
      <c r="J49" s="2">
        <f>IF(J48=MAX($D48:$N48),J$5/((2*SUM(W$5:W48))+1),J48)</f>
        <v>5932</v>
      </c>
      <c r="K49" s="2">
        <f>IF(K48=MAX($D48:$N48),K$5/((2*SUM(X$5:X48))+1),K48)</f>
        <v>4420</v>
      </c>
      <c r="L49" s="2">
        <f>IF(L48=MAX($D48:$N48),L$5/((2*SUM(Y$5:Y48))+1),L48)</f>
        <v>2884</v>
      </c>
      <c r="M49" s="2">
        <f>IF(M48=MAX($D48:$N48),M$5/((2*SUM(Z$5:Z48))+1),M48)</f>
        <v>1635</v>
      </c>
      <c r="N49" s="2">
        <f>IF(N48=MAX($D48:$N48),N$5/((2*SUM(AA$5:AA48))+1),N48)</f>
        <v>1572</v>
      </c>
      <c r="P49" s="1">
        <v>45</v>
      </c>
      <c r="Q49" s="1">
        <f t="shared" si="12"/>
        <v>0</v>
      </c>
      <c r="R49" s="1">
        <f t="shared" si="13"/>
        <v>0</v>
      </c>
      <c r="S49" s="1">
        <f t="shared" si="14"/>
        <v>1</v>
      </c>
      <c r="T49" s="1">
        <f t="shared" si="15"/>
        <v>0</v>
      </c>
      <c r="U49" s="1">
        <f t="shared" si="16"/>
        <v>0</v>
      </c>
      <c r="V49" s="1">
        <f t="shared" si="17"/>
        <v>0</v>
      </c>
      <c r="W49" s="1">
        <f t="shared" si="18"/>
        <v>0</v>
      </c>
      <c r="X49" s="1">
        <f t="shared" si="19"/>
        <v>0</v>
      </c>
      <c r="Y49" s="1">
        <f t="shared" si="20"/>
        <v>0</v>
      </c>
      <c r="Z49" s="1">
        <f t="shared" si="21"/>
        <v>0</v>
      </c>
      <c r="AA49" s="1">
        <f t="shared" si="22"/>
        <v>0</v>
      </c>
    </row>
    <row r="50" spans="2:27">
      <c r="B50" s="1" t="s">
        <v>65</v>
      </c>
      <c r="C50" s="1">
        <v>46</v>
      </c>
      <c r="D50" s="2">
        <f>IF(D49=MAX($D49:$N49),D$5/((2*SUM(Q$5:Q49))+1),D49)</f>
        <v>15815.844444444445</v>
      </c>
      <c r="E50" s="2">
        <f>IF(E49=MAX($D49:$N49),E$5/((2*SUM(R$5:R49))+1),E49)</f>
        <v>16230.758620689656</v>
      </c>
      <c r="F50" s="2">
        <f>IF(F49=MAX($D49:$N49),F$5/((2*SUM(S$5:S49))+1),F49)</f>
        <v>14090.733333333334</v>
      </c>
      <c r="G50" s="2">
        <f>IF(G49=MAX($D49:$N49),G$5/((2*SUM(T$5:T49))+1),G49)</f>
        <v>15442</v>
      </c>
      <c r="H50" s="2">
        <f>IF(H49=MAX($D49:$N49),H$5/((2*SUM(U$5:U49))+1),H49)</f>
        <v>11348.333333333334</v>
      </c>
      <c r="I50" s="2">
        <f>IF(I49=MAX($D49:$N49),I$5/((2*SUM(V$5:V49))+1),I49)</f>
        <v>9669.6666666666661</v>
      </c>
      <c r="J50" s="2">
        <f>IF(J49=MAX($D49:$N49),J$5/((2*SUM(W$5:W49))+1),J49)</f>
        <v>5932</v>
      </c>
      <c r="K50" s="2">
        <f>IF(K49=MAX($D49:$N49),K$5/((2*SUM(X$5:X49))+1),K49)</f>
        <v>4420</v>
      </c>
      <c r="L50" s="2">
        <f>IF(L49=MAX($D49:$N49),L$5/((2*SUM(Y$5:Y49))+1),L49)</f>
        <v>2884</v>
      </c>
      <c r="M50" s="2">
        <f>IF(M49=MAX($D49:$N49),M$5/((2*SUM(Z$5:Z49))+1),M49)</f>
        <v>1635</v>
      </c>
      <c r="N50" s="2">
        <f>IF(N49=MAX($D49:$N49),N$5/((2*SUM(AA$5:AA49))+1),N49)</f>
        <v>1572</v>
      </c>
      <c r="P50" s="1">
        <v>46</v>
      </c>
      <c r="Q50" s="1">
        <f t="shared" si="12"/>
        <v>0</v>
      </c>
      <c r="R50" s="1">
        <f t="shared" si="13"/>
        <v>1</v>
      </c>
      <c r="S50" s="1">
        <f t="shared" si="14"/>
        <v>0</v>
      </c>
      <c r="T50" s="1">
        <f t="shared" si="15"/>
        <v>0</v>
      </c>
      <c r="U50" s="1">
        <f t="shared" si="16"/>
        <v>0</v>
      </c>
      <c r="V50" s="1">
        <f t="shared" si="17"/>
        <v>0</v>
      </c>
      <c r="W50" s="1">
        <f t="shared" si="18"/>
        <v>0</v>
      </c>
      <c r="X50" s="1">
        <f t="shared" si="19"/>
        <v>0</v>
      </c>
      <c r="Y50" s="1">
        <f t="shared" si="20"/>
        <v>0</v>
      </c>
      <c r="Z50" s="1">
        <f t="shared" si="21"/>
        <v>0</v>
      </c>
      <c r="AA50" s="1">
        <f t="shared" si="22"/>
        <v>0</v>
      </c>
    </row>
    <row r="51" spans="2:27">
      <c r="B51" s="1" t="s">
        <v>65</v>
      </c>
      <c r="C51" s="1">
        <v>47</v>
      </c>
      <c r="D51" s="2">
        <f>IF(D50=MAX($D50:$N50),D$5/((2*SUM(Q$5:Q50))+1),D50)</f>
        <v>15815.844444444445</v>
      </c>
      <c r="E51" s="2">
        <f>IF(E50=MAX($D50:$N50),E$5/((2*SUM(R$5:R50))+1),E50)</f>
        <v>15183.612903225807</v>
      </c>
      <c r="F51" s="2">
        <f>IF(F50=MAX($D50:$N50),F$5/((2*SUM(S$5:S50))+1),F50)</f>
        <v>14090.733333333334</v>
      </c>
      <c r="G51" s="2">
        <f>IF(G50=MAX($D50:$N50),G$5/((2*SUM(T$5:T50))+1),G50)</f>
        <v>15442</v>
      </c>
      <c r="H51" s="2">
        <f>IF(H50=MAX($D50:$N50),H$5/((2*SUM(U$5:U50))+1),H50)</f>
        <v>11348.333333333334</v>
      </c>
      <c r="I51" s="2">
        <f>IF(I50=MAX($D50:$N50),I$5/((2*SUM(V$5:V50))+1),I50)</f>
        <v>9669.6666666666661</v>
      </c>
      <c r="J51" s="2">
        <f>IF(J50=MAX($D50:$N50),J$5/((2*SUM(W$5:W50))+1),J50)</f>
        <v>5932</v>
      </c>
      <c r="K51" s="2">
        <f>IF(K50=MAX($D50:$N50),K$5/((2*SUM(X$5:X50))+1),K50)</f>
        <v>4420</v>
      </c>
      <c r="L51" s="2">
        <f>IF(L50=MAX($D50:$N50),L$5/((2*SUM(Y$5:Y50))+1),L50)</f>
        <v>2884</v>
      </c>
      <c r="M51" s="2">
        <f>IF(M50=MAX($D50:$N50),M$5/((2*SUM(Z$5:Z50))+1),M50)</f>
        <v>1635</v>
      </c>
      <c r="N51" s="2">
        <f>IF(N50=MAX($D50:$N50),N$5/((2*SUM(AA$5:AA50))+1),N50)</f>
        <v>1572</v>
      </c>
      <c r="P51" s="1">
        <v>47</v>
      </c>
      <c r="Q51" s="1">
        <f t="shared" si="12"/>
        <v>1</v>
      </c>
      <c r="R51" s="1">
        <f t="shared" si="13"/>
        <v>0</v>
      </c>
      <c r="S51" s="1">
        <f t="shared" si="14"/>
        <v>0</v>
      </c>
      <c r="T51" s="1">
        <f t="shared" si="15"/>
        <v>0</v>
      </c>
      <c r="U51" s="1">
        <f t="shared" si="16"/>
        <v>0</v>
      </c>
      <c r="V51" s="1">
        <f t="shared" si="17"/>
        <v>0</v>
      </c>
      <c r="W51" s="1">
        <f t="shared" si="18"/>
        <v>0</v>
      </c>
      <c r="X51" s="1">
        <f t="shared" si="19"/>
        <v>0</v>
      </c>
      <c r="Y51" s="1">
        <f t="shared" si="20"/>
        <v>0</v>
      </c>
      <c r="Z51" s="1">
        <f t="shared" si="21"/>
        <v>0</v>
      </c>
      <c r="AA51" s="1">
        <f t="shared" si="22"/>
        <v>0</v>
      </c>
    </row>
    <row r="52" spans="2:27">
      <c r="B52" s="1" t="s">
        <v>65</v>
      </c>
      <c r="C52" s="1">
        <v>48</v>
      </c>
      <c r="D52" s="2">
        <f>IF(D51=MAX($D51:$N51),D$5/((2*SUM(Q$5:Q51))+1),D51)</f>
        <v>15142.829787234043</v>
      </c>
      <c r="E52" s="2">
        <f>IF(E51=MAX($D51:$N51),E$5/((2*SUM(R$5:R51))+1),E51)</f>
        <v>15183.612903225807</v>
      </c>
      <c r="F52" s="2">
        <f>IF(F51=MAX($D51:$N51),F$5/((2*SUM(S$5:S51))+1),F51)</f>
        <v>14090.733333333334</v>
      </c>
      <c r="G52" s="2">
        <f>IF(G51=MAX($D51:$N51),G$5/((2*SUM(T$5:T51))+1),G51)</f>
        <v>15442</v>
      </c>
      <c r="H52" s="2">
        <f>IF(H51=MAX($D51:$N51),H$5/((2*SUM(U$5:U51))+1),H51)</f>
        <v>11348.333333333334</v>
      </c>
      <c r="I52" s="2">
        <f>IF(I51=MAX($D51:$N51),I$5/((2*SUM(V$5:V51))+1),I51)</f>
        <v>9669.6666666666661</v>
      </c>
      <c r="J52" s="2">
        <f>IF(J51=MAX($D51:$N51),J$5/((2*SUM(W$5:W51))+1),J51)</f>
        <v>5932</v>
      </c>
      <c r="K52" s="2">
        <f>IF(K51=MAX($D51:$N51),K$5/((2*SUM(X$5:X51))+1),K51)</f>
        <v>4420</v>
      </c>
      <c r="L52" s="2">
        <f>IF(L51=MAX($D51:$N51),L$5/((2*SUM(Y$5:Y51))+1),L51)</f>
        <v>2884</v>
      </c>
      <c r="M52" s="2">
        <f>IF(M51=MAX($D51:$N51),M$5/((2*SUM(Z$5:Z51))+1),M51)</f>
        <v>1635</v>
      </c>
      <c r="N52" s="2">
        <f>IF(N51=MAX($D51:$N51),N$5/((2*SUM(AA$5:AA51))+1),N51)</f>
        <v>1572</v>
      </c>
      <c r="P52" s="1">
        <v>48</v>
      </c>
      <c r="Q52" s="1">
        <f t="shared" si="12"/>
        <v>0</v>
      </c>
      <c r="R52" s="1">
        <f t="shared" si="13"/>
        <v>0</v>
      </c>
      <c r="S52" s="1">
        <f t="shared" si="14"/>
        <v>0</v>
      </c>
      <c r="T52" s="1">
        <f t="shared" si="15"/>
        <v>1</v>
      </c>
      <c r="U52" s="1">
        <f t="shared" si="16"/>
        <v>0</v>
      </c>
      <c r="V52" s="1">
        <f t="shared" si="17"/>
        <v>0</v>
      </c>
      <c r="W52" s="1">
        <f t="shared" si="18"/>
        <v>0</v>
      </c>
      <c r="X52" s="1">
        <f t="shared" si="19"/>
        <v>0</v>
      </c>
      <c r="Y52" s="1">
        <f t="shared" si="20"/>
        <v>0</v>
      </c>
      <c r="Z52" s="1">
        <f t="shared" si="21"/>
        <v>0</v>
      </c>
      <c r="AA52" s="1">
        <f t="shared" si="22"/>
        <v>0</v>
      </c>
    </row>
    <row r="53" spans="2:27">
      <c r="B53" s="1" t="s">
        <v>65</v>
      </c>
      <c r="C53" s="1">
        <v>49</v>
      </c>
      <c r="D53" s="2">
        <f>IF(D52=MAX($D52:$N52),D$5/((2*SUM(Q$5:Q52))+1),D52)</f>
        <v>15142.829787234043</v>
      </c>
      <c r="E53" s="2">
        <f>IF(E52=MAX($D52:$N52),E$5/((2*SUM(R$5:R52))+1),E52)</f>
        <v>15183.612903225807</v>
      </c>
      <c r="F53" s="2">
        <f>IF(F52=MAX($D52:$N52),F$5/((2*SUM(S$5:S52))+1),F52)</f>
        <v>14090.733333333334</v>
      </c>
      <c r="G53" s="2">
        <f>IF(G52=MAX($D52:$N52),G$5/((2*SUM(T$5:T52))+1),G52)</f>
        <v>5147.333333333333</v>
      </c>
      <c r="H53" s="2">
        <f>IF(H52=MAX($D52:$N52),H$5/((2*SUM(U$5:U52))+1),H52)</f>
        <v>11348.333333333334</v>
      </c>
      <c r="I53" s="2">
        <f>IF(I52=MAX($D52:$N52),I$5/((2*SUM(V$5:V52))+1),I52)</f>
        <v>9669.6666666666661</v>
      </c>
      <c r="J53" s="2">
        <f>IF(J52=MAX($D52:$N52),J$5/((2*SUM(W$5:W52))+1),J52)</f>
        <v>5932</v>
      </c>
      <c r="K53" s="2">
        <f>IF(K52=MAX($D52:$N52),K$5/((2*SUM(X$5:X52))+1),K52)</f>
        <v>4420</v>
      </c>
      <c r="L53" s="2">
        <f>IF(L52=MAX($D52:$N52),L$5/((2*SUM(Y$5:Y52))+1),L52)</f>
        <v>2884</v>
      </c>
      <c r="M53" s="2">
        <f>IF(M52=MAX($D52:$N52),M$5/((2*SUM(Z$5:Z52))+1),M52)</f>
        <v>1635</v>
      </c>
      <c r="N53" s="2">
        <f>IF(N52=MAX($D52:$N52),N$5/((2*SUM(AA$5:AA52))+1),N52)</f>
        <v>1572</v>
      </c>
      <c r="P53" s="1">
        <v>49</v>
      </c>
      <c r="Q53" s="1">
        <f t="shared" si="12"/>
        <v>0</v>
      </c>
      <c r="R53" s="1">
        <f t="shared" si="13"/>
        <v>1</v>
      </c>
      <c r="S53" s="1">
        <f t="shared" si="14"/>
        <v>0</v>
      </c>
      <c r="T53" s="1">
        <f t="shared" si="15"/>
        <v>0</v>
      </c>
      <c r="U53" s="1">
        <f t="shared" si="16"/>
        <v>0</v>
      </c>
      <c r="V53" s="1">
        <f t="shared" si="17"/>
        <v>0</v>
      </c>
      <c r="W53" s="1">
        <f t="shared" si="18"/>
        <v>0</v>
      </c>
      <c r="X53" s="1">
        <f t="shared" si="19"/>
        <v>0</v>
      </c>
      <c r="Y53" s="1">
        <f t="shared" si="20"/>
        <v>0</v>
      </c>
      <c r="Z53" s="1">
        <f t="shared" si="21"/>
        <v>0</v>
      </c>
      <c r="AA53" s="1">
        <f t="shared" si="22"/>
        <v>0</v>
      </c>
    </row>
    <row r="54" spans="2:27">
      <c r="B54" s="1" t="s">
        <v>65</v>
      </c>
      <c r="C54" s="1">
        <v>50</v>
      </c>
      <c r="D54" s="2">
        <f>IF(D53=MAX($D53:$N53),D$5/((2*SUM(Q$5:Q53))+1),D53)</f>
        <v>15142.829787234043</v>
      </c>
      <c r="E54" s="2">
        <f>IF(E53=MAX($D53:$N53),E$5/((2*SUM(R$5:R53))+1),E53)</f>
        <v>14263.39393939394</v>
      </c>
      <c r="F54" s="2">
        <f>IF(F53=MAX($D53:$N53),F$5/((2*SUM(S$5:S53))+1),F53)</f>
        <v>14090.733333333334</v>
      </c>
      <c r="G54" s="2">
        <f>IF(G53=MAX($D53:$N53),G$5/((2*SUM(T$5:T53))+1),G53)</f>
        <v>5147.333333333333</v>
      </c>
      <c r="H54" s="2">
        <f>IF(H53=MAX($D53:$N53),H$5/((2*SUM(U$5:U53))+1),H53)</f>
        <v>11348.333333333334</v>
      </c>
      <c r="I54" s="2">
        <f>IF(I53=MAX($D53:$N53),I$5/((2*SUM(V$5:V53))+1),I53)</f>
        <v>9669.6666666666661</v>
      </c>
      <c r="J54" s="2">
        <f>IF(J53=MAX($D53:$N53),J$5/((2*SUM(W$5:W53))+1),J53)</f>
        <v>5932</v>
      </c>
      <c r="K54" s="2">
        <f>IF(K53=MAX($D53:$N53),K$5/((2*SUM(X$5:X53))+1),K53)</f>
        <v>4420</v>
      </c>
      <c r="L54" s="2">
        <f>IF(L53=MAX($D53:$N53),L$5/((2*SUM(Y$5:Y53))+1),L53)</f>
        <v>2884</v>
      </c>
      <c r="M54" s="2">
        <f>IF(M53=MAX($D53:$N53),M$5/((2*SUM(Z$5:Z53))+1),M53)</f>
        <v>1635</v>
      </c>
      <c r="N54" s="2">
        <f>IF(N53=MAX($D53:$N53),N$5/((2*SUM(AA$5:AA53))+1),N53)</f>
        <v>1572</v>
      </c>
      <c r="P54" s="1">
        <v>50</v>
      </c>
      <c r="Q54" s="1">
        <f t="shared" si="12"/>
        <v>1</v>
      </c>
      <c r="R54" s="1">
        <f t="shared" si="13"/>
        <v>0</v>
      </c>
      <c r="S54" s="1">
        <f t="shared" si="14"/>
        <v>0</v>
      </c>
      <c r="T54" s="1">
        <f t="shared" si="15"/>
        <v>0</v>
      </c>
      <c r="U54" s="1">
        <f t="shared" si="16"/>
        <v>0</v>
      </c>
      <c r="V54" s="1">
        <f t="shared" si="17"/>
        <v>0</v>
      </c>
      <c r="W54" s="1">
        <f t="shared" si="18"/>
        <v>0</v>
      </c>
      <c r="X54" s="1">
        <f t="shared" si="19"/>
        <v>0</v>
      </c>
      <c r="Y54" s="1">
        <f t="shared" si="20"/>
        <v>0</v>
      </c>
      <c r="Z54" s="1">
        <f t="shared" si="21"/>
        <v>0</v>
      </c>
      <c r="AA54" s="1">
        <f t="shared" si="22"/>
        <v>0</v>
      </c>
    </row>
    <row r="55" spans="2:27">
      <c r="B55" s="1" t="s">
        <v>65</v>
      </c>
      <c r="C55" s="1">
        <v>51</v>
      </c>
      <c r="D55" s="2">
        <f>IF(D54=MAX($D54:$N54),D$5/((2*SUM(Q$5:Q54))+1),D54)</f>
        <v>14524.755102040815</v>
      </c>
      <c r="E55" s="2">
        <f>IF(E54=MAX($D54:$N54),E$5/((2*SUM(R$5:R54))+1),E54)</f>
        <v>14263.39393939394</v>
      </c>
      <c r="F55" s="2">
        <f>IF(F54=MAX($D54:$N54),F$5/((2*SUM(S$5:S54))+1),F54)</f>
        <v>14090.733333333334</v>
      </c>
      <c r="G55" s="2">
        <f>IF(G54=MAX($D54:$N54),G$5/((2*SUM(T$5:T54))+1),G54)</f>
        <v>5147.333333333333</v>
      </c>
      <c r="H55" s="2">
        <f>IF(H54=MAX($D54:$N54),H$5/((2*SUM(U$5:U54))+1),H54)</f>
        <v>11348.333333333334</v>
      </c>
      <c r="I55" s="2">
        <f>IF(I54=MAX($D54:$N54),I$5/((2*SUM(V$5:V54))+1),I54)</f>
        <v>9669.6666666666661</v>
      </c>
      <c r="J55" s="2">
        <f>IF(J54=MAX($D54:$N54),J$5/((2*SUM(W$5:W54))+1),J54)</f>
        <v>5932</v>
      </c>
      <c r="K55" s="2">
        <f>IF(K54=MAX($D54:$N54),K$5/((2*SUM(X$5:X54))+1),K54)</f>
        <v>4420</v>
      </c>
      <c r="L55" s="2">
        <f>IF(L54=MAX($D54:$N54),L$5/((2*SUM(Y$5:Y54))+1),L54)</f>
        <v>2884</v>
      </c>
      <c r="M55" s="2">
        <f>IF(M54=MAX($D54:$N54),M$5/((2*SUM(Z$5:Z54))+1),M54)</f>
        <v>1635</v>
      </c>
      <c r="N55" s="2">
        <f>IF(N54=MAX($D54:$N54),N$5/((2*SUM(AA$5:AA54))+1),N54)</f>
        <v>1572</v>
      </c>
      <c r="P55" s="1">
        <v>51</v>
      </c>
      <c r="Q55" s="1">
        <f t="shared" si="12"/>
        <v>1</v>
      </c>
      <c r="R55" s="1">
        <f t="shared" si="13"/>
        <v>0</v>
      </c>
      <c r="S55" s="1">
        <f t="shared" si="14"/>
        <v>0</v>
      </c>
      <c r="T55" s="1">
        <f t="shared" si="15"/>
        <v>0</v>
      </c>
      <c r="U55" s="1">
        <f t="shared" si="16"/>
        <v>0</v>
      </c>
      <c r="V55" s="1">
        <f t="shared" si="17"/>
        <v>0</v>
      </c>
      <c r="W55" s="1">
        <f t="shared" si="18"/>
        <v>0</v>
      </c>
      <c r="X55" s="1">
        <f t="shared" si="19"/>
        <v>0</v>
      </c>
      <c r="Y55" s="1">
        <f t="shared" si="20"/>
        <v>0</v>
      </c>
      <c r="Z55" s="1">
        <f t="shared" si="21"/>
        <v>0</v>
      </c>
      <c r="AA55" s="1">
        <f t="shared" si="22"/>
        <v>0</v>
      </c>
    </row>
    <row r="56" spans="2:27">
      <c r="B56" s="1" t="s">
        <v>65</v>
      </c>
      <c r="C56" s="1">
        <v>52</v>
      </c>
      <c r="D56" s="2">
        <f>IF(D55=MAX($D55:$N55),D$5/((2*SUM(Q$5:Q55))+1),D55)</f>
        <v>13955.156862745098</v>
      </c>
      <c r="E56" s="2">
        <f>IF(E55=MAX($D55:$N55),E$5/((2*SUM(R$5:R55))+1),E55)</f>
        <v>14263.39393939394</v>
      </c>
      <c r="F56" s="2">
        <f>IF(F55=MAX($D55:$N55),F$5/((2*SUM(S$5:S55))+1),F55)</f>
        <v>14090.733333333334</v>
      </c>
      <c r="G56" s="2">
        <f>IF(G55=MAX($D55:$N55),G$5/((2*SUM(T$5:T55))+1),G55)</f>
        <v>5147.333333333333</v>
      </c>
      <c r="H56" s="2">
        <f>IF(H55=MAX($D55:$N55),H$5/((2*SUM(U$5:U55))+1),H55)</f>
        <v>11348.333333333334</v>
      </c>
      <c r="I56" s="2">
        <f>IF(I55=MAX($D55:$N55),I$5/((2*SUM(V$5:V55))+1),I55)</f>
        <v>9669.6666666666661</v>
      </c>
      <c r="J56" s="2">
        <f>IF(J55=MAX($D55:$N55),J$5/((2*SUM(W$5:W55))+1),J55)</f>
        <v>5932</v>
      </c>
      <c r="K56" s="2">
        <f>IF(K55=MAX($D55:$N55),K$5/((2*SUM(X$5:X55))+1),K55)</f>
        <v>4420</v>
      </c>
      <c r="L56" s="2">
        <f>IF(L55=MAX($D55:$N55),L$5/((2*SUM(Y$5:Y55))+1),L55)</f>
        <v>2884</v>
      </c>
      <c r="M56" s="2">
        <f>IF(M55=MAX($D55:$N55),M$5/((2*SUM(Z$5:Z55))+1),M55)</f>
        <v>1635</v>
      </c>
      <c r="N56" s="2">
        <f>IF(N55=MAX($D55:$N55),N$5/((2*SUM(AA$5:AA55))+1),N55)</f>
        <v>1572</v>
      </c>
      <c r="P56" s="1">
        <v>52</v>
      </c>
      <c r="Q56" s="1">
        <f t="shared" si="12"/>
        <v>0</v>
      </c>
      <c r="R56" s="1">
        <f t="shared" si="13"/>
        <v>1</v>
      </c>
      <c r="S56" s="1">
        <f t="shared" si="14"/>
        <v>0</v>
      </c>
      <c r="T56" s="1">
        <f t="shared" si="15"/>
        <v>0</v>
      </c>
      <c r="U56" s="1">
        <f t="shared" si="16"/>
        <v>0</v>
      </c>
      <c r="V56" s="1">
        <f t="shared" si="17"/>
        <v>0</v>
      </c>
      <c r="W56" s="1">
        <f t="shared" si="18"/>
        <v>0</v>
      </c>
      <c r="X56" s="1">
        <f t="shared" si="19"/>
        <v>0</v>
      </c>
      <c r="Y56" s="1">
        <f t="shared" si="20"/>
        <v>0</v>
      </c>
      <c r="Z56" s="1">
        <f t="shared" si="21"/>
        <v>0</v>
      </c>
      <c r="AA56" s="1">
        <f t="shared" si="22"/>
        <v>0</v>
      </c>
    </row>
    <row r="57" spans="2:27">
      <c r="B57" s="1" t="s">
        <v>65</v>
      </c>
      <c r="C57" s="1">
        <v>53</v>
      </c>
      <c r="D57" s="2">
        <f>IF(D56=MAX($D56:$N56),D$5/((2*SUM(Q$5:Q56))+1),D56)</f>
        <v>13955.156862745098</v>
      </c>
      <c r="E57" s="2">
        <f>IF(E56=MAX($D56:$N56),E$5/((2*SUM(R$5:R56))+1),E56)</f>
        <v>13448.342857142858</v>
      </c>
      <c r="F57" s="2">
        <f>IF(F56=MAX($D56:$N56),F$5/((2*SUM(S$5:S56))+1),F56)</f>
        <v>14090.733333333334</v>
      </c>
      <c r="G57" s="2">
        <f>IF(G56=MAX($D56:$N56),G$5/((2*SUM(T$5:T56))+1),G56)</f>
        <v>5147.333333333333</v>
      </c>
      <c r="H57" s="2">
        <f>IF(H56=MAX($D56:$N56),H$5/((2*SUM(U$5:U56))+1),H56)</f>
        <v>11348.333333333334</v>
      </c>
      <c r="I57" s="2">
        <f>IF(I56=MAX($D56:$N56),I$5/((2*SUM(V$5:V56))+1),I56)</f>
        <v>9669.6666666666661</v>
      </c>
      <c r="J57" s="2">
        <f>IF(J56=MAX($D56:$N56),J$5/((2*SUM(W$5:W56))+1),J56)</f>
        <v>5932</v>
      </c>
      <c r="K57" s="2">
        <f>IF(K56=MAX($D56:$N56),K$5/((2*SUM(X$5:X56))+1),K56)</f>
        <v>4420</v>
      </c>
      <c r="L57" s="2">
        <f>IF(L56=MAX($D56:$N56),L$5/((2*SUM(Y$5:Y56))+1),L56)</f>
        <v>2884</v>
      </c>
      <c r="M57" s="2">
        <f>IF(M56=MAX($D56:$N56),M$5/((2*SUM(Z$5:Z56))+1),M56)</f>
        <v>1635</v>
      </c>
      <c r="N57" s="2">
        <f>IF(N56=MAX($D56:$N56),N$5/((2*SUM(AA$5:AA56))+1),N56)</f>
        <v>1572</v>
      </c>
      <c r="P57" s="1">
        <v>53</v>
      </c>
      <c r="Q57" s="1">
        <f t="shared" si="12"/>
        <v>0</v>
      </c>
      <c r="R57" s="1">
        <f t="shared" si="13"/>
        <v>0</v>
      </c>
      <c r="S57" s="1">
        <f t="shared" si="14"/>
        <v>1</v>
      </c>
      <c r="T57" s="1">
        <f t="shared" si="15"/>
        <v>0</v>
      </c>
      <c r="U57" s="1">
        <f t="shared" si="16"/>
        <v>0</v>
      </c>
      <c r="V57" s="1">
        <f t="shared" si="17"/>
        <v>0</v>
      </c>
      <c r="W57" s="1">
        <f t="shared" si="18"/>
        <v>0</v>
      </c>
      <c r="X57" s="1">
        <f t="shared" si="19"/>
        <v>0</v>
      </c>
      <c r="Y57" s="1">
        <f t="shared" si="20"/>
        <v>0</v>
      </c>
      <c r="Z57" s="1">
        <f t="shared" si="21"/>
        <v>0</v>
      </c>
      <c r="AA57" s="1">
        <f t="shared" si="22"/>
        <v>0</v>
      </c>
    </row>
    <row r="58" spans="2:27">
      <c r="B58" s="1" t="s">
        <v>65</v>
      </c>
      <c r="C58" s="1">
        <v>54</v>
      </c>
      <c r="D58" s="2">
        <f>IF(D57=MAX($D57:$N57),D$5/((2*SUM(Q$5:Q57))+1),D57)</f>
        <v>13955.156862745098</v>
      </c>
      <c r="E58" s="2">
        <f>IF(E57=MAX($D57:$N57),E$5/((2*SUM(R$5:R57))+1),E57)</f>
        <v>13448.342857142858</v>
      </c>
      <c r="F58" s="2">
        <f>IF(F57=MAX($D57:$N57),F$5/((2*SUM(S$5:S57))+1),F57)</f>
        <v>12433</v>
      </c>
      <c r="G58" s="2">
        <f>IF(G57=MAX($D57:$N57),G$5/((2*SUM(T$5:T57))+1),G57)</f>
        <v>5147.333333333333</v>
      </c>
      <c r="H58" s="2">
        <f>IF(H57=MAX($D57:$N57),H$5/((2*SUM(U$5:U57))+1),H57)</f>
        <v>11348.333333333334</v>
      </c>
      <c r="I58" s="2">
        <f>IF(I57=MAX($D57:$N57),I$5/((2*SUM(V$5:V57))+1),I57)</f>
        <v>9669.6666666666661</v>
      </c>
      <c r="J58" s="2">
        <f>IF(J57=MAX($D57:$N57),J$5/((2*SUM(W$5:W57))+1),J57)</f>
        <v>5932</v>
      </c>
      <c r="K58" s="2">
        <f>IF(K57=MAX($D57:$N57),K$5/((2*SUM(X$5:X57))+1),K57)</f>
        <v>4420</v>
      </c>
      <c r="L58" s="2">
        <f>IF(L57=MAX($D57:$N57),L$5/((2*SUM(Y$5:Y57))+1),L57)</f>
        <v>2884</v>
      </c>
      <c r="M58" s="2">
        <f>IF(M57=MAX($D57:$N57),M$5/((2*SUM(Z$5:Z57))+1),M57)</f>
        <v>1635</v>
      </c>
      <c r="N58" s="2">
        <f>IF(N57=MAX($D57:$N57),N$5/((2*SUM(AA$5:AA57))+1),N57)</f>
        <v>1572</v>
      </c>
      <c r="P58" s="1">
        <v>54</v>
      </c>
      <c r="Q58" s="1">
        <f t="shared" si="12"/>
        <v>1</v>
      </c>
      <c r="R58" s="1">
        <f t="shared" si="13"/>
        <v>0</v>
      </c>
      <c r="S58" s="1">
        <f t="shared" si="14"/>
        <v>0</v>
      </c>
      <c r="T58" s="1">
        <f t="shared" si="15"/>
        <v>0</v>
      </c>
      <c r="U58" s="1">
        <f t="shared" si="16"/>
        <v>0</v>
      </c>
      <c r="V58" s="1">
        <f t="shared" si="17"/>
        <v>0</v>
      </c>
      <c r="W58" s="1">
        <f t="shared" si="18"/>
        <v>0</v>
      </c>
      <c r="X58" s="1">
        <f t="shared" si="19"/>
        <v>0</v>
      </c>
      <c r="Y58" s="1">
        <f t="shared" si="20"/>
        <v>0</v>
      </c>
      <c r="Z58" s="1">
        <f t="shared" si="21"/>
        <v>0</v>
      </c>
      <c r="AA58" s="1">
        <f t="shared" si="22"/>
        <v>0</v>
      </c>
    </row>
    <row r="59" spans="2:27">
      <c r="B59" s="1" t="s">
        <v>65</v>
      </c>
      <c r="C59" s="1">
        <v>55</v>
      </c>
      <c r="D59" s="2">
        <f>IF(D58=MAX($D58:$N58),D$5/((2*SUM(Q$5:Q58))+1),D58)</f>
        <v>13428.547169811322</v>
      </c>
      <c r="E59" s="2">
        <f>IF(E58=MAX($D58:$N58),E$5/((2*SUM(R$5:R58))+1),E58)</f>
        <v>13448.342857142858</v>
      </c>
      <c r="F59" s="2">
        <f>IF(F58=MAX($D58:$N58),F$5/((2*SUM(S$5:S58))+1),F58)</f>
        <v>12433</v>
      </c>
      <c r="G59" s="2">
        <f>IF(G58=MAX($D58:$N58),G$5/((2*SUM(T$5:T58))+1),G58)</f>
        <v>5147.333333333333</v>
      </c>
      <c r="H59" s="2">
        <f>IF(H58=MAX($D58:$N58),H$5/((2*SUM(U$5:U58))+1),H58)</f>
        <v>11348.333333333334</v>
      </c>
      <c r="I59" s="2">
        <f>IF(I58=MAX($D58:$N58),I$5/((2*SUM(V$5:V58))+1),I58)</f>
        <v>9669.6666666666661</v>
      </c>
      <c r="J59" s="2">
        <f>IF(J58=MAX($D58:$N58),J$5/((2*SUM(W$5:W58))+1),J58)</f>
        <v>5932</v>
      </c>
      <c r="K59" s="2">
        <f>IF(K58=MAX($D58:$N58),K$5/((2*SUM(X$5:X58))+1),K58)</f>
        <v>4420</v>
      </c>
      <c r="L59" s="2">
        <f>IF(L58=MAX($D58:$N58),L$5/((2*SUM(Y$5:Y58))+1),L58)</f>
        <v>2884</v>
      </c>
      <c r="M59" s="2">
        <f>IF(M58=MAX($D58:$N58),M$5/((2*SUM(Z$5:Z58))+1),M58)</f>
        <v>1635</v>
      </c>
      <c r="N59" s="2">
        <f>IF(N58=MAX($D58:$N58),N$5/((2*SUM(AA$5:AA58))+1),N58)</f>
        <v>1572</v>
      </c>
      <c r="P59" s="1">
        <v>55</v>
      </c>
      <c r="Q59" s="1">
        <f t="shared" si="12"/>
        <v>0</v>
      </c>
      <c r="R59" s="1">
        <f t="shared" si="13"/>
        <v>1</v>
      </c>
      <c r="S59" s="1">
        <f t="shared" si="14"/>
        <v>0</v>
      </c>
      <c r="T59" s="1">
        <f t="shared" si="15"/>
        <v>0</v>
      </c>
      <c r="U59" s="1">
        <f t="shared" si="16"/>
        <v>0</v>
      </c>
      <c r="V59" s="1">
        <f t="shared" si="17"/>
        <v>0</v>
      </c>
      <c r="W59" s="1">
        <f t="shared" si="18"/>
        <v>0</v>
      </c>
      <c r="X59" s="1">
        <f t="shared" si="19"/>
        <v>0</v>
      </c>
      <c r="Y59" s="1">
        <f t="shared" si="20"/>
        <v>0</v>
      </c>
      <c r="Z59" s="1">
        <f t="shared" si="21"/>
        <v>0</v>
      </c>
      <c r="AA59" s="1">
        <f t="shared" si="22"/>
        <v>0</v>
      </c>
    </row>
    <row r="60" spans="2:27">
      <c r="B60" s="1" t="s">
        <v>65</v>
      </c>
      <c r="C60" s="1">
        <v>56</v>
      </c>
      <c r="D60" s="2">
        <f>IF(D59=MAX($D59:$N59),D$5/((2*SUM(Q$5:Q59))+1),D59)</f>
        <v>13428.547169811322</v>
      </c>
      <c r="E60" s="2">
        <f>IF(E59=MAX($D59:$N59),E$5/((2*SUM(R$5:R59))+1),E59)</f>
        <v>12721.405405405405</v>
      </c>
      <c r="F60" s="2">
        <f>IF(F59=MAX($D59:$N59),F$5/((2*SUM(S$5:S59))+1),F59)</f>
        <v>12433</v>
      </c>
      <c r="G60" s="2">
        <f>IF(G59=MAX($D59:$N59),G$5/((2*SUM(T$5:T59))+1),G59)</f>
        <v>5147.333333333333</v>
      </c>
      <c r="H60" s="2">
        <f>IF(H59=MAX($D59:$N59),H$5/((2*SUM(U$5:U59))+1),H59)</f>
        <v>11348.333333333334</v>
      </c>
      <c r="I60" s="2">
        <f>IF(I59=MAX($D59:$N59),I$5/((2*SUM(V$5:V59))+1),I59)</f>
        <v>9669.6666666666661</v>
      </c>
      <c r="J60" s="2">
        <f>IF(J59=MAX($D59:$N59),J$5/((2*SUM(W$5:W59))+1),J59)</f>
        <v>5932</v>
      </c>
      <c r="K60" s="2">
        <f>IF(K59=MAX($D59:$N59),K$5/((2*SUM(X$5:X59))+1),K59)</f>
        <v>4420</v>
      </c>
      <c r="L60" s="2">
        <f>IF(L59=MAX($D59:$N59),L$5/((2*SUM(Y$5:Y59))+1),L59)</f>
        <v>2884</v>
      </c>
      <c r="M60" s="2">
        <f>IF(M59=MAX($D59:$N59),M$5/((2*SUM(Z$5:Z59))+1),M59)</f>
        <v>1635</v>
      </c>
      <c r="N60" s="2">
        <f>IF(N59=MAX($D59:$N59),N$5/((2*SUM(AA$5:AA59))+1),N59)</f>
        <v>1572</v>
      </c>
      <c r="P60" s="1">
        <v>56</v>
      </c>
      <c r="Q60" s="1">
        <f t="shared" si="12"/>
        <v>1</v>
      </c>
      <c r="R60" s="1">
        <f t="shared" si="13"/>
        <v>0</v>
      </c>
      <c r="S60" s="1">
        <f t="shared" si="14"/>
        <v>0</v>
      </c>
      <c r="T60" s="1">
        <f t="shared" si="15"/>
        <v>0</v>
      </c>
      <c r="U60" s="1">
        <f t="shared" si="16"/>
        <v>0</v>
      </c>
      <c r="V60" s="1">
        <f t="shared" si="17"/>
        <v>0</v>
      </c>
      <c r="W60" s="1">
        <f t="shared" si="18"/>
        <v>0</v>
      </c>
      <c r="X60" s="1">
        <f t="shared" si="19"/>
        <v>0</v>
      </c>
      <c r="Y60" s="1">
        <f t="shared" si="20"/>
        <v>0</v>
      </c>
      <c r="Z60" s="1">
        <f t="shared" si="21"/>
        <v>0</v>
      </c>
      <c r="AA60" s="1">
        <f t="shared" si="22"/>
        <v>0</v>
      </c>
    </row>
    <row r="61" spans="2:27">
      <c r="B61" s="1" t="s">
        <v>65</v>
      </c>
      <c r="C61" s="1">
        <v>57</v>
      </c>
      <c r="D61" s="2">
        <f>IF(D60=MAX($D60:$N60),D$5/((2*SUM(Q$5:Q60))+1),D60)</f>
        <v>12940.236363636364</v>
      </c>
      <c r="E61" s="2">
        <f>IF(E60=MAX($D60:$N60),E$5/((2*SUM(R$5:R60))+1),E60)</f>
        <v>12721.405405405405</v>
      </c>
      <c r="F61" s="2">
        <f>IF(F60=MAX($D60:$N60),F$5/((2*SUM(S$5:S60))+1),F60)</f>
        <v>12433</v>
      </c>
      <c r="G61" s="2">
        <f>IF(G60=MAX($D60:$N60),G$5/((2*SUM(T$5:T60))+1),G60)</f>
        <v>5147.333333333333</v>
      </c>
      <c r="H61" s="2">
        <f>IF(H60=MAX($D60:$N60),H$5/((2*SUM(U$5:U60))+1),H60)</f>
        <v>11348.333333333334</v>
      </c>
      <c r="I61" s="2">
        <f>IF(I60=MAX($D60:$N60),I$5/((2*SUM(V$5:V60))+1),I60)</f>
        <v>9669.6666666666661</v>
      </c>
      <c r="J61" s="2">
        <f>IF(J60=MAX($D60:$N60),J$5/((2*SUM(W$5:W60))+1),J60)</f>
        <v>5932</v>
      </c>
      <c r="K61" s="2">
        <f>IF(K60=MAX($D60:$N60),K$5/((2*SUM(X$5:X60))+1),K60)</f>
        <v>4420</v>
      </c>
      <c r="L61" s="2">
        <f>IF(L60=MAX($D60:$N60),L$5/((2*SUM(Y$5:Y60))+1),L60)</f>
        <v>2884</v>
      </c>
      <c r="M61" s="2">
        <f>IF(M60=MAX($D60:$N60),M$5/((2*SUM(Z$5:Z60))+1),M60)</f>
        <v>1635</v>
      </c>
      <c r="N61" s="2">
        <f>IF(N60=MAX($D60:$N60),N$5/((2*SUM(AA$5:AA60))+1),N60)</f>
        <v>1572</v>
      </c>
      <c r="P61" s="1">
        <v>57</v>
      </c>
      <c r="Q61" s="1">
        <f t="shared" si="12"/>
        <v>1</v>
      </c>
      <c r="R61" s="1">
        <f t="shared" si="13"/>
        <v>0</v>
      </c>
      <c r="S61" s="1">
        <f t="shared" si="14"/>
        <v>0</v>
      </c>
      <c r="T61" s="1">
        <f t="shared" si="15"/>
        <v>0</v>
      </c>
      <c r="U61" s="1">
        <f t="shared" si="16"/>
        <v>0</v>
      </c>
      <c r="V61" s="1">
        <f t="shared" si="17"/>
        <v>0</v>
      </c>
      <c r="W61" s="1">
        <f t="shared" si="18"/>
        <v>0</v>
      </c>
      <c r="X61" s="1">
        <f t="shared" si="19"/>
        <v>0</v>
      </c>
      <c r="Y61" s="1">
        <f t="shared" si="20"/>
        <v>0</v>
      </c>
      <c r="Z61" s="1">
        <f t="shared" si="21"/>
        <v>0</v>
      </c>
      <c r="AA61" s="1">
        <f t="shared" si="22"/>
        <v>0</v>
      </c>
    </row>
    <row r="62" spans="2:27">
      <c r="B62" s="1" t="s">
        <v>65</v>
      </c>
      <c r="C62" s="1">
        <v>58</v>
      </c>
      <c r="D62" s="2">
        <f>IF(D61=MAX($D61:$N61),D$5/((2*SUM(Q$5:Q61))+1),D61)</f>
        <v>12486.192982456141</v>
      </c>
      <c r="E62" s="2">
        <f>IF(E61=MAX($D61:$N61),E$5/((2*SUM(R$5:R61))+1),E61)</f>
        <v>12721.405405405405</v>
      </c>
      <c r="F62" s="2">
        <f>IF(F61=MAX($D61:$N61),F$5/((2*SUM(S$5:S61))+1),F61)</f>
        <v>12433</v>
      </c>
      <c r="G62" s="2">
        <f>IF(G61=MAX($D61:$N61),G$5/((2*SUM(T$5:T61))+1),G61)</f>
        <v>5147.333333333333</v>
      </c>
      <c r="H62" s="2">
        <f>IF(H61=MAX($D61:$N61),H$5/((2*SUM(U$5:U61))+1),H61)</f>
        <v>11348.333333333334</v>
      </c>
      <c r="I62" s="2">
        <f>IF(I61=MAX($D61:$N61),I$5/((2*SUM(V$5:V61))+1),I61)</f>
        <v>9669.6666666666661</v>
      </c>
      <c r="J62" s="2">
        <f>IF(J61=MAX($D61:$N61),J$5/((2*SUM(W$5:W61))+1),J61)</f>
        <v>5932</v>
      </c>
      <c r="K62" s="2">
        <f>IF(K61=MAX($D61:$N61),K$5/((2*SUM(X$5:X61))+1),K61)</f>
        <v>4420</v>
      </c>
      <c r="L62" s="2">
        <f>IF(L61=MAX($D61:$N61),L$5/((2*SUM(Y$5:Y61))+1),L61)</f>
        <v>2884</v>
      </c>
      <c r="M62" s="2">
        <f>IF(M61=MAX($D61:$N61),M$5/((2*SUM(Z$5:Z61))+1),M61)</f>
        <v>1635</v>
      </c>
      <c r="N62" s="2">
        <f>IF(N61=MAX($D61:$N61),N$5/((2*SUM(AA$5:AA61))+1),N61)</f>
        <v>1572</v>
      </c>
      <c r="P62" s="1">
        <v>58</v>
      </c>
      <c r="Q62" s="1">
        <f t="shared" si="12"/>
        <v>0</v>
      </c>
      <c r="R62" s="1">
        <f t="shared" si="13"/>
        <v>1</v>
      </c>
      <c r="S62" s="1">
        <f t="shared" si="14"/>
        <v>0</v>
      </c>
      <c r="T62" s="1">
        <f t="shared" si="15"/>
        <v>0</v>
      </c>
      <c r="U62" s="1">
        <f t="shared" si="16"/>
        <v>0</v>
      </c>
      <c r="V62" s="1">
        <f t="shared" si="17"/>
        <v>0</v>
      </c>
      <c r="W62" s="1">
        <f t="shared" si="18"/>
        <v>0</v>
      </c>
      <c r="X62" s="1">
        <f t="shared" si="19"/>
        <v>0</v>
      </c>
      <c r="Y62" s="1">
        <f t="shared" si="20"/>
        <v>0</v>
      </c>
      <c r="Z62" s="1">
        <f t="shared" si="21"/>
        <v>0</v>
      </c>
      <c r="AA62" s="1">
        <f t="shared" si="22"/>
        <v>0</v>
      </c>
    </row>
    <row r="63" spans="2:27">
      <c r="B63" s="1" t="s">
        <v>65</v>
      </c>
      <c r="C63" s="1">
        <v>59</v>
      </c>
      <c r="D63" s="2">
        <f>IF(D62=MAX($D62:$N62),D$5/((2*SUM(Q$5:Q62))+1),D62)</f>
        <v>12486.192982456141</v>
      </c>
      <c r="E63" s="2">
        <f>IF(E62=MAX($D62:$N62),E$5/((2*SUM(R$5:R62))+1),E62)</f>
        <v>12069.025641025641</v>
      </c>
      <c r="F63" s="2">
        <f>IF(F62=MAX($D62:$N62),F$5/((2*SUM(S$5:S62))+1),F62)</f>
        <v>12433</v>
      </c>
      <c r="G63" s="2">
        <f>IF(G62=MAX($D62:$N62),G$5/((2*SUM(T$5:T62))+1),G62)</f>
        <v>5147.333333333333</v>
      </c>
      <c r="H63" s="2">
        <f>IF(H62=MAX($D62:$N62),H$5/((2*SUM(U$5:U62))+1),H62)</f>
        <v>11348.333333333334</v>
      </c>
      <c r="I63" s="2">
        <f>IF(I62=MAX($D62:$N62),I$5/((2*SUM(V$5:V62))+1),I62)</f>
        <v>9669.6666666666661</v>
      </c>
      <c r="J63" s="2">
        <f>IF(J62=MAX($D62:$N62),J$5/((2*SUM(W$5:W62))+1),J62)</f>
        <v>5932</v>
      </c>
      <c r="K63" s="2">
        <f>IF(K62=MAX($D62:$N62),K$5/((2*SUM(X$5:X62))+1),K62)</f>
        <v>4420</v>
      </c>
      <c r="L63" s="2">
        <f>IF(L62=MAX($D62:$N62),L$5/((2*SUM(Y$5:Y62))+1),L62)</f>
        <v>2884</v>
      </c>
      <c r="M63" s="2">
        <f>IF(M62=MAX($D62:$N62),M$5/((2*SUM(Z$5:Z62))+1),M62)</f>
        <v>1635</v>
      </c>
      <c r="N63" s="2">
        <f>IF(N62=MAX($D62:$N62),N$5/((2*SUM(AA$5:AA62))+1),N62)</f>
        <v>1572</v>
      </c>
      <c r="P63" s="1">
        <v>59</v>
      </c>
      <c r="Q63" s="1">
        <f t="shared" si="12"/>
        <v>1</v>
      </c>
      <c r="R63" s="1">
        <f t="shared" si="13"/>
        <v>0</v>
      </c>
      <c r="S63" s="1">
        <f t="shared" si="14"/>
        <v>0</v>
      </c>
      <c r="T63" s="1">
        <f t="shared" si="15"/>
        <v>0</v>
      </c>
      <c r="U63" s="1">
        <f t="shared" si="16"/>
        <v>0</v>
      </c>
      <c r="V63" s="1">
        <f t="shared" si="17"/>
        <v>0</v>
      </c>
      <c r="W63" s="1">
        <f t="shared" si="18"/>
        <v>0</v>
      </c>
      <c r="X63" s="1">
        <f t="shared" si="19"/>
        <v>0</v>
      </c>
      <c r="Y63" s="1">
        <f t="shared" si="20"/>
        <v>0</v>
      </c>
      <c r="Z63" s="1">
        <f t="shared" si="21"/>
        <v>0</v>
      </c>
      <c r="AA63" s="1">
        <f t="shared" si="22"/>
        <v>0</v>
      </c>
    </row>
    <row r="64" spans="2:27">
      <c r="B64" s="1" t="s">
        <v>65</v>
      </c>
      <c r="C64" s="1">
        <v>60</v>
      </c>
      <c r="D64" s="2">
        <f>IF(D63=MAX($D63:$N63),D$5/((2*SUM(Q$5:Q63))+1),D63)</f>
        <v>12062.93220338983</v>
      </c>
      <c r="E64" s="2">
        <f>IF(E63=MAX($D63:$N63),E$5/((2*SUM(R$5:R63))+1),E63)</f>
        <v>12069.025641025641</v>
      </c>
      <c r="F64" s="2">
        <f>IF(F63=MAX($D63:$N63),F$5/((2*SUM(S$5:S63))+1),F63)</f>
        <v>12433</v>
      </c>
      <c r="G64" s="2">
        <f>IF(G63=MAX($D63:$N63),G$5/((2*SUM(T$5:T63))+1),G63)</f>
        <v>5147.333333333333</v>
      </c>
      <c r="H64" s="2">
        <f>IF(H63=MAX($D63:$N63),H$5/((2*SUM(U$5:U63))+1),H63)</f>
        <v>11348.333333333334</v>
      </c>
      <c r="I64" s="2">
        <f>IF(I63=MAX($D63:$N63),I$5/((2*SUM(V$5:V63))+1),I63)</f>
        <v>9669.6666666666661</v>
      </c>
      <c r="J64" s="2">
        <f>IF(J63=MAX($D63:$N63),J$5/((2*SUM(W$5:W63))+1),J63)</f>
        <v>5932</v>
      </c>
      <c r="K64" s="2">
        <f>IF(K63=MAX($D63:$N63),K$5/((2*SUM(X$5:X63))+1),K63)</f>
        <v>4420</v>
      </c>
      <c r="L64" s="2">
        <f>IF(L63=MAX($D63:$N63),L$5/((2*SUM(Y$5:Y63))+1),L63)</f>
        <v>2884</v>
      </c>
      <c r="M64" s="2">
        <f>IF(M63=MAX($D63:$N63),M$5/((2*SUM(Z$5:Z63))+1),M63)</f>
        <v>1635</v>
      </c>
      <c r="N64" s="2">
        <f>IF(N63=MAX($D63:$N63),N$5/((2*SUM(AA$5:AA63))+1),N63)</f>
        <v>1572</v>
      </c>
      <c r="P64" s="1">
        <v>60</v>
      </c>
      <c r="Q64" s="1">
        <f t="shared" si="12"/>
        <v>0</v>
      </c>
      <c r="R64" s="1">
        <f t="shared" si="13"/>
        <v>0</v>
      </c>
      <c r="S64" s="1">
        <f t="shared" si="14"/>
        <v>1</v>
      </c>
      <c r="T64" s="1">
        <f t="shared" si="15"/>
        <v>0</v>
      </c>
      <c r="U64" s="1">
        <f t="shared" si="16"/>
        <v>0</v>
      </c>
      <c r="V64" s="1">
        <f t="shared" si="17"/>
        <v>0</v>
      </c>
      <c r="W64" s="1">
        <f t="shared" si="18"/>
        <v>0</v>
      </c>
      <c r="X64" s="1">
        <f t="shared" si="19"/>
        <v>0</v>
      </c>
      <c r="Y64" s="1">
        <f t="shared" si="20"/>
        <v>0</v>
      </c>
      <c r="Z64" s="1">
        <f t="shared" si="21"/>
        <v>0</v>
      </c>
      <c r="AA64" s="1">
        <f t="shared" si="22"/>
        <v>0</v>
      </c>
    </row>
    <row r="65" spans="2:27">
      <c r="B65" s="1" t="s">
        <v>65</v>
      </c>
      <c r="C65" s="1">
        <v>61</v>
      </c>
      <c r="D65" s="2">
        <f>IF(D64=MAX($D64:$N64),D$5/((2*SUM(Q$5:Q64))+1),D64)</f>
        <v>12062.93220338983</v>
      </c>
      <c r="E65" s="2">
        <f>IF(E64=MAX($D64:$N64),E$5/((2*SUM(R$5:R64))+1),E64)</f>
        <v>12069.025641025641</v>
      </c>
      <c r="F65" s="2">
        <f>IF(F64=MAX($D64:$N64),F$5/((2*SUM(S$5:S64))+1),F64)</f>
        <v>11124.263157894737</v>
      </c>
      <c r="G65" s="2">
        <f>IF(G64=MAX($D64:$N64),G$5/((2*SUM(T$5:T64))+1),G64)</f>
        <v>5147.333333333333</v>
      </c>
      <c r="H65" s="2">
        <f>IF(H64=MAX($D64:$N64),H$5/((2*SUM(U$5:U64))+1),H64)</f>
        <v>11348.333333333334</v>
      </c>
      <c r="I65" s="2">
        <f>IF(I64=MAX($D64:$N64),I$5/((2*SUM(V$5:V64))+1),I64)</f>
        <v>9669.6666666666661</v>
      </c>
      <c r="J65" s="2">
        <f>IF(J64=MAX($D64:$N64),J$5/((2*SUM(W$5:W64))+1),J64)</f>
        <v>5932</v>
      </c>
      <c r="K65" s="2">
        <f>IF(K64=MAX($D64:$N64),K$5/((2*SUM(X$5:X64))+1),K64)</f>
        <v>4420</v>
      </c>
      <c r="L65" s="2">
        <f>IF(L64=MAX($D64:$N64),L$5/((2*SUM(Y$5:Y64))+1),L64)</f>
        <v>2884</v>
      </c>
      <c r="M65" s="2">
        <f>IF(M64=MAX($D64:$N64),M$5/((2*SUM(Z$5:Z64))+1),M64)</f>
        <v>1635</v>
      </c>
      <c r="N65" s="2">
        <f>IF(N64=MAX($D64:$N64),N$5/((2*SUM(AA$5:AA64))+1),N64)</f>
        <v>1572</v>
      </c>
      <c r="P65" s="1">
        <v>61</v>
      </c>
      <c r="Q65" s="1">
        <f t="shared" si="12"/>
        <v>0</v>
      </c>
      <c r="R65" s="1">
        <f t="shared" si="13"/>
        <v>1</v>
      </c>
      <c r="S65" s="1">
        <f t="shared" si="14"/>
        <v>0</v>
      </c>
      <c r="T65" s="1">
        <f t="shared" si="15"/>
        <v>0</v>
      </c>
      <c r="U65" s="1">
        <f t="shared" si="16"/>
        <v>0</v>
      </c>
      <c r="V65" s="1">
        <f t="shared" si="17"/>
        <v>0</v>
      </c>
      <c r="W65" s="1">
        <f t="shared" si="18"/>
        <v>0</v>
      </c>
      <c r="X65" s="1">
        <f t="shared" si="19"/>
        <v>0</v>
      </c>
      <c r="Y65" s="1">
        <f t="shared" si="20"/>
        <v>0</v>
      </c>
      <c r="Z65" s="1">
        <f t="shared" si="21"/>
        <v>0</v>
      </c>
      <c r="AA65" s="1">
        <f t="shared" si="22"/>
        <v>0</v>
      </c>
    </row>
    <row r="66" spans="2:27">
      <c r="B66" s="1" t="s">
        <v>65</v>
      </c>
      <c r="C66" s="1">
        <v>62</v>
      </c>
      <c r="D66" s="2">
        <f>IF(D65=MAX($D65:$N65),D$5/((2*SUM(Q$5:Q65))+1),D65)</f>
        <v>12062.93220338983</v>
      </c>
      <c r="E66" s="2">
        <f>IF(E65=MAX($D65:$N65),E$5/((2*SUM(R$5:R65))+1),E65)</f>
        <v>11480.292682926829</v>
      </c>
      <c r="F66" s="2">
        <f>IF(F65=MAX($D65:$N65),F$5/((2*SUM(S$5:S65))+1),F65)</f>
        <v>11124.263157894737</v>
      </c>
      <c r="G66" s="2">
        <f>IF(G65=MAX($D65:$N65),G$5/((2*SUM(T$5:T65))+1),G65)</f>
        <v>5147.333333333333</v>
      </c>
      <c r="H66" s="2">
        <f>IF(H65=MAX($D65:$N65),H$5/((2*SUM(U$5:U65))+1),H65)</f>
        <v>11348.333333333334</v>
      </c>
      <c r="I66" s="2">
        <f>IF(I65=MAX($D65:$N65),I$5/((2*SUM(V$5:V65))+1),I65)</f>
        <v>9669.6666666666661</v>
      </c>
      <c r="J66" s="2">
        <f>IF(J65=MAX($D65:$N65),J$5/((2*SUM(W$5:W65))+1),J65)</f>
        <v>5932</v>
      </c>
      <c r="K66" s="2">
        <f>IF(K65=MAX($D65:$N65),K$5/((2*SUM(X$5:X65))+1),K65)</f>
        <v>4420</v>
      </c>
      <c r="L66" s="2">
        <f>IF(L65=MAX($D65:$N65),L$5/((2*SUM(Y$5:Y65))+1),L65)</f>
        <v>2884</v>
      </c>
      <c r="M66" s="2">
        <f>IF(M65=MAX($D65:$N65),M$5/((2*SUM(Z$5:Z65))+1),M65)</f>
        <v>1635</v>
      </c>
      <c r="N66" s="2">
        <f>IF(N65=MAX($D65:$N65),N$5/((2*SUM(AA$5:AA65))+1),N65)</f>
        <v>1572</v>
      </c>
      <c r="P66" s="1">
        <v>62</v>
      </c>
      <c r="Q66" s="1">
        <f t="shared" si="12"/>
        <v>1</v>
      </c>
      <c r="R66" s="1">
        <f t="shared" si="13"/>
        <v>0</v>
      </c>
      <c r="S66" s="1">
        <f t="shared" si="14"/>
        <v>0</v>
      </c>
      <c r="T66" s="1">
        <f t="shared" si="15"/>
        <v>0</v>
      </c>
      <c r="U66" s="1">
        <f t="shared" si="16"/>
        <v>0</v>
      </c>
      <c r="V66" s="1">
        <f t="shared" si="17"/>
        <v>0</v>
      </c>
      <c r="W66" s="1">
        <f t="shared" si="18"/>
        <v>0</v>
      </c>
      <c r="X66" s="1">
        <f t="shared" si="19"/>
        <v>0</v>
      </c>
      <c r="Y66" s="1">
        <f t="shared" si="20"/>
        <v>0</v>
      </c>
      <c r="Z66" s="1">
        <f t="shared" si="21"/>
        <v>0</v>
      </c>
      <c r="AA66" s="1">
        <f t="shared" si="22"/>
        <v>0</v>
      </c>
    </row>
    <row r="67" spans="2:27">
      <c r="B67" s="1" t="s">
        <v>65</v>
      </c>
      <c r="C67" s="1">
        <v>63</v>
      </c>
      <c r="D67" s="2">
        <f>IF(D66=MAX($D66:$N66),D$5/((2*SUM(Q$5:Q66))+1),D66)</f>
        <v>11667.426229508197</v>
      </c>
      <c r="E67" s="2">
        <f>IF(E66=MAX($D66:$N66),E$5/((2*SUM(R$5:R66))+1),E66)</f>
        <v>11480.292682926829</v>
      </c>
      <c r="F67" s="2">
        <f>IF(F66=MAX($D66:$N66),F$5/((2*SUM(S$5:S66))+1),F66)</f>
        <v>11124.263157894737</v>
      </c>
      <c r="G67" s="2">
        <f>IF(G66=MAX($D66:$N66),G$5/((2*SUM(T$5:T66))+1),G66)</f>
        <v>5147.333333333333</v>
      </c>
      <c r="H67" s="2">
        <f>IF(H66=MAX($D66:$N66),H$5/((2*SUM(U$5:U66))+1),H66)</f>
        <v>11348.333333333334</v>
      </c>
      <c r="I67" s="2">
        <f>IF(I66=MAX($D66:$N66),I$5/((2*SUM(V$5:V66))+1),I66)</f>
        <v>9669.6666666666661</v>
      </c>
      <c r="J67" s="2">
        <f>IF(J66=MAX($D66:$N66),J$5/((2*SUM(W$5:W66))+1),J66)</f>
        <v>5932</v>
      </c>
      <c r="K67" s="2">
        <f>IF(K66=MAX($D66:$N66),K$5/((2*SUM(X$5:X66))+1),K66)</f>
        <v>4420</v>
      </c>
      <c r="L67" s="2">
        <f>IF(L66=MAX($D66:$N66),L$5/((2*SUM(Y$5:Y66))+1),L66)</f>
        <v>2884</v>
      </c>
      <c r="M67" s="2">
        <f>IF(M66=MAX($D66:$N66),M$5/((2*SUM(Z$5:Z66))+1),M66)</f>
        <v>1635</v>
      </c>
      <c r="N67" s="2">
        <f>IF(N66=MAX($D66:$N66),N$5/((2*SUM(AA$5:AA66))+1),N66)</f>
        <v>1572</v>
      </c>
      <c r="P67" s="1">
        <v>63</v>
      </c>
      <c r="Q67" s="1">
        <f t="shared" si="12"/>
        <v>1</v>
      </c>
      <c r="R67" s="1">
        <f t="shared" si="13"/>
        <v>0</v>
      </c>
      <c r="S67" s="1">
        <f t="shared" si="14"/>
        <v>0</v>
      </c>
      <c r="T67" s="1">
        <f t="shared" si="15"/>
        <v>0</v>
      </c>
      <c r="U67" s="1">
        <f t="shared" si="16"/>
        <v>0</v>
      </c>
      <c r="V67" s="1">
        <f t="shared" si="17"/>
        <v>0</v>
      </c>
      <c r="W67" s="1">
        <f t="shared" si="18"/>
        <v>0</v>
      </c>
      <c r="X67" s="1">
        <f t="shared" si="19"/>
        <v>0</v>
      </c>
      <c r="Y67" s="1">
        <f t="shared" si="20"/>
        <v>0</v>
      </c>
      <c r="Z67" s="1">
        <f t="shared" si="21"/>
        <v>0</v>
      </c>
      <c r="AA67" s="1">
        <f t="shared" si="22"/>
        <v>0</v>
      </c>
    </row>
    <row r="68" spans="2:27">
      <c r="B68" s="1" t="s">
        <v>65</v>
      </c>
      <c r="C68" s="1">
        <v>64</v>
      </c>
      <c r="D68" s="2">
        <f>IF(D67=MAX($D67:$N67),D$5/((2*SUM(Q$5:Q67))+1),D67)</f>
        <v>11297.031746031746</v>
      </c>
      <c r="E68" s="2">
        <f>IF(E67=MAX($D67:$N67),E$5/((2*SUM(R$5:R67))+1),E67)</f>
        <v>11480.292682926829</v>
      </c>
      <c r="F68" s="2">
        <f>IF(F67=MAX($D67:$N67),F$5/((2*SUM(S$5:S67))+1),F67)</f>
        <v>11124.263157894737</v>
      </c>
      <c r="G68" s="2">
        <f>IF(G67=MAX($D67:$N67),G$5/((2*SUM(T$5:T67))+1),G67)</f>
        <v>5147.333333333333</v>
      </c>
      <c r="H68" s="2">
        <f>IF(H67=MAX($D67:$N67),H$5/((2*SUM(U$5:U67))+1),H67)</f>
        <v>11348.333333333334</v>
      </c>
      <c r="I68" s="2">
        <f>IF(I67=MAX($D67:$N67),I$5/((2*SUM(V$5:V67))+1),I67)</f>
        <v>9669.6666666666661</v>
      </c>
      <c r="J68" s="2">
        <f>IF(J67=MAX($D67:$N67),J$5/((2*SUM(W$5:W67))+1),J67)</f>
        <v>5932</v>
      </c>
      <c r="K68" s="2">
        <f>IF(K67=MAX($D67:$N67),K$5/((2*SUM(X$5:X67))+1),K67)</f>
        <v>4420</v>
      </c>
      <c r="L68" s="2">
        <f>IF(L67=MAX($D67:$N67),L$5/((2*SUM(Y$5:Y67))+1),L67)</f>
        <v>2884</v>
      </c>
      <c r="M68" s="2">
        <f>IF(M67=MAX($D67:$N67),M$5/((2*SUM(Z$5:Z67))+1),M67)</f>
        <v>1635</v>
      </c>
      <c r="N68" s="2">
        <f>IF(N67=MAX($D67:$N67),N$5/((2*SUM(AA$5:AA67))+1),N67)</f>
        <v>1572</v>
      </c>
      <c r="P68" s="1">
        <v>64</v>
      </c>
      <c r="Q68" s="1">
        <f t="shared" si="12"/>
        <v>0</v>
      </c>
      <c r="R68" s="1">
        <f t="shared" si="13"/>
        <v>1</v>
      </c>
      <c r="S68" s="1">
        <f t="shared" si="14"/>
        <v>0</v>
      </c>
      <c r="T68" s="1">
        <f t="shared" si="15"/>
        <v>0</v>
      </c>
      <c r="U68" s="1">
        <f t="shared" si="16"/>
        <v>0</v>
      </c>
      <c r="V68" s="1">
        <f t="shared" si="17"/>
        <v>0</v>
      </c>
      <c r="W68" s="1">
        <f t="shared" si="18"/>
        <v>0</v>
      </c>
      <c r="X68" s="1">
        <f t="shared" si="19"/>
        <v>0</v>
      </c>
      <c r="Y68" s="1">
        <f t="shared" si="20"/>
        <v>0</v>
      </c>
      <c r="Z68" s="1">
        <f t="shared" si="21"/>
        <v>0</v>
      </c>
      <c r="AA68" s="1">
        <f t="shared" si="22"/>
        <v>0</v>
      </c>
    </row>
    <row r="69" spans="2:27">
      <c r="B69" s="1" t="s">
        <v>65</v>
      </c>
      <c r="C69" s="1">
        <v>65</v>
      </c>
      <c r="D69" s="2">
        <f>IF(D68=MAX($D68:$N68),D$5/((2*SUM(Q$5:Q68))+1),D68)</f>
        <v>11297.031746031746</v>
      </c>
      <c r="E69" s="2">
        <f>IF(E68=MAX($D68:$N68),E$5/((2*SUM(R$5:R68))+1),E68)</f>
        <v>10946.325581395349</v>
      </c>
      <c r="F69" s="2">
        <f>IF(F68=MAX($D68:$N68),F$5/((2*SUM(S$5:S68))+1),F68)</f>
        <v>11124.263157894737</v>
      </c>
      <c r="G69" s="2">
        <f>IF(G68=MAX($D68:$N68),G$5/((2*SUM(T$5:T68))+1),G68)</f>
        <v>5147.333333333333</v>
      </c>
      <c r="H69" s="2">
        <f>IF(H68=MAX($D68:$N68),H$5/((2*SUM(U$5:U68))+1),H68)</f>
        <v>11348.333333333334</v>
      </c>
      <c r="I69" s="2">
        <f>IF(I68=MAX($D68:$N68),I$5/((2*SUM(V$5:V68))+1),I68)</f>
        <v>9669.6666666666661</v>
      </c>
      <c r="J69" s="2">
        <f>IF(J68=MAX($D68:$N68),J$5/((2*SUM(W$5:W68))+1),J68)</f>
        <v>5932</v>
      </c>
      <c r="K69" s="2">
        <f>IF(K68=MAX($D68:$N68),K$5/((2*SUM(X$5:X68))+1),K68)</f>
        <v>4420</v>
      </c>
      <c r="L69" s="2">
        <f>IF(L68=MAX($D68:$N68),L$5/((2*SUM(Y$5:Y68))+1),L68)</f>
        <v>2884</v>
      </c>
      <c r="M69" s="2">
        <f>IF(M68=MAX($D68:$N68),M$5/((2*SUM(Z$5:Z68))+1),M68)</f>
        <v>1635</v>
      </c>
      <c r="N69" s="2">
        <f>IF(N68=MAX($D68:$N68),N$5/((2*SUM(AA$5:AA68))+1),N68)</f>
        <v>1572</v>
      </c>
      <c r="P69" s="1">
        <v>65</v>
      </c>
      <c r="Q69" s="1">
        <f t="shared" ref="Q69:Q79" si="23">IF(D69=MAX($D69:$N69),1,0)</f>
        <v>0</v>
      </c>
      <c r="R69" s="1">
        <f t="shared" ref="R69:R79" si="24">IF(E69=MAX($D69:$N69),1,0)</f>
        <v>0</v>
      </c>
      <c r="S69" s="1">
        <f t="shared" ref="S69:S79" si="25">IF(F69=MAX($D69:$N69),1,0)</f>
        <v>0</v>
      </c>
      <c r="T69" s="1">
        <f t="shared" ref="T69:T79" si="26">IF(G69=MAX($D69:$N69),1,0)</f>
        <v>0</v>
      </c>
      <c r="U69" s="1">
        <f t="shared" ref="U69:U79" si="27">IF(H69=MAX($D69:$N69),1,0)</f>
        <v>1</v>
      </c>
      <c r="V69" s="1">
        <f t="shared" ref="V69:V79" si="28">IF(I69=MAX($D69:$N69),1,0)</f>
        <v>0</v>
      </c>
      <c r="W69" s="1">
        <f t="shared" ref="W69:W79" si="29">IF(J69=MAX($D69:$N69),1,0)</f>
        <v>0</v>
      </c>
      <c r="X69" s="1">
        <f t="shared" ref="X69:X79" si="30">IF(K69=MAX($D69:$N69),1,0)</f>
        <v>0</v>
      </c>
      <c r="Y69" s="1">
        <f t="shared" ref="Y69:Y79" si="31">IF(L69=MAX($D69:$N69),1,0)</f>
        <v>0</v>
      </c>
      <c r="Z69" s="1">
        <f t="shared" ref="Z69:Z79" si="32">IF(M69=MAX($D69:$N69),1,0)</f>
        <v>0</v>
      </c>
      <c r="AA69" s="1">
        <f t="shared" ref="AA69:AA79" si="33">IF(N69=MAX($D69:$N69),1,0)</f>
        <v>0</v>
      </c>
    </row>
    <row r="70" spans="2:27">
      <c r="B70" s="1" t="s">
        <v>65</v>
      </c>
      <c r="C70" s="1">
        <v>66</v>
      </c>
      <c r="D70" s="2">
        <f>IF(D69=MAX($D69:$N69),D$5/((2*SUM(Q$5:Q69))+1),D69)</f>
        <v>11297.031746031746</v>
      </c>
      <c r="E70" s="2">
        <f>IF(E69=MAX($D69:$N69),E$5/((2*SUM(R$5:R69))+1),E69)</f>
        <v>10946.325581395349</v>
      </c>
      <c r="F70" s="2">
        <f>IF(F69=MAX($D69:$N69),F$5/((2*SUM(S$5:S69))+1),F69)</f>
        <v>11124.263157894737</v>
      </c>
      <c r="G70" s="2">
        <f>IF(G69=MAX($D69:$N69),G$5/((2*SUM(T$5:T69))+1),G69)</f>
        <v>5147.333333333333</v>
      </c>
      <c r="H70" s="2">
        <f>IF(H69=MAX($D69:$N69),H$5/((2*SUM(U$5:U69))+1),H69)</f>
        <v>6809</v>
      </c>
      <c r="I70" s="2">
        <f>IF(I69=MAX($D69:$N69),I$5/((2*SUM(V$5:V69))+1),I69)</f>
        <v>9669.6666666666661</v>
      </c>
      <c r="J70" s="2">
        <f>IF(J69=MAX($D69:$N69),J$5/((2*SUM(W$5:W69))+1),J69)</f>
        <v>5932</v>
      </c>
      <c r="K70" s="2">
        <f>IF(K69=MAX($D69:$N69),K$5/((2*SUM(X$5:X69))+1),K69)</f>
        <v>4420</v>
      </c>
      <c r="L70" s="2">
        <f>IF(L69=MAX($D69:$N69),L$5/((2*SUM(Y$5:Y69))+1),L69)</f>
        <v>2884</v>
      </c>
      <c r="M70" s="2">
        <f>IF(M69=MAX($D69:$N69),M$5/((2*SUM(Z$5:Z69))+1),M69)</f>
        <v>1635</v>
      </c>
      <c r="N70" s="2">
        <f>IF(N69=MAX($D69:$N69),N$5/((2*SUM(AA$5:AA69))+1),N69)</f>
        <v>1572</v>
      </c>
      <c r="P70" s="1">
        <v>66</v>
      </c>
      <c r="Q70" s="1">
        <f t="shared" si="23"/>
        <v>1</v>
      </c>
      <c r="R70" s="1">
        <f t="shared" si="24"/>
        <v>0</v>
      </c>
      <c r="S70" s="1">
        <f t="shared" si="25"/>
        <v>0</v>
      </c>
      <c r="T70" s="1">
        <f t="shared" si="26"/>
        <v>0</v>
      </c>
      <c r="U70" s="1">
        <f t="shared" si="27"/>
        <v>0</v>
      </c>
      <c r="V70" s="1">
        <f t="shared" si="28"/>
        <v>0</v>
      </c>
      <c r="W70" s="1">
        <f t="shared" si="29"/>
        <v>0</v>
      </c>
      <c r="X70" s="1">
        <f t="shared" si="30"/>
        <v>0</v>
      </c>
      <c r="Y70" s="1">
        <f t="shared" si="31"/>
        <v>0</v>
      </c>
      <c r="Z70" s="1">
        <f t="shared" si="32"/>
        <v>0</v>
      </c>
      <c r="AA70" s="1">
        <f t="shared" si="33"/>
        <v>0</v>
      </c>
    </row>
    <row r="71" spans="2:27">
      <c r="B71" s="1" t="s">
        <v>65</v>
      </c>
      <c r="C71" s="1">
        <v>67</v>
      </c>
      <c r="D71" s="2">
        <f>IF(D70=MAX($D70:$N70),D$5/((2*SUM(Q$5:Q70))+1),D70)</f>
        <v>10949.430769230768</v>
      </c>
      <c r="E71" s="2">
        <f>IF(E70=MAX($D70:$N70),E$5/((2*SUM(R$5:R70))+1),E70)</f>
        <v>10946.325581395349</v>
      </c>
      <c r="F71" s="2">
        <f>IF(F70=MAX($D70:$N70),F$5/((2*SUM(S$5:S70))+1),F70)</f>
        <v>11124.263157894737</v>
      </c>
      <c r="G71" s="2">
        <f>IF(G70=MAX($D70:$N70),G$5/((2*SUM(T$5:T70))+1),G70)</f>
        <v>5147.333333333333</v>
      </c>
      <c r="H71" s="2">
        <f>IF(H70=MAX($D70:$N70),H$5/((2*SUM(U$5:U70))+1),H70)</f>
        <v>6809</v>
      </c>
      <c r="I71" s="2">
        <f>IF(I70=MAX($D70:$N70),I$5/((2*SUM(V$5:V70))+1),I70)</f>
        <v>9669.6666666666661</v>
      </c>
      <c r="J71" s="2">
        <f>IF(J70=MAX($D70:$N70),J$5/((2*SUM(W$5:W70))+1),J70)</f>
        <v>5932</v>
      </c>
      <c r="K71" s="2">
        <f>IF(K70=MAX($D70:$N70),K$5/((2*SUM(X$5:X70))+1),K70)</f>
        <v>4420</v>
      </c>
      <c r="L71" s="2">
        <f>IF(L70=MAX($D70:$N70),L$5/((2*SUM(Y$5:Y70))+1),L70)</f>
        <v>2884</v>
      </c>
      <c r="M71" s="2">
        <f>IF(M70=MAX($D70:$N70),M$5/((2*SUM(Z$5:Z70))+1),M70)</f>
        <v>1635</v>
      </c>
      <c r="N71" s="2">
        <f>IF(N70=MAX($D70:$N70),N$5/((2*SUM(AA$5:AA70))+1),N70)</f>
        <v>1572</v>
      </c>
      <c r="P71" s="1">
        <v>67</v>
      </c>
      <c r="Q71" s="1">
        <f t="shared" si="23"/>
        <v>0</v>
      </c>
      <c r="R71" s="1">
        <f t="shared" si="24"/>
        <v>0</v>
      </c>
      <c r="S71" s="1">
        <f t="shared" si="25"/>
        <v>1</v>
      </c>
      <c r="T71" s="1">
        <f t="shared" si="26"/>
        <v>0</v>
      </c>
      <c r="U71" s="1">
        <f t="shared" si="27"/>
        <v>0</v>
      </c>
      <c r="V71" s="1">
        <f t="shared" si="28"/>
        <v>0</v>
      </c>
      <c r="W71" s="1">
        <f t="shared" si="29"/>
        <v>0</v>
      </c>
      <c r="X71" s="1">
        <f t="shared" si="30"/>
        <v>0</v>
      </c>
      <c r="Y71" s="1">
        <f t="shared" si="31"/>
        <v>0</v>
      </c>
      <c r="Z71" s="1">
        <f t="shared" si="32"/>
        <v>0</v>
      </c>
      <c r="AA71" s="1">
        <f t="shared" si="33"/>
        <v>0</v>
      </c>
    </row>
    <row r="72" spans="2:27">
      <c r="B72" s="1" t="s">
        <v>65</v>
      </c>
      <c r="C72" s="1">
        <v>68</v>
      </c>
      <c r="D72" s="2">
        <f>IF(D71=MAX($D71:$N71),D$5/((2*SUM(Q$5:Q71))+1),D71)</f>
        <v>10949.430769230768</v>
      </c>
      <c r="E72" s="2">
        <f>IF(E71=MAX($D71:$N71),E$5/((2*SUM(R$5:R71))+1),E71)</f>
        <v>10946.325581395349</v>
      </c>
      <c r="F72" s="2">
        <f>IF(F71=MAX($D71:$N71),F$5/((2*SUM(S$5:S71))+1),F71)</f>
        <v>10064.809523809523</v>
      </c>
      <c r="G72" s="2">
        <f>IF(G71=MAX($D71:$N71),G$5/((2*SUM(T$5:T71))+1),G71)</f>
        <v>5147.333333333333</v>
      </c>
      <c r="H72" s="2">
        <f>IF(H71=MAX($D71:$N71),H$5/((2*SUM(U$5:U71))+1),H71)</f>
        <v>6809</v>
      </c>
      <c r="I72" s="2">
        <f>IF(I71=MAX($D71:$N71),I$5/((2*SUM(V$5:V71))+1),I71)</f>
        <v>9669.6666666666661</v>
      </c>
      <c r="J72" s="2">
        <f>IF(J71=MAX($D71:$N71),J$5/((2*SUM(W$5:W71))+1),J71)</f>
        <v>5932</v>
      </c>
      <c r="K72" s="2">
        <f>IF(K71=MAX($D71:$N71),K$5/((2*SUM(X$5:X71))+1),K71)</f>
        <v>4420</v>
      </c>
      <c r="L72" s="2">
        <f>IF(L71=MAX($D71:$N71),L$5/((2*SUM(Y$5:Y71))+1),L71)</f>
        <v>2884</v>
      </c>
      <c r="M72" s="2">
        <f>IF(M71=MAX($D71:$N71),M$5/((2*SUM(Z$5:Z71))+1),M71)</f>
        <v>1635</v>
      </c>
      <c r="N72" s="2">
        <f>IF(N71=MAX($D71:$N71),N$5/((2*SUM(AA$5:AA71))+1),N71)</f>
        <v>1572</v>
      </c>
      <c r="P72" s="1">
        <v>68</v>
      </c>
      <c r="Q72" s="1">
        <f t="shared" si="23"/>
        <v>1</v>
      </c>
      <c r="R72" s="1">
        <f t="shared" si="24"/>
        <v>0</v>
      </c>
      <c r="S72" s="1">
        <f t="shared" si="25"/>
        <v>0</v>
      </c>
      <c r="T72" s="1">
        <f t="shared" si="26"/>
        <v>0</v>
      </c>
      <c r="U72" s="1">
        <f t="shared" si="27"/>
        <v>0</v>
      </c>
      <c r="V72" s="1">
        <f t="shared" si="28"/>
        <v>0</v>
      </c>
      <c r="W72" s="1">
        <f t="shared" si="29"/>
        <v>0</v>
      </c>
      <c r="X72" s="1">
        <f t="shared" si="30"/>
        <v>0</v>
      </c>
      <c r="Y72" s="1">
        <f t="shared" si="31"/>
        <v>0</v>
      </c>
      <c r="Z72" s="1">
        <f t="shared" si="32"/>
        <v>0</v>
      </c>
      <c r="AA72" s="1">
        <f t="shared" si="33"/>
        <v>0</v>
      </c>
    </row>
    <row r="73" spans="2:27">
      <c r="B73" s="1" t="s">
        <v>65</v>
      </c>
      <c r="C73" s="1">
        <v>69</v>
      </c>
      <c r="D73" s="2">
        <f>IF(D72=MAX($D72:$N72),D$5/((2*SUM(Q$5:Q72))+1),D72)</f>
        <v>10622.582089552239</v>
      </c>
      <c r="E73" s="2">
        <f>IF(E72=MAX($D72:$N72),E$5/((2*SUM(R$5:R72))+1),E72)</f>
        <v>10946.325581395349</v>
      </c>
      <c r="F73" s="2">
        <f>IF(F72=MAX($D72:$N72),F$5/((2*SUM(S$5:S72))+1),F72)</f>
        <v>10064.809523809523</v>
      </c>
      <c r="G73" s="2">
        <f>IF(G72=MAX($D72:$N72),G$5/((2*SUM(T$5:T72))+1),G72)</f>
        <v>5147.333333333333</v>
      </c>
      <c r="H73" s="2">
        <f>IF(H72=MAX($D72:$N72),H$5/((2*SUM(U$5:U72))+1),H72)</f>
        <v>6809</v>
      </c>
      <c r="I73" s="2">
        <f>IF(I72=MAX($D72:$N72),I$5/((2*SUM(V$5:V72))+1),I72)</f>
        <v>9669.6666666666661</v>
      </c>
      <c r="J73" s="2">
        <f>IF(J72=MAX($D72:$N72),J$5/((2*SUM(W$5:W72))+1),J72)</f>
        <v>5932</v>
      </c>
      <c r="K73" s="2">
        <f>IF(K72=MAX($D72:$N72),K$5/((2*SUM(X$5:X72))+1),K72)</f>
        <v>4420</v>
      </c>
      <c r="L73" s="2">
        <f>IF(L72=MAX($D72:$N72),L$5/((2*SUM(Y$5:Y72))+1),L72)</f>
        <v>2884</v>
      </c>
      <c r="M73" s="2">
        <f>IF(M72=MAX($D72:$N72),M$5/((2*SUM(Z$5:Z72))+1),M72)</f>
        <v>1635</v>
      </c>
      <c r="N73" s="2">
        <f>IF(N72=MAX($D72:$N72),N$5/((2*SUM(AA$5:AA72))+1),N72)</f>
        <v>1572</v>
      </c>
      <c r="P73" s="1">
        <v>69</v>
      </c>
      <c r="Q73" s="1">
        <f t="shared" si="23"/>
        <v>0</v>
      </c>
      <c r="R73" s="1">
        <f t="shared" si="24"/>
        <v>1</v>
      </c>
      <c r="S73" s="1">
        <f t="shared" si="25"/>
        <v>0</v>
      </c>
      <c r="T73" s="1">
        <f t="shared" si="26"/>
        <v>0</v>
      </c>
      <c r="U73" s="1">
        <f t="shared" si="27"/>
        <v>0</v>
      </c>
      <c r="V73" s="1">
        <f t="shared" si="28"/>
        <v>0</v>
      </c>
      <c r="W73" s="1">
        <f t="shared" si="29"/>
        <v>0</v>
      </c>
      <c r="X73" s="1">
        <f t="shared" si="30"/>
        <v>0</v>
      </c>
      <c r="Y73" s="1">
        <f t="shared" si="31"/>
        <v>0</v>
      </c>
      <c r="Z73" s="1">
        <f t="shared" si="32"/>
        <v>0</v>
      </c>
      <c r="AA73" s="1">
        <f t="shared" si="33"/>
        <v>0</v>
      </c>
    </row>
    <row r="74" spans="2:27">
      <c r="B74" s="1" t="s">
        <v>65</v>
      </c>
      <c r="C74" s="1">
        <v>70</v>
      </c>
      <c r="D74" s="2">
        <f>IF(D73=MAX($D73:$N73),D$5/((2*SUM(Q$5:Q73))+1),D73)</f>
        <v>10622.582089552239</v>
      </c>
      <c r="E74" s="2">
        <f>IF(E73=MAX($D73:$N73),E$5/((2*SUM(R$5:R73))+1),E73)</f>
        <v>10459.822222222223</v>
      </c>
      <c r="F74" s="2">
        <f>IF(F73=MAX($D73:$N73),F$5/((2*SUM(S$5:S73))+1),F73)</f>
        <v>10064.809523809523</v>
      </c>
      <c r="G74" s="2">
        <f>IF(G73=MAX($D73:$N73),G$5/((2*SUM(T$5:T73))+1),G73)</f>
        <v>5147.333333333333</v>
      </c>
      <c r="H74" s="2">
        <f>IF(H73=MAX($D73:$N73),H$5/((2*SUM(U$5:U73))+1),H73)</f>
        <v>6809</v>
      </c>
      <c r="I74" s="2">
        <f>IF(I73=MAX($D73:$N73),I$5/((2*SUM(V$5:V73))+1),I73)</f>
        <v>9669.6666666666661</v>
      </c>
      <c r="J74" s="2">
        <f>IF(J73=MAX($D73:$N73),J$5/((2*SUM(W$5:W73))+1),J73)</f>
        <v>5932</v>
      </c>
      <c r="K74" s="2">
        <f>IF(K73=MAX($D73:$N73),K$5/((2*SUM(X$5:X73))+1),K73)</f>
        <v>4420</v>
      </c>
      <c r="L74" s="2">
        <f>IF(L73=MAX($D73:$N73),L$5/((2*SUM(Y$5:Y73))+1),L73)</f>
        <v>2884</v>
      </c>
      <c r="M74" s="2">
        <f>IF(M73=MAX($D73:$N73),M$5/((2*SUM(Z$5:Z73))+1),M73)</f>
        <v>1635</v>
      </c>
      <c r="N74" s="2">
        <f>IF(N73=MAX($D73:$N73),N$5/((2*SUM(AA$5:AA73))+1),N73)</f>
        <v>1572</v>
      </c>
      <c r="P74" s="1">
        <v>70</v>
      </c>
      <c r="Q74" s="1">
        <f t="shared" si="23"/>
        <v>1</v>
      </c>
      <c r="R74" s="1">
        <f t="shared" si="24"/>
        <v>0</v>
      </c>
      <c r="S74" s="1">
        <f t="shared" si="25"/>
        <v>0</v>
      </c>
      <c r="T74" s="1">
        <f t="shared" si="26"/>
        <v>0</v>
      </c>
      <c r="U74" s="1">
        <f t="shared" si="27"/>
        <v>0</v>
      </c>
      <c r="V74" s="1">
        <f t="shared" si="28"/>
        <v>0</v>
      </c>
      <c r="W74" s="1">
        <f t="shared" si="29"/>
        <v>0</v>
      </c>
      <c r="X74" s="1">
        <f t="shared" si="30"/>
        <v>0</v>
      </c>
      <c r="Y74" s="1">
        <f t="shared" si="31"/>
        <v>0</v>
      </c>
      <c r="Z74" s="1">
        <f t="shared" si="32"/>
        <v>0</v>
      </c>
      <c r="AA74" s="1">
        <f t="shared" si="33"/>
        <v>0</v>
      </c>
    </row>
    <row r="75" spans="2:27">
      <c r="B75" s="1" t="s">
        <v>65</v>
      </c>
      <c r="C75" s="1">
        <v>71</v>
      </c>
      <c r="D75" s="2">
        <f>IF(D74=MAX($D74:$N74),D$5/((2*SUM(Q$5:Q74))+1),D74)</f>
        <v>10314.68115942029</v>
      </c>
      <c r="E75" s="2">
        <f>IF(E74=MAX($D74:$N74),E$5/((2*SUM(R$5:R74))+1),E74)</f>
        <v>10459.822222222223</v>
      </c>
      <c r="F75" s="2">
        <f>IF(F74=MAX($D74:$N74),F$5/((2*SUM(S$5:S74))+1),F74)</f>
        <v>10064.809523809523</v>
      </c>
      <c r="G75" s="2">
        <f>IF(G74=MAX($D74:$N74),G$5/((2*SUM(T$5:T74))+1),G74)</f>
        <v>5147.333333333333</v>
      </c>
      <c r="H75" s="2">
        <f>IF(H74=MAX($D74:$N74),H$5/((2*SUM(U$5:U74))+1),H74)</f>
        <v>6809</v>
      </c>
      <c r="I75" s="2">
        <f>IF(I74=MAX($D74:$N74),I$5/((2*SUM(V$5:V74))+1),I74)</f>
        <v>9669.6666666666661</v>
      </c>
      <c r="J75" s="2">
        <f>IF(J74=MAX($D74:$N74),J$5/((2*SUM(W$5:W74))+1),J74)</f>
        <v>5932</v>
      </c>
      <c r="K75" s="2">
        <f>IF(K74=MAX($D74:$N74),K$5/((2*SUM(X$5:X74))+1),K74)</f>
        <v>4420</v>
      </c>
      <c r="L75" s="2">
        <f>IF(L74=MAX($D74:$N74),L$5/((2*SUM(Y$5:Y74))+1),L74)</f>
        <v>2884</v>
      </c>
      <c r="M75" s="2">
        <f>IF(M74=MAX($D74:$N74),M$5/((2*SUM(Z$5:Z74))+1),M74)</f>
        <v>1635</v>
      </c>
      <c r="N75" s="2">
        <f>IF(N74=MAX($D74:$N74),N$5/((2*SUM(AA$5:AA74))+1),N74)</f>
        <v>1572</v>
      </c>
      <c r="P75" s="1">
        <v>71</v>
      </c>
      <c r="Q75" s="1">
        <f t="shared" si="23"/>
        <v>0</v>
      </c>
      <c r="R75" s="1">
        <f t="shared" si="24"/>
        <v>1</v>
      </c>
      <c r="S75" s="1">
        <f t="shared" si="25"/>
        <v>0</v>
      </c>
      <c r="T75" s="1">
        <f t="shared" si="26"/>
        <v>0</v>
      </c>
      <c r="U75" s="1">
        <f t="shared" si="27"/>
        <v>0</v>
      </c>
      <c r="V75" s="1">
        <f t="shared" si="28"/>
        <v>0</v>
      </c>
      <c r="W75" s="1">
        <f t="shared" si="29"/>
        <v>0</v>
      </c>
      <c r="X75" s="1">
        <f t="shared" si="30"/>
        <v>0</v>
      </c>
      <c r="Y75" s="1">
        <f t="shared" si="31"/>
        <v>0</v>
      </c>
      <c r="Z75" s="1">
        <f t="shared" si="32"/>
        <v>0</v>
      </c>
      <c r="AA75" s="1">
        <f t="shared" si="33"/>
        <v>0</v>
      </c>
    </row>
    <row r="76" spans="2:27">
      <c r="B76" s="1" t="s">
        <v>65</v>
      </c>
      <c r="C76" s="1">
        <v>72</v>
      </c>
      <c r="D76" s="2">
        <f>IF(D75=MAX($D75:$N75),D$5/((2*SUM(Q$5:Q75))+1),D75)</f>
        <v>10314.68115942029</v>
      </c>
      <c r="E76" s="2">
        <f>IF(E75=MAX($D75:$N75),E$5/((2*SUM(R$5:R75))+1),E75)</f>
        <v>10014.723404255319</v>
      </c>
      <c r="F76" s="2">
        <f>IF(F75=MAX($D75:$N75),F$5/((2*SUM(S$5:S75))+1),F75)</f>
        <v>10064.809523809523</v>
      </c>
      <c r="G76" s="2">
        <f>IF(G75=MAX($D75:$N75),G$5/((2*SUM(T$5:T75))+1),G75)</f>
        <v>5147.333333333333</v>
      </c>
      <c r="H76" s="2">
        <f>IF(H75=MAX($D75:$N75),H$5/((2*SUM(U$5:U75))+1),H75)</f>
        <v>6809</v>
      </c>
      <c r="I76" s="2">
        <f>IF(I75=MAX($D75:$N75),I$5/((2*SUM(V$5:V75))+1),I75)</f>
        <v>9669.6666666666661</v>
      </c>
      <c r="J76" s="2">
        <f>IF(J75=MAX($D75:$N75),J$5/((2*SUM(W$5:W75))+1),J75)</f>
        <v>5932</v>
      </c>
      <c r="K76" s="2">
        <f>IF(K75=MAX($D75:$N75),K$5/((2*SUM(X$5:X75))+1),K75)</f>
        <v>4420</v>
      </c>
      <c r="L76" s="2">
        <f>IF(L75=MAX($D75:$N75),L$5/((2*SUM(Y$5:Y75))+1),L75)</f>
        <v>2884</v>
      </c>
      <c r="M76" s="2">
        <f>IF(M75=MAX($D75:$N75),M$5/((2*SUM(Z$5:Z75))+1),M75)</f>
        <v>1635</v>
      </c>
      <c r="N76" s="2">
        <f>IF(N75=MAX($D75:$N75),N$5/((2*SUM(AA$5:AA75))+1),N75)</f>
        <v>1572</v>
      </c>
      <c r="P76" s="1">
        <v>72</v>
      </c>
      <c r="Q76" s="1">
        <f t="shared" si="23"/>
        <v>1</v>
      </c>
      <c r="R76" s="1">
        <f t="shared" si="24"/>
        <v>0</v>
      </c>
      <c r="S76" s="1">
        <f t="shared" si="25"/>
        <v>0</v>
      </c>
      <c r="T76" s="1">
        <f t="shared" si="26"/>
        <v>0</v>
      </c>
      <c r="U76" s="1">
        <f t="shared" si="27"/>
        <v>0</v>
      </c>
      <c r="V76" s="1">
        <f t="shared" si="28"/>
        <v>0</v>
      </c>
      <c r="W76" s="1">
        <f t="shared" si="29"/>
        <v>0</v>
      </c>
      <c r="X76" s="1">
        <f t="shared" si="30"/>
        <v>0</v>
      </c>
      <c r="Y76" s="1">
        <f t="shared" si="31"/>
        <v>0</v>
      </c>
      <c r="Z76" s="1">
        <f t="shared" si="32"/>
        <v>0</v>
      </c>
      <c r="AA76" s="1">
        <f t="shared" si="33"/>
        <v>0</v>
      </c>
    </row>
    <row r="77" spans="2:27">
      <c r="B77" s="1" t="s">
        <v>65</v>
      </c>
      <c r="C77" s="1">
        <v>73</v>
      </c>
      <c r="D77" s="2">
        <f>IF(D76=MAX($D76:$N76),D$5/((2*SUM(Q$5:Q76))+1),D76)</f>
        <v>10024.12676056338</v>
      </c>
      <c r="E77" s="2">
        <f>IF(E76=MAX($D76:$N76),E$5/((2*SUM(R$5:R76))+1),E76)</f>
        <v>10014.723404255319</v>
      </c>
      <c r="F77" s="2">
        <f>IF(F76=MAX($D76:$N76),F$5/((2*SUM(S$5:S76))+1),F76)</f>
        <v>10064.809523809523</v>
      </c>
      <c r="G77" s="2">
        <f>IF(G76=MAX($D76:$N76),G$5/((2*SUM(T$5:T76))+1),G76)</f>
        <v>5147.333333333333</v>
      </c>
      <c r="H77" s="2">
        <f>IF(H76=MAX($D76:$N76),H$5/((2*SUM(U$5:U76))+1),H76)</f>
        <v>6809</v>
      </c>
      <c r="I77" s="2">
        <f>IF(I76=MAX($D76:$N76),I$5/((2*SUM(V$5:V76))+1),I76)</f>
        <v>9669.6666666666661</v>
      </c>
      <c r="J77" s="2">
        <f>IF(J76=MAX($D76:$N76),J$5/((2*SUM(W$5:W76))+1),J76)</f>
        <v>5932</v>
      </c>
      <c r="K77" s="2">
        <f>IF(K76=MAX($D76:$N76),K$5/((2*SUM(X$5:X76))+1),K76)</f>
        <v>4420</v>
      </c>
      <c r="L77" s="2">
        <f>IF(L76=MAX($D76:$N76),L$5/((2*SUM(Y$5:Y76))+1),L76)</f>
        <v>2884</v>
      </c>
      <c r="M77" s="2">
        <f>IF(M76=MAX($D76:$N76),M$5/((2*SUM(Z$5:Z76))+1),M76)</f>
        <v>1635</v>
      </c>
      <c r="N77" s="2">
        <f>IF(N76=MAX($D76:$N76),N$5/((2*SUM(AA$5:AA76))+1),N76)</f>
        <v>1572</v>
      </c>
      <c r="P77" s="1">
        <v>73</v>
      </c>
      <c r="Q77" s="1">
        <f t="shared" si="23"/>
        <v>0</v>
      </c>
      <c r="R77" s="1">
        <f t="shared" si="24"/>
        <v>0</v>
      </c>
      <c r="S77" s="1">
        <f t="shared" si="25"/>
        <v>1</v>
      </c>
      <c r="T77" s="1">
        <f t="shared" si="26"/>
        <v>0</v>
      </c>
      <c r="U77" s="1">
        <f t="shared" si="27"/>
        <v>0</v>
      </c>
      <c r="V77" s="1">
        <f t="shared" si="28"/>
        <v>0</v>
      </c>
      <c r="W77" s="1">
        <f t="shared" si="29"/>
        <v>0</v>
      </c>
      <c r="X77" s="1">
        <f t="shared" si="30"/>
        <v>0</v>
      </c>
      <c r="Y77" s="1">
        <f t="shared" si="31"/>
        <v>0</v>
      </c>
      <c r="Z77" s="1">
        <f t="shared" si="32"/>
        <v>0</v>
      </c>
      <c r="AA77" s="1">
        <f t="shared" si="33"/>
        <v>0</v>
      </c>
    </row>
    <row r="78" spans="2:27">
      <c r="B78" s="1" t="s">
        <v>65</v>
      </c>
      <c r="C78" s="1">
        <v>74</v>
      </c>
      <c r="D78" s="2">
        <f>IF(D77=MAX($D77:$N77),D$5/((2*SUM(Q$5:Q77))+1),D77)</f>
        <v>10024.12676056338</v>
      </c>
      <c r="E78" s="2">
        <f>IF(E77=MAX($D77:$N77),E$5/((2*SUM(R$5:R77))+1),E77)</f>
        <v>10014.723404255319</v>
      </c>
      <c r="F78" s="2">
        <f>IF(F77=MAX($D77:$N77),F$5/((2*SUM(S$5:S77))+1),F77)</f>
        <v>9189.608695652174</v>
      </c>
      <c r="G78" s="2">
        <f>IF(G77=MAX($D77:$N77),G$5/((2*SUM(T$5:T77))+1),G77)</f>
        <v>5147.333333333333</v>
      </c>
      <c r="H78" s="2">
        <f>IF(H77=MAX($D77:$N77),H$5/((2*SUM(U$5:U77))+1),H77)</f>
        <v>6809</v>
      </c>
      <c r="I78" s="2">
        <f>IF(I77=MAX($D77:$N77),I$5/((2*SUM(V$5:V77))+1),I77)</f>
        <v>9669.6666666666661</v>
      </c>
      <c r="J78" s="2">
        <f>IF(J77=MAX($D77:$N77),J$5/((2*SUM(W$5:W77))+1),J77)</f>
        <v>5932</v>
      </c>
      <c r="K78" s="2">
        <f>IF(K77=MAX($D77:$N77),K$5/((2*SUM(X$5:X77))+1),K77)</f>
        <v>4420</v>
      </c>
      <c r="L78" s="2">
        <f>IF(L77=MAX($D77:$N77),L$5/((2*SUM(Y$5:Y77))+1),L77)</f>
        <v>2884</v>
      </c>
      <c r="M78" s="2">
        <f>IF(M77=MAX($D77:$N77),M$5/((2*SUM(Z$5:Z77))+1),M77)</f>
        <v>1635</v>
      </c>
      <c r="N78" s="2">
        <f>IF(N77=MAX($D77:$N77),N$5/((2*SUM(AA$5:AA77))+1),N77)</f>
        <v>1572</v>
      </c>
      <c r="P78" s="1">
        <v>74</v>
      </c>
      <c r="Q78" s="1">
        <f t="shared" si="23"/>
        <v>1</v>
      </c>
      <c r="R78" s="1">
        <f t="shared" si="24"/>
        <v>0</v>
      </c>
      <c r="S78" s="1">
        <f t="shared" si="25"/>
        <v>0</v>
      </c>
      <c r="T78" s="1">
        <f t="shared" si="26"/>
        <v>0</v>
      </c>
      <c r="U78" s="1">
        <f t="shared" si="27"/>
        <v>0</v>
      </c>
      <c r="V78" s="1">
        <f t="shared" si="28"/>
        <v>0</v>
      </c>
      <c r="W78" s="1">
        <f t="shared" si="29"/>
        <v>0</v>
      </c>
      <c r="X78" s="1">
        <f t="shared" si="30"/>
        <v>0</v>
      </c>
      <c r="Y78" s="1">
        <f t="shared" si="31"/>
        <v>0</v>
      </c>
      <c r="Z78" s="1">
        <f t="shared" si="32"/>
        <v>0</v>
      </c>
      <c r="AA78" s="1">
        <f t="shared" si="33"/>
        <v>0</v>
      </c>
    </row>
    <row r="79" spans="2:27">
      <c r="B79" s="1" t="s">
        <v>65</v>
      </c>
      <c r="C79" s="1">
        <v>75</v>
      </c>
      <c r="D79" s="2">
        <f>IF(D78=MAX($D78:$N78),D$5/((2*SUM(Q$5:Q78))+1),D78)</f>
        <v>9749.4931506849316</v>
      </c>
      <c r="E79" s="2">
        <f>IF(E78=MAX($D78:$N78),E$5/((2*SUM(R$5:R78))+1),E78)</f>
        <v>10014.723404255319</v>
      </c>
      <c r="F79" s="2">
        <f>IF(F78=MAX($D78:$N78),F$5/((2*SUM(S$5:S78))+1),F78)</f>
        <v>9189.608695652174</v>
      </c>
      <c r="G79" s="2">
        <f>IF(G78=MAX($D78:$N78),G$5/((2*SUM(T$5:T78))+1),G78)</f>
        <v>5147.333333333333</v>
      </c>
      <c r="H79" s="2">
        <f>IF(H78=MAX($D78:$N78),H$5/((2*SUM(U$5:U78))+1),H78)</f>
        <v>6809</v>
      </c>
      <c r="I79" s="2">
        <f>IF(I78=MAX($D78:$N78),I$5/((2*SUM(V$5:V78))+1),I78)</f>
        <v>9669.6666666666661</v>
      </c>
      <c r="J79" s="2">
        <f>IF(J78=MAX($D78:$N78),J$5/((2*SUM(W$5:W78))+1),J78)</f>
        <v>5932</v>
      </c>
      <c r="K79" s="2">
        <f>IF(K78=MAX($D78:$N78),K$5/((2*SUM(X$5:X78))+1),K78)</f>
        <v>4420</v>
      </c>
      <c r="L79" s="2">
        <f>IF(L78=MAX($D78:$N78),L$5/((2*SUM(Y$5:Y78))+1),L78)</f>
        <v>2884</v>
      </c>
      <c r="M79" s="2">
        <f>IF(M78=MAX($D78:$N78),M$5/((2*SUM(Z$5:Z78))+1),M78)</f>
        <v>1635</v>
      </c>
      <c r="N79" s="2">
        <f>IF(N78=MAX($D78:$N78),N$5/((2*SUM(AA$5:AA78))+1),N78)</f>
        <v>1572</v>
      </c>
      <c r="P79" s="1">
        <v>75</v>
      </c>
      <c r="Q79" s="1">
        <f t="shared" si="23"/>
        <v>0</v>
      </c>
      <c r="R79" s="1">
        <f t="shared" si="24"/>
        <v>1</v>
      </c>
      <c r="S79" s="1">
        <f t="shared" si="25"/>
        <v>0</v>
      </c>
      <c r="T79" s="1">
        <f t="shared" si="26"/>
        <v>0</v>
      </c>
      <c r="U79" s="1">
        <f t="shared" si="27"/>
        <v>0</v>
      </c>
      <c r="V79" s="1">
        <f t="shared" si="28"/>
        <v>0</v>
      </c>
      <c r="W79" s="1">
        <f t="shared" si="29"/>
        <v>0</v>
      </c>
      <c r="X79" s="1">
        <f t="shared" si="30"/>
        <v>0</v>
      </c>
      <c r="Y79" s="1">
        <f t="shared" si="31"/>
        <v>0</v>
      </c>
      <c r="Z79" s="1">
        <f t="shared" si="32"/>
        <v>0</v>
      </c>
      <c r="AA79" s="1">
        <f t="shared" si="33"/>
        <v>0</v>
      </c>
    </row>
    <row r="80" spans="2:27">
      <c r="M80" s="2"/>
      <c r="P80" s="1" t="s">
        <v>0</v>
      </c>
      <c r="Q80" s="1">
        <f t="shared" ref="Q80:AA80" si="34">SUM(Q5:Q79)</f>
        <v>36</v>
      </c>
      <c r="R80" s="1">
        <f t="shared" si="34"/>
        <v>24</v>
      </c>
      <c r="S80" s="1">
        <f t="shared" si="34"/>
        <v>11</v>
      </c>
      <c r="T80" s="1">
        <f t="shared" si="34"/>
        <v>1</v>
      </c>
      <c r="U80" s="1">
        <f t="shared" si="34"/>
        <v>2</v>
      </c>
      <c r="V80" s="1">
        <f t="shared" si="34"/>
        <v>1</v>
      </c>
      <c r="W80" s="1">
        <f t="shared" si="34"/>
        <v>0</v>
      </c>
      <c r="X80" s="1">
        <f t="shared" si="34"/>
        <v>0</v>
      </c>
      <c r="Y80" s="1">
        <f t="shared" si="34"/>
        <v>0</v>
      </c>
      <c r="Z80" s="1">
        <f t="shared" si="34"/>
        <v>0</v>
      </c>
      <c r="AA80" s="1">
        <f t="shared" si="34"/>
        <v>0</v>
      </c>
    </row>
    <row r="81" spans="16:16">
      <c r="P81" s="1">
        <f>SUM(Q80:AA80)</f>
        <v>75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133B-F2E8-4A80-8796-0E752A2F8E45}">
  <dimension ref="B2:AE174"/>
  <sheetViews>
    <sheetView topLeftCell="P28" workbookViewId="0">
      <selection activeCell="D97" sqref="D97"/>
    </sheetView>
  </sheetViews>
  <sheetFormatPr baseColWidth="10" defaultRowHeight="13.8"/>
  <sheetData>
    <row r="2" spans="2:31" ht="14.4">
      <c r="B2" s="1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 ht="14.4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 ht="14.4">
      <c r="B4" s="1"/>
      <c r="C4" s="1"/>
      <c r="D4" s="1" t="s">
        <v>6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14</v>
      </c>
      <c r="K4" s="1" t="s">
        <v>15</v>
      </c>
      <c r="L4" s="1" t="s">
        <v>63</v>
      </c>
      <c r="M4" s="1" t="s">
        <v>16</v>
      </c>
      <c r="N4" s="1" t="s">
        <v>17</v>
      </c>
      <c r="O4" s="1"/>
      <c r="P4" s="1" t="s">
        <v>64</v>
      </c>
      <c r="Q4" s="1" t="s">
        <v>6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14</v>
      </c>
      <c r="X4" s="1" t="s">
        <v>15</v>
      </c>
      <c r="Y4" s="1" t="s">
        <v>63</v>
      </c>
      <c r="Z4" s="1" t="s">
        <v>16</v>
      </c>
      <c r="AA4" s="1" t="s">
        <v>17</v>
      </c>
      <c r="AB4" s="1"/>
      <c r="AC4" s="1"/>
      <c r="AD4" s="1"/>
      <c r="AE4" s="1"/>
    </row>
    <row r="5" spans="2:31" ht="14.4">
      <c r="B5" s="1" t="s">
        <v>65</v>
      </c>
      <c r="C5" s="1">
        <v>1</v>
      </c>
      <c r="D5" s="2">
        <f t="array" ref="D5:N5">TRANSPOSE(Datos!D3:D13)</f>
        <v>292651</v>
      </c>
      <c r="E5" s="2">
        <v>199462</v>
      </c>
      <c r="F5" s="2">
        <v>79804</v>
      </c>
      <c r="G5" s="2">
        <v>0</v>
      </c>
      <c r="H5" s="2">
        <v>15399</v>
      </c>
      <c r="I5" s="2">
        <v>14014</v>
      </c>
      <c r="J5" s="2">
        <v>2551</v>
      </c>
      <c r="K5" s="2">
        <v>1999</v>
      </c>
      <c r="L5" s="2">
        <v>1170</v>
      </c>
      <c r="M5" s="2">
        <v>441</v>
      </c>
      <c r="N5" s="2">
        <v>694</v>
      </c>
      <c r="O5" s="1"/>
      <c r="P5" s="1">
        <v>1</v>
      </c>
      <c r="Q5" s="1">
        <f t="shared" ref="Q5:Q29" si="0">IF(D5=MAX($D5:$N5),1,0)</f>
        <v>1</v>
      </c>
      <c r="R5" s="1">
        <f t="shared" ref="R5:R29" si="1">IF(E5=MAX($D5:$N5),1,0)</f>
        <v>0</v>
      </c>
      <c r="S5" s="1">
        <f t="shared" ref="S5:S29" si="2">IF(F5=MAX($D5:$N5),1,0)</f>
        <v>0</v>
      </c>
      <c r="T5" s="1">
        <f t="shared" ref="T5:T29" si="3">IF(G5=MAX($D5:$N5),1,0)</f>
        <v>0</v>
      </c>
      <c r="U5" s="1">
        <f t="shared" ref="U5:U29" si="4">IF(H5=MAX($D5:$N5),1,0)</f>
        <v>0</v>
      </c>
      <c r="V5" s="1">
        <f t="shared" ref="V5:V29" si="5">IF(I5=MAX($D5:$N5),1,0)</f>
        <v>0</v>
      </c>
      <c r="W5" s="1">
        <f t="shared" ref="W5:W29" si="6">IF(J5=MAX($D5:$N5),1,0)</f>
        <v>0</v>
      </c>
      <c r="X5" s="1">
        <f t="shared" ref="X5:X29" si="7">IF(K5=MAX($D5:$N5),1,0)</f>
        <v>0</v>
      </c>
      <c r="Y5" s="1">
        <f t="shared" ref="Y5:Y29" si="8">IF(L5=MAX($D5:$N5),1,0)</f>
        <v>0</v>
      </c>
      <c r="Z5" s="1">
        <f t="shared" ref="Z5:Z29" si="9">IF(M5=MAX($D5:$N5),1,0)</f>
        <v>0</v>
      </c>
      <c r="AA5" s="1">
        <f t="shared" ref="AA5:AA29" si="10">IF(N5=MAX($D5:$N5),1,0)</f>
        <v>0</v>
      </c>
      <c r="AB5" s="1"/>
      <c r="AC5" s="1"/>
      <c r="AD5" s="1"/>
      <c r="AE5" s="1"/>
    </row>
    <row r="6" spans="2:31" ht="14.4">
      <c r="B6" s="1" t="s">
        <v>65</v>
      </c>
      <c r="C6" s="1">
        <v>2</v>
      </c>
      <c r="D6" s="2">
        <f>IF(D5=MAX($D5:$N5),D$5/((2*SUM(Q$5:Q5))+1),D5)</f>
        <v>97550.333333333328</v>
      </c>
      <c r="E6" s="2">
        <f>IF(E5=MAX($D5:$N5),E$5/((2*SUM(R$5:R5))+1),E5)</f>
        <v>199462</v>
      </c>
      <c r="F6" s="2">
        <f>IF(F5=MAX($D5:$N5),F$5/((2*SUM(S$5:S5))+1),F5)</f>
        <v>79804</v>
      </c>
      <c r="G6" s="2">
        <f>IF(G5=MAX($D5:$N5),G$5/((2*SUM(T$5:T5))+1),G5)</f>
        <v>0</v>
      </c>
      <c r="H6" s="2">
        <f>IF(H5=MAX($D5:$N5),H$5/((2*SUM(U$5:U5))+1),H5)</f>
        <v>15399</v>
      </c>
      <c r="I6" s="2">
        <f>IF(I5=MAX($D5:$N5),I$5/((2*SUM(V$5:V5))+1),I5)</f>
        <v>14014</v>
      </c>
      <c r="J6" s="2">
        <f>IF(J5=MAX($D5:$N5),J$5/((2*SUM(W$5:W5))+1),J5)</f>
        <v>2551</v>
      </c>
      <c r="K6" s="2">
        <f>IF(K5=MAX($D5:$N5),K$5/((2*SUM(X$5:X5))+1),K5)</f>
        <v>1999</v>
      </c>
      <c r="L6" s="2">
        <f>IF(L5=MAX($D5:$N5),L$5/((2*SUM(Y$5:Y5))+1),L5)</f>
        <v>1170</v>
      </c>
      <c r="M6" s="2">
        <f>IF(M5=MAX($D5:$N5),M$5/((2*SUM(Z$5:Z5))+1),M5)</f>
        <v>441</v>
      </c>
      <c r="N6" s="2">
        <f>IF(N5=MAX($D5:$N5),N$5/((2*SUM(AA$5:AA5))+1),N5)</f>
        <v>694</v>
      </c>
      <c r="O6" s="1"/>
      <c r="P6" s="1">
        <v>2</v>
      </c>
      <c r="Q6" s="1">
        <f t="shared" si="0"/>
        <v>0</v>
      </c>
      <c r="R6" s="1">
        <f t="shared" si="1"/>
        <v>1</v>
      </c>
      <c r="S6" s="1">
        <f t="shared" si="2"/>
        <v>0</v>
      </c>
      <c r="T6" s="1">
        <f t="shared" si="3"/>
        <v>0</v>
      </c>
      <c r="U6" s="1">
        <f t="shared" si="4"/>
        <v>0</v>
      </c>
      <c r="V6" s="1">
        <f t="shared" si="5"/>
        <v>0</v>
      </c>
      <c r="W6" s="1">
        <f t="shared" si="6"/>
        <v>0</v>
      </c>
      <c r="X6" s="1">
        <f t="shared" si="7"/>
        <v>0</v>
      </c>
      <c r="Y6" s="1">
        <f t="shared" si="8"/>
        <v>0</v>
      </c>
      <c r="Z6" s="1">
        <f t="shared" si="9"/>
        <v>0</v>
      </c>
      <c r="AA6" s="1">
        <f t="shared" si="10"/>
        <v>0</v>
      </c>
      <c r="AB6" s="1"/>
      <c r="AC6" s="1"/>
      <c r="AD6" s="1"/>
      <c r="AE6" s="1"/>
    </row>
    <row r="7" spans="2:31" ht="14.4">
      <c r="B7" s="1" t="s">
        <v>65</v>
      </c>
      <c r="C7" s="1">
        <v>3</v>
      </c>
      <c r="D7" s="2">
        <f>IF(D6=MAX($D6:$N6),D$5/((2*SUM(Q$5:Q6))+1),D6)</f>
        <v>97550.333333333328</v>
      </c>
      <c r="E7" s="2">
        <f>IF(E6=MAX($D6:$N6),E$5/((2*SUM(R$5:R6))+1),E6)</f>
        <v>66487.333333333328</v>
      </c>
      <c r="F7" s="2">
        <f>IF(F6=MAX($D6:$N6),F$5/((2*SUM(S$5:S6))+1),F6)</f>
        <v>79804</v>
      </c>
      <c r="G7" s="2">
        <f>IF(G6=MAX($D6:$N6),G$5/((2*SUM(T$5:T6))+1),G6)</f>
        <v>0</v>
      </c>
      <c r="H7" s="2">
        <f>IF(H6=MAX($D6:$N6),H$5/((2*SUM(U$5:U6))+1),H6)</f>
        <v>15399</v>
      </c>
      <c r="I7" s="2">
        <f>IF(I6=MAX($D6:$N6),I$5/((2*SUM(V$5:V6))+1),I6)</f>
        <v>14014</v>
      </c>
      <c r="J7" s="2">
        <f>IF(J6=MAX($D6:$N6),J$5/((2*SUM(W$5:W6))+1),J6)</f>
        <v>2551</v>
      </c>
      <c r="K7" s="2">
        <f>IF(K6=MAX($D6:$N6),K$5/((2*SUM(X$5:X6))+1),K6)</f>
        <v>1999</v>
      </c>
      <c r="L7" s="2">
        <f>IF(L6=MAX($D6:$N6),L$5/((2*SUM(Y$5:Y6))+1),L6)</f>
        <v>1170</v>
      </c>
      <c r="M7" s="2">
        <f>IF(M6=MAX($D6:$N6),M$5/((2*SUM(Z$5:Z6))+1),M6)</f>
        <v>441</v>
      </c>
      <c r="N7" s="2">
        <f>IF(N6=MAX($D6:$N6),N$5/((2*SUM($Q$5:$Q6))+1),N6)</f>
        <v>694</v>
      </c>
      <c r="O7" s="1"/>
      <c r="P7" s="1">
        <v>3</v>
      </c>
      <c r="Q7" s="1">
        <f t="shared" si="0"/>
        <v>1</v>
      </c>
      <c r="R7" s="1">
        <f t="shared" si="1"/>
        <v>0</v>
      </c>
      <c r="S7" s="1">
        <f t="shared" si="2"/>
        <v>0</v>
      </c>
      <c r="T7" s="1">
        <f t="shared" si="3"/>
        <v>0</v>
      </c>
      <c r="U7" s="1">
        <f t="shared" si="4"/>
        <v>0</v>
      </c>
      <c r="V7" s="1">
        <f t="shared" si="5"/>
        <v>0</v>
      </c>
      <c r="W7" s="1">
        <f t="shared" si="6"/>
        <v>0</v>
      </c>
      <c r="X7" s="1">
        <f t="shared" si="7"/>
        <v>0</v>
      </c>
      <c r="Y7" s="1">
        <f t="shared" si="8"/>
        <v>0</v>
      </c>
      <c r="Z7" s="1">
        <f t="shared" si="9"/>
        <v>0</v>
      </c>
      <c r="AA7" s="1">
        <f t="shared" si="10"/>
        <v>0</v>
      </c>
      <c r="AB7" s="1"/>
      <c r="AC7" s="1"/>
      <c r="AD7" s="1"/>
      <c r="AE7" s="1"/>
    </row>
    <row r="8" spans="2:31" ht="14.4">
      <c r="B8" s="1" t="s">
        <v>65</v>
      </c>
      <c r="C8" s="1">
        <v>4</v>
      </c>
      <c r="D8" s="2">
        <f>IF(D7=MAX($D7:$N7),D$5/((2*SUM(Q$5:Q7))+1),D7)</f>
        <v>58530.2</v>
      </c>
      <c r="E8" s="2">
        <f>IF(E7=MAX($D7:$N7),E$5/((2*SUM(R$5:R7))+1),E7)</f>
        <v>66487.333333333328</v>
      </c>
      <c r="F8" s="2">
        <f>IF(F7=MAX($D7:$N7),F$5/((2*SUM(S$5:S7))+1),F7)</f>
        <v>79804</v>
      </c>
      <c r="G8" s="2">
        <f>IF(G7=MAX($D7:$N7),G$5/((2*SUM(T$5:T7))+1),G7)</f>
        <v>0</v>
      </c>
      <c r="H8" s="2">
        <f>IF(H7=MAX($D7:$N7),H$5/((2*SUM(U$5:U7))+1),H7)</f>
        <v>15399</v>
      </c>
      <c r="I8" s="2">
        <f>IF(I7=MAX($D7:$N7),I$5/((2*SUM(V$5:V7))+1),I7)</f>
        <v>14014</v>
      </c>
      <c r="J8" s="2">
        <f>IF(J7=MAX($D7:$N7),J$5/((2*SUM(W$5:W7))+1),J7)</f>
        <v>2551</v>
      </c>
      <c r="K8" s="2">
        <f>IF(K7=MAX($D7:$N7),K$5/((2*SUM(X$5:X7))+1),K7)</f>
        <v>1999</v>
      </c>
      <c r="L8" s="2">
        <f>IF(L7=MAX($D7:$N7),L$5/((2*SUM(Y$5:Y7))+1),L7)</f>
        <v>1170</v>
      </c>
      <c r="M8" s="2">
        <f>IF(M7=MAX($D7:$N7),M$5/((2*SUM(Z$5:Z7))+1),M7)</f>
        <v>441</v>
      </c>
      <c r="N8" s="2">
        <f>IF(N7=MAX($D7:$N7),N$5/((2*SUM($Q$5:$Q7))+1),N7)</f>
        <v>694</v>
      </c>
      <c r="O8" s="1"/>
      <c r="P8" s="1">
        <v>4</v>
      </c>
      <c r="Q8" s="1">
        <f t="shared" si="0"/>
        <v>0</v>
      </c>
      <c r="R8" s="1">
        <f t="shared" si="1"/>
        <v>0</v>
      </c>
      <c r="S8" s="1">
        <f t="shared" si="2"/>
        <v>1</v>
      </c>
      <c r="T8" s="1">
        <f t="shared" si="3"/>
        <v>0</v>
      </c>
      <c r="U8" s="1">
        <f t="shared" si="4"/>
        <v>0</v>
      </c>
      <c r="V8" s="1">
        <f t="shared" si="5"/>
        <v>0</v>
      </c>
      <c r="W8" s="1">
        <f t="shared" si="6"/>
        <v>0</v>
      </c>
      <c r="X8" s="1">
        <f t="shared" si="7"/>
        <v>0</v>
      </c>
      <c r="Y8" s="1">
        <f t="shared" si="8"/>
        <v>0</v>
      </c>
      <c r="Z8" s="1">
        <f t="shared" si="9"/>
        <v>0</v>
      </c>
      <c r="AA8" s="1">
        <f t="shared" si="10"/>
        <v>0</v>
      </c>
      <c r="AB8" s="1"/>
      <c r="AC8" s="1"/>
      <c r="AD8" s="1"/>
      <c r="AE8" s="1"/>
    </row>
    <row r="9" spans="2:31" ht="14.4">
      <c r="B9" s="1" t="s">
        <v>65</v>
      </c>
      <c r="C9" s="1">
        <v>5</v>
      </c>
      <c r="D9" s="2">
        <f>IF(D8=MAX($D8:$N8),D$5/((2*SUM(Q$5:Q8))+1),D8)</f>
        <v>58530.2</v>
      </c>
      <c r="E9" s="2">
        <f>IF(E8=MAX($D8:$N8),E$5/((2*SUM(R$5:R8))+1),E8)</f>
        <v>66487.333333333328</v>
      </c>
      <c r="F9" s="2">
        <f>IF(F8=MAX($D8:$N8),F$5/((2*SUM(S$5:S8))+1),F8)</f>
        <v>26601.333333333332</v>
      </c>
      <c r="G9" s="2">
        <f>IF(G8=MAX($D8:$N8),G$5/((2*SUM(T$5:T8))+1),G8)</f>
        <v>0</v>
      </c>
      <c r="H9" s="2">
        <f>IF(H8=MAX($D8:$N8),H$5/((2*SUM(U$5:U8))+1),H8)</f>
        <v>15399</v>
      </c>
      <c r="I9" s="2">
        <f>IF(I8=MAX($D8:$N8),I$5/((2*SUM(V$5:V8))+1),I8)</f>
        <v>14014</v>
      </c>
      <c r="J9" s="2">
        <f>IF(J8=MAX($D8:$N8),J$5/((2*SUM(W$5:W8))+1),J8)</f>
        <v>2551</v>
      </c>
      <c r="K9" s="2">
        <f>IF(K8=MAX($D8:$N8),K$5/((2*SUM(X$5:X8))+1),K8)</f>
        <v>1999</v>
      </c>
      <c r="L9" s="2">
        <f>IF(L8=MAX($D8:$N8),L$5/((2*SUM(Y$5:Y8))+1),L8)</f>
        <v>1170</v>
      </c>
      <c r="M9" s="2">
        <f>IF(M8=MAX($D8:$N8),M$5/((2*SUM(Z$5:Z8))+1),M8)</f>
        <v>441</v>
      </c>
      <c r="N9" s="2">
        <f>IF(N8=MAX($D8:$N8),N$5/((2*SUM($Q$5:$Q8))+1),N8)</f>
        <v>694</v>
      </c>
      <c r="O9" s="1"/>
      <c r="P9" s="1">
        <v>5</v>
      </c>
      <c r="Q9" s="1">
        <f t="shared" si="0"/>
        <v>0</v>
      </c>
      <c r="R9" s="1">
        <f t="shared" si="1"/>
        <v>1</v>
      </c>
      <c r="S9" s="1">
        <f t="shared" si="2"/>
        <v>0</v>
      </c>
      <c r="T9" s="1">
        <f t="shared" si="3"/>
        <v>0</v>
      </c>
      <c r="U9" s="1">
        <f t="shared" si="4"/>
        <v>0</v>
      </c>
      <c r="V9" s="1">
        <f t="shared" si="5"/>
        <v>0</v>
      </c>
      <c r="W9" s="1">
        <f t="shared" si="6"/>
        <v>0</v>
      </c>
      <c r="X9" s="1">
        <f t="shared" si="7"/>
        <v>0</v>
      </c>
      <c r="Y9" s="1">
        <f t="shared" si="8"/>
        <v>0</v>
      </c>
      <c r="Z9" s="1">
        <f t="shared" si="9"/>
        <v>0</v>
      </c>
      <c r="AA9" s="1">
        <f t="shared" si="10"/>
        <v>0</v>
      </c>
      <c r="AB9" s="1"/>
      <c r="AC9" s="1"/>
      <c r="AD9" s="1"/>
      <c r="AE9" s="1"/>
    </row>
    <row r="10" spans="2:31" ht="14.4">
      <c r="B10" s="1" t="s">
        <v>65</v>
      </c>
      <c r="C10" s="1">
        <v>6</v>
      </c>
      <c r="D10" s="2">
        <f>IF(D9=MAX($D9:$N9),D$5/((2*SUM(Q$5:Q9))+1),D9)</f>
        <v>58530.2</v>
      </c>
      <c r="E10" s="2">
        <f>IF(E9=MAX($D9:$N9),E$5/((2*SUM(R$5:R9))+1),E9)</f>
        <v>39892.400000000001</v>
      </c>
      <c r="F10" s="2">
        <f>IF(F9=MAX($D9:$N9),F$5/((2*SUM(S$5:S9))+1),F9)</f>
        <v>26601.333333333332</v>
      </c>
      <c r="G10" s="2">
        <f>IF(G9=MAX($D9:$N9),G$5/((2*SUM(T$5:T9))+1),G9)</f>
        <v>0</v>
      </c>
      <c r="H10" s="2">
        <f>IF(H9=MAX($D9:$N9),H$5/((2*SUM(U$5:U9))+1),H9)</f>
        <v>15399</v>
      </c>
      <c r="I10" s="2">
        <f>IF(I9=MAX($D9:$N9),I$5/((2*SUM(V$5:V9))+1),I9)</f>
        <v>14014</v>
      </c>
      <c r="J10" s="2">
        <f>IF(J9=MAX($D9:$N9),J$5/((2*SUM(W$5:W9))+1),J9)</f>
        <v>2551</v>
      </c>
      <c r="K10" s="2">
        <f>IF(K9=MAX($D9:$N9),K$5/((2*SUM(X$5:X9))+1),K9)</f>
        <v>1999</v>
      </c>
      <c r="L10" s="2">
        <f>IF(L9=MAX($D9:$N9),L$5/((2*SUM(Y$5:Y9))+1),L9)</f>
        <v>1170</v>
      </c>
      <c r="M10" s="2">
        <f>IF(M9=MAX($D9:$N9),M$5/((2*SUM(Z$5:Z9))+1),M9)</f>
        <v>441</v>
      </c>
      <c r="N10" s="2">
        <f>IF(N9=MAX($D9:$N9),N$5/((2*SUM($Q$5:$Q9))+1),N9)</f>
        <v>694</v>
      </c>
      <c r="O10" s="1"/>
      <c r="P10" s="1">
        <v>6</v>
      </c>
      <c r="Q10" s="1">
        <f t="shared" si="0"/>
        <v>1</v>
      </c>
      <c r="R10" s="1">
        <f t="shared" si="1"/>
        <v>0</v>
      </c>
      <c r="S10" s="1">
        <f t="shared" si="2"/>
        <v>0</v>
      </c>
      <c r="T10" s="1">
        <f t="shared" si="3"/>
        <v>0</v>
      </c>
      <c r="U10" s="1">
        <f t="shared" si="4"/>
        <v>0</v>
      </c>
      <c r="V10" s="1">
        <f t="shared" si="5"/>
        <v>0</v>
      </c>
      <c r="W10" s="1">
        <f t="shared" si="6"/>
        <v>0</v>
      </c>
      <c r="X10" s="1">
        <f t="shared" si="7"/>
        <v>0</v>
      </c>
      <c r="Y10" s="1">
        <f t="shared" si="8"/>
        <v>0</v>
      </c>
      <c r="Z10" s="1">
        <f t="shared" si="9"/>
        <v>0</v>
      </c>
      <c r="AA10" s="1">
        <f t="shared" si="10"/>
        <v>0</v>
      </c>
      <c r="AB10" s="1"/>
      <c r="AC10" s="1"/>
      <c r="AD10" s="1"/>
      <c r="AE10" s="1"/>
    </row>
    <row r="11" spans="2:31" ht="14.4">
      <c r="B11" s="1" t="s">
        <v>65</v>
      </c>
      <c r="C11" s="1">
        <v>7</v>
      </c>
      <c r="D11" s="2">
        <f>IF(D10=MAX($D10:$N10),D$5/((2*SUM(Q$5:Q10))+1),D10)</f>
        <v>41807.285714285717</v>
      </c>
      <c r="E11" s="2">
        <f>IF(E10=MAX($D10:$N10),E$5/((2*SUM(R$5:R10))+1),E10)</f>
        <v>39892.400000000001</v>
      </c>
      <c r="F11" s="2">
        <f>IF(F10=MAX($D10:$N10),F$5/((2*SUM(S$5:S10))+1),F10)</f>
        <v>26601.333333333332</v>
      </c>
      <c r="G11" s="2">
        <f>IF(G10=MAX($D10:$N10),G$5/((2*SUM(T$5:T10))+1),G10)</f>
        <v>0</v>
      </c>
      <c r="H11" s="2">
        <f>IF(H10=MAX($D10:$N10),H$5/((2*SUM(U$5:U10))+1),H10)</f>
        <v>15399</v>
      </c>
      <c r="I11" s="2">
        <f>IF(I10=MAX($D10:$N10),I$5/((2*SUM(V$5:V10))+1),I10)</f>
        <v>14014</v>
      </c>
      <c r="J11" s="2">
        <f>IF(J10=MAX($D10:$N10),J$5/((2*SUM(W$5:W10))+1),J10)</f>
        <v>2551</v>
      </c>
      <c r="K11" s="2">
        <f>IF(K10=MAX($D10:$N10),K$5/((2*SUM(X$5:X10))+1),K10)</f>
        <v>1999</v>
      </c>
      <c r="L11" s="2">
        <f>IF(L10=MAX($D10:$N10),L$5/((2*SUM(Y$5:Y10))+1),L10)</f>
        <v>1170</v>
      </c>
      <c r="M11" s="2">
        <f>IF(M10=MAX($D10:$N10),M$5/((2*SUM(Z$5:Z10))+1),M10)</f>
        <v>441</v>
      </c>
      <c r="N11" s="2">
        <f>IF(N10=MAX($D10:$N10),N$5/((2*SUM($Q$5:$Q10))+1),N10)</f>
        <v>694</v>
      </c>
      <c r="O11" s="1"/>
      <c r="P11" s="1">
        <v>7</v>
      </c>
      <c r="Q11" s="1">
        <f t="shared" si="0"/>
        <v>1</v>
      </c>
      <c r="R11" s="1">
        <f t="shared" si="1"/>
        <v>0</v>
      </c>
      <c r="S11" s="1">
        <f t="shared" si="2"/>
        <v>0</v>
      </c>
      <c r="T11" s="1">
        <f t="shared" si="3"/>
        <v>0</v>
      </c>
      <c r="U11" s="1">
        <f t="shared" si="4"/>
        <v>0</v>
      </c>
      <c r="V11" s="1">
        <f t="shared" si="5"/>
        <v>0</v>
      </c>
      <c r="W11" s="1">
        <f t="shared" si="6"/>
        <v>0</v>
      </c>
      <c r="X11" s="1">
        <f t="shared" si="7"/>
        <v>0</v>
      </c>
      <c r="Y11" s="1">
        <f t="shared" si="8"/>
        <v>0</v>
      </c>
      <c r="Z11" s="1">
        <f t="shared" si="9"/>
        <v>0</v>
      </c>
      <c r="AA11" s="1">
        <f t="shared" si="10"/>
        <v>0</v>
      </c>
      <c r="AB11" s="1"/>
      <c r="AC11" s="1"/>
      <c r="AD11" s="1"/>
      <c r="AE11" s="1"/>
    </row>
    <row r="12" spans="2:31" ht="14.4">
      <c r="B12" s="1" t="s">
        <v>65</v>
      </c>
      <c r="C12" s="1">
        <v>8</v>
      </c>
      <c r="D12" s="2">
        <f>IF(D11=MAX($D11:$N11),D$5/((2*SUM(Q$5:Q11))+1),D11)</f>
        <v>32516.777777777777</v>
      </c>
      <c r="E12" s="2">
        <f>IF(E11=MAX($D11:$N11),E$5/((2*SUM(R$5:R11))+1),E11)</f>
        <v>39892.400000000001</v>
      </c>
      <c r="F12" s="2">
        <f>IF(F11=MAX($D11:$N11),F$5/((2*SUM(S$5:S11))+1),F11)</f>
        <v>26601.333333333332</v>
      </c>
      <c r="G12" s="2">
        <f>IF(G11=MAX($D11:$N11),G$5/((2*SUM(T$5:T11))+1),G11)</f>
        <v>0</v>
      </c>
      <c r="H12" s="2">
        <f>IF(H11=MAX($D11:$N11),H$5/((2*SUM(U$5:U11))+1),H11)</f>
        <v>15399</v>
      </c>
      <c r="I12" s="2">
        <f>IF(I11=MAX($D11:$N11),I$5/((2*SUM(V$5:V11))+1),I11)</f>
        <v>14014</v>
      </c>
      <c r="J12" s="2">
        <f>IF(J11=MAX($D11:$N11),J$5/((2*SUM(W$5:W11))+1),J11)</f>
        <v>2551</v>
      </c>
      <c r="K12" s="2">
        <f>IF(K11=MAX($D11:$N11),K$5/((2*SUM(X$5:X11))+1),K11)</f>
        <v>1999</v>
      </c>
      <c r="L12" s="2">
        <f>IF(L11=MAX($D11:$N11),L$5/((2*SUM(Y$5:Y11))+1),L11)</f>
        <v>1170</v>
      </c>
      <c r="M12" s="2">
        <f>IF(M11=MAX($D11:$N11),M$5/((2*SUM(Z$5:Z11))+1),M11)</f>
        <v>441</v>
      </c>
      <c r="N12" s="2">
        <f>IF(N11=MAX($D11:$N11),N$5/((2*SUM($Q$5:$Q11))+1),N11)</f>
        <v>694</v>
      </c>
      <c r="O12" s="1"/>
      <c r="P12" s="1">
        <v>8</v>
      </c>
      <c r="Q12" s="1">
        <f t="shared" si="0"/>
        <v>0</v>
      </c>
      <c r="R12" s="1">
        <f t="shared" si="1"/>
        <v>1</v>
      </c>
      <c r="S12" s="1">
        <f t="shared" si="2"/>
        <v>0</v>
      </c>
      <c r="T12" s="1">
        <f t="shared" si="3"/>
        <v>0</v>
      </c>
      <c r="U12" s="1">
        <f t="shared" si="4"/>
        <v>0</v>
      </c>
      <c r="V12" s="1">
        <f t="shared" si="5"/>
        <v>0</v>
      </c>
      <c r="W12" s="1">
        <f t="shared" si="6"/>
        <v>0</v>
      </c>
      <c r="X12" s="1">
        <f t="shared" si="7"/>
        <v>0</v>
      </c>
      <c r="Y12" s="1">
        <f t="shared" si="8"/>
        <v>0</v>
      </c>
      <c r="Z12" s="1">
        <f t="shared" si="9"/>
        <v>0</v>
      </c>
      <c r="AA12" s="1">
        <f t="shared" si="10"/>
        <v>0</v>
      </c>
      <c r="AB12" s="1"/>
      <c r="AC12" s="1"/>
      <c r="AD12" s="1"/>
      <c r="AE12" s="1"/>
    </row>
    <row r="13" spans="2:31" ht="14.4">
      <c r="B13" s="1" t="s">
        <v>65</v>
      </c>
      <c r="C13" s="1">
        <v>9</v>
      </c>
      <c r="D13" s="2">
        <f>IF(D12=MAX($D12:$N12),D$5/((2*SUM(Q$5:Q12))+1),D12)</f>
        <v>32516.777777777777</v>
      </c>
      <c r="E13" s="2">
        <f>IF(E12=MAX($D12:$N12),E$5/((2*SUM(R$5:R12))+1),E12)</f>
        <v>28494.571428571428</v>
      </c>
      <c r="F13" s="2">
        <f>IF(F12=MAX($D12:$N12),F$5/((2*SUM(S$5:S12))+1),F12)</f>
        <v>26601.333333333332</v>
      </c>
      <c r="G13" s="2">
        <f>IF(G12=MAX($D12:$N12),G$5/((2*SUM(T$5:T12))+1),G12)</f>
        <v>0</v>
      </c>
      <c r="H13" s="2">
        <f>IF(H12=MAX($D12:$N12),H$5/((2*SUM(U$5:U12))+1),H12)</f>
        <v>15399</v>
      </c>
      <c r="I13" s="2">
        <f>IF(I12=MAX($D12:$N12),I$5/((2*SUM(V$5:V12))+1),I12)</f>
        <v>14014</v>
      </c>
      <c r="J13" s="2">
        <f>IF(J12=MAX($D12:$N12),J$5/((2*SUM(W$5:W12))+1),J12)</f>
        <v>2551</v>
      </c>
      <c r="K13" s="2">
        <f>IF(K12=MAX($D12:$N12),K$5/((2*SUM(X$5:X12))+1),K12)</f>
        <v>1999</v>
      </c>
      <c r="L13" s="2">
        <f>IF(L12=MAX($D12:$N12),L$5/((2*SUM(Y$5:Y12))+1),L12)</f>
        <v>1170</v>
      </c>
      <c r="M13" s="2">
        <f>IF(M12=MAX($D12:$N12),M$5/((2*SUM(Z$5:Z12))+1),M12)</f>
        <v>441</v>
      </c>
      <c r="N13" s="2">
        <f>IF(N12=MAX($D12:$N12),N$5/((2*SUM($Q$5:$Q12))+1),N12)</f>
        <v>694</v>
      </c>
      <c r="O13" s="1"/>
      <c r="P13" s="1">
        <v>9</v>
      </c>
      <c r="Q13" s="1">
        <f t="shared" si="0"/>
        <v>1</v>
      </c>
      <c r="R13" s="1">
        <f t="shared" si="1"/>
        <v>0</v>
      </c>
      <c r="S13" s="1">
        <f t="shared" si="2"/>
        <v>0</v>
      </c>
      <c r="T13" s="1">
        <f t="shared" si="3"/>
        <v>0</v>
      </c>
      <c r="U13" s="1">
        <f t="shared" si="4"/>
        <v>0</v>
      </c>
      <c r="V13" s="1">
        <f t="shared" si="5"/>
        <v>0</v>
      </c>
      <c r="W13" s="1">
        <f t="shared" si="6"/>
        <v>0</v>
      </c>
      <c r="X13" s="1">
        <f t="shared" si="7"/>
        <v>0</v>
      </c>
      <c r="Y13" s="1">
        <f t="shared" si="8"/>
        <v>0</v>
      </c>
      <c r="Z13" s="1">
        <f t="shared" si="9"/>
        <v>0</v>
      </c>
      <c r="AA13" s="1">
        <f t="shared" si="10"/>
        <v>0</v>
      </c>
      <c r="AB13" s="1"/>
      <c r="AC13" s="1"/>
      <c r="AD13" s="1"/>
      <c r="AE13" s="1"/>
    </row>
    <row r="14" spans="2:31" ht="14.4">
      <c r="B14" s="1" t="s">
        <v>65</v>
      </c>
      <c r="C14" s="1">
        <v>10</v>
      </c>
      <c r="D14" s="2">
        <f>IF(D13=MAX($D13:$N13),D$5/((2*SUM(Q$5:Q13))+1),D13)</f>
        <v>26604.636363636364</v>
      </c>
      <c r="E14" s="2">
        <f>IF(E13=MAX($D13:$N13),E$5/((2*SUM(R$5:R13))+1),E13)</f>
        <v>28494.571428571428</v>
      </c>
      <c r="F14" s="2">
        <f>IF(F13=MAX($D13:$N13),F$5/((2*SUM(S$5:S13))+1),F13)</f>
        <v>26601.333333333332</v>
      </c>
      <c r="G14" s="2">
        <f>IF(G13=MAX($D13:$N13),G$5/((2*SUM(T$5:T13))+1),G13)</f>
        <v>0</v>
      </c>
      <c r="H14" s="2">
        <f>IF(H13=MAX($D13:$N13),H$5/((2*SUM(U$5:U13))+1),H13)</f>
        <v>15399</v>
      </c>
      <c r="I14" s="2">
        <f>IF(I13=MAX($D13:$N13),I$5/((2*SUM(V$5:V13))+1),I13)</f>
        <v>14014</v>
      </c>
      <c r="J14" s="2">
        <f>IF(J13=MAX($D13:$N13),J$5/((2*SUM(W$5:W13))+1),J13)</f>
        <v>2551</v>
      </c>
      <c r="K14" s="2">
        <f>IF(K13=MAX($D13:$N13),K$5/((2*SUM(X$5:X13))+1),K13)</f>
        <v>1999</v>
      </c>
      <c r="L14" s="2">
        <f>IF(L13=MAX($D13:$N13),L$5/((2*SUM(Y$5:Y13))+1),L13)</f>
        <v>1170</v>
      </c>
      <c r="M14" s="2">
        <f>IF(M13=MAX($D13:$N13),M$5/((2*SUM(Z$5:Z13))+1),M13)</f>
        <v>441</v>
      </c>
      <c r="N14" s="2">
        <f>IF(N13=MAX($D13:$N13),N$5/((2*SUM($Q$5:$Q13))+1),N13)</f>
        <v>694</v>
      </c>
      <c r="O14" s="1"/>
      <c r="P14" s="1">
        <v>10</v>
      </c>
      <c r="Q14" s="1">
        <f t="shared" si="0"/>
        <v>0</v>
      </c>
      <c r="R14" s="1">
        <f t="shared" si="1"/>
        <v>1</v>
      </c>
      <c r="S14" s="1">
        <f t="shared" si="2"/>
        <v>0</v>
      </c>
      <c r="T14" s="1">
        <f t="shared" si="3"/>
        <v>0</v>
      </c>
      <c r="U14" s="1">
        <f t="shared" si="4"/>
        <v>0</v>
      </c>
      <c r="V14" s="1">
        <f t="shared" si="5"/>
        <v>0</v>
      </c>
      <c r="W14" s="1">
        <f t="shared" si="6"/>
        <v>0</v>
      </c>
      <c r="X14" s="1">
        <f t="shared" si="7"/>
        <v>0</v>
      </c>
      <c r="Y14" s="1">
        <f t="shared" si="8"/>
        <v>0</v>
      </c>
      <c r="Z14" s="1">
        <f t="shared" si="9"/>
        <v>0</v>
      </c>
      <c r="AA14" s="1">
        <f t="shared" si="10"/>
        <v>0</v>
      </c>
      <c r="AB14" s="1"/>
      <c r="AC14" s="1"/>
      <c r="AD14" s="1"/>
      <c r="AE14" s="1"/>
    </row>
    <row r="15" spans="2:31" ht="14.4">
      <c r="B15" s="1" t="s">
        <v>65</v>
      </c>
      <c r="C15" s="1">
        <v>11</v>
      </c>
      <c r="D15" s="2">
        <f>IF(D14=MAX($D14:$N14),D$5/((2*SUM(Q$5:Q14))+1),D14)</f>
        <v>26604.636363636364</v>
      </c>
      <c r="E15" s="2">
        <f>IF(E14=MAX($D14:$N14),E$5/((2*SUM(R$5:R14))+1),E14)</f>
        <v>22162.444444444445</v>
      </c>
      <c r="F15" s="2">
        <f>IF(F14=MAX($D14:$N14),F$5/((2*SUM(S$5:S14))+1),F14)</f>
        <v>26601.333333333332</v>
      </c>
      <c r="G15" s="2">
        <f>IF(G14=MAX($D14:$N14),G$5/((2*SUM(T$5:T14))+1),G14)</f>
        <v>0</v>
      </c>
      <c r="H15" s="2">
        <f>IF(H14=MAX($D14:$N14),H$5/((2*SUM(U$5:U14))+1),H14)</f>
        <v>15399</v>
      </c>
      <c r="I15" s="2">
        <f>IF(I14=MAX($D14:$N14),I$5/((2*SUM(V$5:V14))+1),I14)</f>
        <v>14014</v>
      </c>
      <c r="J15" s="2">
        <f>IF(J14=MAX($D14:$N14),J$5/((2*SUM(W$5:W14))+1),J14)</f>
        <v>2551</v>
      </c>
      <c r="K15" s="2">
        <f>IF(K14=MAX($D14:$N14),K$5/((2*SUM(X$5:X14))+1),K14)</f>
        <v>1999</v>
      </c>
      <c r="L15" s="2">
        <f>IF(L14=MAX($D14:$N14),L$5/((2*SUM(Y$5:Y14))+1),L14)</f>
        <v>1170</v>
      </c>
      <c r="M15" s="2">
        <f>IF(M14=MAX($D14:$N14),M$5/((2*SUM(Z$5:Z14))+1),M14)</f>
        <v>441</v>
      </c>
      <c r="N15" s="2">
        <f>IF(N14=MAX($D14:$N14),N$5/((2*SUM($Q$5:$Q14))+1),N14)</f>
        <v>694</v>
      </c>
      <c r="O15" s="1"/>
      <c r="P15" s="1">
        <v>11</v>
      </c>
      <c r="Q15" s="1">
        <f t="shared" si="0"/>
        <v>1</v>
      </c>
      <c r="R15" s="1">
        <f t="shared" si="1"/>
        <v>0</v>
      </c>
      <c r="S15" s="1">
        <f t="shared" si="2"/>
        <v>0</v>
      </c>
      <c r="T15" s="1">
        <f t="shared" si="3"/>
        <v>0</v>
      </c>
      <c r="U15" s="1">
        <f t="shared" si="4"/>
        <v>0</v>
      </c>
      <c r="V15" s="1">
        <f t="shared" si="5"/>
        <v>0</v>
      </c>
      <c r="W15" s="1">
        <f t="shared" si="6"/>
        <v>0</v>
      </c>
      <c r="X15" s="1">
        <f t="shared" si="7"/>
        <v>0</v>
      </c>
      <c r="Y15" s="1">
        <f t="shared" si="8"/>
        <v>0</v>
      </c>
      <c r="Z15" s="1">
        <f t="shared" si="9"/>
        <v>0</v>
      </c>
      <c r="AA15" s="1">
        <f t="shared" si="10"/>
        <v>0</v>
      </c>
      <c r="AB15" s="1"/>
      <c r="AC15" s="1"/>
      <c r="AD15" s="1"/>
      <c r="AE15" s="1"/>
    </row>
    <row r="16" spans="2:31" ht="14.4">
      <c r="B16" s="1" t="s">
        <v>65</v>
      </c>
      <c r="C16" s="1">
        <v>12</v>
      </c>
      <c r="D16" s="2">
        <f>IF(D15=MAX($D15:$N15),D$5/((2*SUM(Q$5:Q15))+1),D15)</f>
        <v>22511.615384615383</v>
      </c>
      <c r="E16" s="2">
        <f>IF(E15=MAX($D15:$N15),E$5/((2*SUM(R$5:R15))+1),E15)</f>
        <v>22162.444444444445</v>
      </c>
      <c r="F16" s="2">
        <f>IF(F15=MAX($D15:$N15),F$5/((2*SUM(S$5:S15))+1),F15)</f>
        <v>26601.333333333332</v>
      </c>
      <c r="G16" s="2">
        <f>IF(G15=MAX($D15:$N15),G$5/((2*SUM(T$5:T15))+1),G15)</f>
        <v>0</v>
      </c>
      <c r="H16" s="2">
        <f>IF(H15=MAX($D15:$N15),H$5/((2*SUM(U$5:U15))+1),H15)</f>
        <v>15399</v>
      </c>
      <c r="I16" s="2">
        <f>IF(I15=MAX($D15:$N15),I$5/((2*SUM(V$5:V15))+1),I15)</f>
        <v>14014</v>
      </c>
      <c r="J16" s="2">
        <f>IF(J15=MAX($D15:$N15),J$5/((2*SUM(W$5:W15))+1),J15)</f>
        <v>2551</v>
      </c>
      <c r="K16" s="2">
        <f>IF(K15=MAX($D15:$N15),K$5/((2*SUM(X$5:X15))+1),K15)</f>
        <v>1999</v>
      </c>
      <c r="L16" s="2">
        <f>IF(L15=MAX($D15:$N15),L$5/((2*SUM(Y$5:Y15))+1),L15)</f>
        <v>1170</v>
      </c>
      <c r="M16" s="2">
        <f>IF(M15=MAX($D15:$N15),M$5/((2*SUM(Z$5:Z15))+1),M15)</f>
        <v>441</v>
      </c>
      <c r="N16" s="2">
        <f>IF(N15=MAX($D15:$N15),N$5/((2*SUM($Q$5:$Q15))+1),N15)</f>
        <v>694</v>
      </c>
      <c r="O16" s="1"/>
      <c r="P16" s="1">
        <v>12</v>
      </c>
      <c r="Q16" s="1">
        <f t="shared" si="0"/>
        <v>0</v>
      </c>
      <c r="R16" s="1">
        <f t="shared" si="1"/>
        <v>0</v>
      </c>
      <c r="S16" s="1">
        <f t="shared" si="2"/>
        <v>1</v>
      </c>
      <c r="T16" s="1">
        <f t="shared" si="3"/>
        <v>0</v>
      </c>
      <c r="U16" s="1">
        <f t="shared" si="4"/>
        <v>0</v>
      </c>
      <c r="V16" s="1">
        <f t="shared" si="5"/>
        <v>0</v>
      </c>
      <c r="W16" s="1">
        <f t="shared" si="6"/>
        <v>0</v>
      </c>
      <c r="X16" s="1">
        <f t="shared" si="7"/>
        <v>0</v>
      </c>
      <c r="Y16" s="1">
        <f t="shared" si="8"/>
        <v>0</v>
      </c>
      <c r="Z16" s="1">
        <f t="shared" si="9"/>
        <v>0</v>
      </c>
      <c r="AA16" s="1">
        <f t="shared" si="10"/>
        <v>0</v>
      </c>
      <c r="AB16" s="1"/>
      <c r="AC16" s="1"/>
      <c r="AD16" s="1"/>
      <c r="AE16" s="1"/>
    </row>
    <row r="17" spans="2:31" ht="14.4">
      <c r="B17" s="1" t="s">
        <v>65</v>
      </c>
      <c r="C17" s="1">
        <v>13</v>
      </c>
      <c r="D17" s="2">
        <f>IF(D16=MAX($D16:$N16),D$5/((2*SUM(Q$5:Q16))+1),D16)</f>
        <v>22511.615384615383</v>
      </c>
      <c r="E17" s="2">
        <f>IF(E16=MAX($D16:$N16),E$5/((2*SUM(R$5:R16))+1),E16)</f>
        <v>22162.444444444445</v>
      </c>
      <c r="F17" s="2">
        <f>IF(F16=MAX($D16:$N16),F$5/((2*SUM(S$5:S16))+1),F16)</f>
        <v>15960.8</v>
      </c>
      <c r="G17" s="2">
        <f>IF(G16=MAX($D16:$N16),G$5/((2*SUM(T$5:T16))+1),G16)</f>
        <v>0</v>
      </c>
      <c r="H17" s="2">
        <f>IF(H16=MAX($D16:$N16),H$5/((2*SUM(U$5:U16))+1),H16)</f>
        <v>15399</v>
      </c>
      <c r="I17" s="2">
        <f>IF(I16=MAX($D16:$N16),I$5/((2*SUM(V$5:V16))+1),I16)</f>
        <v>14014</v>
      </c>
      <c r="J17" s="2">
        <f>IF(J16=MAX($D16:$N16),J$5/((2*SUM(W$5:W16))+1),J16)</f>
        <v>2551</v>
      </c>
      <c r="K17" s="2">
        <f>IF(K16=MAX($D16:$N16),K$5/((2*SUM(X$5:X16))+1),K16)</f>
        <v>1999</v>
      </c>
      <c r="L17" s="2">
        <f>IF(L16=MAX($D16:$N16),L$5/((2*SUM(Y$5:Y16))+1),L16)</f>
        <v>1170</v>
      </c>
      <c r="M17" s="2">
        <f>IF(M16=MAX($D16:$N16),M$5/((2*SUM(Z$5:Z16))+1),M16)</f>
        <v>441</v>
      </c>
      <c r="N17" s="2">
        <f>IF(N16=MAX($D16:$N16),N$5/((2*SUM($Q$5:$Q16))+1),N16)</f>
        <v>694</v>
      </c>
      <c r="O17" s="1"/>
      <c r="P17" s="1">
        <v>13</v>
      </c>
      <c r="Q17" s="1">
        <f t="shared" si="0"/>
        <v>1</v>
      </c>
      <c r="R17" s="1">
        <f t="shared" si="1"/>
        <v>0</v>
      </c>
      <c r="S17" s="1">
        <f t="shared" si="2"/>
        <v>0</v>
      </c>
      <c r="T17" s="1">
        <f t="shared" si="3"/>
        <v>0</v>
      </c>
      <c r="U17" s="1">
        <f t="shared" si="4"/>
        <v>0</v>
      </c>
      <c r="V17" s="1">
        <f t="shared" si="5"/>
        <v>0</v>
      </c>
      <c r="W17" s="1">
        <f t="shared" si="6"/>
        <v>0</v>
      </c>
      <c r="X17" s="1">
        <f t="shared" si="7"/>
        <v>0</v>
      </c>
      <c r="Y17" s="1">
        <f t="shared" si="8"/>
        <v>0</v>
      </c>
      <c r="Z17" s="1">
        <f t="shared" si="9"/>
        <v>0</v>
      </c>
      <c r="AA17" s="1">
        <f t="shared" si="10"/>
        <v>0</v>
      </c>
      <c r="AB17" s="1"/>
      <c r="AC17" s="1"/>
      <c r="AD17" s="1"/>
      <c r="AE17" s="1"/>
    </row>
    <row r="18" spans="2:31" ht="14.4">
      <c r="B18" s="1" t="s">
        <v>65</v>
      </c>
      <c r="C18" s="1">
        <v>14</v>
      </c>
      <c r="D18" s="2">
        <f>IF(D17=MAX($D17:$N17),D$5/((2*SUM(Q$5:Q17))+1),D17)</f>
        <v>19510.066666666666</v>
      </c>
      <c r="E18" s="2">
        <f>IF(E17=MAX($D17:$N17),E$5/((2*SUM(R$5:R17))+1),E17)</f>
        <v>22162.444444444445</v>
      </c>
      <c r="F18" s="2">
        <f>IF(F17=MAX($D17:$N17),F$5/((2*SUM(S$5:S17))+1),F17)</f>
        <v>15960.8</v>
      </c>
      <c r="G18" s="2">
        <f>IF(G17=MAX($D17:$N17),G$5/((2*SUM(T$5:T17))+1),G17)</f>
        <v>0</v>
      </c>
      <c r="H18" s="2">
        <f>IF(H17=MAX($D17:$N17),H$5/((2*SUM(U$5:U17))+1),H17)</f>
        <v>15399</v>
      </c>
      <c r="I18" s="2">
        <f>IF(I17=MAX($D17:$N17),I$5/((2*SUM(V$5:V17))+1),I17)</f>
        <v>14014</v>
      </c>
      <c r="J18" s="2">
        <f>IF(J17=MAX($D17:$N17),J$5/((2*SUM(W$5:W17))+1),J17)</f>
        <v>2551</v>
      </c>
      <c r="K18" s="2">
        <f>IF(K17=MAX($D17:$N17),K$5/((2*SUM(X$5:X17))+1),K17)</f>
        <v>1999</v>
      </c>
      <c r="L18" s="2">
        <f>IF(L17=MAX($D17:$N17),L$5/((2*SUM(Y$5:Y17))+1),L17)</f>
        <v>1170</v>
      </c>
      <c r="M18" s="2">
        <f>IF(M17=MAX($D17:$N17),M$5/((2*SUM(Z$5:Z17))+1),M17)</f>
        <v>441</v>
      </c>
      <c r="N18" s="2">
        <f>IF(N17=MAX($D17:$N17),N$5/((2*SUM($Q$5:$Q17))+1),N17)</f>
        <v>694</v>
      </c>
      <c r="O18" s="1"/>
      <c r="P18" s="1">
        <v>14</v>
      </c>
      <c r="Q18" s="1">
        <f t="shared" si="0"/>
        <v>0</v>
      </c>
      <c r="R18" s="1">
        <f t="shared" si="1"/>
        <v>1</v>
      </c>
      <c r="S18" s="1">
        <f t="shared" si="2"/>
        <v>0</v>
      </c>
      <c r="T18" s="1">
        <f t="shared" si="3"/>
        <v>0</v>
      </c>
      <c r="U18" s="1">
        <f t="shared" si="4"/>
        <v>0</v>
      </c>
      <c r="V18" s="1">
        <f t="shared" si="5"/>
        <v>0</v>
      </c>
      <c r="W18" s="1">
        <f t="shared" si="6"/>
        <v>0</v>
      </c>
      <c r="X18" s="1">
        <f t="shared" si="7"/>
        <v>0</v>
      </c>
      <c r="Y18" s="1">
        <f t="shared" si="8"/>
        <v>0</v>
      </c>
      <c r="Z18" s="1">
        <f t="shared" si="9"/>
        <v>0</v>
      </c>
      <c r="AA18" s="1">
        <f t="shared" si="10"/>
        <v>0</v>
      </c>
      <c r="AB18" s="1"/>
      <c r="AC18" s="1"/>
      <c r="AD18" s="1"/>
      <c r="AE18" s="1"/>
    </row>
    <row r="19" spans="2:31" ht="14.4">
      <c r="B19" s="1" t="s">
        <v>65</v>
      </c>
      <c r="C19" s="1">
        <v>15</v>
      </c>
      <c r="D19" s="2">
        <f>IF(D18=MAX($D18:$N18),D$5/((2*SUM(Q$5:Q18))+1),D18)</f>
        <v>19510.066666666666</v>
      </c>
      <c r="E19" s="2">
        <f>IF(E18=MAX($D18:$N18),E$5/((2*SUM(R$5:R18))+1),E18)</f>
        <v>18132.909090909092</v>
      </c>
      <c r="F19" s="2">
        <f>IF(F18=MAX($D18:$N18),F$5/((2*SUM(S$5:S18))+1),F18)</f>
        <v>15960.8</v>
      </c>
      <c r="G19" s="2">
        <f>IF(G18=MAX($D18:$N18),G$5/((2*SUM(T$5:T18))+1),G18)</f>
        <v>0</v>
      </c>
      <c r="H19" s="2">
        <f>IF(H18=MAX($D18:$N18),H$5/((2*SUM(U$5:U18))+1),H18)</f>
        <v>15399</v>
      </c>
      <c r="I19" s="2">
        <f>IF(I18=MAX($D18:$N18),I$5/((2*SUM(V$5:V18))+1),I18)</f>
        <v>14014</v>
      </c>
      <c r="J19" s="2">
        <f>IF(J18=MAX($D18:$N18),J$5/((2*SUM(W$5:W18))+1),J18)</f>
        <v>2551</v>
      </c>
      <c r="K19" s="2">
        <f>IF(K18=MAX($D18:$N18),K$5/((2*SUM(X$5:X18))+1),K18)</f>
        <v>1999</v>
      </c>
      <c r="L19" s="2">
        <f>IF(L18=MAX($D18:$N18),L$5/((2*SUM(Y$5:Y18))+1),L18)</f>
        <v>1170</v>
      </c>
      <c r="M19" s="2">
        <f>IF(M18=MAX($D18:$N18),M$5/((2*SUM(Z$5:Z18))+1),M18)</f>
        <v>441</v>
      </c>
      <c r="N19" s="2">
        <f>IF(N18=MAX($D18:$N18),N$5/((2*SUM($Q$5:$Q18))+1),N18)</f>
        <v>694</v>
      </c>
      <c r="O19" s="1"/>
      <c r="P19" s="1">
        <v>15</v>
      </c>
      <c r="Q19" s="1">
        <f t="shared" si="0"/>
        <v>1</v>
      </c>
      <c r="R19" s="1">
        <f t="shared" si="1"/>
        <v>0</v>
      </c>
      <c r="S19" s="1">
        <f t="shared" si="2"/>
        <v>0</v>
      </c>
      <c r="T19" s="1">
        <f t="shared" si="3"/>
        <v>0</v>
      </c>
      <c r="U19" s="1">
        <f t="shared" si="4"/>
        <v>0</v>
      </c>
      <c r="V19" s="1">
        <f t="shared" si="5"/>
        <v>0</v>
      </c>
      <c r="W19" s="1">
        <f t="shared" si="6"/>
        <v>0</v>
      </c>
      <c r="X19" s="1">
        <f t="shared" si="7"/>
        <v>0</v>
      </c>
      <c r="Y19" s="1">
        <f t="shared" si="8"/>
        <v>0</v>
      </c>
      <c r="Z19" s="1">
        <f t="shared" si="9"/>
        <v>0</v>
      </c>
      <c r="AA19" s="1">
        <f t="shared" si="10"/>
        <v>0</v>
      </c>
      <c r="AB19" s="1"/>
      <c r="AC19" s="1"/>
      <c r="AD19" s="1"/>
      <c r="AE19" s="1"/>
    </row>
    <row r="20" spans="2:31" ht="14.4">
      <c r="B20" s="1" t="s">
        <v>65</v>
      </c>
      <c r="C20" s="1">
        <v>16</v>
      </c>
      <c r="D20" s="2">
        <f>IF(D19=MAX($D19:$N19),D$5/((2*SUM(Q$5:Q19))+1),D19)</f>
        <v>17214.764705882353</v>
      </c>
      <c r="E20" s="2">
        <f>IF(E19=MAX($D19:$N19),E$5/((2*SUM(R$5:R19))+1),E19)</f>
        <v>18132.909090909092</v>
      </c>
      <c r="F20" s="2">
        <f>IF(F19=MAX($D19:$N19),F$5/((2*SUM(S$5:S19))+1),F19)</f>
        <v>15960.8</v>
      </c>
      <c r="G20" s="2">
        <f>IF(G19=MAX($D19:$N19),G$5/((2*SUM(T$5:T19))+1),G19)</f>
        <v>0</v>
      </c>
      <c r="H20" s="2">
        <f>IF(H19=MAX($D19:$N19),H$5/((2*SUM(U$5:U19))+1),H19)</f>
        <v>15399</v>
      </c>
      <c r="I20" s="2">
        <f>IF(I19=MAX($D19:$N19),I$5/((2*SUM(V$5:V19))+1),I19)</f>
        <v>14014</v>
      </c>
      <c r="J20" s="2">
        <f>IF(J19=MAX($D19:$N19),J$5/((2*SUM(W$5:W19))+1),J19)</f>
        <v>2551</v>
      </c>
      <c r="K20" s="2">
        <f>IF(K19=MAX($D19:$N19),K$5/((2*SUM(X$5:X19))+1),K19)</f>
        <v>1999</v>
      </c>
      <c r="L20" s="2">
        <f>IF(L19=MAX($D19:$N19),L$5/((2*SUM(Y$5:Y19))+1),L19)</f>
        <v>1170</v>
      </c>
      <c r="M20" s="2">
        <f>IF(M19=MAX($D19:$N19),M$5/((2*SUM(Z$5:Z19))+1),M19)</f>
        <v>441</v>
      </c>
      <c r="N20" s="2">
        <f>IF(N19=MAX($D19:$N19),N$5/((2*SUM($Q$5:$Q19))+1),N19)</f>
        <v>694</v>
      </c>
      <c r="O20" s="1"/>
      <c r="P20" s="1">
        <v>16</v>
      </c>
      <c r="Q20" s="1">
        <f t="shared" si="0"/>
        <v>0</v>
      </c>
      <c r="R20" s="1">
        <f t="shared" si="1"/>
        <v>1</v>
      </c>
      <c r="S20" s="1">
        <f t="shared" si="2"/>
        <v>0</v>
      </c>
      <c r="T20" s="1">
        <f t="shared" si="3"/>
        <v>0</v>
      </c>
      <c r="U20" s="1">
        <f t="shared" si="4"/>
        <v>0</v>
      </c>
      <c r="V20" s="1">
        <f t="shared" si="5"/>
        <v>0</v>
      </c>
      <c r="W20" s="1">
        <f t="shared" si="6"/>
        <v>0</v>
      </c>
      <c r="X20" s="1">
        <f t="shared" si="7"/>
        <v>0</v>
      </c>
      <c r="Y20" s="1">
        <f t="shared" si="8"/>
        <v>0</v>
      </c>
      <c r="Z20" s="1">
        <f t="shared" si="9"/>
        <v>0</v>
      </c>
      <c r="AA20" s="1">
        <f t="shared" si="10"/>
        <v>0</v>
      </c>
      <c r="AB20" s="1"/>
      <c r="AC20" s="1"/>
      <c r="AD20" s="1"/>
      <c r="AE20" s="1"/>
    </row>
    <row r="21" spans="2:31" ht="14.4">
      <c r="B21" s="1" t="s">
        <v>65</v>
      </c>
      <c r="C21" s="1">
        <v>17</v>
      </c>
      <c r="D21" s="2">
        <f>IF(D20=MAX($D20:$N20),D$5/((2*SUM(Q$5:Q20))+1),D20)</f>
        <v>17214.764705882353</v>
      </c>
      <c r="E21" s="2">
        <f>IF(E20=MAX($D20:$N20),E$5/((2*SUM(R$5:R20))+1),E20)</f>
        <v>15343.23076923077</v>
      </c>
      <c r="F21" s="2">
        <f>IF(F20=MAX($D20:$N20),F$5/((2*SUM(S$5:S20))+1),F20)</f>
        <v>15960.8</v>
      </c>
      <c r="G21" s="2">
        <f>IF(G20=MAX($D20:$N20),G$5/((2*SUM(T$5:T20))+1),G20)</f>
        <v>0</v>
      </c>
      <c r="H21" s="2">
        <f>IF(H20=MAX($D20:$N20),H$5/((2*SUM(U$5:U20))+1),H20)</f>
        <v>15399</v>
      </c>
      <c r="I21" s="2">
        <f>IF(I20=MAX($D20:$N20),I$5/((2*SUM(V$5:V20))+1),I20)</f>
        <v>14014</v>
      </c>
      <c r="J21" s="2">
        <f>IF(J20=MAX($D20:$N20),J$5/((2*SUM(W$5:W20))+1),J20)</f>
        <v>2551</v>
      </c>
      <c r="K21" s="2">
        <f>IF(K20=MAX($D20:$N20),K$5/((2*SUM(X$5:X20))+1),K20)</f>
        <v>1999</v>
      </c>
      <c r="L21" s="2">
        <f>IF(L20=MAX($D20:$N20),L$5/((2*SUM(Y$5:Y20))+1),L20)</f>
        <v>1170</v>
      </c>
      <c r="M21" s="2">
        <f>IF(M20=MAX($D20:$N20),M$5/((2*SUM(Z$5:Z20))+1),M20)</f>
        <v>441</v>
      </c>
      <c r="N21" s="2">
        <f>IF(N20=MAX($D20:$N20),N$5/((2*SUM($Q$5:$Q20))+1),N20)</f>
        <v>694</v>
      </c>
      <c r="O21" s="1"/>
      <c r="P21" s="1">
        <v>17</v>
      </c>
      <c r="Q21" s="1">
        <f t="shared" si="0"/>
        <v>1</v>
      </c>
      <c r="R21" s="1">
        <f t="shared" si="1"/>
        <v>0</v>
      </c>
      <c r="S21" s="1">
        <f t="shared" si="2"/>
        <v>0</v>
      </c>
      <c r="T21" s="1">
        <f t="shared" si="3"/>
        <v>0</v>
      </c>
      <c r="U21" s="1">
        <f t="shared" si="4"/>
        <v>0</v>
      </c>
      <c r="V21" s="1">
        <f t="shared" si="5"/>
        <v>0</v>
      </c>
      <c r="W21" s="1">
        <f t="shared" si="6"/>
        <v>0</v>
      </c>
      <c r="X21" s="1">
        <f t="shared" si="7"/>
        <v>0</v>
      </c>
      <c r="Y21" s="1">
        <f t="shared" si="8"/>
        <v>0</v>
      </c>
      <c r="Z21" s="1">
        <f t="shared" si="9"/>
        <v>0</v>
      </c>
      <c r="AA21" s="1">
        <f t="shared" si="10"/>
        <v>0</v>
      </c>
      <c r="AB21" s="1"/>
      <c r="AC21" s="1"/>
      <c r="AD21" s="1"/>
      <c r="AE21" s="1"/>
    </row>
    <row r="22" spans="2:31" ht="14.4">
      <c r="B22" s="1" t="s">
        <v>65</v>
      </c>
      <c r="C22" s="1">
        <v>18</v>
      </c>
      <c r="D22" s="2">
        <f>IF(D21=MAX($D21:$N21),D$5/((2*SUM(Q$5:Q21))+1),D21)</f>
        <v>15402.684210526315</v>
      </c>
      <c r="E22" s="2">
        <f>IF(E21=MAX($D21:$N21),E$5/((2*SUM(R$5:R21))+1),E21)</f>
        <v>15343.23076923077</v>
      </c>
      <c r="F22" s="2">
        <f>IF(F21=MAX($D21:$N21),F$5/((2*SUM(S$5:S21))+1),F21)</f>
        <v>15960.8</v>
      </c>
      <c r="G22" s="2">
        <f>IF(G21=MAX($D21:$N21),G$5/((2*SUM(T$5:T21))+1),G21)</f>
        <v>0</v>
      </c>
      <c r="H22" s="2">
        <f>IF(H21=MAX($D21:$N21),H$5/((2*SUM(U$5:U21))+1),H21)</f>
        <v>15399</v>
      </c>
      <c r="I22" s="2">
        <f>IF(I21=MAX($D21:$N21),I$5/((2*SUM(V$5:V21))+1),I21)</f>
        <v>14014</v>
      </c>
      <c r="J22" s="2">
        <f>IF(J21=MAX($D21:$N21),J$5/((2*SUM(W$5:W21))+1),J21)</f>
        <v>2551</v>
      </c>
      <c r="K22" s="2">
        <f>IF(K21=MAX($D21:$N21),K$5/((2*SUM(X$5:X21))+1),K21)</f>
        <v>1999</v>
      </c>
      <c r="L22" s="2">
        <f>IF(L21=MAX($D21:$N21),L$5/((2*SUM(Y$5:Y21))+1),L21)</f>
        <v>1170</v>
      </c>
      <c r="M22" s="2">
        <f>IF(M21=MAX($D21:$N21),M$5/((2*SUM(Z$5:Z21))+1),M21)</f>
        <v>441</v>
      </c>
      <c r="N22" s="2">
        <f>IF(N21=MAX($D21:$N21),N$5/((2*SUM($Q$5:$Q21))+1),N21)</f>
        <v>694</v>
      </c>
      <c r="O22" s="1"/>
      <c r="P22" s="1">
        <v>18</v>
      </c>
      <c r="Q22" s="1">
        <f t="shared" si="0"/>
        <v>0</v>
      </c>
      <c r="R22" s="1">
        <f t="shared" si="1"/>
        <v>0</v>
      </c>
      <c r="S22" s="1">
        <f t="shared" si="2"/>
        <v>1</v>
      </c>
      <c r="T22" s="1">
        <f t="shared" si="3"/>
        <v>0</v>
      </c>
      <c r="U22" s="1">
        <f t="shared" si="4"/>
        <v>0</v>
      </c>
      <c r="V22" s="1">
        <f t="shared" si="5"/>
        <v>0</v>
      </c>
      <c r="W22" s="1">
        <f t="shared" si="6"/>
        <v>0</v>
      </c>
      <c r="X22" s="1">
        <f t="shared" si="7"/>
        <v>0</v>
      </c>
      <c r="Y22" s="1">
        <f t="shared" si="8"/>
        <v>0</v>
      </c>
      <c r="Z22" s="1">
        <f t="shared" si="9"/>
        <v>0</v>
      </c>
      <c r="AA22" s="1">
        <f t="shared" si="10"/>
        <v>0</v>
      </c>
      <c r="AB22" s="1"/>
      <c r="AC22" s="1"/>
      <c r="AD22" s="1"/>
      <c r="AE22" s="1"/>
    </row>
    <row r="23" spans="2:31" ht="14.4">
      <c r="B23" s="1" t="s">
        <v>65</v>
      </c>
      <c r="C23" s="1">
        <v>19</v>
      </c>
      <c r="D23" s="2">
        <f>IF(D22=MAX($D22:$N22),D$5/((2*SUM(Q$5:Q22))+1),D22)</f>
        <v>15402.684210526315</v>
      </c>
      <c r="E23" s="2">
        <f>IF(E22=MAX($D22:$N22),E$5/((2*SUM(R$5:R22))+1),E22)</f>
        <v>15343.23076923077</v>
      </c>
      <c r="F23" s="2">
        <f>IF(F22=MAX($D22:$N22),F$5/((2*SUM(S$5:S22))+1),F22)</f>
        <v>11400.571428571429</v>
      </c>
      <c r="G23" s="2">
        <f>IF(G22=MAX($D22:$N22),G$5/((2*SUM(T$5:T22))+1),G22)</f>
        <v>0</v>
      </c>
      <c r="H23" s="2">
        <f>IF(H22=MAX($D22:$N22),H$5/((2*SUM(U$5:U22))+1),H22)</f>
        <v>15399</v>
      </c>
      <c r="I23" s="2">
        <f>IF(I22=MAX($D22:$N22),I$5/((2*SUM(V$5:V22))+1),I22)</f>
        <v>14014</v>
      </c>
      <c r="J23" s="2">
        <f>IF(J22=MAX($D22:$N22),J$5/((2*SUM(W$5:W22))+1),J22)</f>
        <v>2551</v>
      </c>
      <c r="K23" s="2">
        <f>IF(K22=MAX($D22:$N22),K$5/((2*SUM(X$5:X22))+1),K22)</f>
        <v>1999</v>
      </c>
      <c r="L23" s="2">
        <f>IF(L22=MAX($D22:$N22),L$5/((2*SUM(Y$5:Y22))+1),L22)</f>
        <v>1170</v>
      </c>
      <c r="M23" s="2">
        <f>IF(M22=MAX($D22:$N22),M$5/((2*SUM(Z$5:Z22))+1),M22)</f>
        <v>441</v>
      </c>
      <c r="N23" s="2">
        <f>IF(N22=MAX($D22:$N22),N$5/((2*SUM($Q$5:$Q22))+1),N22)</f>
        <v>694</v>
      </c>
      <c r="O23" s="1"/>
      <c r="P23" s="1">
        <v>19</v>
      </c>
      <c r="Q23" s="1">
        <f t="shared" si="0"/>
        <v>1</v>
      </c>
      <c r="R23" s="1">
        <f t="shared" si="1"/>
        <v>0</v>
      </c>
      <c r="S23" s="1">
        <f t="shared" si="2"/>
        <v>0</v>
      </c>
      <c r="T23" s="1">
        <f t="shared" si="3"/>
        <v>0</v>
      </c>
      <c r="U23" s="1">
        <f t="shared" si="4"/>
        <v>0</v>
      </c>
      <c r="V23" s="1">
        <f t="shared" si="5"/>
        <v>0</v>
      </c>
      <c r="W23" s="1">
        <f t="shared" si="6"/>
        <v>0</v>
      </c>
      <c r="X23" s="1">
        <f t="shared" si="7"/>
        <v>0</v>
      </c>
      <c r="Y23" s="1">
        <f t="shared" si="8"/>
        <v>0</v>
      </c>
      <c r="Z23" s="1">
        <f t="shared" si="9"/>
        <v>0</v>
      </c>
      <c r="AA23" s="1">
        <f t="shared" si="10"/>
        <v>0</v>
      </c>
      <c r="AB23" s="1"/>
      <c r="AC23" s="1"/>
      <c r="AD23" s="1"/>
      <c r="AE23" s="1"/>
    </row>
    <row r="24" spans="2:31" ht="14.4">
      <c r="B24" s="1" t="s">
        <v>65</v>
      </c>
      <c r="C24" s="1">
        <v>20</v>
      </c>
      <c r="D24" s="2">
        <f>IF(D23=MAX($D23:$N23),D$5/((2*SUM(Q$5:Q23))+1),D23)</f>
        <v>13935.761904761905</v>
      </c>
      <c r="E24" s="2">
        <f>IF(E23=MAX($D23:$N23),E$5/((2*SUM(R$5:R23))+1),E23)</f>
        <v>15343.23076923077</v>
      </c>
      <c r="F24" s="2">
        <f>IF(F23=MAX($D23:$N23),F$5/((2*SUM(S$5:S23))+1),F23)</f>
        <v>11400.571428571429</v>
      </c>
      <c r="G24" s="2">
        <f>IF(G23=MAX($D23:$N23),G$5/((2*SUM(T$5:T23))+1),G23)</f>
        <v>0</v>
      </c>
      <c r="H24" s="2">
        <f>IF(H23=MAX($D23:$N23),H$5/((2*SUM(U$5:U23))+1),H23)</f>
        <v>15399</v>
      </c>
      <c r="I24" s="2">
        <f>IF(I23=MAX($D23:$N23),I$5/((2*SUM(V$5:V23))+1),I23)</f>
        <v>14014</v>
      </c>
      <c r="J24" s="2">
        <f>IF(J23=MAX($D23:$N23),J$5/((2*SUM(W$5:W23))+1),J23)</f>
        <v>2551</v>
      </c>
      <c r="K24" s="2">
        <f>IF(K23=MAX($D23:$N23),K$5/((2*SUM(X$5:X23))+1),K23)</f>
        <v>1999</v>
      </c>
      <c r="L24" s="2">
        <f>IF(L23=MAX($D23:$N23),L$5/((2*SUM(Y$5:Y23))+1),L23)</f>
        <v>1170</v>
      </c>
      <c r="M24" s="2">
        <f>IF(M23=MAX($D23:$N23),M$5/((2*SUM(Z$5:Z23))+1),M23)</f>
        <v>441</v>
      </c>
      <c r="N24" s="2">
        <f>IF(N23=MAX($D23:$N23),N$5/((2*SUM($Q$5:$Q23))+1),N23)</f>
        <v>694</v>
      </c>
      <c r="O24" s="1"/>
      <c r="P24" s="1">
        <v>20</v>
      </c>
      <c r="Q24" s="1">
        <f t="shared" si="0"/>
        <v>0</v>
      </c>
      <c r="R24" s="1">
        <f t="shared" si="1"/>
        <v>0</v>
      </c>
      <c r="S24" s="1">
        <f t="shared" si="2"/>
        <v>0</v>
      </c>
      <c r="T24" s="1">
        <f t="shared" si="3"/>
        <v>0</v>
      </c>
      <c r="U24" s="1">
        <f t="shared" si="4"/>
        <v>1</v>
      </c>
      <c r="V24" s="1">
        <f t="shared" si="5"/>
        <v>0</v>
      </c>
      <c r="W24" s="1">
        <f t="shared" si="6"/>
        <v>0</v>
      </c>
      <c r="X24" s="1">
        <f t="shared" si="7"/>
        <v>0</v>
      </c>
      <c r="Y24" s="1">
        <f t="shared" si="8"/>
        <v>0</v>
      </c>
      <c r="Z24" s="1">
        <f t="shared" si="9"/>
        <v>0</v>
      </c>
      <c r="AA24" s="1">
        <f t="shared" si="10"/>
        <v>0</v>
      </c>
      <c r="AB24" s="1"/>
      <c r="AC24" s="1"/>
      <c r="AD24" s="1"/>
      <c r="AE24" s="1"/>
    </row>
    <row r="25" spans="2:31" ht="14.4">
      <c r="B25" s="1" t="s">
        <v>65</v>
      </c>
      <c r="C25" s="1">
        <v>21</v>
      </c>
      <c r="D25" s="2">
        <f>IF(D24=MAX($D24:$N24),D$5/((2*SUM(Q$5:Q24))+1),D24)</f>
        <v>13935.761904761905</v>
      </c>
      <c r="E25" s="2">
        <f>IF(E24=MAX($D24:$N24),E$5/((2*SUM(R$5:R24))+1),E24)</f>
        <v>15343.23076923077</v>
      </c>
      <c r="F25" s="2">
        <f>IF(F24=MAX($D24:$N24),F$5/((2*SUM(S$5:S24))+1),F24)</f>
        <v>11400.571428571429</v>
      </c>
      <c r="G25" s="2">
        <f>IF(G24=MAX($D24:$N24),G$5/((2*SUM(T$5:T24))+1),G24)</f>
        <v>0</v>
      </c>
      <c r="H25" s="2">
        <f>IF(H24=MAX($D24:$N24),H$5/((2*SUM(U$5:U24))+1),H24)</f>
        <v>5133</v>
      </c>
      <c r="I25" s="2">
        <f>IF(I24=MAX($D24:$N24),I$5/((2*SUM(V$5:V24))+1),I24)</f>
        <v>14014</v>
      </c>
      <c r="J25" s="2">
        <f>IF(J24=MAX($D24:$N24),J$5/((2*SUM(W$5:W24))+1),J24)</f>
        <v>2551</v>
      </c>
      <c r="K25" s="2">
        <f>IF(K24=MAX($D24:$N24),K$5/((2*SUM(X$5:X24))+1),K24)</f>
        <v>1999</v>
      </c>
      <c r="L25" s="2">
        <f>IF(L24=MAX($D24:$N24),L$5/((2*SUM(Y$5:Y24))+1),L24)</f>
        <v>1170</v>
      </c>
      <c r="M25" s="2">
        <f>IF(M24=MAX($D24:$N24),M$5/((2*SUM(Z$5:Z24))+1),M24)</f>
        <v>441</v>
      </c>
      <c r="N25" s="2">
        <f>IF(N24=MAX($D24:$N24),N$5/((2*SUM($Q$5:$Q24))+1),N24)</f>
        <v>694</v>
      </c>
      <c r="O25" s="1"/>
      <c r="P25" s="1">
        <v>21</v>
      </c>
      <c r="Q25" s="1">
        <f t="shared" si="0"/>
        <v>0</v>
      </c>
      <c r="R25" s="1">
        <f t="shared" si="1"/>
        <v>1</v>
      </c>
      <c r="S25" s="1">
        <f t="shared" si="2"/>
        <v>0</v>
      </c>
      <c r="T25" s="1">
        <f t="shared" si="3"/>
        <v>0</v>
      </c>
      <c r="U25" s="1">
        <f t="shared" si="4"/>
        <v>0</v>
      </c>
      <c r="V25" s="1">
        <f t="shared" si="5"/>
        <v>0</v>
      </c>
      <c r="W25" s="1">
        <f t="shared" si="6"/>
        <v>0</v>
      </c>
      <c r="X25" s="1">
        <f t="shared" si="7"/>
        <v>0</v>
      </c>
      <c r="Y25" s="1">
        <f t="shared" si="8"/>
        <v>0</v>
      </c>
      <c r="Z25" s="1">
        <f t="shared" si="9"/>
        <v>0</v>
      </c>
      <c r="AA25" s="1">
        <f t="shared" si="10"/>
        <v>0</v>
      </c>
      <c r="AB25" s="1"/>
      <c r="AC25" s="1"/>
      <c r="AD25" s="1"/>
      <c r="AE25" s="1"/>
    </row>
    <row r="26" spans="2:31" ht="14.4">
      <c r="B26" s="1" t="s">
        <v>65</v>
      </c>
      <c r="C26" s="1">
        <v>22</v>
      </c>
      <c r="D26" s="2">
        <f>IF(D25=MAX($D25:$N25),D$5/((2*SUM(Q$5:Q25))+1),D25)</f>
        <v>13935.761904761905</v>
      </c>
      <c r="E26" s="2">
        <f>IF(E25=MAX($D25:$N25),E$5/((2*SUM(R$5:R25))+1),E25)</f>
        <v>13297.466666666667</v>
      </c>
      <c r="F26" s="2">
        <f>IF(F25=MAX($D25:$N25),F$5/((2*SUM(S$5:S25))+1),F25)</f>
        <v>11400.571428571429</v>
      </c>
      <c r="G26" s="2">
        <f>IF(G25=MAX($D25:$N25),G$5/((2*SUM(T$5:T25))+1),G25)</f>
        <v>0</v>
      </c>
      <c r="H26" s="2">
        <f>IF(H25=MAX($D25:$N25),H$5/((2*SUM(U$5:U25))+1),H25)</f>
        <v>5133</v>
      </c>
      <c r="I26" s="2">
        <f>IF(I25=MAX($D25:$N25),I$5/((2*SUM(V$5:V25))+1),I25)</f>
        <v>14014</v>
      </c>
      <c r="J26" s="2">
        <f>IF(J25=MAX($D25:$N25),J$5/((2*SUM(W$5:W25))+1),J25)</f>
        <v>2551</v>
      </c>
      <c r="K26" s="2">
        <f>IF(K25=MAX($D25:$N25),K$5/((2*SUM(X$5:X25))+1),K25)</f>
        <v>1999</v>
      </c>
      <c r="L26" s="2">
        <f>IF(L25=MAX($D25:$N25),L$5/((2*SUM(Y$5:Y25))+1),L25)</f>
        <v>1170</v>
      </c>
      <c r="M26" s="2">
        <f>IF(M25=MAX($D25:$N25),M$5/((2*SUM(Z$5:Z25))+1),M25)</f>
        <v>441</v>
      </c>
      <c r="N26" s="2">
        <f>IF(N25=MAX($D25:$N25),N$5/((2*SUM($Q$5:$Q25))+1),N25)</f>
        <v>694</v>
      </c>
      <c r="O26" s="1"/>
      <c r="P26" s="1">
        <v>22</v>
      </c>
      <c r="Q26" s="1">
        <f t="shared" si="0"/>
        <v>0</v>
      </c>
      <c r="R26" s="1">
        <f t="shared" si="1"/>
        <v>0</v>
      </c>
      <c r="S26" s="1">
        <f t="shared" si="2"/>
        <v>0</v>
      </c>
      <c r="T26" s="1">
        <f t="shared" si="3"/>
        <v>0</v>
      </c>
      <c r="U26" s="1">
        <f t="shared" si="4"/>
        <v>0</v>
      </c>
      <c r="V26" s="1">
        <f t="shared" si="5"/>
        <v>1</v>
      </c>
      <c r="W26" s="1">
        <f t="shared" si="6"/>
        <v>0</v>
      </c>
      <c r="X26" s="1">
        <f t="shared" si="7"/>
        <v>0</v>
      </c>
      <c r="Y26" s="1">
        <f t="shared" si="8"/>
        <v>0</v>
      </c>
      <c r="Z26" s="1">
        <f t="shared" si="9"/>
        <v>0</v>
      </c>
      <c r="AA26" s="1">
        <f t="shared" si="10"/>
        <v>0</v>
      </c>
      <c r="AB26" s="1"/>
      <c r="AC26" s="1"/>
      <c r="AD26" s="1"/>
      <c r="AE26" s="1"/>
    </row>
    <row r="27" spans="2:31" ht="14.4">
      <c r="B27" s="1" t="s">
        <v>65</v>
      </c>
      <c r="C27" s="1">
        <v>23</v>
      </c>
      <c r="D27" s="2">
        <f>IF(D26=MAX($D26:$N26),D$5/((2*SUM(Q$5:Q26))+1),D26)</f>
        <v>13935.761904761905</v>
      </c>
      <c r="E27" s="2">
        <f>IF(E26=MAX($D26:$N26),E$5/((2*SUM(R$5:R26))+1),E26)</f>
        <v>13297.466666666667</v>
      </c>
      <c r="F27" s="2">
        <f>IF(F26=MAX($D26:$N26),F$5/((2*SUM(S$5:S26))+1),F26)</f>
        <v>11400.571428571429</v>
      </c>
      <c r="G27" s="2">
        <f>IF(G26=MAX($D26:$N26),G$5/((2*SUM(T$5:T26))+1),G26)</f>
        <v>0</v>
      </c>
      <c r="H27" s="2">
        <f>IF(H26=MAX($D26:$N26),H$5/((2*SUM(U$5:U26))+1),H26)</f>
        <v>5133</v>
      </c>
      <c r="I27" s="2">
        <f>IF(I26=MAX($D26:$N26),I$5/((2*SUM(V$5:V26))+1),I26)</f>
        <v>4671.333333333333</v>
      </c>
      <c r="J27" s="2">
        <f>IF(J26=MAX($D26:$N26),J$5/((2*SUM(W$5:W26))+1),J26)</f>
        <v>2551</v>
      </c>
      <c r="K27" s="2">
        <f>IF(K26=MAX($D26:$N26),K$5/((2*SUM(X$5:X26))+1),K26)</f>
        <v>1999</v>
      </c>
      <c r="L27" s="2">
        <f>IF(L26=MAX($D26:$N26),L$5/((2*SUM(Y$5:Y26))+1),L26)</f>
        <v>1170</v>
      </c>
      <c r="M27" s="2">
        <f>IF(M26=MAX($D26:$N26),M$5/((2*SUM(Z$5:Z26))+1),M26)</f>
        <v>441</v>
      </c>
      <c r="N27" s="2">
        <f>IF(N26=MAX($D26:$N26),N$5/((2*SUM($Q$5:$Q26))+1),N26)</f>
        <v>694</v>
      </c>
      <c r="O27" s="1"/>
      <c r="P27" s="1">
        <v>23</v>
      </c>
      <c r="Q27" s="1">
        <f t="shared" si="0"/>
        <v>1</v>
      </c>
      <c r="R27" s="1">
        <f t="shared" si="1"/>
        <v>0</v>
      </c>
      <c r="S27" s="1">
        <f t="shared" si="2"/>
        <v>0</v>
      </c>
      <c r="T27" s="1">
        <f t="shared" si="3"/>
        <v>0</v>
      </c>
      <c r="U27" s="1">
        <f t="shared" si="4"/>
        <v>0</v>
      </c>
      <c r="V27" s="1">
        <f t="shared" si="5"/>
        <v>0</v>
      </c>
      <c r="W27" s="1">
        <f t="shared" si="6"/>
        <v>0</v>
      </c>
      <c r="X27" s="1">
        <f t="shared" si="7"/>
        <v>0</v>
      </c>
      <c r="Y27" s="1">
        <f t="shared" si="8"/>
        <v>0</v>
      </c>
      <c r="Z27" s="1">
        <f t="shared" si="9"/>
        <v>0</v>
      </c>
      <c r="AA27" s="1">
        <f t="shared" si="10"/>
        <v>0</v>
      </c>
      <c r="AB27" s="1"/>
      <c r="AC27" s="1"/>
      <c r="AD27" s="1"/>
      <c r="AE27" s="1"/>
    </row>
    <row r="28" spans="2:31" ht="14.4">
      <c r="B28" s="1" t="s">
        <v>65</v>
      </c>
      <c r="C28" s="1">
        <v>24</v>
      </c>
      <c r="D28" s="2">
        <f>IF(D27=MAX($D27:$N27),D$5/((2*SUM(Q$5:Q27))+1),D27)</f>
        <v>12723.95652173913</v>
      </c>
      <c r="E28" s="2">
        <f>IF(E27=MAX($D27:$N27),E$5/((2*SUM(R$5:R27))+1),E27)</f>
        <v>13297.466666666667</v>
      </c>
      <c r="F28" s="2">
        <f>IF(F27=MAX($D27:$N27),F$5/((2*SUM(S$5:S27))+1),F27)</f>
        <v>11400.571428571429</v>
      </c>
      <c r="G28" s="2">
        <f>IF(G27=MAX($D27:$N27),G$5/((2*SUM(T$5:T27))+1),G27)</f>
        <v>0</v>
      </c>
      <c r="H28" s="2">
        <f>IF(H27=MAX($D27:$N27),H$5/((2*SUM(U$5:U27))+1),H27)</f>
        <v>5133</v>
      </c>
      <c r="I28" s="2">
        <f>IF(I27=MAX($D27:$N27),I$5/((2*SUM(V$5:V27))+1),I27)</f>
        <v>4671.333333333333</v>
      </c>
      <c r="J28" s="2">
        <f>IF(J27=MAX($D27:$N27),J$5/((2*SUM(W$5:W27))+1),J27)</f>
        <v>2551</v>
      </c>
      <c r="K28" s="2">
        <f>IF(K27=MAX($D27:$N27),K$5/((2*SUM(X$5:X27))+1),K27)</f>
        <v>1999</v>
      </c>
      <c r="L28" s="2">
        <f>IF(L27=MAX($D27:$N27),L$5/((2*SUM(Y$5:Y27))+1),L27)</f>
        <v>1170</v>
      </c>
      <c r="M28" s="2">
        <f>IF(M27=MAX($D27:$N27),M$5/((2*SUM(Z$5:Z27))+1),M27)</f>
        <v>441</v>
      </c>
      <c r="N28" s="2">
        <f>IF(N27=MAX($D27:$N27),N$5/((2*SUM($Q$5:$Q27))+1),N27)</f>
        <v>694</v>
      </c>
      <c r="O28" s="1"/>
      <c r="P28" s="1">
        <v>24</v>
      </c>
      <c r="Q28" s="1">
        <f t="shared" si="0"/>
        <v>0</v>
      </c>
      <c r="R28" s="1">
        <f t="shared" si="1"/>
        <v>1</v>
      </c>
      <c r="S28" s="1">
        <f t="shared" si="2"/>
        <v>0</v>
      </c>
      <c r="T28" s="1">
        <f t="shared" si="3"/>
        <v>0</v>
      </c>
      <c r="U28" s="1">
        <f t="shared" si="4"/>
        <v>0</v>
      </c>
      <c r="V28" s="1">
        <f t="shared" si="5"/>
        <v>0</v>
      </c>
      <c r="W28" s="1">
        <f t="shared" si="6"/>
        <v>0</v>
      </c>
      <c r="X28" s="1">
        <f t="shared" si="7"/>
        <v>0</v>
      </c>
      <c r="Y28" s="1">
        <f t="shared" si="8"/>
        <v>0</v>
      </c>
      <c r="Z28" s="1">
        <f t="shared" si="9"/>
        <v>0</v>
      </c>
      <c r="AA28" s="1">
        <f t="shared" si="10"/>
        <v>0</v>
      </c>
      <c r="AB28" s="1"/>
      <c r="AC28" s="1"/>
      <c r="AD28" s="1"/>
      <c r="AE28" s="1"/>
    </row>
    <row r="29" spans="2:31" ht="14.4">
      <c r="B29" s="1" t="s">
        <v>65</v>
      </c>
      <c r="C29" s="1">
        <v>25</v>
      </c>
      <c r="D29" s="2">
        <f>IF(D28=MAX($D28:$N28),D$5/((2*SUM(Q$5:Q28))+1),D28)</f>
        <v>12723.95652173913</v>
      </c>
      <c r="E29" s="2">
        <f>IF(E28=MAX($D28:$N28),E$5/((2*SUM(R$5:R28))+1),E28)</f>
        <v>11733.058823529413</v>
      </c>
      <c r="F29" s="2">
        <f>IF(F28=MAX($D28:$N28),F$5/((2*SUM(S$5:S28))+1),F28)</f>
        <v>11400.571428571429</v>
      </c>
      <c r="G29" s="2">
        <f>IF(G28=MAX($D28:$N28),G$5/((2*SUM(T$5:T28))+1),G28)</f>
        <v>0</v>
      </c>
      <c r="H29" s="2">
        <f>IF(H28=MAX($D28:$N28),H$5/((2*SUM(U$5:U28))+1),H28)</f>
        <v>5133</v>
      </c>
      <c r="I29" s="2">
        <f>IF(I28=MAX($D28:$N28),I$5/((2*SUM(V$5:V28))+1),I28)</f>
        <v>4671.333333333333</v>
      </c>
      <c r="J29" s="2">
        <f>IF(J28=MAX($D28:$N28),J$5/((2*SUM(W$5:W28))+1),J28)</f>
        <v>2551</v>
      </c>
      <c r="K29" s="2">
        <f>IF(K28=MAX($D28:$N28),K$5/((2*SUM(X$5:X28))+1),K28)</f>
        <v>1999</v>
      </c>
      <c r="L29" s="2">
        <f>IF(L28=MAX($D28:$N28),L$5/((2*SUM(Y$5:Y28))+1),L28)</f>
        <v>1170</v>
      </c>
      <c r="M29" s="2">
        <f>IF(M28=MAX($D28:$N28),M$5/((2*SUM(Z$5:Z28))+1),M28)</f>
        <v>441</v>
      </c>
      <c r="N29" s="2">
        <f>IF(N28=MAX($D28:$N28),N$5/((2*SUM($Q$5:$Q28))+1),N28)</f>
        <v>694</v>
      </c>
      <c r="O29" s="1"/>
      <c r="P29" s="1">
        <v>25</v>
      </c>
      <c r="Q29" s="1">
        <f t="shared" si="0"/>
        <v>1</v>
      </c>
      <c r="R29" s="1">
        <f t="shared" si="1"/>
        <v>0</v>
      </c>
      <c r="S29" s="1">
        <f t="shared" si="2"/>
        <v>0</v>
      </c>
      <c r="T29" s="1">
        <f t="shared" si="3"/>
        <v>0</v>
      </c>
      <c r="U29" s="1">
        <f t="shared" si="4"/>
        <v>0</v>
      </c>
      <c r="V29" s="1">
        <f t="shared" si="5"/>
        <v>0</v>
      </c>
      <c r="W29" s="1">
        <f t="shared" si="6"/>
        <v>0</v>
      </c>
      <c r="X29" s="1">
        <f t="shared" si="7"/>
        <v>0</v>
      </c>
      <c r="Y29" s="1">
        <f t="shared" si="8"/>
        <v>0</v>
      </c>
      <c r="Z29" s="1">
        <f t="shared" si="9"/>
        <v>0</v>
      </c>
      <c r="AA29" s="1">
        <f t="shared" si="10"/>
        <v>0</v>
      </c>
      <c r="AB29" s="1"/>
      <c r="AC29" s="1"/>
      <c r="AD29" s="1"/>
      <c r="AE29" s="1"/>
    </row>
    <row r="30" spans="2:31" ht="14.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0</v>
      </c>
      <c r="Q30" s="1">
        <f t="shared" ref="Q30:AA30" si="11">SUM(Q5:Q29)</f>
        <v>12</v>
      </c>
      <c r="R30" s="1">
        <f t="shared" si="11"/>
        <v>8</v>
      </c>
      <c r="S30" s="1">
        <f t="shared" si="11"/>
        <v>3</v>
      </c>
      <c r="T30" s="1">
        <f t="shared" si="11"/>
        <v>0</v>
      </c>
      <c r="U30" s="1">
        <f t="shared" si="11"/>
        <v>1</v>
      </c>
      <c r="V30" s="1">
        <f t="shared" si="11"/>
        <v>1</v>
      </c>
      <c r="W30" s="1">
        <f t="shared" si="11"/>
        <v>0</v>
      </c>
      <c r="X30" s="1">
        <f t="shared" si="11"/>
        <v>0</v>
      </c>
      <c r="Y30" s="1">
        <f t="shared" si="11"/>
        <v>0</v>
      </c>
      <c r="Z30" s="1">
        <f t="shared" si="11"/>
        <v>0</v>
      </c>
      <c r="AA30" s="1">
        <f t="shared" si="11"/>
        <v>0</v>
      </c>
      <c r="AB30" s="1"/>
      <c r="AC30" s="1"/>
      <c r="AD30" s="1"/>
      <c r="AE30" s="1"/>
    </row>
    <row r="31" spans="2:31" ht="14.4">
      <c r="B31" s="1"/>
      <c r="C31" s="1"/>
      <c r="D31" s="1"/>
      <c r="E31" s="1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ht="14.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ht="14.4">
      <c r="B33" s="1" t="s">
        <v>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ht="14.4">
      <c r="B34" s="1"/>
      <c r="C34" s="1"/>
      <c r="D34" s="1" t="s">
        <v>6</v>
      </c>
      <c r="E34" s="1" t="s">
        <v>8</v>
      </c>
      <c r="F34" s="1" t="s">
        <v>9</v>
      </c>
      <c r="G34" s="1" t="s">
        <v>10</v>
      </c>
      <c r="H34" s="1" t="s">
        <v>11</v>
      </c>
      <c r="I34" s="1" t="s">
        <v>12</v>
      </c>
      <c r="J34" s="1" t="s">
        <v>14</v>
      </c>
      <c r="K34" s="1" t="s">
        <v>15</v>
      </c>
      <c r="L34" s="1" t="s">
        <v>63</v>
      </c>
      <c r="M34" s="1" t="s">
        <v>16</v>
      </c>
      <c r="N34" s="1" t="s">
        <v>17</v>
      </c>
      <c r="O34" s="1"/>
      <c r="P34" s="1" t="s">
        <v>64</v>
      </c>
      <c r="Q34" s="1" t="s">
        <v>6</v>
      </c>
      <c r="R34" s="1" t="s">
        <v>8</v>
      </c>
      <c r="S34" s="1" t="s">
        <v>9</v>
      </c>
      <c r="T34" s="1" t="s">
        <v>10</v>
      </c>
      <c r="U34" s="1" t="s">
        <v>11</v>
      </c>
      <c r="V34" s="1" t="s">
        <v>12</v>
      </c>
      <c r="W34" s="1" t="s">
        <v>14</v>
      </c>
      <c r="X34" s="1" t="s">
        <v>15</v>
      </c>
      <c r="Y34" s="1" t="s">
        <v>63</v>
      </c>
      <c r="Z34" s="1" t="s">
        <v>16</v>
      </c>
      <c r="AA34" s="1" t="s">
        <v>17</v>
      </c>
      <c r="AB34" s="1"/>
      <c r="AC34" s="1"/>
      <c r="AD34" s="1"/>
      <c r="AE34" s="1"/>
    </row>
    <row r="35" spans="2:31" ht="14.4">
      <c r="B35" s="1" t="s">
        <v>65</v>
      </c>
      <c r="C35" s="1">
        <v>1</v>
      </c>
      <c r="D35" s="1">
        <f t="array" ref="D35:N35">TRANSPOSE(Datos!E3:E13)</f>
        <v>230245</v>
      </c>
      <c r="E35" s="1">
        <v>180068</v>
      </c>
      <c r="F35" s="1">
        <v>77112</v>
      </c>
      <c r="G35" s="1">
        <v>0</v>
      </c>
      <c r="H35" s="1">
        <v>12168</v>
      </c>
      <c r="I35" s="1">
        <v>12818</v>
      </c>
      <c r="J35" s="1">
        <v>2404</v>
      </c>
      <c r="K35" s="1">
        <v>1731</v>
      </c>
      <c r="L35" s="1">
        <v>962</v>
      </c>
      <c r="M35" s="1">
        <v>542</v>
      </c>
      <c r="N35" s="1">
        <v>542</v>
      </c>
      <c r="O35" s="1"/>
      <c r="P35" s="1">
        <v>1</v>
      </c>
      <c r="Q35" s="1">
        <f t="shared" ref="Q35:Q56" si="12">IF(D35=MAX($D35:$N35),1,0)</f>
        <v>1</v>
      </c>
      <c r="R35" s="1">
        <f t="shared" ref="R35:R56" si="13">IF(E35=MAX($D35:$N35),1,0)</f>
        <v>0</v>
      </c>
      <c r="S35" s="1">
        <f t="shared" ref="S35:S56" si="14">IF(F35=MAX($D35:$N35),1,0)</f>
        <v>0</v>
      </c>
      <c r="T35" s="1">
        <f t="shared" ref="T35:T56" si="15">IF(G35=MAX($D35:$N35),1,0)</f>
        <v>0</v>
      </c>
      <c r="U35" s="1">
        <f t="shared" ref="U35:U56" si="16">IF(H35=MAX($D35:$N35),1,0)</f>
        <v>0</v>
      </c>
      <c r="V35" s="1">
        <f t="shared" ref="V35:V56" si="17">IF(I35=MAX($D35:$N35),1,0)</f>
        <v>0</v>
      </c>
      <c r="W35" s="1">
        <f t="shared" ref="W35:W56" si="18">IF(J35=MAX($D35:$N35),1,0)</f>
        <v>0</v>
      </c>
      <c r="X35" s="1">
        <f t="shared" ref="X35:X56" si="19">IF(K35=MAX($D35:$N35),1,0)</f>
        <v>0</v>
      </c>
      <c r="Y35" s="1">
        <f t="shared" ref="Y35:Y56" si="20">IF(L35=MAX($D35:$N35),1,0)</f>
        <v>0</v>
      </c>
      <c r="Z35" s="1">
        <f t="shared" ref="Z35:Z56" si="21">IF(M35=MAX($D35:$N35),1,0)</f>
        <v>0</v>
      </c>
      <c r="AA35" s="1">
        <f t="shared" ref="AA35:AA56" si="22">IF(N35=MAX($D35:$N35),1,0)</f>
        <v>0</v>
      </c>
      <c r="AB35" s="1"/>
      <c r="AC35" s="1"/>
      <c r="AD35" s="1"/>
      <c r="AE35" s="1"/>
    </row>
    <row r="36" spans="2:31" ht="14.4">
      <c r="B36" s="1" t="s">
        <v>65</v>
      </c>
      <c r="C36" s="1">
        <v>2</v>
      </c>
      <c r="D36" s="2">
        <f>IF(D35=MAX($D35:$N35),D$35/((2*SUM(Q$35:Q35))+1),D35)</f>
        <v>76748.333333333328</v>
      </c>
      <c r="E36" s="2">
        <f>IF(E35=MAX($D35:$N35),E$35/((2*SUM(R$35:R35))+1),E35)</f>
        <v>180068</v>
      </c>
      <c r="F36" s="2">
        <f>IF(F35=MAX($D35:$N35),F$35/((2*SUM(S$35:S35))+1),F35)</f>
        <v>77112</v>
      </c>
      <c r="G36" s="2">
        <f>IF(G35=MAX($D35:$N35),G$35/((2*SUM(T$35:T35))+1),G35)</f>
        <v>0</v>
      </c>
      <c r="H36" s="2">
        <f>IF(H35=MAX($D35:$N35),H$35/((2*SUM(U$35:U35))+1),H35)</f>
        <v>12168</v>
      </c>
      <c r="I36" s="2">
        <f>IF(I35=MAX($D35:$N35),I$35/((2*SUM(V$35:V35))+1),I35)</f>
        <v>12818</v>
      </c>
      <c r="J36" s="2">
        <f>IF(J35=MAX($D35:$N35),J$35/((2*SUM(W$35:W35))+1),J35)</f>
        <v>2404</v>
      </c>
      <c r="K36" s="2">
        <f>IF(K35=MAX($D35:$N35),K$35/((2*SUM(X$35:X35))+1),K35)</f>
        <v>1731</v>
      </c>
      <c r="L36" s="2">
        <f>IF(L35=MAX($D35:$N35),L$35/((2*SUM(Y$35:Y35))+1),L35)</f>
        <v>962</v>
      </c>
      <c r="M36" s="2">
        <f>IF(M35=MAX($D35:$N35),M$35/((2*SUM(Z$35:Z35))+1),M35)</f>
        <v>542</v>
      </c>
      <c r="N36" s="2">
        <f>IF(N35=MAX($D35:$N35),N$35/((2*SUM(AA$35:AA35))+1),N35)</f>
        <v>542</v>
      </c>
      <c r="O36" s="1"/>
      <c r="P36" s="1">
        <v>2</v>
      </c>
      <c r="Q36" s="1">
        <f t="shared" si="12"/>
        <v>0</v>
      </c>
      <c r="R36" s="1">
        <f t="shared" si="13"/>
        <v>1</v>
      </c>
      <c r="S36" s="1">
        <f t="shared" si="14"/>
        <v>0</v>
      </c>
      <c r="T36" s="1">
        <f t="shared" si="15"/>
        <v>0</v>
      </c>
      <c r="U36" s="1">
        <f t="shared" si="16"/>
        <v>0</v>
      </c>
      <c r="V36" s="1">
        <f t="shared" si="17"/>
        <v>0</v>
      </c>
      <c r="W36" s="1">
        <f t="shared" si="18"/>
        <v>0</v>
      </c>
      <c r="X36" s="1">
        <f t="shared" si="19"/>
        <v>0</v>
      </c>
      <c r="Y36" s="1">
        <f t="shared" si="20"/>
        <v>0</v>
      </c>
      <c r="Z36" s="1">
        <f t="shared" si="21"/>
        <v>0</v>
      </c>
      <c r="AA36" s="1">
        <f t="shared" si="22"/>
        <v>0</v>
      </c>
      <c r="AB36" s="1"/>
      <c r="AC36" s="1"/>
      <c r="AD36" s="1"/>
      <c r="AE36" s="1"/>
    </row>
    <row r="37" spans="2:31" ht="14.4">
      <c r="B37" s="1" t="s">
        <v>65</v>
      </c>
      <c r="C37" s="1">
        <v>3</v>
      </c>
      <c r="D37" s="2">
        <f>IF(D36=MAX($D36:$N36),D$35/((2*SUM(Q$35:Q36))+1),D36)</f>
        <v>76748.333333333328</v>
      </c>
      <c r="E37" s="2">
        <f>IF(E36=MAX($D36:$N36),E$35/((2*SUM(R$35:R36))+1),E36)</f>
        <v>60022.666666666664</v>
      </c>
      <c r="F37" s="2">
        <f>IF(F36=MAX($D36:$N36),F$35/((2*SUM(S$35:S36))+1),F36)</f>
        <v>77112</v>
      </c>
      <c r="G37" s="2">
        <f>IF(G36=MAX($D36:$N36),G$35/((2*SUM(T$35:T36))+1),G36)</f>
        <v>0</v>
      </c>
      <c r="H37" s="2">
        <f>IF(H36=MAX($D36:$N36),H$35/((2*SUM(U$35:U36))+1),H36)</f>
        <v>12168</v>
      </c>
      <c r="I37" s="2">
        <f>IF(I36=MAX($D36:$N36),I$35/((2*SUM(V$35:V36))+1),I36)</f>
        <v>12818</v>
      </c>
      <c r="J37" s="2">
        <f>IF(J36=MAX($D36:$N36),J$35/((2*SUM(W$35:W36))+1),J36)</f>
        <v>2404</v>
      </c>
      <c r="K37" s="2">
        <f>IF(K36=MAX($D36:$N36),K$35/((2*SUM(X$35:X36))+1),K36)</f>
        <v>1731</v>
      </c>
      <c r="L37" s="2">
        <f>IF(L36=MAX($D36:$N36),L$35/((2*SUM(Y$35:Y36))+1),L36)</f>
        <v>962</v>
      </c>
      <c r="M37" s="2">
        <f>IF(M36=MAX($D36:$N36),M$35/((2*SUM(Z$35:Z36))+1),M36)</f>
        <v>542</v>
      </c>
      <c r="N37" s="2">
        <f>IF(N36=MAX($D36:$N36),N$35/((2*SUM(AA$35:AA36))+1),N36)</f>
        <v>542</v>
      </c>
      <c r="O37" s="1"/>
      <c r="P37" s="1">
        <v>3</v>
      </c>
      <c r="Q37" s="1">
        <f t="shared" si="12"/>
        <v>0</v>
      </c>
      <c r="R37" s="1">
        <f t="shared" si="13"/>
        <v>0</v>
      </c>
      <c r="S37" s="1">
        <f t="shared" si="14"/>
        <v>1</v>
      </c>
      <c r="T37" s="1">
        <f t="shared" si="15"/>
        <v>0</v>
      </c>
      <c r="U37" s="1">
        <f t="shared" si="16"/>
        <v>0</v>
      </c>
      <c r="V37" s="1">
        <f t="shared" si="17"/>
        <v>0</v>
      </c>
      <c r="W37" s="1">
        <f t="shared" si="18"/>
        <v>0</v>
      </c>
      <c r="X37" s="1">
        <f t="shared" si="19"/>
        <v>0</v>
      </c>
      <c r="Y37" s="1">
        <f t="shared" si="20"/>
        <v>0</v>
      </c>
      <c r="Z37" s="1">
        <f t="shared" si="21"/>
        <v>0</v>
      </c>
      <c r="AA37" s="1">
        <f t="shared" si="22"/>
        <v>0</v>
      </c>
      <c r="AB37" s="1"/>
      <c r="AC37" s="1"/>
      <c r="AD37" s="1"/>
      <c r="AE37" s="1"/>
    </row>
    <row r="38" spans="2:31" ht="14.4">
      <c r="B38" s="1" t="s">
        <v>65</v>
      </c>
      <c r="C38" s="1">
        <v>4</v>
      </c>
      <c r="D38" s="2">
        <f>IF(D37=MAX($D37:$N37),D$35/((2*SUM(Q$35:Q37))+1),D37)</f>
        <v>76748.333333333328</v>
      </c>
      <c r="E38" s="2">
        <f>IF(E37=MAX($D37:$N37),E$35/((2*SUM(R$35:R37))+1),E37)</f>
        <v>60022.666666666664</v>
      </c>
      <c r="F38" s="2">
        <f>IF(F37=MAX($D37:$N37),F$35/((2*SUM(S$35:S37))+1),F37)</f>
        <v>25704</v>
      </c>
      <c r="G38" s="2">
        <f>IF(G37=MAX($D37:$N37),G$35/((2*SUM(T$35:T37))+1),G37)</f>
        <v>0</v>
      </c>
      <c r="H38" s="2">
        <f>IF(H37=MAX($D37:$N37),H$35/((2*SUM(U$35:U37))+1),H37)</f>
        <v>12168</v>
      </c>
      <c r="I38" s="2">
        <f>IF(I37=MAX($D37:$N37),I$35/((2*SUM(V$35:V37))+1),I37)</f>
        <v>12818</v>
      </c>
      <c r="J38" s="2">
        <f>IF(J37=MAX($D37:$N37),J$35/((2*SUM(W$35:W37))+1),J37)</f>
        <v>2404</v>
      </c>
      <c r="K38" s="2">
        <f>IF(K37=MAX($D37:$N37),K$35/((2*SUM(X$35:X37))+1),K37)</f>
        <v>1731</v>
      </c>
      <c r="L38" s="2">
        <f>IF(L37=MAX($D37:$N37),L$35/((2*SUM(Y$35:Y37))+1),L37)</f>
        <v>962</v>
      </c>
      <c r="M38" s="2">
        <f>IF(M37=MAX($D37:$N37),M$35/((2*SUM(Z$35:Z37))+1),M37)</f>
        <v>542</v>
      </c>
      <c r="N38" s="2">
        <f>IF(N37=MAX($D37:$N37),N$35/((2*SUM(AA$35:AA37))+1),N37)</f>
        <v>542</v>
      </c>
      <c r="O38" s="1"/>
      <c r="P38" s="1">
        <v>4</v>
      </c>
      <c r="Q38" s="1">
        <f t="shared" si="12"/>
        <v>1</v>
      </c>
      <c r="R38" s="1">
        <f t="shared" si="13"/>
        <v>0</v>
      </c>
      <c r="S38" s="1">
        <f t="shared" si="14"/>
        <v>0</v>
      </c>
      <c r="T38" s="1">
        <f t="shared" si="15"/>
        <v>0</v>
      </c>
      <c r="U38" s="1">
        <f t="shared" si="16"/>
        <v>0</v>
      </c>
      <c r="V38" s="1">
        <f t="shared" si="17"/>
        <v>0</v>
      </c>
      <c r="W38" s="1">
        <f t="shared" si="18"/>
        <v>0</v>
      </c>
      <c r="X38" s="1">
        <f t="shared" si="19"/>
        <v>0</v>
      </c>
      <c r="Y38" s="1">
        <f t="shared" si="20"/>
        <v>0</v>
      </c>
      <c r="Z38" s="1">
        <f t="shared" si="21"/>
        <v>0</v>
      </c>
      <c r="AA38" s="1">
        <f t="shared" si="22"/>
        <v>0</v>
      </c>
      <c r="AB38" s="1"/>
      <c r="AC38" s="1"/>
      <c r="AD38" s="1"/>
      <c r="AE38" s="1"/>
    </row>
    <row r="39" spans="2:31" ht="14.4">
      <c r="B39" s="1" t="s">
        <v>65</v>
      </c>
      <c r="C39" s="1">
        <v>5</v>
      </c>
      <c r="D39" s="2">
        <f>IF(D38=MAX($D38:$N38),D$35/((2*SUM(Q$35:Q38))+1),D38)</f>
        <v>46049</v>
      </c>
      <c r="E39" s="2">
        <f>IF(E38=MAX($D38:$N38),E$35/((2*SUM(R$35:R38))+1),E38)</f>
        <v>60022.666666666664</v>
      </c>
      <c r="F39" s="2">
        <f>IF(F38=MAX($D38:$N38),F$35/((2*SUM(S$35:S38))+1),F38)</f>
        <v>25704</v>
      </c>
      <c r="G39" s="2">
        <f>IF(G38=MAX($D38:$N38),G$35/((2*SUM(T$35:T38))+1),G38)</f>
        <v>0</v>
      </c>
      <c r="H39" s="2">
        <f>IF(H38=MAX($D38:$N38),H$35/((2*SUM(U$35:U38))+1),H38)</f>
        <v>12168</v>
      </c>
      <c r="I39" s="2">
        <f>IF(I38=MAX($D38:$N38),I$35/((2*SUM(V$35:V38))+1),I38)</f>
        <v>12818</v>
      </c>
      <c r="J39" s="2">
        <f>IF(J38=MAX($D38:$N38),J$35/((2*SUM(W$35:W38))+1),J38)</f>
        <v>2404</v>
      </c>
      <c r="K39" s="2">
        <f>IF(K38=MAX($D38:$N38),K$35/((2*SUM(X$35:X38))+1),K38)</f>
        <v>1731</v>
      </c>
      <c r="L39" s="2">
        <f>IF(L38=MAX($D38:$N38),L$35/((2*SUM(Y$35:Y38))+1),L38)</f>
        <v>962</v>
      </c>
      <c r="M39" s="2">
        <f>IF(M38=MAX($D38:$N38),M$35/((2*SUM(Z$35:Z38))+1),M38)</f>
        <v>542</v>
      </c>
      <c r="N39" s="2">
        <f>IF(N38=MAX($D38:$N38),N$35/((2*SUM(AA$35:AA38))+1),N38)</f>
        <v>542</v>
      </c>
      <c r="O39" s="1"/>
      <c r="P39" s="1">
        <v>5</v>
      </c>
      <c r="Q39" s="1">
        <f t="shared" si="12"/>
        <v>0</v>
      </c>
      <c r="R39" s="1">
        <f t="shared" si="13"/>
        <v>1</v>
      </c>
      <c r="S39" s="1">
        <f t="shared" si="14"/>
        <v>0</v>
      </c>
      <c r="T39" s="1">
        <f t="shared" si="15"/>
        <v>0</v>
      </c>
      <c r="U39" s="1">
        <f t="shared" si="16"/>
        <v>0</v>
      </c>
      <c r="V39" s="1">
        <f t="shared" si="17"/>
        <v>0</v>
      </c>
      <c r="W39" s="1">
        <f t="shared" si="18"/>
        <v>0</v>
      </c>
      <c r="X39" s="1">
        <f t="shared" si="19"/>
        <v>0</v>
      </c>
      <c r="Y39" s="1">
        <f t="shared" si="20"/>
        <v>0</v>
      </c>
      <c r="Z39" s="1">
        <f t="shared" si="21"/>
        <v>0</v>
      </c>
      <c r="AA39" s="1">
        <f t="shared" si="22"/>
        <v>0</v>
      </c>
      <c r="AB39" s="1"/>
      <c r="AC39" s="1"/>
      <c r="AD39" s="1"/>
      <c r="AE39" s="1"/>
    </row>
    <row r="40" spans="2:31" ht="14.4">
      <c r="B40" s="1" t="s">
        <v>65</v>
      </c>
      <c r="C40" s="1">
        <v>6</v>
      </c>
      <c r="D40" s="2">
        <f>IF(D39=MAX($D39:$N39),D$35/((2*SUM(Q$35:Q39))+1),D39)</f>
        <v>46049</v>
      </c>
      <c r="E40" s="2">
        <f>IF(E39=MAX($D39:$N39),E$35/((2*SUM(R$35:R39))+1),E39)</f>
        <v>36013.599999999999</v>
      </c>
      <c r="F40" s="2">
        <f>IF(F39=MAX($D39:$N39),F$35/((2*SUM(S$35:S39))+1),F39)</f>
        <v>25704</v>
      </c>
      <c r="G40" s="2">
        <f>IF(G39=MAX($D39:$N39),G$35/((2*SUM(T$35:T39))+1),G39)</f>
        <v>0</v>
      </c>
      <c r="H40" s="2">
        <f>IF(H39=MAX($D39:$N39),H$35/((2*SUM(U$35:U39))+1),H39)</f>
        <v>12168</v>
      </c>
      <c r="I40" s="2">
        <f>IF(I39=MAX($D39:$N39),I$35/((2*SUM(V$35:V39))+1),I39)</f>
        <v>12818</v>
      </c>
      <c r="J40" s="2">
        <f>IF(J39=MAX($D39:$N39),J$35/((2*SUM(W$35:W39))+1),J39)</f>
        <v>2404</v>
      </c>
      <c r="K40" s="2">
        <f>IF(K39=MAX($D39:$N39),K$35/((2*SUM(X$35:X39))+1),K39)</f>
        <v>1731</v>
      </c>
      <c r="L40" s="2">
        <f>IF(L39=MAX($D39:$N39),L$35/((2*SUM(Y$35:Y39))+1),L39)</f>
        <v>962</v>
      </c>
      <c r="M40" s="2">
        <f>IF(M39=MAX($D39:$N39),M$35/((2*SUM(Z$35:Z39))+1),M39)</f>
        <v>542</v>
      </c>
      <c r="N40" s="2">
        <f>IF(N39=MAX($D39:$N39),N$35/((2*SUM(AA$35:AA39))+1),N39)</f>
        <v>542</v>
      </c>
      <c r="O40" s="1"/>
      <c r="P40" s="1">
        <v>6</v>
      </c>
      <c r="Q40" s="1">
        <f t="shared" si="12"/>
        <v>1</v>
      </c>
      <c r="R40" s="1">
        <f t="shared" si="13"/>
        <v>0</v>
      </c>
      <c r="S40" s="1">
        <f t="shared" si="14"/>
        <v>0</v>
      </c>
      <c r="T40" s="1">
        <f t="shared" si="15"/>
        <v>0</v>
      </c>
      <c r="U40" s="1">
        <f t="shared" si="16"/>
        <v>0</v>
      </c>
      <c r="V40" s="1">
        <f t="shared" si="17"/>
        <v>0</v>
      </c>
      <c r="W40" s="1">
        <f t="shared" si="18"/>
        <v>0</v>
      </c>
      <c r="X40" s="1">
        <f t="shared" si="19"/>
        <v>0</v>
      </c>
      <c r="Y40" s="1">
        <f t="shared" si="20"/>
        <v>0</v>
      </c>
      <c r="Z40" s="1">
        <f t="shared" si="21"/>
        <v>0</v>
      </c>
      <c r="AA40" s="1">
        <f t="shared" si="22"/>
        <v>0</v>
      </c>
      <c r="AB40" s="1"/>
      <c r="AC40" s="1"/>
      <c r="AD40" s="1"/>
      <c r="AE40" s="1"/>
    </row>
    <row r="41" spans="2:31" ht="14.4">
      <c r="B41" s="1" t="s">
        <v>65</v>
      </c>
      <c r="C41" s="1">
        <v>7</v>
      </c>
      <c r="D41" s="2">
        <f>IF(D40=MAX($D40:$N40),D$35/((2*SUM(Q$35:Q40))+1),D40)</f>
        <v>32892.142857142855</v>
      </c>
      <c r="E41" s="2">
        <f>IF(E40=MAX($D40:$N40),E$35/((2*SUM(R$35:R40))+1),E40)</f>
        <v>36013.599999999999</v>
      </c>
      <c r="F41" s="2">
        <f>IF(F40=MAX($D40:$N40),F$35/((2*SUM(S$35:S40))+1),F40)</f>
        <v>25704</v>
      </c>
      <c r="G41" s="2">
        <f>IF(G40=MAX($D40:$N40),G$35/((2*SUM(T$35:T40))+1),G40)</f>
        <v>0</v>
      </c>
      <c r="H41" s="2">
        <f>IF(H40=MAX($D40:$N40),H$35/((2*SUM(U$35:U40))+1),H40)</f>
        <v>12168</v>
      </c>
      <c r="I41" s="2">
        <f>IF(I40=MAX($D40:$N40),I$35/((2*SUM(V$35:V40))+1),I40)</f>
        <v>12818</v>
      </c>
      <c r="J41" s="2">
        <f>IF(J40=MAX($D40:$N40),J$35/((2*SUM(W$35:W40))+1),J40)</f>
        <v>2404</v>
      </c>
      <c r="K41" s="2">
        <f>IF(K40=MAX($D40:$N40),K$35/((2*SUM(X$35:X40))+1),K40)</f>
        <v>1731</v>
      </c>
      <c r="L41" s="2">
        <f>IF(L40=MAX($D40:$N40),L$35/((2*SUM(Y$35:Y40))+1),L40)</f>
        <v>962</v>
      </c>
      <c r="M41" s="2">
        <f>IF(M40=MAX($D40:$N40),M$35/((2*SUM(Z$35:Z40))+1),M40)</f>
        <v>542</v>
      </c>
      <c r="N41" s="2">
        <f>IF(N40=MAX($D40:$N40),N$35/((2*SUM(AA$35:AA40))+1),N40)</f>
        <v>542</v>
      </c>
      <c r="O41" s="1"/>
      <c r="P41" s="1">
        <v>7</v>
      </c>
      <c r="Q41" s="1">
        <f t="shared" si="12"/>
        <v>0</v>
      </c>
      <c r="R41" s="1">
        <f t="shared" si="13"/>
        <v>1</v>
      </c>
      <c r="S41" s="1">
        <f t="shared" si="14"/>
        <v>0</v>
      </c>
      <c r="T41" s="1">
        <f t="shared" si="15"/>
        <v>0</v>
      </c>
      <c r="U41" s="1">
        <f t="shared" si="16"/>
        <v>0</v>
      </c>
      <c r="V41" s="1">
        <f t="shared" si="17"/>
        <v>0</v>
      </c>
      <c r="W41" s="1">
        <f t="shared" si="18"/>
        <v>0</v>
      </c>
      <c r="X41" s="1">
        <f t="shared" si="19"/>
        <v>0</v>
      </c>
      <c r="Y41" s="1">
        <f t="shared" si="20"/>
        <v>0</v>
      </c>
      <c r="Z41" s="1">
        <f t="shared" si="21"/>
        <v>0</v>
      </c>
      <c r="AA41" s="1">
        <f t="shared" si="22"/>
        <v>0</v>
      </c>
      <c r="AB41" s="1"/>
      <c r="AC41" s="1"/>
      <c r="AD41" s="1"/>
      <c r="AE41" s="1"/>
    </row>
    <row r="42" spans="2:31" ht="14.4">
      <c r="B42" s="1" t="s">
        <v>65</v>
      </c>
      <c r="C42" s="1">
        <v>8</v>
      </c>
      <c r="D42" s="2">
        <f>IF(D41=MAX($D41:$N41),D$35/((2*SUM(Q$35:Q41))+1),D41)</f>
        <v>32892.142857142855</v>
      </c>
      <c r="E42" s="2">
        <f>IF(E41=MAX($D41:$N41),E$35/((2*SUM(R$35:R41))+1),E41)</f>
        <v>25724</v>
      </c>
      <c r="F42" s="2">
        <f>IF(F41=MAX($D41:$N41),F$35/((2*SUM(S$35:S41))+1),F41)</f>
        <v>25704</v>
      </c>
      <c r="G42" s="2">
        <f>IF(G41=MAX($D41:$N41),G$35/((2*SUM(T$35:T41))+1),G41)</f>
        <v>0</v>
      </c>
      <c r="H42" s="2">
        <f>IF(H41=MAX($D41:$N41),H$35/((2*SUM(U$35:U41))+1),H41)</f>
        <v>12168</v>
      </c>
      <c r="I42" s="2">
        <f>IF(I41=MAX($D41:$N41),I$35/((2*SUM(V$35:V41))+1),I41)</f>
        <v>12818</v>
      </c>
      <c r="J42" s="2">
        <f>IF(J41=MAX($D41:$N41),J$35/((2*SUM(W$35:W41))+1),J41)</f>
        <v>2404</v>
      </c>
      <c r="K42" s="2">
        <f>IF(K41=MAX($D41:$N41),K$35/((2*SUM(X$35:X41))+1),K41)</f>
        <v>1731</v>
      </c>
      <c r="L42" s="2">
        <f>IF(L41=MAX($D41:$N41),L$35/((2*SUM(Y$35:Y41))+1),L41)</f>
        <v>962</v>
      </c>
      <c r="M42" s="2">
        <f>IF(M41=MAX($D41:$N41),M$35/((2*SUM(Z$35:Z41))+1),M41)</f>
        <v>542</v>
      </c>
      <c r="N42" s="2">
        <f>IF(N41=MAX($D41:$N41),N$35/((2*SUM(AA$35:AA41))+1),N41)</f>
        <v>542</v>
      </c>
      <c r="O42" s="1"/>
      <c r="P42" s="1">
        <v>8</v>
      </c>
      <c r="Q42" s="1">
        <f t="shared" si="12"/>
        <v>1</v>
      </c>
      <c r="R42" s="1">
        <f t="shared" si="13"/>
        <v>0</v>
      </c>
      <c r="S42" s="1">
        <f t="shared" si="14"/>
        <v>0</v>
      </c>
      <c r="T42" s="1">
        <f t="shared" si="15"/>
        <v>0</v>
      </c>
      <c r="U42" s="1">
        <f t="shared" si="16"/>
        <v>0</v>
      </c>
      <c r="V42" s="1">
        <f t="shared" si="17"/>
        <v>0</v>
      </c>
      <c r="W42" s="1">
        <f t="shared" si="18"/>
        <v>0</v>
      </c>
      <c r="X42" s="1">
        <f t="shared" si="19"/>
        <v>0</v>
      </c>
      <c r="Y42" s="1">
        <f t="shared" si="20"/>
        <v>0</v>
      </c>
      <c r="Z42" s="1">
        <f t="shared" si="21"/>
        <v>0</v>
      </c>
      <c r="AA42" s="1">
        <f t="shared" si="22"/>
        <v>0</v>
      </c>
      <c r="AB42" s="1"/>
      <c r="AC42" s="1"/>
      <c r="AD42" s="1"/>
      <c r="AE42" s="1"/>
    </row>
    <row r="43" spans="2:31" ht="14.4">
      <c r="B43" s="1" t="s">
        <v>65</v>
      </c>
      <c r="C43" s="1">
        <v>9</v>
      </c>
      <c r="D43" s="2">
        <f>IF(D42=MAX($D42:$N42),D$35/((2*SUM(Q$35:Q42))+1),D42)</f>
        <v>25582.777777777777</v>
      </c>
      <c r="E43" s="2">
        <f>IF(E42=MAX($D42:$N42),E$35/((2*SUM(R$35:R42))+1),E42)</f>
        <v>25724</v>
      </c>
      <c r="F43" s="2">
        <f>IF(F42=MAX($D42:$N42),F$35/((2*SUM(S$35:S42))+1),F42)</f>
        <v>25704</v>
      </c>
      <c r="G43" s="2">
        <f>IF(G42=MAX($D42:$N42),G$35/((2*SUM(T$35:T42))+1),G42)</f>
        <v>0</v>
      </c>
      <c r="H43" s="2">
        <f>IF(H42=MAX($D42:$N42),H$35/((2*SUM(U$35:U42))+1),H42)</f>
        <v>12168</v>
      </c>
      <c r="I43" s="2">
        <f>IF(I42=MAX($D42:$N42),I$35/((2*SUM(V$35:V42))+1),I42)</f>
        <v>12818</v>
      </c>
      <c r="J43" s="2">
        <f>IF(J42=MAX($D42:$N42),J$35/((2*SUM(W$35:W42))+1),J42)</f>
        <v>2404</v>
      </c>
      <c r="K43" s="2">
        <f>IF(K42=MAX($D42:$N42),K$35/((2*SUM(X$35:X42))+1),K42)</f>
        <v>1731</v>
      </c>
      <c r="L43" s="2">
        <f>IF(L42=MAX($D42:$N42),L$35/((2*SUM(Y$35:Y42))+1),L42)</f>
        <v>962</v>
      </c>
      <c r="M43" s="2">
        <f>IF(M42=MAX($D42:$N42),M$35/((2*SUM(Z$35:Z42))+1),M42)</f>
        <v>542</v>
      </c>
      <c r="N43" s="2">
        <f>IF(N42=MAX($D42:$N42),N$35/((2*SUM(AA$35:AA42))+1),N42)</f>
        <v>542</v>
      </c>
      <c r="O43" s="1"/>
      <c r="P43" s="1">
        <v>9</v>
      </c>
      <c r="Q43" s="1">
        <f t="shared" si="12"/>
        <v>0</v>
      </c>
      <c r="R43" s="1">
        <f t="shared" si="13"/>
        <v>1</v>
      </c>
      <c r="S43" s="1">
        <f t="shared" si="14"/>
        <v>0</v>
      </c>
      <c r="T43" s="1">
        <f t="shared" si="15"/>
        <v>0</v>
      </c>
      <c r="U43" s="1">
        <f t="shared" si="16"/>
        <v>0</v>
      </c>
      <c r="V43" s="1">
        <f t="shared" si="17"/>
        <v>0</v>
      </c>
      <c r="W43" s="1">
        <f t="shared" si="18"/>
        <v>0</v>
      </c>
      <c r="X43" s="1">
        <f t="shared" si="19"/>
        <v>0</v>
      </c>
      <c r="Y43" s="1">
        <f t="shared" si="20"/>
        <v>0</v>
      </c>
      <c r="Z43" s="1">
        <f t="shared" si="21"/>
        <v>0</v>
      </c>
      <c r="AA43" s="1">
        <f t="shared" si="22"/>
        <v>0</v>
      </c>
      <c r="AB43" s="1"/>
      <c r="AC43" s="1"/>
      <c r="AD43" s="1"/>
      <c r="AE43" s="1"/>
    </row>
    <row r="44" spans="2:31" ht="14.4">
      <c r="B44" s="1" t="s">
        <v>65</v>
      </c>
      <c r="C44" s="1">
        <v>10</v>
      </c>
      <c r="D44" s="2">
        <f>IF(D43=MAX($D43:$N43),D$35/((2*SUM(Q$35:Q43))+1),D43)</f>
        <v>25582.777777777777</v>
      </c>
      <c r="E44" s="2">
        <f>IF(E43=MAX($D43:$N43),E$35/((2*SUM(R$35:R43))+1),E43)</f>
        <v>20007.555555555555</v>
      </c>
      <c r="F44" s="2">
        <f>IF(F43=MAX($D43:$N43),F$35/((2*SUM(S$35:S43))+1),F43)</f>
        <v>25704</v>
      </c>
      <c r="G44" s="2">
        <f>IF(G43=MAX($D43:$N43),G$35/((2*SUM(T$35:T43))+1),G43)</f>
        <v>0</v>
      </c>
      <c r="H44" s="2">
        <f>IF(H43=MAX($D43:$N43),H$35/((2*SUM(U$35:U43))+1),H43)</f>
        <v>12168</v>
      </c>
      <c r="I44" s="2">
        <f>IF(I43=MAX($D43:$N43),I$35/((2*SUM(V$35:V43))+1),I43)</f>
        <v>12818</v>
      </c>
      <c r="J44" s="2">
        <f>IF(J43=MAX($D43:$N43),J$35/((2*SUM(W$35:W43))+1),J43)</f>
        <v>2404</v>
      </c>
      <c r="K44" s="2">
        <f>IF(K43=MAX($D43:$N43),K$35/((2*SUM(X$35:X43))+1),K43)</f>
        <v>1731</v>
      </c>
      <c r="L44" s="2">
        <f>IF(L43=MAX($D43:$N43),L$35/((2*SUM(Y$35:Y43))+1),L43)</f>
        <v>962</v>
      </c>
      <c r="M44" s="2">
        <f>IF(M43=MAX($D43:$N43),M$35/((2*SUM(Z$35:Z43))+1),M43)</f>
        <v>542</v>
      </c>
      <c r="N44" s="2">
        <f>IF(N43=MAX($D43:$N43),N$35/((2*SUM(AA$35:AA43))+1),N43)</f>
        <v>542</v>
      </c>
      <c r="O44" s="1"/>
      <c r="P44" s="1">
        <v>10</v>
      </c>
      <c r="Q44" s="1">
        <f t="shared" si="12"/>
        <v>0</v>
      </c>
      <c r="R44" s="1">
        <f t="shared" si="13"/>
        <v>0</v>
      </c>
      <c r="S44" s="1">
        <f t="shared" si="14"/>
        <v>1</v>
      </c>
      <c r="T44" s="1">
        <f t="shared" si="15"/>
        <v>0</v>
      </c>
      <c r="U44" s="1">
        <f t="shared" si="16"/>
        <v>0</v>
      </c>
      <c r="V44" s="1">
        <f t="shared" si="17"/>
        <v>0</v>
      </c>
      <c r="W44" s="1">
        <f t="shared" si="18"/>
        <v>0</v>
      </c>
      <c r="X44" s="1">
        <f t="shared" si="19"/>
        <v>0</v>
      </c>
      <c r="Y44" s="1">
        <f t="shared" si="20"/>
        <v>0</v>
      </c>
      <c r="Z44" s="1">
        <f t="shared" si="21"/>
        <v>0</v>
      </c>
      <c r="AA44" s="1">
        <f t="shared" si="22"/>
        <v>0</v>
      </c>
      <c r="AB44" s="1"/>
      <c r="AC44" s="1"/>
      <c r="AD44" s="1"/>
      <c r="AE44" s="1"/>
    </row>
    <row r="45" spans="2:31" ht="14.4">
      <c r="B45" s="1" t="s">
        <v>65</v>
      </c>
      <c r="C45" s="1">
        <v>11</v>
      </c>
      <c r="D45" s="2">
        <f>IF(D44=MAX($D44:$N44),D$35/((2*SUM(Q$35:Q44))+1),D44)</f>
        <v>25582.777777777777</v>
      </c>
      <c r="E45" s="2">
        <f>IF(E44=MAX($D44:$N44),E$35/((2*SUM(R$35:R44))+1),E44)</f>
        <v>20007.555555555555</v>
      </c>
      <c r="F45" s="2">
        <f>IF(F44=MAX($D44:$N44),F$35/((2*SUM(S$35:S44))+1),F44)</f>
        <v>15422.4</v>
      </c>
      <c r="G45" s="2">
        <f>IF(G44=MAX($D44:$N44),G$35/((2*SUM(T$35:T44))+1),G44)</f>
        <v>0</v>
      </c>
      <c r="H45" s="2">
        <f>IF(H44=MAX($D44:$N44),H$35/((2*SUM(U$35:U44))+1),H44)</f>
        <v>12168</v>
      </c>
      <c r="I45" s="2">
        <f>IF(I44=MAX($D44:$N44),I$35/((2*SUM(V$35:V44))+1),I44)</f>
        <v>12818</v>
      </c>
      <c r="J45" s="2">
        <f>IF(J44=MAX($D44:$N44),J$35/((2*SUM(W$35:W44))+1),J44)</f>
        <v>2404</v>
      </c>
      <c r="K45" s="2">
        <f>IF(K44=MAX($D44:$N44),K$35/((2*SUM(X$35:X44))+1),K44)</f>
        <v>1731</v>
      </c>
      <c r="L45" s="2">
        <f>IF(L44=MAX($D44:$N44),L$35/((2*SUM(Y$35:Y44))+1),L44)</f>
        <v>962</v>
      </c>
      <c r="M45" s="2">
        <f>IF(M44=MAX($D44:$N44),M$35/((2*SUM(Z$35:Z44))+1),M44)</f>
        <v>542</v>
      </c>
      <c r="N45" s="2">
        <f>IF(N44=MAX($D44:$N44),N$35/((2*SUM(AA$35:AA44))+1),N44)</f>
        <v>542</v>
      </c>
      <c r="O45" s="1"/>
      <c r="P45" s="1">
        <v>11</v>
      </c>
      <c r="Q45" s="1">
        <f t="shared" si="12"/>
        <v>1</v>
      </c>
      <c r="R45" s="1">
        <f t="shared" si="13"/>
        <v>0</v>
      </c>
      <c r="S45" s="1">
        <f t="shared" si="14"/>
        <v>0</v>
      </c>
      <c r="T45" s="1">
        <f t="shared" si="15"/>
        <v>0</v>
      </c>
      <c r="U45" s="1">
        <f t="shared" si="16"/>
        <v>0</v>
      </c>
      <c r="V45" s="1">
        <f t="shared" si="17"/>
        <v>0</v>
      </c>
      <c r="W45" s="1">
        <f t="shared" si="18"/>
        <v>0</v>
      </c>
      <c r="X45" s="1">
        <f t="shared" si="19"/>
        <v>0</v>
      </c>
      <c r="Y45" s="1">
        <f t="shared" si="20"/>
        <v>0</v>
      </c>
      <c r="Z45" s="1">
        <f t="shared" si="21"/>
        <v>0</v>
      </c>
      <c r="AA45" s="1">
        <f t="shared" si="22"/>
        <v>0</v>
      </c>
      <c r="AB45" s="1"/>
      <c r="AC45" s="1"/>
      <c r="AD45" s="1"/>
      <c r="AE45" s="1"/>
    </row>
    <row r="46" spans="2:31" ht="14.4">
      <c r="B46" s="1" t="s">
        <v>65</v>
      </c>
      <c r="C46" s="1">
        <v>12</v>
      </c>
      <c r="D46" s="2">
        <f>IF(D45=MAX($D45:$N45),D$35/((2*SUM(Q$35:Q45))+1),D45)</f>
        <v>20931.363636363636</v>
      </c>
      <c r="E46" s="2">
        <f>IF(E45=MAX($D45:$N45),E$35/((2*SUM(R$35:R45))+1),E45)</f>
        <v>20007.555555555555</v>
      </c>
      <c r="F46" s="2">
        <f>IF(F45=MAX($D45:$N45),F$35/((2*SUM(S$35:S45))+1),F45)</f>
        <v>15422.4</v>
      </c>
      <c r="G46" s="2">
        <f>IF(G45=MAX($D45:$N45),G$35/((2*SUM(T$35:T45))+1),G45)</f>
        <v>0</v>
      </c>
      <c r="H46" s="2">
        <f>IF(H45=MAX($D45:$N45),H$35/((2*SUM(U$35:U45))+1),H45)</f>
        <v>12168</v>
      </c>
      <c r="I46" s="2">
        <f>IF(I45=MAX($D45:$N45),I$35/((2*SUM(V$35:V45))+1),I45)</f>
        <v>12818</v>
      </c>
      <c r="J46" s="2">
        <f>IF(J45=MAX($D45:$N45),J$35/((2*SUM(W$35:W45))+1),J45)</f>
        <v>2404</v>
      </c>
      <c r="K46" s="2">
        <f>IF(K45=MAX($D45:$N45),K$35/((2*SUM(X$35:X45))+1),K45)</f>
        <v>1731</v>
      </c>
      <c r="L46" s="2">
        <f>IF(L45=MAX($D45:$N45),L$35/((2*SUM(Y$35:Y45))+1),L45)</f>
        <v>962</v>
      </c>
      <c r="M46" s="2">
        <f>IF(M45=MAX($D45:$N45),M$35/((2*SUM(Z$35:Z45))+1),M45)</f>
        <v>542</v>
      </c>
      <c r="N46" s="2">
        <f>IF(N45=MAX($D45:$N45),N$35/((2*SUM(AA$35:AA45))+1),N45)</f>
        <v>542</v>
      </c>
      <c r="O46" s="1"/>
      <c r="P46" s="1">
        <v>12</v>
      </c>
      <c r="Q46" s="1">
        <f t="shared" si="12"/>
        <v>1</v>
      </c>
      <c r="R46" s="1">
        <f t="shared" si="13"/>
        <v>0</v>
      </c>
      <c r="S46" s="1">
        <f t="shared" si="14"/>
        <v>0</v>
      </c>
      <c r="T46" s="1">
        <f t="shared" si="15"/>
        <v>0</v>
      </c>
      <c r="U46" s="1">
        <f t="shared" si="16"/>
        <v>0</v>
      </c>
      <c r="V46" s="1">
        <f t="shared" si="17"/>
        <v>0</v>
      </c>
      <c r="W46" s="1">
        <f t="shared" si="18"/>
        <v>0</v>
      </c>
      <c r="X46" s="1">
        <f t="shared" si="19"/>
        <v>0</v>
      </c>
      <c r="Y46" s="1">
        <f t="shared" si="20"/>
        <v>0</v>
      </c>
      <c r="Z46" s="1">
        <f t="shared" si="21"/>
        <v>0</v>
      </c>
      <c r="AA46" s="1">
        <f t="shared" si="22"/>
        <v>0</v>
      </c>
      <c r="AB46" s="1"/>
      <c r="AC46" s="1"/>
      <c r="AD46" s="1"/>
      <c r="AE46" s="1"/>
    </row>
    <row r="47" spans="2:31" ht="14.4">
      <c r="B47" s="1" t="s">
        <v>65</v>
      </c>
      <c r="C47" s="1">
        <v>13</v>
      </c>
      <c r="D47" s="2">
        <f>IF(D46=MAX($D46:$N46),D$35/((2*SUM(Q$35:Q46))+1),D46)</f>
        <v>17711.153846153848</v>
      </c>
      <c r="E47" s="2">
        <f>IF(E46=MAX($D46:$N46),E$35/((2*SUM(R$35:R46))+1),E46)</f>
        <v>20007.555555555555</v>
      </c>
      <c r="F47" s="2">
        <f>IF(F46=MAX($D46:$N46),F$35/((2*SUM(S$35:S46))+1),F46)</f>
        <v>15422.4</v>
      </c>
      <c r="G47" s="2">
        <f>IF(G46=MAX($D46:$N46),G$35/((2*SUM(T$35:T46))+1),G46)</f>
        <v>0</v>
      </c>
      <c r="H47" s="2">
        <f>IF(H46=MAX($D46:$N46),H$35/((2*SUM(U$35:U46))+1),H46)</f>
        <v>12168</v>
      </c>
      <c r="I47" s="2">
        <f>IF(I46=MAX($D46:$N46),I$35/((2*SUM(V$35:V46))+1),I46)</f>
        <v>12818</v>
      </c>
      <c r="J47" s="2">
        <f>IF(J46=MAX($D46:$N46),J$35/((2*SUM(W$35:W46))+1),J46)</f>
        <v>2404</v>
      </c>
      <c r="K47" s="2">
        <f>IF(K46=MAX($D46:$N46),K$35/((2*SUM(X$35:X46))+1),K46)</f>
        <v>1731</v>
      </c>
      <c r="L47" s="2">
        <f>IF(L46=MAX($D46:$N46),L$35/((2*SUM(Y$35:Y46))+1),L46)</f>
        <v>962</v>
      </c>
      <c r="M47" s="2">
        <f>IF(M46=MAX($D46:$N46),M$35/((2*SUM(Z$35:Z46))+1),M46)</f>
        <v>542</v>
      </c>
      <c r="N47" s="2">
        <f>IF(N46=MAX($D46:$N46),N$35/((2*SUM(AA$35:AA46))+1),N46)</f>
        <v>542</v>
      </c>
      <c r="O47" s="1"/>
      <c r="P47" s="1">
        <v>13</v>
      </c>
      <c r="Q47" s="1">
        <f t="shared" si="12"/>
        <v>0</v>
      </c>
      <c r="R47" s="1">
        <f t="shared" si="13"/>
        <v>1</v>
      </c>
      <c r="S47" s="1">
        <f t="shared" si="14"/>
        <v>0</v>
      </c>
      <c r="T47" s="1">
        <f t="shared" si="15"/>
        <v>0</v>
      </c>
      <c r="U47" s="1">
        <f t="shared" si="16"/>
        <v>0</v>
      </c>
      <c r="V47" s="1">
        <f t="shared" si="17"/>
        <v>0</v>
      </c>
      <c r="W47" s="1">
        <f t="shared" si="18"/>
        <v>0</v>
      </c>
      <c r="X47" s="1">
        <f t="shared" si="19"/>
        <v>0</v>
      </c>
      <c r="Y47" s="1">
        <f t="shared" si="20"/>
        <v>0</v>
      </c>
      <c r="Z47" s="1">
        <f t="shared" si="21"/>
        <v>0</v>
      </c>
      <c r="AA47" s="1">
        <f t="shared" si="22"/>
        <v>0</v>
      </c>
      <c r="AB47" s="1"/>
      <c r="AC47" s="1"/>
      <c r="AD47" s="1"/>
      <c r="AE47" s="1"/>
    </row>
    <row r="48" spans="2:31" ht="14.4">
      <c r="B48" s="1" t="s">
        <v>65</v>
      </c>
      <c r="C48" s="1">
        <v>14</v>
      </c>
      <c r="D48" s="2">
        <f>IF(D47=MAX($D47:$N47),D$35/((2*SUM(Q$35:Q47))+1),D47)</f>
        <v>17711.153846153848</v>
      </c>
      <c r="E48" s="2">
        <f>IF(E47=MAX($D47:$N47),E$35/((2*SUM(R$35:R47))+1),E47)</f>
        <v>16369.818181818182</v>
      </c>
      <c r="F48" s="2">
        <f>IF(F47=MAX($D47:$N47),F$35/((2*SUM(S$35:S47))+1),F47)</f>
        <v>15422.4</v>
      </c>
      <c r="G48" s="2">
        <f>IF(G47=MAX($D47:$N47),G$35/((2*SUM(T$35:T47))+1),G47)</f>
        <v>0</v>
      </c>
      <c r="H48" s="2">
        <f>IF(H47=MAX($D47:$N47),H$35/((2*SUM(U$35:U47))+1),H47)</f>
        <v>12168</v>
      </c>
      <c r="I48" s="2">
        <f>IF(I47=MAX($D47:$N47),I$35/((2*SUM(V$35:V47))+1),I47)</f>
        <v>12818</v>
      </c>
      <c r="J48" s="2">
        <f>IF(J47=MAX($D47:$N47),J$35/((2*SUM(W$35:W47))+1),J47)</f>
        <v>2404</v>
      </c>
      <c r="K48" s="2">
        <f>IF(K47=MAX($D47:$N47),K$35/((2*SUM(X$35:X47))+1),K47)</f>
        <v>1731</v>
      </c>
      <c r="L48" s="2">
        <f>IF(L47=MAX($D47:$N47),L$35/((2*SUM(Y$35:Y47))+1),L47)</f>
        <v>962</v>
      </c>
      <c r="M48" s="2">
        <f>IF(M47=MAX($D47:$N47),M$35/((2*SUM(Z$35:Z47))+1),M47)</f>
        <v>542</v>
      </c>
      <c r="N48" s="2">
        <f>IF(N47=MAX($D47:$N47),N$35/((2*SUM(AA$35:AA47))+1),N47)</f>
        <v>542</v>
      </c>
      <c r="O48" s="1"/>
      <c r="P48" s="1">
        <v>14</v>
      </c>
      <c r="Q48" s="1">
        <f t="shared" si="12"/>
        <v>1</v>
      </c>
      <c r="R48" s="1">
        <f t="shared" si="13"/>
        <v>0</v>
      </c>
      <c r="S48" s="1">
        <f t="shared" si="14"/>
        <v>0</v>
      </c>
      <c r="T48" s="1">
        <f t="shared" si="15"/>
        <v>0</v>
      </c>
      <c r="U48" s="1">
        <f t="shared" si="16"/>
        <v>0</v>
      </c>
      <c r="V48" s="1">
        <f t="shared" si="17"/>
        <v>0</v>
      </c>
      <c r="W48" s="1">
        <f t="shared" si="18"/>
        <v>0</v>
      </c>
      <c r="X48" s="1">
        <f t="shared" si="19"/>
        <v>0</v>
      </c>
      <c r="Y48" s="1">
        <f t="shared" si="20"/>
        <v>0</v>
      </c>
      <c r="Z48" s="1">
        <f t="shared" si="21"/>
        <v>0</v>
      </c>
      <c r="AA48" s="1">
        <f t="shared" si="22"/>
        <v>0</v>
      </c>
      <c r="AB48" s="1"/>
      <c r="AC48" s="1"/>
      <c r="AD48" s="1"/>
      <c r="AE48" s="1"/>
    </row>
    <row r="49" spans="2:31" ht="14.4">
      <c r="B49" s="1" t="s">
        <v>65</v>
      </c>
      <c r="C49" s="1">
        <v>15</v>
      </c>
      <c r="D49" s="2">
        <f>IF(D48=MAX($D48:$N48),D$35/((2*SUM(Q$35:Q48))+1),D48)</f>
        <v>15349.666666666666</v>
      </c>
      <c r="E49" s="2">
        <f>IF(E48=MAX($D48:$N48),E$35/((2*SUM(R$35:R48))+1),E48)</f>
        <v>16369.818181818182</v>
      </c>
      <c r="F49" s="2">
        <f>IF(F48=MAX($D48:$N48),F$35/((2*SUM(S$35:S48))+1),F48)</f>
        <v>15422.4</v>
      </c>
      <c r="G49" s="2">
        <f>IF(G48=MAX($D48:$N48),G$35/((2*SUM(T$35:T48))+1),G48)</f>
        <v>0</v>
      </c>
      <c r="H49" s="2">
        <f>IF(H48=MAX($D48:$N48),H$35/((2*SUM(U$35:U48))+1),H48)</f>
        <v>12168</v>
      </c>
      <c r="I49" s="2">
        <f>IF(I48=MAX($D48:$N48),I$35/((2*SUM(V$35:V48))+1),I48)</f>
        <v>12818</v>
      </c>
      <c r="J49" s="2">
        <f>IF(J48=MAX($D48:$N48),J$35/((2*SUM(W$35:W48))+1),J48)</f>
        <v>2404</v>
      </c>
      <c r="K49" s="2">
        <f>IF(K48=MAX($D48:$N48),K$35/((2*SUM(X$35:X48))+1),K48)</f>
        <v>1731</v>
      </c>
      <c r="L49" s="2">
        <f>IF(L48=MAX($D48:$N48),L$35/((2*SUM(Y$35:Y48))+1),L48)</f>
        <v>962</v>
      </c>
      <c r="M49" s="2">
        <f>IF(M48=MAX($D48:$N48),M$35/((2*SUM(Z$35:Z48))+1),M48)</f>
        <v>542</v>
      </c>
      <c r="N49" s="2">
        <f>IF(N48=MAX($D48:$N48),N$35/((2*SUM(AA$35:AA48))+1),N48)</f>
        <v>542</v>
      </c>
      <c r="O49" s="1"/>
      <c r="P49" s="1">
        <v>15</v>
      </c>
      <c r="Q49" s="1">
        <f t="shared" si="12"/>
        <v>0</v>
      </c>
      <c r="R49" s="1">
        <f t="shared" si="13"/>
        <v>1</v>
      </c>
      <c r="S49" s="1">
        <f t="shared" si="14"/>
        <v>0</v>
      </c>
      <c r="T49" s="1">
        <f t="shared" si="15"/>
        <v>0</v>
      </c>
      <c r="U49" s="1">
        <f t="shared" si="16"/>
        <v>0</v>
      </c>
      <c r="V49" s="1">
        <f t="shared" si="17"/>
        <v>0</v>
      </c>
      <c r="W49" s="1">
        <f t="shared" si="18"/>
        <v>0</v>
      </c>
      <c r="X49" s="1">
        <f t="shared" si="19"/>
        <v>0</v>
      </c>
      <c r="Y49" s="1">
        <f t="shared" si="20"/>
        <v>0</v>
      </c>
      <c r="Z49" s="1">
        <f t="shared" si="21"/>
        <v>0</v>
      </c>
      <c r="AA49" s="1">
        <f t="shared" si="22"/>
        <v>0</v>
      </c>
      <c r="AB49" s="1"/>
      <c r="AC49" s="1"/>
      <c r="AD49" s="1"/>
      <c r="AE49" s="1"/>
    </row>
    <row r="50" spans="2:31" ht="14.4">
      <c r="B50" s="1" t="s">
        <v>65</v>
      </c>
      <c r="C50" s="1">
        <v>16</v>
      </c>
      <c r="D50" s="2">
        <f>IF(D49=MAX($D49:$N49),D$35/((2*SUM(Q$35:Q49))+1),D49)</f>
        <v>15349.666666666666</v>
      </c>
      <c r="E50" s="2">
        <f>IF(E49=MAX($D49:$N49),E$35/((2*SUM(R$35:R49))+1),E49)</f>
        <v>13851.384615384615</v>
      </c>
      <c r="F50" s="2">
        <f>IF(F49=MAX($D49:$N49),F$35/((2*SUM(S$35:S49))+1),F49)</f>
        <v>15422.4</v>
      </c>
      <c r="G50" s="2">
        <f>IF(G49=MAX($D49:$N49),G$35/((2*SUM(T$35:T49))+1),G49)</f>
        <v>0</v>
      </c>
      <c r="H50" s="2">
        <f>IF(H49=MAX($D49:$N49),H$35/((2*SUM(U$35:U49))+1),H49)</f>
        <v>12168</v>
      </c>
      <c r="I50" s="2">
        <f>IF(I49=MAX($D49:$N49),I$35/((2*SUM(V$35:V49))+1),I49)</f>
        <v>12818</v>
      </c>
      <c r="J50" s="2">
        <f>IF(J49=MAX($D49:$N49),J$35/((2*SUM(W$35:W49))+1),J49)</f>
        <v>2404</v>
      </c>
      <c r="K50" s="2">
        <f>IF(K49=MAX($D49:$N49),K$35/((2*SUM(X$35:X49))+1),K49)</f>
        <v>1731</v>
      </c>
      <c r="L50" s="2">
        <f>IF(L49=MAX($D49:$N49),L$35/((2*SUM(Y$35:Y49))+1),L49)</f>
        <v>962</v>
      </c>
      <c r="M50" s="2">
        <f>IF(M49=MAX($D49:$N49),M$35/((2*SUM(Z$35:Z49))+1),M49)</f>
        <v>542</v>
      </c>
      <c r="N50" s="2">
        <f>IF(N49=MAX($D49:$N49),N$35/((2*SUM(AA$35:AA49))+1),N49)</f>
        <v>542</v>
      </c>
      <c r="O50" s="1"/>
      <c r="P50" s="1">
        <v>16</v>
      </c>
      <c r="Q50" s="1">
        <f t="shared" si="12"/>
        <v>0</v>
      </c>
      <c r="R50" s="1">
        <f t="shared" si="13"/>
        <v>0</v>
      </c>
      <c r="S50" s="1">
        <f t="shared" si="14"/>
        <v>1</v>
      </c>
      <c r="T50" s="1">
        <f t="shared" si="15"/>
        <v>0</v>
      </c>
      <c r="U50" s="1">
        <f t="shared" si="16"/>
        <v>0</v>
      </c>
      <c r="V50" s="1">
        <f t="shared" si="17"/>
        <v>0</v>
      </c>
      <c r="W50" s="1">
        <f t="shared" si="18"/>
        <v>0</v>
      </c>
      <c r="X50" s="1">
        <f t="shared" si="19"/>
        <v>0</v>
      </c>
      <c r="Y50" s="1">
        <f t="shared" si="20"/>
        <v>0</v>
      </c>
      <c r="Z50" s="1">
        <f t="shared" si="21"/>
        <v>0</v>
      </c>
      <c r="AA50" s="1">
        <f t="shared" si="22"/>
        <v>0</v>
      </c>
      <c r="AB50" s="1"/>
      <c r="AC50" s="1"/>
      <c r="AD50" s="1"/>
      <c r="AE50" s="1"/>
    </row>
    <row r="51" spans="2:31" ht="14.4">
      <c r="B51" s="1" t="s">
        <v>65</v>
      </c>
      <c r="C51" s="1">
        <v>17</v>
      </c>
      <c r="D51" s="2">
        <f>IF(D50=MAX($D50:$N50),D$35/((2*SUM(Q$35:Q50))+1),D50)</f>
        <v>15349.666666666666</v>
      </c>
      <c r="E51" s="2">
        <f>IF(E50=MAX($D50:$N50),E$35/((2*SUM(R$35:R50))+1),E50)</f>
        <v>13851.384615384615</v>
      </c>
      <c r="F51" s="2">
        <f>IF(F50=MAX($D50:$N50),F$35/((2*SUM(S$35:S50))+1),F50)</f>
        <v>11016</v>
      </c>
      <c r="G51" s="2">
        <f>IF(G50=MAX($D50:$N50),G$35/((2*SUM(T$35:T50))+1),G50)</f>
        <v>0</v>
      </c>
      <c r="H51" s="2">
        <f>IF(H50=MAX($D50:$N50),H$35/((2*SUM(U$35:U50))+1),H50)</f>
        <v>12168</v>
      </c>
      <c r="I51" s="2">
        <f>IF(I50=MAX($D50:$N50),I$35/((2*SUM(V$35:V50))+1),I50)</f>
        <v>12818</v>
      </c>
      <c r="J51" s="2">
        <f>IF(J50=MAX($D50:$N50),J$35/((2*SUM(W$35:W50))+1),J50)</f>
        <v>2404</v>
      </c>
      <c r="K51" s="2">
        <f>IF(K50=MAX($D50:$N50),K$35/((2*SUM(X$35:X50))+1),K50)</f>
        <v>1731</v>
      </c>
      <c r="L51" s="2">
        <f>IF(L50=MAX($D50:$N50),L$35/((2*SUM(Y$35:Y50))+1),L50)</f>
        <v>962</v>
      </c>
      <c r="M51" s="2">
        <f>IF(M50=MAX($D50:$N50),M$35/((2*SUM(Z$35:Z50))+1),M50)</f>
        <v>542</v>
      </c>
      <c r="N51" s="2">
        <f>IF(N50=MAX($D50:$N50),N$35/((2*SUM(AA$35:AA50))+1),N50)</f>
        <v>542</v>
      </c>
      <c r="O51" s="1"/>
      <c r="P51" s="1">
        <v>17</v>
      </c>
      <c r="Q51" s="1">
        <f t="shared" si="12"/>
        <v>1</v>
      </c>
      <c r="R51" s="1">
        <f t="shared" si="13"/>
        <v>0</v>
      </c>
      <c r="S51" s="1">
        <f t="shared" si="14"/>
        <v>0</v>
      </c>
      <c r="T51" s="1">
        <f t="shared" si="15"/>
        <v>0</v>
      </c>
      <c r="U51" s="1">
        <f t="shared" si="16"/>
        <v>0</v>
      </c>
      <c r="V51" s="1">
        <f t="shared" si="17"/>
        <v>0</v>
      </c>
      <c r="W51" s="1">
        <f t="shared" si="18"/>
        <v>0</v>
      </c>
      <c r="X51" s="1">
        <f t="shared" si="19"/>
        <v>0</v>
      </c>
      <c r="Y51" s="1">
        <f t="shared" si="20"/>
        <v>0</v>
      </c>
      <c r="Z51" s="1">
        <f t="shared" si="21"/>
        <v>0</v>
      </c>
      <c r="AA51" s="1">
        <f t="shared" si="22"/>
        <v>0</v>
      </c>
      <c r="AB51" s="1"/>
      <c r="AC51" s="1"/>
      <c r="AD51" s="1"/>
      <c r="AE51" s="1"/>
    </row>
    <row r="52" spans="2:31" ht="14.4">
      <c r="B52" s="1" t="s">
        <v>65</v>
      </c>
      <c r="C52" s="1">
        <v>18</v>
      </c>
      <c r="D52" s="2">
        <f>IF(D51=MAX($D51:$N51),D$35/((2*SUM(Q$35:Q51))+1),D51)</f>
        <v>13543.823529411764</v>
      </c>
      <c r="E52" s="2">
        <f>IF(E51=MAX($D51:$N51),E$35/((2*SUM(R$35:R51))+1),E51)</f>
        <v>13851.384615384615</v>
      </c>
      <c r="F52" s="2">
        <f>IF(F51=MAX($D51:$N51),F$35/((2*SUM(S$35:S51))+1),F51)</f>
        <v>11016</v>
      </c>
      <c r="G52" s="2">
        <f>IF(G51=MAX($D51:$N51),G$35/((2*SUM(T$35:T51))+1),G51)</f>
        <v>0</v>
      </c>
      <c r="H52" s="2">
        <f>IF(H51=MAX($D51:$N51),H$35/((2*SUM(U$35:U51))+1),H51)</f>
        <v>12168</v>
      </c>
      <c r="I52" s="2">
        <f>IF(I51=MAX($D51:$N51),I$35/((2*SUM(V$35:V51))+1),I51)</f>
        <v>12818</v>
      </c>
      <c r="J52" s="2">
        <f>IF(J51=MAX($D51:$N51),J$35/((2*SUM(W$35:W51))+1),J51)</f>
        <v>2404</v>
      </c>
      <c r="K52" s="2">
        <f>IF(K51=MAX($D51:$N51),K$35/((2*SUM(X$35:X51))+1),K51)</f>
        <v>1731</v>
      </c>
      <c r="L52" s="2">
        <f>IF(L51=MAX($D51:$N51),L$35/((2*SUM(Y$35:Y51))+1),L51)</f>
        <v>962</v>
      </c>
      <c r="M52" s="2">
        <f>IF(M51=MAX($D51:$N51),M$35/((2*SUM(Z$35:Z51))+1),M51)</f>
        <v>542</v>
      </c>
      <c r="N52" s="2">
        <f>IF(N51=MAX($D51:$N51),N$35/((2*SUM(AA$35:AA51))+1),N51)</f>
        <v>542</v>
      </c>
      <c r="O52" s="1"/>
      <c r="P52" s="1">
        <v>18</v>
      </c>
      <c r="Q52" s="1">
        <f t="shared" si="12"/>
        <v>0</v>
      </c>
      <c r="R52" s="1">
        <f t="shared" si="13"/>
        <v>1</v>
      </c>
      <c r="S52" s="1">
        <f t="shared" si="14"/>
        <v>0</v>
      </c>
      <c r="T52" s="1">
        <f t="shared" si="15"/>
        <v>0</v>
      </c>
      <c r="U52" s="1">
        <f t="shared" si="16"/>
        <v>0</v>
      </c>
      <c r="V52" s="1">
        <f t="shared" si="17"/>
        <v>0</v>
      </c>
      <c r="W52" s="1">
        <f t="shared" si="18"/>
        <v>0</v>
      </c>
      <c r="X52" s="1">
        <f t="shared" si="19"/>
        <v>0</v>
      </c>
      <c r="Y52" s="1">
        <f t="shared" si="20"/>
        <v>0</v>
      </c>
      <c r="Z52" s="1">
        <f t="shared" si="21"/>
        <v>0</v>
      </c>
      <c r="AA52" s="1">
        <f t="shared" si="22"/>
        <v>0</v>
      </c>
      <c r="AB52" s="1"/>
      <c r="AC52" s="1"/>
      <c r="AD52" s="1"/>
      <c r="AE52" s="1"/>
    </row>
    <row r="53" spans="2:31" ht="14.4">
      <c r="B53" s="1" t="s">
        <v>65</v>
      </c>
      <c r="C53" s="1">
        <v>19</v>
      </c>
      <c r="D53" s="2">
        <f>IF(D52=MAX($D52:$N52),D$35/((2*SUM(Q$35:Q52))+1),D52)</f>
        <v>13543.823529411764</v>
      </c>
      <c r="E53" s="2">
        <f>IF(E52=MAX($D52:$N52),E$35/((2*SUM(R$35:R52))+1),E52)</f>
        <v>12004.533333333333</v>
      </c>
      <c r="F53" s="2">
        <f>IF(F52=MAX($D52:$N52),F$35/((2*SUM(S$35:S52))+1),F52)</f>
        <v>11016</v>
      </c>
      <c r="G53" s="2">
        <f>IF(G52=MAX($D52:$N52),G$35/((2*SUM(T$35:T52))+1),G52)</f>
        <v>0</v>
      </c>
      <c r="H53" s="2">
        <f>IF(H52=MAX($D52:$N52),H$35/((2*SUM(U$35:U52))+1),H52)</f>
        <v>12168</v>
      </c>
      <c r="I53" s="2">
        <f>IF(I52=MAX($D52:$N52),I$35/((2*SUM(V$35:V52))+1),I52)</f>
        <v>12818</v>
      </c>
      <c r="J53" s="2">
        <f>IF(J52=MAX($D52:$N52),J$35/((2*SUM(W$35:W52))+1),J52)</f>
        <v>2404</v>
      </c>
      <c r="K53" s="2">
        <f>IF(K52=MAX($D52:$N52),K$35/((2*SUM(X$35:X52))+1),K52)</f>
        <v>1731</v>
      </c>
      <c r="L53" s="2">
        <f>IF(L52=MAX($D52:$N52),L$35/((2*SUM(Y$35:Y52))+1),L52)</f>
        <v>962</v>
      </c>
      <c r="M53" s="2">
        <f>IF(M52=MAX($D52:$N52),M$35/((2*SUM(Z$35:Z52))+1),M52)</f>
        <v>542</v>
      </c>
      <c r="N53" s="2">
        <f>IF(N52=MAX($D52:$N52),N$35/((2*SUM(AA$35:AA52))+1),N52)</f>
        <v>542</v>
      </c>
      <c r="O53" s="1"/>
      <c r="P53" s="1">
        <v>19</v>
      </c>
      <c r="Q53" s="1">
        <f t="shared" si="12"/>
        <v>1</v>
      </c>
      <c r="R53" s="1">
        <f t="shared" si="13"/>
        <v>0</v>
      </c>
      <c r="S53" s="1">
        <f t="shared" si="14"/>
        <v>0</v>
      </c>
      <c r="T53" s="1">
        <f t="shared" si="15"/>
        <v>0</v>
      </c>
      <c r="U53" s="1">
        <f t="shared" si="16"/>
        <v>0</v>
      </c>
      <c r="V53" s="1">
        <f t="shared" si="17"/>
        <v>0</v>
      </c>
      <c r="W53" s="1">
        <f t="shared" si="18"/>
        <v>0</v>
      </c>
      <c r="X53" s="1">
        <f t="shared" si="19"/>
        <v>0</v>
      </c>
      <c r="Y53" s="1">
        <f t="shared" si="20"/>
        <v>0</v>
      </c>
      <c r="Z53" s="1">
        <f t="shared" si="21"/>
        <v>0</v>
      </c>
      <c r="AA53" s="1">
        <f t="shared" si="22"/>
        <v>0</v>
      </c>
      <c r="AB53" s="1"/>
      <c r="AC53" s="1"/>
      <c r="AD53" s="1"/>
      <c r="AE53" s="1"/>
    </row>
    <row r="54" spans="2:31" ht="14.4">
      <c r="B54" s="1" t="s">
        <v>65</v>
      </c>
      <c r="C54" s="1">
        <v>20</v>
      </c>
      <c r="D54" s="2">
        <f>IF(D53=MAX($D53:$N53),D$35/((2*SUM(Q$35:Q53))+1),D53)</f>
        <v>12118.157894736842</v>
      </c>
      <c r="E54" s="2">
        <f>IF(E53=MAX($D53:$N53),E$35/((2*SUM(R$35:R53))+1),E53)</f>
        <v>12004.533333333333</v>
      </c>
      <c r="F54" s="2">
        <f>IF(F53=MAX($D53:$N53),F$35/((2*SUM(S$35:S53))+1),F53)</f>
        <v>11016</v>
      </c>
      <c r="G54" s="2">
        <f>IF(G53=MAX($D53:$N53),G$35/((2*SUM(T$35:T53))+1),G53)</f>
        <v>0</v>
      </c>
      <c r="H54" s="2">
        <f>IF(H53=MAX($D53:$N53),H$35/((2*SUM(U$35:U53))+1),H53)</f>
        <v>12168</v>
      </c>
      <c r="I54" s="2">
        <f>IF(I53=MAX($D53:$N53),I$35/((2*SUM(V$35:V53))+1),I53)</f>
        <v>12818</v>
      </c>
      <c r="J54" s="2">
        <f>IF(J53=MAX($D53:$N53),J$35/((2*SUM(W$35:W53))+1),J53)</f>
        <v>2404</v>
      </c>
      <c r="K54" s="2">
        <f>IF(K53=MAX($D53:$N53),K$35/((2*SUM(X$35:X53))+1),K53)</f>
        <v>1731</v>
      </c>
      <c r="L54" s="2">
        <f>IF(L53=MAX($D53:$N53),L$35/((2*SUM(Y$35:Y53))+1),L53)</f>
        <v>962</v>
      </c>
      <c r="M54" s="2">
        <f>IF(M53=MAX($D53:$N53),M$35/((2*SUM(Z$35:Z53))+1),M53)</f>
        <v>542</v>
      </c>
      <c r="N54" s="2">
        <f>IF(N53=MAX($D53:$N53),N$35/((2*SUM(AA$35:AA53))+1),N53)</f>
        <v>542</v>
      </c>
      <c r="O54" s="1"/>
      <c r="P54" s="1">
        <v>20</v>
      </c>
      <c r="Q54" s="1">
        <f t="shared" si="12"/>
        <v>0</v>
      </c>
      <c r="R54" s="1">
        <f t="shared" si="13"/>
        <v>0</v>
      </c>
      <c r="S54" s="1">
        <f t="shared" si="14"/>
        <v>0</v>
      </c>
      <c r="T54" s="1">
        <f t="shared" si="15"/>
        <v>0</v>
      </c>
      <c r="U54" s="1">
        <f t="shared" si="16"/>
        <v>0</v>
      </c>
      <c r="V54" s="1">
        <f t="shared" si="17"/>
        <v>1</v>
      </c>
      <c r="W54" s="1">
        <f t="shared" si="18"/>
        <v>0</v>
      </c>
      <c r="X54" s="1">
        <f t="shared" si="19"/>
        <v>0</v>
      </c>
      <c r="Y54" s="1">
        <f t="shared" si="20"/>
        <v>0</v>
      </c>
      <c r="Z54" s="1">
        <f t="shared" si="21"/>
        <v>0</v>
      </c>
      <c r="AA54" s="1">
        <f t="shared" si="22"/>
        <v>0</v>
      </c>
      <c r="AB54" s="1"/>
      <c r="AC54" s="1"/>
      <c r="AD54" s="1"/>
      <c r="AE54" s="1"/>
    </row>
    <row r="55" spans="2:31" ht="14.4">
      <c r="B55" s="1" t="s">
        <v>65</v>
      </c>
      <c r="C55" s="1">
        <v>21</v>
      </c>
      <c r="D55" s="2">
        <f>IF(D54=MAX($D54:$N54),D$35/((2*SUM(Q$35:Q54))+1),D54)</f>
        <v>12118.157894736842</v>
      </c>
      <c r="E55" s="2">
        <f>IF(E54=MAX($D54:$N54),E$35/((2*SUM(R$35:R54))+1),E54)</f>
        <v>12004.533333333333</v>
      </c>
      <c r="F55" s="2">
        <f>IF(F54=MAX($D54:$N54),F$35/((2*SUM(S$35:S54))+1),F54)</f>
        <v>11016</v>
      </c>
      <c r="G55" s="2">
        <f>IF(G54=MAX($D54:$N54),G$35/((2*SUM(T$35:T54))+1),G54)</f>
        <v>0</v>
      </c>
      <c r="H55" s="2">
        <f>IF(H54=MAX($D54:$N54),H$35/((2*SUM(U$35:U54))+1),H54)</f>
        <v>12168</v>
      </c>
      <c r="I55" s="2">
        <f>IF(I54=MAX($D54:$N54),I$35/((2*SUM(V$35:V54))+1),I54)</f>
        <v>4272.666666666667</v>
      </c>
      <c r="J55" s="2">
        <f>IF(J54=MAX($D54:$N54),J$35/((2*SUM(W$35:W54))+1),J54)</f>
        <v>2404</v>
      </c>
      <c r="K55" s="2">
        <f>IF(K54=MAX($D54:$N54),K$35/((2*SUM(X$35:X54))+1),K54)</f>
        <v>1731</v>
      </c>
      <c r="L55" s="2">
        <f>IF(L54=MAX($D54:$N54),L$35/((2*SUM(Y$35:Y54))+1),L54)</f>
        <v>962</v>
      </c>
      <c r="M55" s="2">
        <f>IF(M54=MAX($D54:$N54),M$35/((2*SUM(Z$35:Z54))+1),M54)</f>
        <v>542</v>
      </c>
      <c r="N55" s="2">
        <f>IF(N54=MAX($D54:$N54),N$35/((2*SUM(AA$35:AA54))+1),N54)</f>
        <v>542</v>
      </c>
      <c r="O55" s="1"/>
      <c r="P55" s="1">
        <v>21</v>
      </c>
      <c r="Q55" s="1">
        <f t="shared" si="12"/>
        <v>0</v>
      </c>
      <c r="R55" s="1">
        <f t="shared" si="13"/>
        <v>0</v>
      </c>
      <c r="S55" s="1">
        <f t="shared" si="14"/>
        <v>0</v>
      </c>
      <c r="T55" s="1">
        <f t="shared" si="15"/>
        <v>0</v>
      </c>
      <c r="U55" s="1">
        <f t="shared" si="16"/>
        <v>1</v>
      </c>
      <c r="V55" s="1">
        <f t="shared" si="17"/>
        <v>0</v>
      </c>
      <c r="W55" s="1">
        <f t="shared" si="18"/>
        <v>0</v>
      </c>
      <c r="X55" s="1">
        <f t="shared" si="19"/>
        <v>0</v>
      </c>
      <c r="Y55" s="1">
        <f t="shared" si="20"/>
        <v>0</v>
      </c>
      <c r="Z55" s="1">
        <f t="shared" si="21"/>
        <v>0</v>
      </c>
      <c r="AA55" s="1">
        <f t="shared" si="22"/>
        <v>0</v>
      </c>
      <c r="AB55" s="1"/>
      <c r="AC55" s="1"/>
      <c r="AD55" s="1"/>
      <c r="AE55" s="1"/>
    </row>
    <row r="56" spans="2:31" ht="14.4">
      <c r="B56" s="1" t="s">
        <v>65</v>
      </c>
      <c r="C56" s="1">
        <v>22</v>
      </c>
      <c r="D56" s="2">
        <f>IF(D55=MAX($D55:$N55),D$35/((2*SUM(Q$35:Q55))+1),D55)</f>
        <v>12118.157894736842</v>
      </c>
      <c r="E56" s="2">
        <f>IF(E55=MAX($D55:$N55),E$35/((2*SUM(R$35:R55))+1),E55)</f>
        <v>12004.533333333333</v>
      </c>
      <c r="F56" s="2">
        <f>IF(F55=MAX($D55:$N55),F$35/((2*SUM(S$35:S55))+1),F55)</f>
        <v>11016</v>
      </c>
      <c r="G56" s="2">
        <f>IF(G55=MAX($D55:$N55),G$35/((2*SUM(T$35:T55))+1),G55)</f>
        <v>0</v>
      </c>
      <c r="H56" s="2">
        <f>IF(H55=MAX($D55:$N55),H$35/((2*SUM(U$35:U55))+1),H55)</f>
        <v>4056</v>
      </c>
      <c r="I56" s="2">
        <f>IF(I55=MAX($D55:$N55),I$35/((2*SUM(V$35:V55))+1),I55)</f>
        <v>4272.666666666667</v>
      </c>
      <c r="J56" s="2">
        <f>IF(J55=MAX($D55:$N55),J$35/((2*SUM(W$35:W55))+1),J55)</f>
        <v>2404</v>
      </c>
      <c r="K56" s="2">
        <f>IF(K55=MAX($D55:$N55),K$35/((2*SUM(X$35:X55))+1),K55)</f>
        <v>1731</v>
      </c>
      <c r="L56" s="2">
        <f>IF(L55=MAX($D55:$N55),L$35/((2*SUM(Y$35:Y55))+1),L55)</f>
        <v>962</v>
      </c>
      <c r="M56" s="2">
        <f>IF(M55=MAX($D55:$N55),M$35/((2*SUM(Z$35:Z55))+1),M55)</f>
        <v>542</v>
      </c>
      <c r="N56" s="2">
        <f>IF(N55=MAX($D55:$N55),N$35/((2*SUM(AA$35:AA55))+1),N55)</f>
        <v>542</v>
      </c>
      <c r="O56" s="1"/>
      <c r="P56" s="1">
        <v>22</v>
      </c>
      <c r="Q56" s="1">
        <f t="shared" si="12"/>
        <v>1</v>
      </c>
      <c r="R56" s="1">
        <f t="shared" si="13"/>
        <v>0</v>
      </c>
      <c r="S56" s="1">
        <f t="shared" si="14"/>
        <v>0</v>
      </c>
      <c r="T56" s="1">
        <f t="shared" si="15"/>
        <v>0</v>
      </c>
      <c r="U56" s="1">
        <f t="shared" si="16"/>
        <v>0</v>
      </c>
      <c r="V56" s="1">
        <f t="shared" si="17"/>
        <v>0</v>
      </c>
      <c r="W56" s="1">
        <f t="shared" si="18"/>
        <v>0</v>
      </c>
      <c r="X56" s="1">
        <f t="shared" si="19"/>
        <v>0</v>
      </c>
      <c r="Y56" s="1">
        <f t="shared" si="20"/>
        <v>0</v>
      </c>
      <c r="Z56" s="1">
        <f t="shared" si="21"/>
        <v>0</v>
      </c>
      <c r="AA56" s="1">
        <f t="shared" si="22"/>
        <v>0</v>
      </c>
      <c r="AB56" s="1"/>
      <c r="AC56" s="1"/>
      <c r="AD56" s="1"/>
      <c r="AE56" s="1"/>
    </row>
    <row r="57" spans="2:31" ht="14.4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0</v>
      </c>
      <c r="Q57" s="1">
        <f t="shared" ref="Q57:AA57" si="23">SUM(Q35:Q56)</f>
        <v>10</v>
      </c>
      <c r="R57" s="1">
        <f t="shared" si="23"/>
        <v>7</v>
      </c>
      <c r="S57" s="1">
        <f t="shared" si="23"/>
        <v>3</v>
      </c>
      <c r="T57" s="1">
        <f t="shared" si="23"/>
        <v>0</v>
      </c>
      <c r="U57" s="1">
        <f t="shared" si="23"/>
        <v>1</v>
      </c>
      <c r="V57" s="1">
        <f t="shared" si="23"/>
        <v>1</v>
      </c>
      <c r="W57" s="1">
        <f t="shared" si="23"/>
        <v>0</v>
      </c>
      <c r="X57" s="1">
        <f t="shared" si="23"/>
        <v>0</v>
      </c>
      <c r="Y57" s="1">
        <f t="shared" si="23"/>
        <v>0</v>
      </c>
      <c r="Z57" s="1">
        <f t="shared" si="23"/>
        <v>0</v>
      </c>
      <c r="AA57" s="1">
        <f t="shared" si="23"/>
        <v>0</v>
      </c>
      <c r="AB57" s="1"/>
      <c r="AC57" s="1"/>
      <c r="AD57" s="1"/>
      <c r="AE57" s="1"/>
    </row>
    <row r="58" spans="2:31" ht="14.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ht="14.4">
      <c r="B59" s="1" t="s">
        <v>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ht="14.4">
      <c r="B60" s="1"/>
      <c r="C60" s="1"/>
      <c r="D60" s="1" t="s">
        <v>6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14</v>
      </c>
      <c r="K60" s="1" t="s">
        <v>15</v>
      </c>
      <c r="L60" s="1" t="s">
        <v>63</v>
      </c>
      <c r="M60" s="1" t="s">
        <v>16</v>
      </c>
      <c r="N60" s="1" t="s">
        <v>17</v>
      </c>
      <c r="O60" s="1"/>
      <c r="P60" s="1" t="s">
        <v>64</v>
      </c>
      <c r="Q60" s="1" t="s">
        <v>6</v>
      </c>
      <c r="R60" s="1" t="s">
        <v>8</v>
      </c>
      <c r="S60" s="1" t="s">
        <v>9</v>
      </c>
      <c r="T60" s="1" t="s">
        <v>10</v>
      </c>
      <c r="U60" s="1" t="s">
        <v>11</v>
      </c>
      <c r="V60" s="1" t="s">
        <v>12</v>
      </c>
      <c r="W60" s="1" t="s">
        <v>14</v>
      </c>
      <c r="X60" s="1" t="s">
        <v>15</v>
      </c>
      <c r="Y60" s="1" t="s">
        <v>63</v>
      </c>
      <c r="Z60" s="1" t="s">
        <v>16</v>
      </c>
      <c r="AA60" s="1" t="s">
        <v>17</v>
      </c>
      <c r="AB60" s="1"/>
      <c r="AC60" s="1"/>
      <c r="AD60" s="1"/>
      <c r="AE60" s="1"/>
    </row>
    <row r="61" spans="2:31" ht="14.4">
      <c r="B61" s="1" t="s">
        <v>65</v>
      </c>
      <c r="C61" s="1">
        <v>1</v>
      </c>
      <c r="D61" s="1">
        <f t="array" ref="D61:N61">TRANSPOSE(Datos!F3:F13)</f>
        <v>88694</v>
      </c>
      <c r="E61" s="1">
        <v>44222</v>
      </c>
      <c r="F61" s="1">
        <v>22042</v>
      </c>
      <c r="G61" s="1">
        <v>15442</v>
      </c>
      <c r="H61" s="1">
        <v>2961</v>
      </c>
      <c r="I61" s="1">
        <v>979</v>
      </c>
      <c r="J61" s="1">
        <v>478</v>
      </c>
      <c r="K61" s="1">
        <v>309</v>
      </c>
      <c r="L61" s="1">
        <v>175</v>
      </c>
      <c r="M61" s="1">
        <v>560</v>
      </c>
      <c r="N61" s="1">
        <v>160</v>
      </c>
      <c r="O61" s="1"/>
      <c r="P61" s="1">
        <v>1</v>
      </c>
      <c r="Q61" s="1">
        <f t="shared" ref="Q61:Q74" si="24">IF(D61=MAX($D61:$N61),1,0)</f>
        <v>1</v>
      </c>
      <c r="R61" s="1">
        <f t="shared" ref="R61:R74" si="25">IF(E61=MAX($D61:$N61),1,0)</f>
        <v>0</v>
      </c>
      <c r="S61" s="1">
        <f t="shared" ref="S61:S74" si="26">IF(F61=MAX($D61:$N61),1,0)</f>
        <v>0</v>
      </c>
      <c r="T61" s="1">
        <f t="shared" ref="T61:T74" si="27">IF(G61=MAX($D61:$N61),1,0)</f>
        <v>0</v>
      </c>
      <c r="U61" s="1">
        <f t="shared" ref="U61:U74" si="28">IF(H61=MAX($D61:$N61),1,0)</f>
        <v>0</v>
      </c>
      <c r="V61" s="1">
        <f t="shared" ref="V61:V74" si="29">IF(I61=MAX($D61:$N61),1,0)</f>
        <v>0</v>
      </c>
      <c r="W61" s="1">
        <f t="shared" ref="W61:W74" si="30">IF(J61=MAX($D61:$N61),1,0)</f>
        <v>0</v>
      </c>
      <c r="X61" s="1">
        <f t="shared" ref="X61:X74" si="31">IF(K61=MAX($D61:$N61),1,0)</f>
        <v>0</v>
      </c>
      <c r="Y61" s="1">
        <f t="shared" ref="Y61:Y74" si="32">IF(L61=MAX($D61:$N61),1,0)</f>
        <v>0</v>
      </c>
      <c r="Z61" s="1">
        <f t="shared" ref="Z61:Z74" si="33">IF(M61=MAX($D61:$N61),1,0)</f>
        <v>0</v>
      </c>
      <c r="AA61" s="1">
        <f t="shared" ref="AA61:AA74" si="34">IF(N61=MAX($D61:$N61),1,0)</f>
        <v>0</v>
      </c>
      <c r="AB61" s="1"/>
      <c r="AC61" s="1"/>
      <c r="AD61" s="1"/>
      <c r="AE61" s="1"/>
    </row>
    <row r="62" spans="2:31" ht="14.4">
      <c r="B62" s="1" t="s">
        <v>65</v>
      </c>
      <c r="C62" s="1">
        <v>2</v>
      </c>
      <c r="D62" s="2">
        <f>IF(D61=MAX($D61:$N61),D$61/((2*SUM(Q$61:Q61))+1),D61)</f>
        <v>29564.666666666668</v>
      </c>
      <c r="E62" s="2">
        <f>IF(E61=MAX($D61:$N61),E$61/((2*SUM(R$61:R61))+1),E61)</f>
        <v>44222</v>
      </c>
      <c r="F62" s="2">
        <f>IF(F61=MAX($D61:$N61),F$61/((2*SUM(S$61:S61))+1),F61)</f>
        <v>22042</v>
      </c>
      <c r="G62" s="2">
        <f>IF(G61=MAX($D61:$N61),G$61/((2*SUM(T$61:T61))+1),G61)</f>
        <v>15442</v>
      </c>
      <c r="H62" s="2">
        <f>IF(H61=MAX($D61:$N61),H$61/((2*SUM(U$61:U61))+1),H61)</f>
        <v>2961</v>
      </c>
      <c r="I62" s="2">
        <f>IF(I61=MAX($D61:$N61),I$61/((2*SUM(V$61:V61))+1),I61)</f>
        <v>979</v>
      </c>
      <c r="J62" s="2">
        <f>IF(J61=MAX($D61:$N61),J$61/((2*SUM(W$61:W61))+1),J61)</f>
        <v>478</v>
      </c>
      <c r="K62" s="2">
        <f>IF(K61=MAX($D61:$N61),K$61/((2*SUM(X$61:X61))+1),K61)</f>
        <v>309</v>
      </c>
      <c r="L62" s="2">
        <f>IF(L61=MAX($D61:$N61),L$61/((2*SUM(Y$61:Y61))+1),L61)</f>
        <v>175</v>
      </c>
      <c r="M62" s="2">
        <f>IF(M61=MAX($D61:$N61),M$61/((2*SUM(Z$61:Z61))+1),M61)</f>
        <v>560</v>
      </c>
      <c r="N62" s="2">
        <f>IF(N61=MAX($D61:$N61),N$61/((2*SUM(AA$61:AA61))+1),N61)</f>
        <v>160</v>
      </c>
      <c r="O62" s="1"/>
      <c r="P62" s="1">
        <v>2</v>
      </c>
      <c r="Q62" s="1">
        <f t="shared" si="24"/>
        <v>0</v>
      </c>
      <c r="R62" s="1">
        <f t="shared" si="25"/>
        <v>1</v>
      </c>
      <c r="S62" s="1">
        <f t="shared" si="26"/>
        <v>0</v>
      </c>
      <c r="T62" s="1">
        <f t="shared" si="27"/>
        <v>0</v>
      </c>
      <c r="U62" s="1">
        <f t="shared" si="28"/>
        <v>0</v>
      </c>
      <c r="V62" s="1">
        <f t="shared" si="29"/>
        <v>0</v>
      </c>
      <c r="W62" s="1">
        <f t="shared" si="30"/>
        <v>0</v>
      </c>
      <c r="X62" s="1">
        <f t="shared" si="31"/>
        <v>0</v>
      </c>
      <c r="Y62" s="1">
        <f t="shared" si="32"/>
        <v>0</v>
      </c>
      <c r="Z62" s="1">
        <f t="shared" si="33"/>
        <v>0</v>
      </c>
      <c r="AA62" s="1">
        <f t="shared" si="34"/>
        <v>0</v>
      </c>
      <c r="AB62" s="1"/>
      <c r="AC62" s="1"/>
      <c r="AD62" s="1"/>
      <c r="AE62" s="1"/>
    </row>
    <row r="63" spans="2:31" ht="14.4">
      <c r="B63" s="1" t="s">
        <v>65</v>
      </c>
      <c r="C63" s="1">
        <v>3</v>
      </c>
      <c r="D63" s="2">
        <f>IF(D62=MAX($D62:$N62),D$61/((2*SUM(Q$61:Q62))+1),D62)</f>
        <v>29564.666666666668</v>
      </c>
      <c r="E63" s="2">
        <f>IF(E62=MAX($D62:$N62),E$61/((2*SUM(R$61:R62))+1),E62)</f>
        <v>14740.666666666666</v>
      </c>
      <c r="F63" s="2">
        <f>IF(F62=MAX($D62:$N62),F$61/((2*SUM(S$61:S62))+1),F62)</f>
        <v>22042</v>
      </c>
      <c r="G63" s="2">
        <f>IF(G62=MAX($D62:$N62),G$61/((2*SUM(T$61:T62))+1),G62)</f>
        <v>15442</v>
      </c>
      <c r="H63" s="2">
        <f>IF(H62=MAX($D62:$N62),H$61/((2*SUM(U$61:U62))+1),H62)</f>
        <v>2961</v>
      </c>
      <c r="I63" s="2">
        <f>IF(I62=MAX($D62:$N62),I$61/((2*SUM(V$61:V62))+1),I62)</f>
        <v>979</v>
      </c>
      <c r="J63" s="2">
        <f>IF(J62=MAX($D62:$N62),J$61/((2*SUM(W$61:W62))+1),J62)</f>
        <v>478</v>
      </c>
      <c r="K63" s="2">
        <f>IF(K62=MAX($D62:$N62),K$61/((2*SUM(X$61:X62))+1),K62)</f>
        <v>309</v>
      </c>
      <c r="L63" s="2">
        <f>IF(L62=MAX($D62:$N62),L$61/((2*SUM(Y$61:Y62))+1),L62)</f>
        <v>175</v>
      </c>
      <c r="M63" s="2">
        <f>IF(M62=MAX($D62:$N62),M$61/((2*SUM(Z$61:Z62))+1),M62)</f>
        <v>560</v>
      </c>
      <c r="N63" s="2">
        <f>IF(N62=MAX($D62:$N62),N$61/((2*SUM(AA$61:AA62))+1),N62)</f>
        <v>160</v>
      </c>
      <c r="O63" s="1"/>
      <c r="P63" s="1">
        <v>3</v>
      </c>
      <c r="Q63" s="1">
        <f t="shared" si="24"/>
        <v>1</v>
      </c>
      <c r="R63" s="1">
        <f t="shared" si="25"/>
        <v>0</v>
      </c>
      <c r="S63" s="1">
        <f t="shared" si="26"/>
        <v>0</v>
      </c>
      <c r="T63" s="1">
        <f t="shared" si="27"/>
        <v>0</v>
      </c>
      <c r="U63" s="1">
        <f t="shared" si="28"/>
        <v>0</v>
      </c>
      <c r="V63" s="1">
        <f t="shared" si="29"/>
        <v>0</v>
      </c>
      <c r="W63" s="1">
        <f t="shared" si="30"/>
        <v>0</v>
      </c>
      <c r="X63" s="1">
        <f t="shared" si="31"/>
        <v>0</v>
      </c>
      <c r="Y63" s="1">
        <f t="shared" si="32"/>
        <v>0</v>
      </c>
      <c r="Z63" s="1">
        <f t="shared" si="33"/>
        <v>0</v>
      </c>
      <c r="AA63" s="1">
        <f t="shared" si="34"/>
        <v>0</v>
      </c>
      <c r="AB63" s="1"/>
      <c r="AC63" s="1"/>
      <c r="AD63" s="1"/>
      <c r="AE63" s="1"/>
    </row>
    <row r="64" spans="2:31" ht="14.4">
      <c r="B64" s="1" t="s">
        <v>65</v>
      </c>
      <c r="C64" s="1">
        <v>4</v>
      </c>
      <c r="D64" s="2">
        <f>IF(D63=MAX($D63:$N63),D$61/((2*SUM(Q$61:Q63))+1),D63)</f>
        <v>17738.8</v>
      </c>
      <c r="E64" s="2">
        <f>IF(E63=MAX($D63:$N63),E$61/((2*SUM(R$61:R63))+1),E63)</f>
        <v>14740.666666666666</v>
      </c>
      <c r="F64" s="2">
        <f>IF(F63=MAX($D63:$N63),F$61/((2*SUM(S$61:S63))+1),F63)</f>
        <v>22042</v>
      </c>
      <c r="G64" s="2">
        <f>IF(G63=MAX($D63:$N63),G$61/((2*SUM(T$61:T63))+1),G63)</f>
        <v>15442</v>
      </c>
      <c r="H64" s="2">
        <f>IF(H63=MAX($D63:$N63),H$61/((2*SUM(U$61:U63))+1),H63)</f>
        <v>2961</v>
      </c>
      <c r="I64" s="2">
        <f>IF(I63=MAX($D63:$N63),I$61/((2*SUM(V$61:V63))+1),I63)</f>
        <v>979</v>
      </c>
      <c r="J64" s="2">
        <f>IF(J63=MAX($D63:$N63),J$61/((2*SUM(W$61:W63))+1),J63)</f>
        <v>478</v>
      </c>
      <c r="K64" s="2">
        <f>IF(K63=MAX($D63:$N63),K$61/((2*SUM(X$61:X63))+1),K63)</f>
        <v>309</v>
      </c>
      <c r="L64" s="2">
        <f>IF(L63=MAX($D63:$N63),L$61/((2*SUM(Y$61:Y63))+1),L63)</f>
        <v>175</v>
      </c>
      <c r="M64" s="2">
        <f>IF(M63=MAX($D63:$N63),M$61/((2*SUM(Z$61:Z63))+1),M63)</f>
        <v>560</v>
      </c>
      <c r="N64" s="2">
        <f>IF(N63=MAX($D63:$N63),N$61/((2*SUM(AA$61:AA63))+1),N63)</f>
        <v>160</v>
      </c>
      <c r="O64" s="1"/>
      <c r="P64" s="1">
        <v>4</v>
      </c>
      <c r="Q64" s="1">
        <f t="shared" si="24"/>
        <v>0</v>
      </c>
      <c r="R64" s="1">
        <f t="shared" si="25"/>
        <v>0</v>
      </c>
      <c r="S64" s="1">
        <f t="shared" si="26"/>
        <v>1</v>
      </c>
      <c r="T64" s="1">
        <f t="shared" si="27"/>
        <v>0</v>
      </c>
      <c r="U64" s="1">
        <f t="shared" si="28"/>
        <v>0</v>
      </c>
      <c r="V64" s="1">
        <f t="shared" si="29"/>
        <v>0</v>
      </c>
      <c r="W64" s="1">
        <f t="shared" si="30"/>
        <v>0</v>
      </c>
      <c r="X64" s="1">
        <f t="shared" si="31"/>
        <v>0</v>
      </c>
      <c r="Y64" s="1">
        <f t="shared" si="32"/>
        <v>0</v>
      </c>
      <c r="Z64" s="1">
        <f t="shared" si="33"/>
        <v>0</v>
      </c>
      <c r="AA64" s="1">
        <f t="shared" si="34"/>
        <v>0</v>
      </c>
      <c r="AB64" s="1"/>
      <c r="AC64" s="1"/>
      <c r="AD64" s="1"/>
      <c r="AE64" s="1"/>
    </row>
    <row r="65" spans="2:31" ht="14.4">
      <c r="B65" s="1" t="s">
        <v>65</v>
      </c>
      <c r="C65" s="1">
        <v>5</v>
      </c>
      <c r="D65" s="2">
        <f>IF(D64=MAX($D64:$N64),D$61/((2*SUM(Q$61:Q64))+1),D64)</f>
        <v>17738.8</v>
      </c>
      <c r="E65" s="2">
        <f>IF(E64=MAX($D64:$N64),E$61/((2*SUM(R$61:R64))+1),E64)</f>
        <v>14740.666666666666</v>
      </c>
      <c r="F65" s="2">
        <f>IF(F64=MAX($D64:$N64),F$61/((2*SUM(S$61:S64))+1),F64)</f>
        <v>7347.333333333333</v>
      </c>
      <c r="G65" s="2">
        <f>IF(G64=MAX($D64:$N64),G$61/((2*SUM(T$61:T64))+1),G64)</f>
        <v>15442</v>
      </c>
      <c r="H65" s="2">
        <f>IF(H64=MAX($D64:$N64),H$61/((2*SUM(U$61:U64))+1),H64)</f>
        <v>2961</v>
      </c>
      <c r="I65" s="2">
        <f>IF(I64=MAX($D64:$N64),I$61/((2*SUM(V$61:V64))+1),I64)</f>
        <v>979</v>
      </c>
      <c r="J65" s="2">
        <f>IF(J64=MAX($D64:$N64),J$61/((2*SUM(W$61:W64))+1),J64)</f>
        <v>478</v>
      </c>
      <c r="K65" s="2">
        <f>IF(K64=MAX($D64:$N64),K$61/((2*SUM(X$61:X64))+1),K64)</f>
        <v>309</v>
      </c>
      <c r="L65" s="2">
        <f>IF(L64=MAX($D64:$N64),L$61/((2*SUM(Y$61:Y64))+1),L64)</f>
        <v>175</v>
      </c>
      <c r="M65" s="2">
        <f>IF(M64=MAX($D64:$N64),M$61/((2*SUM(Z$61:Z64))+1),M64)</f>
        <v>560</v>
      </c>
      <c r="N65" s="2">
        <f>IF(N64=MAX($D64:$N64),N$61/((2*SUM(AA$61:AA64))+1),N64)</f>
        <v>160</v>
      </c>
      <c r="O65" s="1"/>
      <c r="P65" s="1">
        <v>5</v>
      </c>
      <c r="Q65" s="1">
        <f t="shared" si="24"/>
        <v>1</v>
      </c>
      <c r="R65" s="1">
        <f t="shared" si="25"/>
        <v>0</v>
      </c>
      <c r="S65" s="1">
        <f t="shared" si="26"/>
        <v>0</v>
      </c>
      <c r="T65" s="1">
        <f t="shared" si="27"/>
        <v>0</v>
      </c>
      <c r="U65" s="1">
        <f t="shared" si="28"/>
        <v>0</v>
      </c>
      <c r="V65" s="1">
        <f t="shared" si="29"/>
        <v>0</v>
      </c>
      <c r="W65" s="1">
        <f t="shared" si="30"/>
        <v>0</v>
      </c>
      <c r="X65" s="1">
        <f t="shared" si="31"/>
        <v>0</v>
      </c>
      <c r="Y65" s="1">
        <f t="shared" si="32"/>
        <v>0</v>
      </c>
      <c r="Z65" s="1">
        <f t="shared" si="33"/>
        <v>0</v>
      </c>
      <c r="AA65" s="1">
        <f t="shared" si="34"/>
        <v>0</v>
      </c>
      <c r="AB65" s="1"/>
      <c r="AC65" s="1"/>
      <c r="AD65" s="1"/>
      <c r="AE65" s="1"/>
    </row>
    <row r="66" spans="2:31" ht="14.4">
      <c r="B66" s="1" t="s">
        <v>65</v>
      </c>
      <c r="C66" s="1">
        <v>6</v>
      </c>
      <c r="D66" s="2">
        <f>IF(D65=MAX($D65:$N65),D$61/((2*SUM(Q$61:Q65))+1),D65)</f>
        <v>12670.571428571429</v>
      </c>
      <c r="E66" s="2">
        <f>IF(E65=MAX($D65:$N65),E$61/((2*SUM(R$61:R65))+1),E65)</f>
        <v>14740.666666666666</v>
      </c>
      <c r="F66" s="2">
        <f>IF(F65=MAX($D65:$N65),F$61/((2*SUM(S$61:S65))+1),F65)</f>
        <v>7347.333333333333</v>
      </c>
      <c r="G66" s="2">
        <f>IF(G65=MAX($D65:$N65),G$61/((2*SUM(T$61:T65))+1),G65)</f>
        <v>15442</v>
      </c>
      <c r="H66" s="2">
        <f>IF(H65=MAX($D65:$N65),H$61/((2*SUM(U$61:U65))+1),H65)</f>
        <v>2961</v>
      </c>
      <c r="I66" s="2">
        <f>IF(I65=MAX($D65:$N65),I$61/((2*SUM(V$61:V65))+1),I65)</f>
        <v>979</v>
      </c>
      <c r="J66" s="2">
        <f>IF(J65=MAX($D65:$N65),J$61/((2*SUM(W$61:W65))+1),J65)</f>
        <v>478</v>
      </c>
      <c r="K66" s="2">
        <f>IF(K65=MAX($D65:$N65),K$61/((2*SUM(X$61:X65))+1),K65)</f>
        <v>309</v>
      </c>
      <c r="L66" s="2">
        <f>IF(L65=MAX($D65:$N65),L$61/((2*SUM(Y$61:Y65))+1),L65)</f>
        <v>175</v>
      </c>
      <c r="M66" s="2">
        <f>IF(M65=MAX($D65:$N65),M$61/((2*SUM(Z$61:Z65))+1),M65)</f>
        <v>560</v>
      </c>
      <c r="N66" s="2">
        <f>IF(N65=MAX($D65:$N65),N$61/((2*SUM(AA$61:AA65))+1),N65)</f>
        <v>160</v>
      </c>
      <c r="O66" s="1"/>
      <c r="P66" s="1">
        <v>6</v>
      </c>
      <c r="Q66" s="1">
        <f t="shared" si="24"/>
        <v>0</v>
      </c>
      <c r="R66" s="1">
        <f t="shared" si="25"/>
        <v>0</v>
      </c>
      <c r="S66" s="1">
        <f t="shared" si="26"/>
        <v>0</v>
      </c>
      <c r="T66" s="1">
        <f t="shared" si="27"/>
        <v>1</v>
      </c>
      <c r="U66" s="1">
        <f t="shared" si="28"/>
        <v>0</v>
      </c>
      <c r="V66" s="1">
        <f t="shared" si="29"/>
        <v>0</v>
      </c>
      <c r="W66" s="1">
        <f t="shared" si="30"/>
        <v>0</v>
      </c>
      <c r="X66" s="1">
        <f t="shared" si="31"/>
        <v>0</v>
      </c>
      <c r="Y66" s="1">
        <f t="shared" si="32"/>
        <v>0</v>
      </c>
      <c r="Z66" s="1">
        <f t="shared" si="33"/>
        <v>0</v>
      </c>
      <c r="AA66" s="1">
        <f t="shared" si="34"/>
        <v>0</v>
      </c>
      <c r="AB66" s="1"/>
      <c r="AC66" s="1"/>
      <c r="AD66" s="1"/>
      <c r="AE66" s="1"/>
    </row>
    <row r="67" spans="2:31" ht="14.4">
      <c r="B67" s="1" t="s">
        <v>65</v>
      </c>
      <c r="C67" s="1">
        <v>7</v>
      </c>
      <c r="D67" s="2">
        <f>IF(D66=MAX($D66:$N66),D$61/((2*SUM(Q$61:Q66))+1),D66)</f>
        <v>12670.571428571429</v>
      </c>
      <c r="E67" s="2">
        <f>IF(E66=MAX($D66:$N66),E$61/((2*SUM(R$61:R66))+1),E66)</f>
        <v>14740.666666666666</v>
      </c>
      <c r="F67" s="2">
        <f>IF(F66=MAX($D66:$N66),F$61/((2*SUM(S$61:S66))+1),F66)</f>
        <v>7347.333333333333</v>
      </c>
      <c r="G67" s="2">
        <f>IF(G66=MAX($D66:$N66),G$61/((2*SUM(T$61:T66))+1),G66)</f>
        <v>5147.333333333333</v>
      </c>
      <c r="H67" s="2">
        <f>IF(H66=MAX($D66:$N66),H$61/((2*SUM(U$61:U66))+1),H66)</f>
        <v>2961</v>
      </c>
      <c r="I67" s="2">
        <f>IF(I66=MAX($D66:$N66),I$61/((2*SUM(V$61:V66))+1),I66)</f>
        <v>979</v>
      </c>
      <c r="J67" s="2">
        <f>IF(J66=MAX($D66:$N66),J$61/((2*SUM(W$61:W66))+1),J66)</f>
        <v>478</v>
      </c>
      <c r="K67" s="2">
        <f>IF(K66=MAX($D66:$N66),K$61/((2*SUM(X$61:X66))+1),K66)</f>
        <v>309</v>
      </c>
      <c r="L67" s="2">
        <f>IF(L66=MAX($D66:$N66),L$61/((2*SUM(Y$61:Y66))+1),L66)</f>
        <v>175</v>
      </c>
      <c r="M67" s="2">
        <f>IF(M66=MAX($D66:$N66),M$61/((2*SUM(Z$61:Z66))+1),M66)</f>
        <v>560</v>
      </c>
      <c r="N67" s="2">
        <f>IF(N66=MAX($D66:$N66),N$61/((2*SUM(AA$61:AA66))+1),N66)</f>
        <v>160</v>
      </c>
      <c r="O67" s="1"/>
      <c r="P67" s="1">
        <v>7</v>
      </c>
      <c r="Q67" s="1">
        <f t="shared" si="24"/>
        <v>0</v>
      </c>
      <c r="R67" s="1">
        <f t="shared" si="25"/>
        <v>1</v>
      </c>
      <c r="S67" s="1">
        <f t="shared" si="26"/>
        <v>0</v>
      </c>
      <c r="T67" s="1">
        <f t="shared" si="27"/>
        <v>0</v>
      </c>
      <c r="U67" s="1">
        <f t="shared" si="28"/>
        <v>0</v>
      </c>
      <c r="V67" s="1">
        <f t="shared" si="29"/>
        <v>0</v>
      </c>
      <c r="W67" s="1">
        <f t="shared" si="30"/>
        <v>0</v>
      </c>
      <c r="X67" s="1">
        <f t="shared" si="31"/>
        <v>0</v>
      </c>
      <c r="Y67" s="1">
        <f t="shared" si="32"/>
        <v>0</v>
      </c>
      <c r="Z67" s="1">
        <f t="shared" si="33"/>
        <v>0</v>
      </c>
      <c r="AA67" s="1">
        <f t="shared" si="34"/>
        <v>0</v>
      </c>
      <c r="AB67" s="1"/>
      <c r="AC67" s="1"/>
      <c r="AD67" s="1"/>
      <c r="AE67" s="1"/>
    </row>
    <row r="68" spans="2:31" ht="14.4">
      <c r="B68" s="1" t="s">
        <v>65</v>
      </c>
      <c r="C68" s="1">
        <v>8</v>
      </c>
      <c r="D68" s="2">
        <f>IF(D67=MAX($D67:$N67),D$61/((2*SUM(Q$61:Q67))+1),D67)</f>
        <v>12670.571428571429</v>
      </c>
      <c r="E68" s="2">
        <f>IF(E67=MAX($D67:$N67),E$61/((2*SUM(R$61:R67))+1),E67)</f>
        <v>8844.4</v>
      </c>
      <c r="F68" s="2">
        <f>IF(F67=MAX($D67:$N67),F$61/((2*SUM(S$61:S67))+1),F67)</f>
        <v>7347.333333333333</v>
      </c>
      <c r="G68" s="2">
        <f>IF(G67=MAX($D67:$N67),G$61/((2*SUM(T$61:T67))+1),G67)</f>
        <v>5147.333333333333</v>
      </c>
      <c r="H68" s="2">
        <f>IF(H67=MAX($D67:$N67),H$61/((2*SUM(U$61:U67))+1),H67)</f>
        <v>2961</v>
      </c>
      <c r="I68" s="2">
        <f>IF(I67=MAX($D67:$N67),I$61/((2*SUM(V$61:V67))+1),I67)</f>
        <v>979</v>
      </c>
      <c r="J68" s="2">
        <f>IF(J67=MAX($D67:$N67),J$61/((2*SUM(W$61:W67))+1),J67)</f>
        <v>478</v>
      </c>
      <c r="K68" s="2">
        <f>IF(K67=MAX($D67:$N67),K$61/((2*SUM(X$61:X67))+1),K67)</f>
        <v>309</v>
      </c>
      <c r="L68" s="2">
        <f>IF(L67=MAX($D67:$N67),L$61/((2*SUM(Y$61:Y67))+1),L67)</f>
        <v>175</v>
      </c>
      <c r="M68" s="2">
        <f>IF(M67=MAX($D67:$N67),M$61/((2*SUM(Z$61:Z67))+1),M67)</f>
        <v>560</v>
      </c>
      <c r="N68" s="2">
        <f>IF(N67=MAX($D67:$N67),N$61/((2*SUM(AA$61:AA67))+1),N67)</f>
        <v>160</v>
      </c>
      <c r="O68" s="1"/>
      <c r="P68" s="1">
        <v>8</v>
      </c>
      <c r="Q68" s="1">
        <f t="shared" si="24"/>
        <v>1</v>
      </c>
      <c r="R68" s="1">
        <f t="shared" si="25"/>
        <v>0</v>
      </c>
      <c r="S68" s="1">
        <f t="shared" si="26"/>
        <v>0</v>
      </c>
      <c r="T68" s="1">
        <f t="shared" si="27"/>
        <v>0</v>
      </c>
      <c r="U68" s="1">
        <f t="shared" si="28"/>
        <v>0</v>
      </c>
      <c r="V68" s="1">
        <f t="shared" si="29"/>
        <v>0</v>
      </c>
      <c r="W68" s="1">
        <f t="shared" si="30"/>
        <v>0</v>
      </c>
      <c r="X68" s="1">
        <f t="shared" si="31"/>
        <v>0</v>
      </c>
      <c r="Y68" s="1">
        <f t="shared" si="32"/>
        <v>0</v>
      </c>
      <c r="Z68" s="1">
        <f t="shared" si="33"/>
        <v>0</v>
      </c>
      <c r="AA68" s="1">
        <f t="shared" si="34"/>
        <v>0</v>
      </c>
      <c r="AB68" s="1"/>
      <c r="AC68" s="1"/>
      <c r="AD68" s="1"/>
      <c r="AE68" s="1"/>
    </row>
    <row r="69" spans="2:31" ht="14.4">
      <c r="B69" s="1" t="s">
        <v>65</v>
      </c>
      <c r="C69" s="1">
        <v>9</v>
      </c>
      <c r="D69" s="2">
        <f>IF(D68=MAX($D68:$N68),D$61/((2*SUM(Q$61:Q68))+1),D68)</f>
        <v>9854.8888888888887</v>
      </c>
      <c r="E69" s="2">
        <f>IF(E68=MAX($D68:$N68),E$61/((2*SUM(R$61:R68))+1),E68)</f>
        <v>8844.4</v>
      </c>
      <c r="F69" s="2">
        <f>IF(F68=MAX($D68:$N68),F$61/((2*SUM(S$61:S68))+1),F68)</f>
        <v>7347.333333333333</v>
      </c>
      <c r="G69" s="2">
        <f>IF(G68=MAX($D68:$N68),G$61/((2*SUM(T$61:T68))+1),G68)</f>
        <v>5147.333333333333</v>
      </c>
      <c r="H69" s="2">
        <f>IF(H68=MAX($D68:$N68),H$61/((2*SUM(U$61:U68))+1),H68)</f>
        <v>2961</v>
      </c>
      <c r="I69" s="2">
        <f>IF(I68=MAX($D68:$N68),I$61/((2*SUM(V$61:V68))+1),I68)</f>
        <v>979</v>
      </c>
      <c r="J69" s="2">
        <f>IF(J68=MAX($D68:$N68),J$61/((2*SUM(W$61:W68))+1),J68)</f>
        <v>478</v>
      </c>
      <c r="K69" s="2">
        <f>IF(K68=MAX($D68:$N68),K$61/((2*SUM(X$61:X68))+1),K68)</f>
        <v>309</v>
      </c>
      <c r="L69" s="2">
        <f>IF(L68=MAX($D68:$N68),L$61/((2*SUM(Y$61:Y68))+1),L68)</f>
        <v>175</v>
      </c>
      <c r="M69" s="2">
        <f>IF(M68=MAX($D68:$N68),M$61/((2*SUM(Z$61:Z68))+1),M68)</f>
        <v>560</v>
      </c>
      <c r="N69" s="2">
        <f>IF(N68=MAX($D68:$N68),N$61/((2*SUM(AA$61:AA68))+1),N68)</f>
        <v>160</v>
      </c>
      <c r="O69" s="1"/>
      <c r="P69" s="1">
        <v>9</v>
      </c>
      <c r="Q69" s="1">
        <f t="shared" si="24"/>
        <v>1</v>
      </c>
      <c r="R69" s="1">
        <f t="shared" si="25"/>
        <v>0</v>
      </c>
      <c r="S69" s="1">
        <f t="shared" si="26"/>
        <v>0</v>
      </c>
      <c r="T69" s="1">
        <f t="shared" si="27"/>
        <v>0</v>
      </c>
      <c r="U69" s="1">
        <f t="shared" si="28"/>
        <v>0</v>
      </c>
      <c r="V69" s="1">
        <f t="shared" si="29"/>
        <v>0</v>
      </c>
      <c r="W69" s="1">
        <f t="shared" si="30"/>
        <v>0</v>
      </c>
      <c r="X69" s="1">
        <f t="shared" si="31"/>
        <v>0</v>
      </c>
      <c r="Y69" s="1">
        <f t="shared" si="32"/>
        <v>0</v>
      </c>
      <c r="Z69" s="1">
        <f t="shared" si="33"/>
        <v>0</v>
      </c>
      <c r="AA69" s="1">
        <f t="shared" si="34"/>
        <v>0</v>
      </c>
      <c r="AB69" s="1"/>
      <c r="AC69" s="1"/>
      <c r="AD69" s="1"/>
      <c r="AE69" s="1"/>
    </row>
    <row r="70" spans="2:31" ht="14.4">
      <c r="B70" s="1" t="s">
        <v>65</v>
      </c>
      <c r="C70" s="1">
        <v>10</v>
      </c>
      <c r="D70" s="2">
        <f>IF(D69=MAX($D69:$N69),D$61/((2*SUM(Q$61:Q69))+1),D69)</f>
        <v>8063.090909090909</v>
      </c>
      <c r="E70" s="2">
        <f>IF(E69=MAX($D69:$N69),E$61/((2*SUM(R$61:R69))+1),E69)</f>
        <v>8844.4</v>
      </c>
      <c r="F70" s="2">
        <f>IF(F69=MAX($D69:$N69),F$61/((2*SUM(S$61:S69))+1),F69)</f>
        <v>7347.333333333333</v>
      </c>
      <c r="G70" s="2">
        <f>IF(G69=MAX($D69:$N69),G$61/((2*SUM(T$61:T69))+1),G69)</f>
        <v>5147.333333333333</v>
      </c>
      <c r="H70" s="2">
        <f>IF(H69=MAX($D69:$N69),H$61/((2*SUM(U$61:U69))+1),H69)</f>
        <v>2961</v>
      </c>
      <c r="I70" s="2">
        <f>IF(I69=MAX($D69:$N69),I$61/((2*SUM(V$61:V69))+1),I69)</f>
        <v>979</v>
      </c>
      <c r="J70" s="2">
        <f>IF(J69=MAX($D69:$N69),J$61/((2*SUM(W$61:W69))+1),J69)</f>
        <v>478</v>
      </c>
      <c r="K70" s="2">
        <f>IF(K69=MAX($D69:$N69),K$61/((2*SUM(X$61:X69))+1),K69)</f>
        <v>309</v>
      </c>
      <c r="L70" s="2">
        <f>IF(L69=MAX($D69:$N69),L$61/((2*SUM(Y$61:Y69))+1),L69)</f>
        <v>175</v>
      </c>
      <c r="M70" s="2">
        <f>IF(M69=MAX($D69:$N69),M$61/((2*SUM(Z$61:Z69))+1),M69)</f>
        <v>560</v>
      </c>
      <c r="N70" s="2">
        <f>IF(N69=MAX($D69:$N69),N$61/((2*SUM(AA$61:AA69))+1),N69)</f>
        <v>160</v>
      </c>
      <c r="O70" s="1"/>
      <c r="P70" s="1">
        <v>10</v>
      </c>
      <c r="Q70" s="1">
        <f t="shared" si="24"/>
        <v>0</v>
      </c>
      <c r="R70" s="1">
        <f t="shared" si="25"/>
        <v>1</v>
      </c>
      <c r="S70" s="1">
        <f t="shared" si="26"/>
        <v>0</v>
      </c>
      <c r="T70" s="1">
        <f t="shared" si="27"/>
        <v>0</v>
      </c>
      <c r="U70" s="1">
        <f t="shared" si="28"/>
        <v>0</v>
      </c>
      <c r="V70" s="1">
        <f t="shared" si="29"/>
        <v>0</v>
      </c>
      <c r="W70" s="1">
        <f t="shared" si="30"/>
        <v>0</v>
      </c>
      <c r="X70" s="1">
        <f t="shared" si="31"/>
        <v>0</v>
      </c>
      <c r="Y70" s="1">
        <f t="shared" si="32"/>
        <v>0</v>
      </c>
      <c r="Z70" s="1">
        <f t="shared" si="33"/>
        <v>0</v>
      </c>
      <c r="AA70" s="1">
        <f t="shared" si="34"/>
        <v>0</v>
      </c>
      <c r="AB70" s="1"/>
      <c r="AC70" s="1"/>
      <c r="AD70" s="1"/>
      <c r="AE70" s="1"/>
    </row>
    <row r="71" spans="2:31" ht="14.4">
      <c r="B71" s="1" t="s">
        <v>65</v>
      </c>
      <c r="C71" s="1">
        <v>11</v>
      </c>
      <c r="D71" s="2">
        <f>IF(D70=MAX($D70:$N70),D$61/((2*SUM(Q$61:Q70))+1),D70)</f>
        <v>8063.090909090909</v>
      </c>
      <c r="E71" s="2">
        <f>IF(E70=MAX($D70:$N70),E$61/((2*SUM(R$61:R70))+1),E70)</f>
        <v>6317.4285714285716</v>
      </c>
      <c r="F71" s="2">
        <f>IF(F70=MAX($D70:$N70),F$61/((2*SUM(S$61:S70))+1),F70)</f>
        <v>7347.333333333333</v>
      </c>
      <c r="G71" s="2">
        <f>IF(G70=MAX($D70:$N70),G$61/((2*SUM(T$61:T70))+1),G70)</f>
        <v>5147.333333333333</v>
      </c>
      <c r="H71" s="2">
        <f>IF(H70=MAX($D70:$N70),H$61/((2*SUM(U$61:U70))+1),H70)</f>
        <v>2961</v>
      </c>
      <c r="I71" s="2">
        <f>IF(I70=MAX($D70:$N70),I$61/((2*SUM(V$61:V70))+1),I70)</f>
        <v>979</v>
      </c>
      <c r="J71" s="2">
        <f>IF(J70=MAX($D70:$N70),J$61/((2*SUM(W$61:W70))+1),J70)</f>
        <v>478</v>
      </c>
      <c r="K71" s="2">
        <f>IF(K70=MAX($D70:$N70),K$61/((2*SUM(X$61:X70))+1),K70)</f>
        <v>309</v>
      </c>
      <c r="L71" s="2">
        <f>IF(L70=MAX($D70:$N70),L$61/((2*SUM(Y$61:Y70))+1),L70)</f>
        <v>175</v>
      </c>
      <c r="M71" s="2">
        <f>IF(M70=MAX($D70:$N70),M$61/((2*SUM(Z$61:Z70))+1),M70)</f>
        <v>560</v>
      </c>
      <c r="N71" s="2">
        <f>IF(N70=MAX($D70:$N70),N$61/((2*SUM(AA$61:AA70))+1),N70)</f>
        <v>160</v>
      </c>
      <c r="O71" s="1"/>
      <c r="P71" s="1">
        <v>11</v>
      </c>
      <c r="Q71" s="1">
        <f t="shared" si="24"/>
        <v>1</v>
      </c>
      <c r="R71" s="1">
        <f t="shared" si="25"/>
        <v>0</v>
      </c>
      <c r="S71" s="1">
        <f t="shared" si="26"/>
        <v>0</v>
      </c>
      <c r="T71" s="1">
        <f t="shared" si="27"/>
        <v>0</v>
      </c>
      <c r="U71" s="1">
        <f t="shared" si="28"/>
        <v>0</v>
      </c>
      <c r="V71" s="1">
        <f t="shared" si="29"/>
        <v>0</v>
      </c>
      <c r="W71" s="1">
        <f t="shared" si="30"/>
        <v>0</v>
      </c>
      <c r="X71" s="1">
        <f t="shared" si="31"/>
        <v>0</v>
      </c>
      <c r="Y71" s="1">
        <f t="shared" si="32"/>
        <v>0</v>
      </c>
      <c r="Z71" s="1">
        <f t="shared" si="33"/>
        <v>0</v>
      </c>
      <c r="AA71" s="1">
        <f t="shared" si="34"/>
        <v>0</v>
      </c>
      <c r="AB71" s="1"/>
      <c r="AC71" s="1"/>
      <c r="AD71" s="1"/>
      <c r="AE71" s="1"/>
    </row>
    <row r="72" spans="2:31" ht="14.4">
      <c r="B72" s="1" t="s">
        <v>65</v>
      </c>
      <c r="C72" s="1">
        <v>12</v>
      </c>
      <c r="D72" s="2">
        <f>IF(D71=MAX($D71:$N71),D$61/((2*SUM(Q$61:Q71))+1),D71)</f>
        <v>6822.6153846153848</v>
      </c>
      <c r="E72" s="2">
        <f>IF(E71=MAX($D71:$N71),E$61/((2*SUM(R$61:R71))+1),E71)</f>
        <v>6317.4285714285716</v>
      </c>
      <c r="F72" s="2">
        <f>IF(F71=MAX($D71:$N71),F$61/((2*SUM(S$61:S71))+1),F71)</f>
        <v>7347.333333333333</v>
      </c>
      <c r="G72" s="2">
        <f>IF(G71=MAX($D71:$N71),G$61/((2*SUM(T$61:T71))+1),G71)</f>
        <v>5147.333333333333</v>
      </c>
      <c r="H72" s="2">
        <f>IF(H71=MAX($D71:$N71),H$61/((2*SUM(U$61:U71))+1),H71)</f>
        <v>2961</v>
      </c>
      <c r="I72" s="2">
        <f>IF(I71=MAX($D71:$N71),I$61/((2*SUM(V$61:V71))+1),I71)</f>
        <v>979</v>
      </c>
      <c r="J72" s="2">
        <f>IF(J71=MAX($D71:$N71),J$61/((2*SUM(W$61:W71))+1),J71)</f>
        <v>478</v>
      </c>
      <c r="K72" s="2">
        <f>IF(K71=MAX($D71:$N71),K$61/((2*SUM(X$61:X71))+1),K71)</f>
        <v>309</v>
      </c>
      <c r="L72" s="2">
        <f>IF(L71=MAX($D71:$N71),L$61/((2*SUM(Y$61:Y71))+1),L71)</f>
        <v>175</v>
      </c>
      <c r="M72" s="2">
        <f>IF(M71=MAX($D71:$N71),M$61/((2*SUM(Z$61:Z71))+1),M71)</f>
        <v>560</v>
      </c>
      <c r="N72" s="2">
        <f>IF(N71=MAX($D71:$N71),N$61/((2*SUM(AA$61:AA71))+1),N71)</f>
        <v>160</v>
      </c>
      <c r="O72" s="1"/>
      <c r="P72" s="1">
        <v>12</v>
      </c>
      <c r="Q72" s="1">
        <f t="shared" si="24"/>
        <v>0</v>
      </c>
      <c r="R72" s="1">
        <f t="shared" si="25"/>
        <v>0</v>
      </c>
      <c r="S72" s="1">
        <f t="shared" si="26"/>
        <v>1</v>
      </c>
      <c r="T72" s="1">
        <f t="shared" si="27"/>
        <v>0</v>
      </c>
      <c r="U72" s="1">
        <f t="shared" si="28"/>
        <v>0</v>
      </c>
      <c r="V72" s="1">
        <f t="shared" si="29"/>
        <v>0</v>
      </c>
      <c r="W72" s="1">
        <f t="shared" si="30"/>
        <v>0</v>
      </c>
      <c r="X72" s="1">
        <f t="shared" si="31"/>
        <v>0</v>
      </c>
      <c r="Y72" s="1">
        <f t="shared" si="32"/>
        <v>0</v>
      </c>
      <c r="Z72" s="1">
        <f t="shared" si="33"/>
        <v>0</v>
      </c>
      <c r="AA72" s="1">
        <f t="shared" si="34"/>
        <v>0</v>
      </c>
      <c r="AB72" s="1"/>
      <c r="AC72" s="1"/>
      <c r="AD72" s="1"/>
      <c r="AE72" s="1"/>
    </row>
    <row r="73" spans="2:31" ht="14.4">
      <c r="B73" s="1" t="s">
        <v>65</v>
      </c>
      <c r="C73" s="1">
        <v>13</v>
      </c>
      <c r="D73" s="2">
        <f>IF(D72=MAX($D72:$N72),D$61/((2*SUM(Q$61:Q72))+1),D72)</f>
        <v>6822.6153846153848</v>
      </c>
      <c r="E73" s="2">
        <f>IF(E72=MAX($D72:$N72),E$61/((2*SUM(R$61:R72))+1),E72)</f>
        <v>6317.4285714285716</v>
      </c>
      <c r="F73" s="2">
        <f>IF(F72=MAX($D72:$N72),F$61/((2*SUM(S$61:S72))+1),F72)</f>
        <v>4408.3999999999996</v>
      </c>
      <c r="G73" s="2">
        <f>IF(G72=MAX($D72:$N72),G$61/((2*SUM(T$61:T72))+1),G72)</f>
        <v>5147.333333333333</v>
      </c>
      <c r="H73" s="2">
        <f>IF(H72=MAX($D72:$N72),H$61/((2*SUM(U$61:U72))+1),H72)</f>
        <v>2961</v>
      </c>
      <c r="I73" s="2">
        <f>IF(I72=MAX($D72:$N72),I$61/((2*SUM(V$61:V72))+1),I72)</f>
        <v>979</v>
      </c>
      <c r="J73" s="2">
        <f>IF(J72=MAX($D72:$N72),J$61/((2*SUM(W$61:W72))+1),J72)</f>
        <v>478</v>
      </c>
      <c r="K73" s="2">
        <f>IF(K72=MAX($D72:$N72),K$61/((2*SUM(X$61:X72))+1),K72)</f>
        <v>309</v>
      </c>
      <c r="L73" s="2">
        <f>IF(L72=MAX($D72:$N72),L$61/((2*SUM(Y$61:Y72))+1),L72)</f>
        <v>175</v>
      </c>
      <c r="M73" s="2">
        <f>IF(M72=MAX($D72:$N72),M$61/((2*SUM(Z$61:Z72))+1),M72)</f>
        <v>560</v>
      </c>
      <c r="N73" s="2">
        <f>IF(N72=MAX($D72:$N72),N$61/((2*SUM(AA$61:AA72))+1),N72)</f>
        <v>160</v>
      </c>
      <c r="O73" s="1"/>
      <c r="P73" s="1">
        <v>13</v>
      </c>
      <c r="Q73" s="1">
        <f t="shared" si="24"/>
        <v>1</v>
      </c>
      <c r="R73" s="1">
        <f t="shared" si="25"/>
        <v>0</v>
      </c>
      <c r="S73" s="1">
        <f t="shared" si="26"/>
        <v>0</v>
      </c>
      <c r="T73" s="1">
        <f t="shared" si="27"/>
        <v>0</v>
      </c>
      <c r="U73" s="1">
        <f t="shared" si="28"/>
        <v>0</v>
      </c>
      <c r="V73" s="1">
        <f t="shared" si="29"/>
        <v>0</v>
      </c>
      <c r="W73" s="1">
        <f t="shared" si="30"/>
        <v>0</v>
      </c>
      <c r="X73" s="1">
        <f t="shared" si="31"/>
        <v>0</v>
      </c>
      <c r="Y73" s="1">
        <f t="shared" si="32"/>
        <v>0</v>
      </c>
      <c r="Z73" s="1">
        <f t="shared" si="33"/>
        <v>0</v>
      </c>
      <c r="AA73" s="1">
        <f t="shared" si="34"/>
        <v>0</v>
      </c>
      <c r="AB73" s="1"/>
      <c r="AC73" s="1"/>
      <c r="AD73" s="1"/>
      <c r="AE73" s="1"/>
    </row>
    <row r="74" spans="2:31" ht="14.4">
      <c r="B74" s="1" t="s">
        <v>65</v>
      </c>
      <c r="C74" s="1">
        <v>14</v>
      </c>
      <c r="D74" s="2">
        <f>IF(D73=MAX($D73:$N73),D$61/((2*SUM(Q$61:Q73))+1),D73)</f>
        <v>5912.9333333333334</v>
      </c>
      <c r="E74" s="2">
        <f>IF(E73=MAX($D73:$N73),E$61/((2*SUM(R$61:R73))+1),E73)</f>
        <v>6317.4285714285716</v>
      </c>
      <c r="F74" s="2">
        <f>IF(F73=MAX($D73:$N73),F$61/((2*SUM(S$61:S73))+1),F73)</f>
        <v>4408.3999999999996</v>
      </c>
      <c r="G74" s="2">
        <f>IF(G73=MAX($D73:$N73),G$61/((2*SUM(T$61:T73))+1),G73)</f>
        <v>5147.333333333333</v>
      </c>
      <c r="H74" s="2">
        <f>IF(H73=MAX($D73:$N73),H$61/((2*SUM(U$61:U73))+1),H73)</f>
        <v>2961</v>
      </c>
      <c r="I74" s="2">
        <f>IF(I73=MAX($D73:$N73),I$61/((2*SUM(V$61:V73))+1),I73)</f>
        <v>979</v>
      </c>
      <c r="J74" s="2">
        <f>IF(J73=MAX($D73:$N73),J$61/((2*SUM(W$61:W73))+1),J73)</f>
        <v>478</v>
      </c>
      <c r="K74" s="2">
        <f>IF(K73=MAX($D73:$N73),K$61/((2*SUM(X$61:X73))+1),K73)</f>
        <v>309</v>
      </c>
      <c r="L74" s="2">
        <f>IF(L73=MAX($D73:$N73),L$61/((2*SUM(Y$61:Y73))+1),L73)</f>
        <v>175</v>
      </c>
      <c r="M74" s="2">
        <f>IF(M73=MAX($D73:$N73),M$61/((2*SUM(Z$61:Z73))+1),M73)</f>
        <v>560</v>
      </c>
      <c r="N74" s="2">
        <f>IF(N73=MAX($D73:$N73),N$61/((2*SUM(AA$61:AA73))+1),N73)</f>
        <v>160</v>
      </c>
      <c r="O74" s="1"/>
      <c r="P74" s="1">
        <v>14</v>
      </c>
      <c r="Q74" s="1">
        <f t="shared" si="24"/>
        <v>0</v>
      </c>
      <c r="R74" s="1">
        <f t="shared" si="25"/>
        <v>1</v>
      </c>
      <c r="S74" s="1">
        <f t="shared" si="26"/>
        <v>0</v>
      </c>
      <c r="T74" s="1">
        <f t="shared" si="27"/>
        <v>0</v>
      </c>
      <c r="U74" s="1">
        <f t="shared" si="28"/>
        <v>0</v>
      </c>
      <c r="V74" s="1">
        <f t="shared" si="29"/>
        <v>0</v>
      </c>
      <c r="W74" s="1">
        <f t="shared" si="30"/>
        <v>0</v>
      </c>
      <c r="X74" s="1">
        <f t="shared" si="31"/>
        <v>0</v>
      </c>
      <c r="Y74" s="1">
        <f t="shared" si="32"/>
        <v>0</v>
      </c>
      <c r="Z74" s="1">
        <f t="shared" si="33"/>
        <v>0</v>
      </c>
      <c r="AA74" s="1">
        <f t="shared" si="34"/>
        <v>0</v>
      </c>
      <c r="AB74" s="1"/>
      <c r="AC74" s="1"/>
      <c r="AD74" s="1"/>
      <c r="AE74" s="1"/>
    </row>
    <row r="75" spans="2:31" ht="14.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0</v>
      </c>
      <c r="Q75" s="1">
        <f t="shared" ref="Q75:AA75" si="35">SUM(Q61:Q74)</f>
        <v>7</v>
      </c>
      <c r="R75" s="1">
        <f t="shared" si="35"/>
        <v>4</v>
      </c>
      <c r="S75" s="1">
        <f t="shared" si="35"/>
        <v>2</v>
      </c>
      <c r="T75" s="1">
        <f t="shared" si="35"/>
        <v>1</v>
      </c>
      <c r="U75" s="1">
        <f t="shared" si="35"/>
        <v>0</v>
      </c>
      <c r="V75" s="1">
        <f t="shared" si="35"/>
        <v>0</v>
      </c>
      <c r="W75" s="1">
        <f t="shared" si="35"/>
        <v>0</v>
      </c>
      <c r="X75" s="1">
        <f t="shared" si="35"/>
        <v>0</v>
      </c>
      <c r="Y75" s="1">
        <f t="shared" si="35"/>
        <v>0</v>
      </c>
      <c r="Z75" s="1">
        <f t="shared" si="35"/>
        <v>0</v>
      </c>
      <c r="AA75" s="1">
        <f t="shared" si="35"/>
        <v>0</v>
      </c>
      <c r="AB75" s="1"/>
      <c r="AC75" s="1"/>
      <c r="AD75" s="1"/>
      <c r="AE75" s="1"/>
    </row>
    <row r="76" spans="2:31" ht="14.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2:31" ht="14.4">
      <c r="B77" s="1" t="s">
        <v>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2:31" ht="14.4">
      <c r="B78" s="1"/>
      <c r="C78" s="1"/>
      <c r="D78" s="1" t="s">
        <v>6</v>
      </c>
      <c r="E78" s="1" t="s">
        <v>8</v>
      </c>
      <c r="F78" s="1" t="s">
        <v>9</v>
      </c>
      <c r="G78" s="1" t="s">
        <v>10</v>
      </c>
      <c r="H78" s="1" t="s">
        <v>11</v>
      </c>
      <c r="I78" s="1" t="s">
        <v>12</v>
      </c>
      <c r="J78" s="1" t="s">
        <v>14</v>
      </c>
      <c r="K78" s="1" t="s">
        <v>15</v>
      </c>
      <c r="L78" s="1" t="s">
        <v>63</v>
      </c>
      <c r="M78" s="1" t="s">
        <v>16</v>
      </c>
      <c r="N78" s="1" t="s">
        <v>17</v>
      </c>
      <c r="O78" s="1"/>
      <c r="P78" s="1" t="s">
        <v>64</v>
      </c>
      <c r="Q78" s="1" t="s">
        <v>6</v>
      </c>
      <c r="R78" s="1" t="s">
        <v>8</v>
      </c>
      <c r="S78" s="1" t="s">
        <v>9</v>
      </c>
      <c r="T78" s="1" t="s">
        <v>10</v>
      </c>
      <c r="U78" s="1" t="s">
        <v>11</v>
      </c>
      <c r="V78" s="1" t="s">
        <v>12</v>
      </c>
      <c r="W78" s="1" t="s">
        <v>14</v>
      </c>
      <c r="X78" s="1" t="s">
        <v>15</v>
      </c>
      <c r="Y78" s="1" t="s">
        <v>63</v>
      </c>
      <c r="Z78" s="1" t="s">
        <v>16</v>
      </c>
      <c r="AA78" s="1" t="s">
        <v>17</v>
      </c>
      <c r="AB78" s="1"/>
      <c r="AC78" s="1"/>
      <c r="AD78" s="1"/>
      <c r="AE78" s="1"/>
    </row>
    <row r="79" spans="2:31" ht="14.4">
      <c r="B79" s="1" t="s">
        <v>65</v>
      </c>
      <c r="C79" s="1">
        <v>1</v>
      </c>
      <c r="D79" s="1">
        <f t="array" ref="D79:N79">TRANSPOSE(Datos!G3:G13)</f>
        <v>100123</v>
      </c>
      <c r="E79" s="1">
        <v>46940</v>
      </c>
      <c r="F79" s="1">
        <v>32403</v>
      </c>
      <c r="G79" s="1">
        <v>0</v>
      </c>
      <c r="H79" s="1">
        <v>3517</v>
      </c>
      <c r="I79" s="1">
        <v>1198</v>
      </c>
      <c r="J79" s="1">
        <v>499</v>
      </c>
      <c r="K79" s="1">
        <v>381</v>
      </c>
      <c r="L79" s="1">
        <v>577</v>
      </c>
      <c r="M79" s="1">
        <v>256</v>
      </c>
      <c r="N79" s="1">
        <v>176</v>
      </c>
      <c r="O79" s="1"/>
      <c r="P79" s="1">
        <v>1</v>
      </c>
      <c r="Q79" s="1">
        <f t="shared" ref="Q79:Q92" si="36">IF(D79=MAX($D79:$N79),1,0)</f>
        <v>1</v>
      </c>
      <c r="R79" s="1">
        <f t="shared" ref="R79:R92" si="37">IF(E79=MAX($D79:$N79),1,0)</f>
        <v>0</v>
      </c>
      <c r="S79" s="1">
        <f t="shared" ref="S79:S92" si="38">IF(F79=MAX($D79:$N79),1,0)</f>
        <v>0</v>
      </c>
      <c r="T79" s="1">
        <f t="shared" ref="T79:T92" si="39">IF(G79=MAX($D79:$N79),1,0)</f>
        <v>0</v>
      </c>
      <c r="U79" s="1">
        <f t="shared" ref="U79:U92" si="40">IF(H79=MAX($D79:$N79),1,0)</f>
        <v>0</v>
      </c>
      <c r="V79" s="1">
        <f t="shared" ref="V79:V92" si="41">IF(I79=MAX($D79:$N79),1,0)</f>
        <v>0</v>
      </c>
      <c r="W79" s="1">
        <f t="shared" ref="W79:W92" si="42">IF(J79=MAX($D79:$N79),1,0)</f>
        <v>0</v>
      </c>
      <c r="X79" s="1">
        <f t="shared" ref="X79:X92" si="43">IF(K79=MAX($D79:$N79),1,0)</f>
        <v>0</v>
      </c>
      <c r="Y79" s="1">
        <f t="shared" ref="Y79:Y92" si="44">IF(L79=MAX($D79:$N79),1,0)</f>
        <v>0</v>
      </c>
      <c r="Z79" s="1">
        <f t="shared" ref="Z79:Z92" si="45">IF(M79=MAX($D79:$N79),1,0)</f>
        <v>0</v>
      </c>
      <c r="AA79" s="1">
        <f t="shared" ref="AA79:AA92" si="46">IF(N79=MAX($D79:$N79),1,0)</f>
        <v>0</v>
      </c>
      <c r="AB79" s="1"/>
      <c r="AC79" s="1"/>
      <c r="AD79" s="1"/>
      <c r="AE79" s="1"/>
    </row>
    <row r="80" spans="2:31" ht="14.4">
      <c r="B80" s="1" t="s">
        <v>65</v>
      </c>
      <c r="C80" s="1">
        <v>2</v>
      </c>
      <c r="D80" s="2">
        <f>IF(D79=MAX($D79:$N79),D$79/((2*SUM(Q$79:Q79))+1),D79)</f>
        <v>33374.333333333336</v>
      </c>
      <c r="E80" s="2">
        <f>IF(E79=MAX($D79:$N79),E$79/((2*SUM(R$79:R79))+1),E79)</f>
        <v>46940</v>
      </c>
      <c r="F80" s="2">
        <f>IF(F79=MAX($D79:$N79),F$79/((2*SUM(S$79:S79))+1),F79)</f>
        <v>32403</v>
      </c>
      <c r="G80" s="2">
        <f>IF(G79=MAX($D79:$N79),G$79/((2*SUM(T$79:T79))+1),G79)</f>
        <v>0</v>
      </c>
      <c r="H80" s="2">
        <f>IF(H79=MAX($D79:$N79),H$79/((2*SUM(U$79:U79))+1),H79)</f>
        <v>3517</v>
      </c>
      <c r="I80" s="2">
        <f>IF(I79=MAX($D79:$N79),I$79/((2*SUM(V$79:V79))+1),I79)</f>
        <v>1198</v>
      </c>
      <c r="J80" s="2">
        <f>IF(J79=MAX($D79:$N79),J$79/((2*SUM(W$79:W79))+1),J79)</f>
        <v>499</v>
      </c>
      <c r="K80" s="2">
        <f>IF(K79=MAX($D79:$N79),K$79/((2*SUM(X$79:X79))+1),K79)</f>
        <v>381</v>
      </c>
      <c r="L80" s="2">
        <f>IF(L79=MAX($D79:$N79),L$79/((2*SUM(Y$79:Y79))+1),L79)</f>
        <v>577</v>
      </c>
      <c r="M80" s="2">
        <f>IF(M79=MAX($D79:$N79),M$79/((2*SUM(Z$79:Z79))+1),M79)</f>
        <v>256</v>
      </c>
      <c r="N80" s="2">
        <f>IF(N79=MAX($D79:$N79),N$79/((2*SUM(AA$79:AA79))+1),N79)</f>
        <v>176</v>
      </c>
      <c r="O80" s="1"/>
      <c r="P80" s="1">
        <v>2</v>
      </c>
      <c r="Q80" s="1">
        <f t="shared" si="36"/>
        <v>0</v>
      </c>
      <c r="R80" s="1">
        <f t="shared" si="37"/>
        <v>1</v>
      </c>
      <c r="S80" s="1">
        <f t="shared" si="38"/>
        <v>0</v>
      </c>
      <c r="T80" s="1">
        <f t="shared" si="39"/>
        <v>0</v>
      </c>
      <c r="U80" s="1">
        <f t="shared" si="40"/>
        <v>0</v>
      </c>
      <c r="V80" s="1">
        <f t="shared" si="41"/>
        <v>0</v>
      </c>
      <c r="W80" s="1">
        <f t="shared" si="42"/>
        <v>0</v>
      </c>
      <c r="X80" s="1">
        <f t="shared" si="43"/>
        <v>0</v>
      </c>
      <c r="Y80" s="1">
        <f t="shared" si="44"/>
        <v>0</v>
      </c>
      <c r="Z80" s="1">
        <f t="shared" si="45"/>
        <v>0</v>
      </c>
      <c r="AA80" s="1">
        <f t="shared" si="46"/>
        <v>0</v>
      </c>
      <c r="AB80" s="1"/>
      <c r="AC80" s="1"/>
      <c r="AD80" s="1"/>
      <c r="AE80" s="1"/>
    </row>
    <row r="81" spans="2:31" ht="14.4">
      <c r="B81" s="1" t="s">
        <v>65</v>
      </c>
      <c r="C81" s="1">
        <v>3</v>
      </c>
      <c r="D81" s="2">
        <f>IF(D80=MAX($D80:$N80),D$79/((2*SUM(Q$79:Q80))+1),D80)</f>
        <v>33374.333333333336</v>
      </c>
      <c r="E81" s="2">
        <f>IF(E80=MAX($D80:$N80),E$79/((2*SUM(R$79:R80))+1),E80)</f>
        <v>15646.666666666666</v>
      </c>
      <c r="F81" s="2">
        <f>IF(F80=MAX($D80:$N80),F$79/((2*SUM(S$79:S80))+1),F80)</f>
        <v>32403</v>
      </c>
      <c r="G81" s="2">
        <f>IF(G80=MAX($D80:$N80),G$79/((2*SUM(T$79:T80))+1),G80)</f>
        <v>0</v>
      </c>
      <c r="H81" s="2">
        <f>IF(H80=MAX($D80:$N80),H$79/((2*SUM(U$79:U80))+1),H80)</f>
        <v>3517</v>
      </c>
      <c r="I81" s="2">
        <f>IF(I80=MAX($D80:$N80),I$79/((2*SUM(V$79:V80))+1),I80)</f>
        <v>1198</v>
      </c>
      <c r="J81" s="2">
        <f>IF(J80=MAX($D80:$N80),J$79/((2*SUM(W$79:W80))+1),J80)</f>
        <v>499</v>
      </c>
      <c r="K81" s="2">
        <f>IF(K80=MAX($D80:$N80),K$79/((2*SUM(X$79:X80))+1),K80)</f>
        <v>381</v>
      </c>
      <c r="L81" s="2">
        <f>IF(L80=MAX($D80:$N80),L$79/((2*SUM(Y$79:Y80))+1),L80)</f>
        <v>577</v>
      </c>
      <c r="M81" s="2">
        <f>IF(M80=MAX($D80:$N80),M$79/((2*SUM(Z$79:Z80))+1),M80)</f>
        <v>256</v>
      </c>
      <c r="N81" s="2">
        <f>IF(N80=MAX($D80:$N80),N$79/((2*SUM(AA$79:AA80))+1),N80)</f>
        <v>176</v>
      </c>
      <c r="O81" s="1"/>
      <c r="P81" s="1">
        <v>3</v>
      </c>
      <c r="Q81" s="1">
        <f t="shared" si="36"/>
        <v>1</v>
      </c>
      <c r="R81" s="1">
        <f t="shared" si="37"/>
        <v>0</v>
      </c>
      <c r="S81" s="1">
        <f t="shared" si="38"/>
        <v>0</v>
      </c>
      <c r="T81" s="1">
        <f t="shared" si="39"/>
        <v>0</v>
      </c>
      <c r="U81" s="1">
        <f t="shared" si="40"/>
        <v>0</v>
      </c>
      <c r="V81" s="1">
        <f t="shared" si="41"/>
        <v>0</v>
      </c>
      <c r="W81" s="1">
        <f t="shared" si="42"/>
        <v>0</v>
      </c>
      <c r="X81" s="1">
        <f t="shared" si="43"/>
        <v>0</v>
      </c>
      <c r="Y81" s="1">
        <f t="shared" si="44"/>
        <v>0</v>
      </c>
      <c r="Z81" s="1">
        <f t="shared" si="45"/>
        <v>0</v>
      </c>
      <c r="AA81" s="1">
        <f t="shared" si="46"/>
        <v>0</v>
      </c>
      <c r="AB81" s="1"/>
      <c r="AC81" s="1"/>
      <c r="AD81" s="1"/>
      <c r="AE81" s="1"/>
    </row>
    <row r="82" spans="2:31" ht="14.4">
      <c r="B82" s="1" t="s">
        <v>65</v>
      </c>
      <c r="C82" s="1">
        <v>4</v>
      </c>
      <c r="D82" s="2">
        <f>IF(D81=MAX($D81:$N81),D$79/((2*SUM(Q$79:Q81))+1),D81)</f>
        <v>20024.599999999999</v>
      </c>
      <c r="E82" s="2">
        <f>IF(E81=MAX($D81:$N81),E$79/((2*SUM(R$79:R81))+1),E81)</f>
        <v>15646.666666666666</v>
      </c>
      <c r="F82" s="2">
        <f>IF(F81=MAX($D81:$N81),F$79/((2*SUM(S$79:S81))+1),F81)</f>
        <v>32403</v>
      </c>
      <c r="G82" s="2">
        <f>IF(G81=MAX($D81:$N81),G$79/((2*SUM(T$79:T81))+1),G81)</f>
        <v>0</v>
      </c>
      <c r="H82" s="2">
        <f>IF(H81=MAX($D81:$N81),H$79/((2*SUM(U$79:U81))+1),H81)</f>
        <v>3517</v>
      </c>
      <c r="I82" s="2">
        <f>IF(I81=MAX($D81:$N81),I$79/((2*SUM(V$79:V81))+1),I81)</f>
        <v>1198</v>
      </c>
      <c r="J82" s="2">
        <f>IF(J81=MAX($D81:$N81),J$79/((2*SUM(W$79:W81))+1),J81)</f>
        <v>499</v>
      </c>
      <c r="K82" s="2">
        <f>IF(K81=MAX($D81:$N81),K$79/((2*SUM(X$79:X81))+1),K81)</f>
        <v>381</v>
      </c>
      <c r="L82" s="2">
        <f>IF(L81=MAX($D81:$N81),L$79/((2*SUM(Y$79:Y81))+1),L81)</f>
        <v>577</v>
      </c>
      <c r="M82" s="2">
        <f>IF(M81=MAX($D81:$N81),M$79/((2*SUM(Z$79:Z81))+1),M81)</f>
        <v>256</v>
      </c>
      <c r="N82" s="2">
        <f>IF(N81=MAX($D81:$N81),N$79/((2*SUM(AA$79:AA81))+1),N81)</f>
        <v>176</v>
      </c>
      <c r="O82" s="1"/>
      <c r="P82" s="1">
        <v>4</v>
      </c>
      <c r="Q82" s="1">
        <f t="shared" si="36"/>
        <v>0</v>
      </c>
      <c r="R82" s="1">
        <f t="shared" si="37"/>
        <v>0</v>
      </c>
      <c r="S82" s="1">
        <f t="shared" si="38"/>
        <v>1</v>
      </c>
      <c r="T82" s="1">
        <f t="shared" si="39"/>
        <v>0</v>
      </c>
      <c r="U82" s="1">
        <f t="shared" si="40"/>
        <v>0</v>
      </c>
      <c r="V82" s="1">
        <f t="shared" si="41"/>
        <v>0</v>
      </c>
      <c r="W82" s="1">
        <f t="shared" si="42"/>
        <v>0</v>
      </c>
      <c r="X82" s="1">
        <f t="shared" si="43"/>
        <v>0</v>
      </c>
      <c r="Y82" s="1">
        <f t="shared" si="44"/>
        <v>0</v>
      </c>
      <c r="Z82" s="1">
        <f t="shared" si="45"/>
        <v>0</v>
      </c>
      <c r="AA82" s="1">
        <f t="shared" si="46"/>
        <v>0</v>
      </c>
      <c r="AB82" s="1"/>
      <c r="AC82" s="1"/>
      <c r="AD82" s="1"/>
      <c r="AE82" s="1"/>
    </row>
    <row r="83" spans="2:31" ht="14.4">
      <c r="B83" s="1" t="s">
        <v>65</v>
      </c>
      <c r="C83" s="1">
        <v>5</v>
      </c>
      <c r="D83" s="2">
        <f>IF(D82=MAX($D82:$N82),D$79/((2*SUM(Q$79:Q82))+1),D82)</f>
        <v>20024.599999999999</v>
      </c>
      <c r="E83" s="2">
        <f>IF(E82=MAX($D82:$N82),E$79/((2*SUM(R$79:R82))+1),E82)</f>
        <v>15646.666666666666</v>
      </c>
      <c r="F83" s="2">
        <f>IF(F82=MAX($D82:$N82),F$79/((2*SUM(S$79:S82))+1),F82)</f>
        <v>10801</v>
      </c>
      <c r="G83" s="2">
        <f>IF(G82=MAX($D82:$N82),G$79/((2*SUM(T$79:T82))+1),G82)</f>
        <v>0</v>
      </c>
      <c r="H83" s="2">
        <f>IF(H82=MAX($D82:$N82),H$79/((2*SUM(U$79:U82))+1),H82)</f>
        <v>3517</v>
      </c>
      <c r="I83" s="2">
        <f>IF(I82=MAX($D82:$N82),I$79/((2*SUM(V$79:V82))+1),I82)</f>
        <v>1198</v>
      </c>
      <c r="J83" s="2">
        <f>IF(J82=MAX($D82:$N82),J$79/((2*SUM(W$79:W82))+1),J82)</f>
        <v>499</v>
      </c>
      <c r="K83" s="2">
        <f>IF(K82=MAX($D82:$N82),K$79/((2*SUM(X$79:X82))+1),K82)</f>
        <v>381</v>
      </c>
      <c r="L83" s="2">
        <f>IF(L82=MAX($D82:$N82),L$79/((2*SUM(Y$79:Y82))+1),L82)</f>
        <v>577</v>
      </c>
      <c r="M83" s="2">
        <f>IF(M82=MAX($D82:$N82),M$79/((2*SUM(Z$79:Z82))+1),M82)</f>
        <v>256</v>
      </c>
      <c r="N83" s="2">
        <f>IF(N82=MAX($D82:$N82),N$79/((2*SUM(AA$79:AA82))+1),N82)</f>
        <v>176</v>
      </c>
      <c r="O83" s="1"/>
      <c r="P83" s="1">
        <v>5</v>
      </c>
      <c r="Q83" s="1">
        <f t="shared" si="36"/>
        <v>1</v>
      </c>
      <c r="R83" s="1">
        <f t="shared" si="37"/>
        <v>0</v>
      </c>
      <c r="S83" s="1">
        <f t="shared" si="38"/>
        <v>0</v>
      </c>
      <c r="T83" s="1">
        <f t="shared" si="39"/>
        <v>0</v>
      </c>
      <c r="U83" s="1">
        <f t="shared" si="40"/>
        <v>0</v>
      </c>
      <c r="V83" s="1">
        <f t="shared" si="41"/>
        <v>0</v>
      </c>
      <c r="W83" s="1">
        <f t="shared" si="42"/>
        <v>0</v>
      </c>
      <c r="X83" s="1">
        <f t="shared" si="43"/>
        <v>0</v>
      </c>
      <c r="Y83" s="1">
        <f t="shared" si="44"/>
        <v>0</v>
      </c>
      <c r="Z83" s="1">
        <f t="shared" si="45"/>
        <v>0</v>
      </c>
      <c r="AA83" s="1">
        <f t="shared" si="46"/>
        <v>0</v>
      </c>
      <c r="AB83" s="1"/>
      <c r="AC83" s="1"/>
      <c r="AD83" s="1"/>
      <c r="AE83" s="1"/>
    </row>
    <row r="84" spans="2:31" ht="14.4">
      <c r="B84" s="1" t="s">
        <v>65</v>
      </c>
      <c r="C84" s="1">
        <v>6</v>
      </c>
      <c r="D84" s="2">
        <f>IF(D83=MAX($D83:$N83),D$79/((2*SUM(Q$79:Q83))+1),D83)</f>
        <v>14303.285714285714</v>
      </c>
      <c r="E84" s="2">
        <f>IF(E83=MAX($D83:$N83),E$79/((2*SUM(R$79:R83))+1),E83)</f>
        <v>15646.666666666666</v>
      </c>
      <c r="F84" s="2">
        <f>IF(F83=MAX($D83:$N83),F$79/((2*SUM(S$79:S83))+1),F83)</f>
        <v>10801</v>
      </c>
      <c r="G84" s="2">
        <f>IF(G83=MAX($D83:$N83),G$79/((2*SUM(T$79:T83))+1),G83)</f>
        <v>0</v>
      </c>
      <c r="H84" s="2">
        <f>IF(H83=MAX($D83:$N83),H$79/((2*SUM(U$79:U83))+1),H83)</f>
        <v>3517</v>
      </c>
      <c r="I84" s="2">
        <f>IF(I83=MAX($D83:$N83),I$79/((2*SUM(V$79:V83))+1),I83)</f>
        <v>1198</v>
      </c>
      <c r="J84" s="2">
        <f>IF(J83=MAX($D83:$N83),J$79/((2*SUM(W$79:W83))+1),J83)</f>
        <v>499</v>
      </c>
      <c r="K84" s="2">
        <f>IF(K83=MAX($D83:$N83),K$79/((2*SUM(X$79:X83))+1),K83)</f>
        <v>381</v>
      </c>
      <c r="L84" s="2">
        <f>IF(L83=MAX($D83:$N83),L$79/((2*SUM(Y$79:Y83))+1),L83)</f>
        <v>577</v>
      </c>
      <c r="M84" s="2">
        <f>IF(M83=MAX($D83:$N83),M$79/((2*SUM(Z$79:Z83))+1),M83)</f>
        <v>256</v>
      </c>
      <c r="N84" s="2">
        <f>IF(N83=MAX($D83:$N83),N$79/((2*SUM(AA$79:AA83))+1),N83)</f>
        <v>176</v>
      </c>
      <c r="O84" s="1"/>
      <c r="P84" s="1">
        <v>6</v>
      </c>
      <c r="Q84" s="1">
        <f t="shared" si="36"/>
        <v>0</v>
      </c>
      <c r="R84" s="1">
        <f t="shared" si="37"/>
        <v>1</v>
      </c>
      <c r="S84" s="1">
        <f t="shared" si="38"/>
        <v>0</v>
      </c>
      <c r="T84" s="1">
        <f t="shared" si="39"/>
        <v>0</v>
      </c>
      <c r="U84" s="1">
        <f t="shared" si="40"/>
        <v>0</v>
      </c>
      <c r="V84" s="1">
        <f t="shared" si="41"/>
        <v>0</v>
      </c>
      <c r="W84" s="1">
        <f t="shared" si="42"/>
        <v>0</v>
      </c>
      <c r="X84" s="1">
        <f t="shared" si="43"/>
        <v>0</v>
      </c>
      <c r="Y84" s="1">
        <f t="shared" si="44"/>
        <v>0</v>
      </c>
      <c r="Z84" s="1">
        <f t="shared" si="45"/>
        <v>0</v>
      </c>
      <c r="AA84" s="1">
        <f t="shared" si="46"/>
        <v>0</v>
      </c>
      <c r="AB84" s="1"/>
      <c r="AC84" s="1"/>
      <c r="AD84" s="1"/>
      <c r="AE84" s="1"/>
    </row>
    <row r="85" spans="2:31" ht="14.4">
      <c r="B85" s="1" t="s">
        <v>65</v>
      </c>
      <c r="C85" s="1">
        <v>7</v>
      </c>
      <c r="D85" s="2">
        <f>IF(D84=MAX($D84:$N84),D$79/((2*SUM(Q$79:Q84))+1),D84)</f>
        <v>14303.285714285714</v>
      </c>
      <c r="E85" s="2">
        <f>IF(E84=MAX($D84:$N84),E$79/((2*SUM(R$79:R84))+1),E84)</f>
        <v>9388</v>
      </c>
      <c r="F85" s="2">
        <f>IF(F84=MAX($D84:$N84),F$79/((2*SUM(S$79:S84))+1),F84)</f>
        <v>10801</v>
      </c>
      <c r="G85" s="2">
        <f>IF(G84=MAX($D84:$N84),G$79/((2*SUM(T$79:T84))+1),G84)</f>
        <v>0</v>
      </c>
      <c r="H85" s="2">
        <f>IF(H84=MAX($D84:$N84),H$79/((2*SUM(U$79:U84))+1),H84)</f>
        <v>3517</v>
      </c>
      <c r="I85" s="2">
        <f>IF(I84=MAX($D84:$N84),I$79/((2*SUM(V$79:V84))+1),I84)</f>
        <v>1198</v>
      </c>
      <c r="J85" s="2">
        <f>IF(J84=MAX($D84:$N84),J$79/((2*SUM(W$79:W84))+1),J84)</f>
        <v>499</v>
      </c>
      <c r="K85" s="2">
        <f>IF(K84=MAX($D84:$N84),K$79/((2*SUM(X$79:X84))+1),K84)</f>
        <v>381</v>
      </c>
      <c r="L85" s="2">
        <f>IF(L84=MAX($D84:$N84),L$79/((2*SUM(Y$79:Y84))+1),L84)</f>
        <v>577</v>
      </c>
      <c r="M85" s="2">
        <f>IF(M84=MAX($D84:$N84),M$79/((2*SUM(Z$79:Z84))+1),M84)</f>
        <v>256</v>
      </c>
      <c r="N85" s="2">
        <f>IF(N84=MAX($D84:$N84),N$79/((2*SUM(AA$79:AA84))+1),N84)</f>
        <v>176</v>
      </c>
      <c r="O85" s="1"/>
      <c r="P85" s="1">
        <v>7</v>
      </c>
      <c r="Q85" s="1">
        <f t="shared" si="36"/>
        <v>1</v>
      </c>
      <c r="R85" s="1">
        <f t="shared" si="37"/>
        <v>0</v>
      </c>
      <c r="S85" s="1">
        <f t="shared" si="38"/>
        <v>0</v>
      </c>
      <c r="T85" s="1">
        <f t="shared" si="39"/>
        <v>0</v>
      </c>
      <c r="U85" s="1">
        <f t="shared" si="40"/>
        <v>0</v>
      </c>
      <c r="V85" s="1">
        <f t="shared" si="41"/>
        <v>0</v>
      </c>
      <c r="W85" s="1">
        <f t="shared" si="42"/>
        <v>0</v>
      </c>
      <c r="X85" s="1">
        <f t="shared" si="43"/>
        <v>0</v>
      </c>
      <c r="Y85" s="1">
        <f t="shared" si="44"/>
        <v>0</v>
      </c>
      <c r="Z85" s="1">
        <f t="shared" si="45"/>
        <v>0</v>
      </c>
      <c r="AA85" s="1">
        <f t="shared" si="46"/>
        <v>0</v>
      </c>
      <c r="AB85" s="1"/>
      <c r="AC85" s="1"/>
      <c r="AD85" s="1"/>
      <c r="AE85" s="1"/>
    </row>
    <row r="86" spans="2:31" ht="14.4">
      <c r="B86" s="1" t="s">
        <v>65</v>
      </c>
      <c r="C86" s="1">
        <v>8</v>
      </c>
      <c r="D86" s="2">
        <f>IF(D85=MAX($D85:$N85),D$79/((2*SUM(Q$79:Q85))+1),D85)</f>
        <v>11124.777777777777</v>
      </c>
      <c r="E86" s="2">
        <f>IF(E85=MAX($D85:$N85),E$79/((2*SUM(R$79:R85))+1),E85)</f>
        <v>9388</v>
      </c>
      <c r="F86" s="2">
        <f>IF(F85=MAX($D85:$N85),F$79/((2*SUM(S$79:S85))+1),F85)</f>
        <v>10801</v>
      </c>
      <c r="G86" s="2">
        <f>IF(G85=MAX($D85:$N85),G$79/((2*SUM(T$79:T85))+1),G85)</f>
        <v>0</v>
      </c>
      <c r="H86" s="2">
        <f>IF(H85=MAX($D85:$N85),H$79/((2*SUM(U$79:U85))+1),H85)</f>
        <v>3517</v>
      </c>
      <c r="I86" s="2">
        <f>IF(I85=MAX($D85:$N85),I$79/((2*SUM(V$79:V85))+1),I85)</f>
        <v>1198</v>
      </c>
      <c r="J86" s="2">
        <f>IF(J85=MAX($D85:$N85),J$79/((2*SUM(W$79:W85))+1),J85)</f>
        <v>499</v>
      </c>
      <c r="K86" s="2">
        <f>IF(K85=MAX($D85:$N85),K$79/((2*SUM(X$79:X85))+1),K85)</f>
        <v>381</v>
      </c>
      <c r="L86" s="2">
        <f>IF(L85=MAX($D85:$N85),L$79/((2*SUM(Y$79:Y85))+1),L85)</f>
        <v>577</v>
      </c>
      <c r="M86" s="2">
        <f>IF(M85=MAX($D85:$N85),M$79/((2*SUM(Z$79:Z85))+1),M85)</f>
        <v>256</v>
      </c>
      <c r="N86" s="2">
        <f>IF(N85=MAX($D85:$N85),N$79/((2*SUM(AA$79:AA85))+1),N85)</f>
        <v>176</v>
      </c>
      <c r="O86" s="1"/>
      <c r="P86" s="1">
        <v>8</v>
      </c>
      <c r="Q86" s="1">
        <f t="shared" si="36"/>
        <v>1</v>
      </c>
      <c r="R86" s="1">
        <f t="shared" si="37"/>
        <v>0</v>
      </c>
      <c r="S86" s="1">
        <f t="shared" si="38"/>
        <v>0</v>
      </c>
      <c r="T86" s="1">
        <f t="shared" si="39"/>
        <v>0</v>
      </c>
      <c r="U86" s="1">
        <f t="shared" si="40"/>
        <v>0</v>
      </c>
      <c r="V86" s="1">
        <f t="shared" si="41"/>
        <v>0</v>
      </c>
      <c r="W86" s="1">
        <f t="shared" si="42"/>
        <v>0</v>
      </c>
      <c r="X86" s="1">
        <f t="shared" si="43"/>
        <v>0</v>
      </c>
      <c r="Y86" s="1">
        <f t="shared" si="44"/>
        <v>0</v>
      </c>
      <c r="Z86" s="1">
        <f t="shared" si="45"/>
        <v>0</v>
      </c>
      <c r="AA86" s="1">
        <f t="shared" si="46"/>
        <v>0</v>
      </c>
      <c r="AB86" s="1"/>
      <c r="AC86" s="1"/>
      <c r="AD86" s="1"/>
      <c r="AE86" s="1"/>
    </row>
    <row r="87" spans="2:31" ht="14.4">
      <c r="B87" s="1" t="s">
        <v>65</v>
      </c>
      <c r="C87" s="1">
        <v>9</v>
      </c>
      <c r="D87" s="2">
        <f>IF(D86=MAX($D86:$N86),D$79/((2*SUM(Q$79:Q86))+1),D86)</f>
        <v>9102.0909090909099</v>
      </c>
      <c r="E87" s="2">
        <f>IF(E86=MAX($D86:$N86),E$79/((2*SUM(R$79:R86))+1),E86)</f>
        <v>9388</v>
      </c>
      <c r="F87" s="2">
        <f>IF(F86=MAX($D86:$N86),F$79/((2*SUM(S$79:S86))+1),F86)</f>
        <v>10801</v>
      </c>
      <c r="G87" s="2">
        <f>IF(G86=MAX($D86:$N86),G$79/((2*SUM(T$79:T86))+1),G86)</f>
        <v>0</v>
      </c>
      <c r="H87" s="2">
        <f>IF(H86=MAX($D86:$N86),H$79/((2*SUM(U$79:U86))+1),H86)</f>
        <v>3517</v>
      </c>
      <c r="I87" s="2">
        <f>IF(I86=MAX($D86:$N86),I$79/((2*SUM(V$79:V86))+1),I86)</f>
        <v>1198</v>
      </c>
      <c r="J87" s="2">
        <f>IF(J86=MAX($D86:$N86),J$79/((2*SUM(W$79:W86))+1),J86)</f>
        <v>499</v>
      </c>
      <c r="K87" s="2">
        <f>IF(K86=MAX($D86:$N86),K$79/((2*SUM(X$79:X86))+1),K86)</f>
        <v>381</v>
      </c>
      <c r="L87" s="2">
        <f>IF(L86=MAX($D86:$N86),L$79/((2*SUM(Y$79:Y86))+1),L86)</f>
        <v>577</v>
      </c>
      <c r="M87" s="2">
        <f>IF(M86=MAX($D86:$N86),M$79/((2*SUM(Z$79:Z86))+1),M86)</f>
        <v>256</v>
      </c>
      <c r="N87" s="2">
        <f>IF(N86=MAX($D86:$N86),N$79/((2*SUM(AA$79:AA86))+1),N86)</f>
        <v>176</v>
      </c>
      <c r="O87" s="1"/>
      <c r="P87" s="1">
        <v>9</v>
      </c>
      <c r="Q87" s="1">
        <f t="shared" si="36"/>
        <v>0</v>
      </c>
      <c r="R87" s="1">
        <f t="shared" si="37"/>
        <v>0</v>
      </c>
      <c r="S87" s="1">
        <f t="shared" si="38"/>
        <v>1</v>
      </c>
      <c r="T87" s="1">
        <f t="shared" si="39"/>
        <v>0</v>
      </c>
      <c r="U87" s="1">
        <f t="shared" si="40"/>
        <v>0</v>
      </c>
      <c r="V87" s="1">
        <f t="shared" si="41"/>
        <v>0</v>
      </c>
      <c r="W87" s="1">
        <f t="shared" si="42"/>
        <v>0</v>
      </c>
      <c r="X87" s="1">
        <f t="shared" si="43"/>
        <v>0</v>
      </c>
      <c r="Y87" s="1">
        <f t="shared" si="44"/>
        <v>0</v>
      </c>
      <c r="Z87" s="1">
        <f t="shared" si="45"/>
        <v>0</v>
      </c>
      <c r="AA87" s="1">
        <f t="shared" si="46"/>
        <v>0</v>
      </c>
      <c r="AB87" s="1"/>
      <c r="AC87" s="1"/>
      <c r="AD87" s="1"/>
      <c r="AE87" s="1"/>
    </row>
    <row r="88" spans="2:31" ht="14.4">
      <c r="B88" s="1" t="s">
        <v>65</v>
      </c>
      <c r="C88" s="1">
        <v>10</v>
      </c>
      <c r="D88" s="2">
        <f>IF(D87=MAX($D87:$N87),D$79/((2*SUM(Q$79:Q87))+1),D87)</f>
        <v>9102.0909090909099</v>
      </c>
      <c r="E88" s="2">
        <f>IF(E87=MAX($D87:$N87),E$79/((2*SUM(R$79:R87))+1),E87)</f>
        <v>9388</v>
      </c>
      <c r="F88" s="2">
        <f>IF(F87=MAX($D87:$N87),F$79/((2*SUM(S$79:S87))+1),F87)</f>
        <v>6480.6</v>
      </c>
      <c r="G88" s="2">
        <f>IF(G87=MAX($D87:$N87),G$79/((2*SUM(T$79:T87))+1),G87)</f>
        <v>0</v>
      </c>
      <c r="H88" s="2">
        <f>IF(H87=MAX($D87:$N87),H$79/((2*SUM(U$79:U87))+1),H87)</f>
        <v>3517</v>
      </c>
      <c r="I88" s="2">
        <f>IF(I87=MAX($D87:$N87),I$79/((2*SUM(V$79:V87))+1),I87)</f>
        <v>1198</v>
      </c>
      <c r="J88" s="2">
        <f>IF(J87=MAX($D87:$N87),J$79/((2*SUM(W$79:W87))+1),J87)</f>
        <v>499</v>
      </c>
      <c r="K88" s="2">
        <f>IF(K87=MAX($D87:$N87),K$79/((2*SUM(X$79:X87))+1),K87)</f>
        <v>381</v>
      </c>
      <c r="L88" s="2">
        <f>IF(L87=MAX($D87:$N87),L$79/((2*SUM(Y$79:Y87))+1),L87)</f>
        <v>577</v>
      </c>
      <c r="M88" s="2">
        <f>IF(M87=MAX($D87:$N87),M$79/((2*SUM(Z$79:Z87))+1),M87)</f>
        <v>256</v>
      </c>
      <c r="N88" s="2">
        <f>IF(N87=MAX($D87:$N87),N$79/((2*SUM(AA$79:AA87))+1),N87)</f>
        <v>176</v>
      </c>
      <c r="O88" s="1"/>
      <c r="P88" s="1">
        <v>10</v>
      </c>
      <c r="Q88" s="1">
        <f t="shared" si="36"/>
        <v>0</v>
      </c>
      <c r="R88" s="1">
        <f t="shared" si="37"/>
        <v>1</v>
      </c>
      <c r="S88" s="1">
        <f t="shared" si="38"/>
        <v>0</v>
      </c>
      <c r="T88" s="1">
        <f t="shared" si="39"/>
        <v>0</v>
      </c>
      <c r="U88" s="1">
        <f t="shared" si="40"/>
        <v>0</v>
      </c>
      <c r="V88" s="1">
        <f t="shared" si="41"/>
        <v>0</v>
      </c>
      <c r="W88" s="1">
        <f t="shared" si="42"/>
        <v>0</v>
      </c>
      <c r="X88" s="1">
        <f t="shared" si="43"/>
        <v>0</v>
      </c>
      <c r="Y88" s="1">
        <f t="shared" si="44"/>
        <v>0</v>
      </c>
      <c r="Z88" s="1">
        <f t="shared" si="45"/>
        <v>0</v>
      </c>
      <c r="AA88" s="1">
        <f t="shared" si="46"/>
        <v>0</v>
      </c>
      <c r="AB88" s="1"/>
      <c r="AC88" s="1"/>
      <c r="AD88" s="1"/>
      <c r="AE88" s="1"/>
    </row>
    <row r="89" spans="2:31" ht="14.4">
      <c r="B89" s="1" t="s">
        <v>65</v>
      </c>
      <c r="C89" s="1">
        <v>11</v>
      </c>
      <c r="D89" s="2">
        <f>IF(D88=MAX($D88:$N88),D$79/((2*SUM(Q$79:Q88))+1),D88)</f>
        <v>9102.0909090909099</v>
      </c>
      <c r="E89" s="2">
        <f>IF(E88=MAX($D88:$N88),E$79/((2*SUM(R$79:R88))+1),E88)</f>
        <v>6705.7142857142853</v>
      </c>
      <c r="F89" s="2">
        <f>IF(F88=MAX($D88:$N88),F$79/((2*SUM(S$79:S88))+1),F88)</f>
        <v>6480.6</v>
      </c>
      <c r="G89" s="2">
        <f>IF(G88=MAX($D88:$N88),G$79/((2*SUM(T$79:T88))+1),G88)</f>
        <v>0</v>
      </c>
      <c r="H89" s="2">
        <f>IF(H88=MAX($D88:$N88),H$79/((2*SUM(U$79:U88))+1),H88)</f>
        <v>3517</v>
      </c>
      <c r="I89" s="2">
        <f>IF(I88=MAX($D88:$N88),I$79/((2*SUM(V$79:V88))+1),I88)</f>
        <v>1198</v>
      </c>
      <c r="J89" s="2">
        <f>IF(J88=MAX($D88:$N88),J$79/((2*SUM(W$79:W88))+1),J88)</f>
        <v>499</v>
      </c>
      <c r="K89" s="2">
        <f>IF(K88=MAX($D88:$N88),K$79/((2*SUM(X$79:X88))+1),K88)</f>
        <v>381</v>
      </c>
      <c r="L89" s="2">
        <f>IF(L88=MAX($D88:$N88),L$79/((2*SUM(Y$79:Y88))+1),L88)</f>
        <v>577</v>
      </c>
      <c r="M89" s="2">
        <f>IF(M88=MAX($D88:$N88),M$79/((2*SUM(Z$79:Z88))+1),M88)</f>
        <v>256</v>
      </c>
      <c r="N89" s="2">
        <f>IF(N88=MAX($D88:$N88),N$79/((2*SUM(AA$79:AA88))+1),N88)</f>
        <v>176</v>
      </c>
      <c r="O89" s="1"/>
      <c r="P89" s="1">
        <v>11</v>
      </c>
      <c r="Q89" s="1">
        <f t="shared" si="36"/>
        <v>1</v>
      </c>
      <c r="R89" s="1">
        <f t="shared" si="37"/>
        <v>0</v>
      </c>
      <c r="S89" s="1">
        <f t="shared" si="38"/>
        <v>0</v>
      </c>
      <c r="T89" s="1">
        <f t="shared" si="39"/>
        <v>0</v>
      </c>
      <c r="U89" s="1">
        <f t="shared" si="40"/>
        <v>0</v>
      </c>
      <c r="V89" s="1">
        <f t="shared" si="41"/>
        <v>0</v>
      </c>
      <c r="W89" s="1">
        <f t="shared" si="42"/>
        <v>0</v>
      </c>
      <c r="X89" s="1">
        <f t="shared" si="43"/>
        <v>0</v>
      </c>
      <c r="Y89" s="1">
        <f t="shared" si="44"/>
        <v>0</v>
      </c>
      <c r="Z89" s="1">
        <f t="shared" si="45"/>
        <v>0</v>
      </c>
      <c r="AA89" s="1">
        <f t="shared" si="46"/>
        <v>0</v>
      </c>
      <c r="AB89" s="1"/>
      <c r="AC89" s="1"/>
      <c r="AD89" s="1"/>
      <c r="AE89" s="1"/>
    </row>
    <row r="90" spans="2:31" ht="14.4">
      <c r="B90" s="1" t="s">
        <v>65</v>
      </c>
      <c r="C90" s="1">
        <v>12</v>
      </c>
      <c r="D90" s="2">
        <f>IF(D89=MAX($D89:$N89),D$79/((2*SUM(Q$79:Q89))+1),D89)</f>
        <v>7701.7692307692305</v>
      </c>
      <c r="E90" s="2">
        <f>IF(E89=MAX($D89:$N89),E$79/((2*SUM(R$79:R89))+1),E89)</f>
        <v>6705.7142857142853</v>
      </c>
      <c r="F90" s="2">
        <f>IF(F89=MAX($D89:$N89),F$79/((2*SUM(S$79:S89))+1),F89)</f>
        <v>6480.6</v>
      </c>
      <c r="G90" s="2">
        <f>IF(G89=MAX($D89:$N89),G$79/((2*SUM(T$79:T89))+1),G89)</f>
        <v>0</v>
      </c>
      <c r="H90" s="2">
        <f>IF(H89=MAX($D89:$N89),H$79/((2*SUM(U$79:U89))+1),H89)</f>
        <v>3517</v>
      </c>
      <c r="I90" s="2">
        <f>IF(I89=MAX($D89:$N89),I$79/((2*SUM(V$79:V89))+1),I89)</f>
        <v>1198</v>
      </c>
      <c r="J90" s="2">
        <f>IF(J89=MAX($D89:$N89),J$79/((2*SUM(W$79:W89))+1),J89)</f>
        <v>499</v>
      </c>
      <c r="K90" s="2">
        <f>IF(K89=MAX($D89:$N89),K$79/((2*SUM(X$79:X89))+1),K89)</f>
        <v>381</v>
      </c>
      <c r="L90" s="2">
        <f>IF(L89=MAX($D89:$N89),L$79/((2*SUM(Y$79:Y89))+1),L89)</f>
        <v>577</v>
      </c>
      <c r="M90" s="2">
        <f>IF(M89=MAX($D89:$N89),M$79/((2*SUM(Z$79:Z89))+1),M89)</f>
        <v>256</v>
      </c>
      <c r="N90" s="2">
        <f>IF(N89=MAX($D89:$N89),N$79/((2*SUM(AA$79:AA89))+1),N89)</f>
        <v>176</v>
      </c>
      <c r="O90" s="1"/>
      <c r="P90" s="1">
        <v>12</v>
      </c>
      <c r="Q90" s="1">
        <f t="shared" si="36"/>
        <v>1</v>
      </c>
      <c r="R90" s="1">
        <f t="shared" si="37"/>
        <v>0</v>
      </c>
      <c r="S90" s="1">
        <f t="shared" si="38"/>
        <v>0</v>
      </c>
      <c r="T90" s="1">
        <f t="shared" si="39"/>
        <v>0</v>
      </c>
      <c r="U90" s="1">
        <f t="shared" si="40"/>
        <v>0</v>
      </c>
      <c r="V90" s="1">
        <f t="shared" si="41"/>
        <v>0</v>
      </c>
      <c r="W90" s="1">
        <f t="shared" si="42"/>
        <v>0</v>
      </c>
      <c r="X90" s="1">
        <f t="shared" si="43"/>
        <v>0</v>
      </c>
      <c r="Y90" s="1">
        <f t="shared" si="44"/>
        <v>0</v>
      </c>
      <c r="Z90" s="1">
        <f t="shared" si="45"/>
        <v>0</v>
      </c>
      <c r="AA90" s="1">
        <f t="shared" si="46"/>
        <v>0</v>
      </c>
      <c r="AB90" s="1"/>
      <c r="AC90" s="1"/>
      <c r="AD90" s="1"/>
      <c r="AE90" s="1"/>
    </row>
    <row r="91" spans="2:31" ht="14.4">
      <c r="B91" s="1" t="s">
        <v>65</v>
      </c>
      <c r="C91" s="1">
        <v>13</v>
      </c>
      <c r="D91" s="2">
        <f>IF(D90=MAX($D90:$N90),D$79/((2*SUM(Q$79:Q90))+1),D90)</f>
        <v>6674.8666666666668</v>
      </c>
      <c r="E91" s="2">
        <f>IF(E90=MAX($D90:$N90),E$79/((2*SUM(R$79:R90))+1),E90)</f>
        <v>6705.7142857142853</v>
      </c>
      <c r="F91" s="2">
        <f>IF(F90=MAX($D90:$N90),F$79/((2*SUM(S$79:S90))+1),F90)</f>
        <v>6480.6</v>
      </c>
      <c r="G91" s="2">
        <f>IF(G90=MAX($D90:$N90),G$79/((2*SUM(T$79:T90))+1),G90)</f>
        <v>0</v>
      </c>
      <c r="H91" s="2">
        <f>IF(H90=MAX($D90:$N90),H$79/((2*SUM(U$79:U90))+1),H90)</f>
        <v>3517</v>
      </c>
      <c r="I91" s="2">
        <f>IF(I90=MAX($D90:$N90),I$79/((2*SUM(V$79:V90))+1),I90)</f>
        <v>1198</v>
      </c>
      <c r="J91" s="2">
        <f>IF(J90=MAX($D90:$N90),J$79/((2*SUM(W$79:W90))+1),J90)</f>
        <v>499</v>
      </c>
      <c r="K91" s="2">
        <f>IF(K90=MAX($D90:$N90),K$79/((2*SUM(X$79:X90))+1),K90)</f>
        <v>381</v>
      </c>
      <c r="L91" s="2">
        <f>IF(L90=MAX($D90:$N90),L$79/((2*SUM(Y$79:Y90))+1),L90)</f>
        <v>577</v>
      </c>
      <c r="M91" s="2">
        <f>IF(M90=MAX($D90:$N90),M$79/((2*SUM(Z$79:Z90))+1),M90)</f>
        <v>256</v>
      </c>
      <c r="N91" s="2">
        <f>IF(N90=MAX($D90:$N90),N$79/((2*SUM(AA$79:AA90))+1),N90)</f>
        <v>176</v>
      </c>
      <c r="O91" s="1"/>
      <c r="P91" s="1">
        <v>13</v>
      </c>
      <c r="Q91" s="1">
        <f t="shared" si="36"/>
        <v>0</v>
      </c>
      <c r="R91" s="1">
        <f t="shared" si="37"/>
        <v>1</v>
      </c>
      <c r="S91" s="1">
        <f t="shared" si="38"/>
        <v>0</v>
      </c>
      <c r="T91" s="1">
        <f t="shared" si="39"/>
        <v>0</v>
      </c>
      <c r="U91" s="1">
        <f t="shared" si="40"/>
        <v>0</v>
      </c>
      <c r="V91" s="1">
        <f t="shared" si="41"/>
        <v>0</v>
      </c>
      <c r="W91" s="1">
        <f t="shared" si="42"/>
        <v>0</v>
      </c>
      <c r="X91" s="1">
        <f t="shared" si="43"/>
        <v>0</v>
      </c>
      <c r="Y91" s="1">
        <f t="shared" si="44"/>
        <v>0</v>
      </c>
      <c r="Z91" s="1">
        <f t="shared" si="45"/>
        <v>0</v>
      </c>
      <c r="AA91" s="1">
        <f t="shared" si="46"/>
        <v>0</v>
      </c>
      <c r="AB91" s="1"/>
      <c r="AC91" s="1"/>
      <c r="AD91" s="1"/>
      <c r="AE91" s="1"/>
    </row>
    <row r="92" spans="2:31" ht="14.4">
      <c r="B92" s="1" t="s">
        <v>65</v>
      </c>
      <c r="C92" s="1">
        <v>14</v>
      </c>
      <c r="D92" s="2">
        <f>IF(D91=MAX($D91:$N91),D$79/((2*SUM(Q$79:Q91))+1),D91)</f>
        <v>6674.8666666666668</v>
      </c>
      <c r="E92" s="2">
        <f>IF(E91=MAX($D91:$N91),E$79/((2*SUM(R$79:R91))+1),E91)</f>
        <v>5215.5555555555557</v>
      </c>
      <c r="F92" s="2">
        <f>IF(F91=MAX($D91:$N91),F$79/((2*SUM(S$79:S91))+1),F91)</f>
        <v>6480.6</v>
      </c>
      <c r="G92" s="2">
        <f>IF(G91=MAX($D91:$N91),G$79/((2*SUM(T$79:T91))+1),G91)</f>
        <v>0</v>
      </c>
      <c r="H92" s="2">
        <f>IF(H91=MAX($D91:$N91),H$79/((2*SUM(U$79:U91))+1),H91)</f>
        <v>3517</v>
      </c>
      <c r="I92" s="2">
        <f>IF(I91=MAX($D91:$N91),I$79/((2*SUM(V$79:V91))+1),I91)</f>
        <v>1198</v>
      </c>
      <c r="J92" s="2">
        <f>IF(J91=MAX($D91:$N91),J$79/((2*SUM(W$79:W91))+1),J91)</f>
        <v>499</v>
      </c>
      <c r="K92" s="2">
        <f>IF(K91=MAX($D91:$N91),K$79/((2*SUM(X$79:X91))+1),K91)</f>
        <v>381</v>
      </c>
      <c r="L92" s="2">
        <f>IF(L91=MAX($D91:$N91),L$79/((2*SUM(Y$79:Y91))+1),L91)</f>
        <v>577</v>
      </c>
      <c r="M92" s="2">
        <f>IF(M91=MAX($D91:$N91),M$79/((2*SUM(Z$79:Z91))+1),M91)</f>
        <v>256</v>
      </c>
      <c r="N92" s="2">
        <f>IF(N91=MAX($D91:$N91),N$79/((2*SUM(AA$79:AA91))+1),N91)</f>
        <v>176</v>
      </c>
      <c r="O92" s="1"/>
      <c r="P92" s="1">
        <v>14</v>
      </c>
      <c r="Q92" s="1">
        <f t="shared" si="36"/>
        <v>1</v>
      </c>
      <c r="R92" s="1">
        <f t="shared" si="37"/>
        <v>0</v>
      </c>
      <c r="S92" s="1">
        <f t="shared" si="38"/>
        <v>0</v>
      </c>
      <c r="T92" s="1">
        <f t="shared" si="39"/>
        <v>0</v>
      </c>
      <c r="U92" s="1">
        <f t="shared" si="40"/>
        <v>0</v>
      </c>
      <c r="V92" s="1">
        <f t="shared" si="41"/>
        <v>0</v>
      </c>
      <c r="W92" s="1">
        <f t="shared" si="42"/>
        <v>0</v>
      </c>
      <c r="X92" s="1">
        <f t="shared" si="43"/>
        <v>0</v>
      </c>
      <c r="Y92" s="1">
        <f t="shared" si="44"/>
        <v>0</v>
      </c>
      <c r="Z92" s="1">
        <f t="shared" si="45"/>
        <v>0</v>
      </c>
      <c r="AA92" s="1">
        <f t="shared" si="46"/>
        <v>0</v>
      </c>
      <c r="AB92" s="1"/>
      <c r="AC92" s="1"/>
      <c r="AD92" s="1"/>
      <c r="AE92" s="1"/>
    </row>
    <row r="93" spans="2:31" ht="14.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 t="s">
        <v>0</v>
      </c>
      <c r="Q93" s="1">
        <f t="shared" ref="Q93:AA93" si="47">SUM(Q79:Q92)</f>
        <v>8</v>
      </c>
      <c r="R93" s="1">
        <f t="shared" si="47"/>
        <v>4</v>
      </c>
      <c r="S93" s="1">
        <f t="shared" si="47"/>
        <v>2</v>
      </c>
      <c r="T93" s="1">
        <f t="shared" si="47"/>
        <v>0</v>
      </c>
      <c r="U93" s="1">
        <f t="shared" si="47"/>
        <v>0</v>
      </c>
      <c r="V93" s="1">
        <f t="shared" si="47"/>
        <v>0</v>
      </c>
      <c r="W93" s="1">
        <f t="shared" si="47"/>
        <v>0</v>
      </c>
      <c r="X93" s="1">
        <f t="shared" si="47"/>
        <v>0</v>
      </c>
      <c r="Y93" s="1">
        <f t="shared" si="47"/>
        <v>0</v>
      </c>
      <c r="Z93" s="1">
        <f t="shared" si="47"/>
        <v>0</v>
      </c>
      <c r="AA93" s="1">
        <f t="shared" si="47"/>
        <v>0</v>
      </c>
      <c r="AB93" s="1"/>
      <c r="AC93" s="1"/>
      <c r="AD93" s="1"/>
      <c r="AE93" s="1"/>
    </row>
    <row r="94" spans="2:31" ht="14.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2:31" ht="14.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2:31" ht="14.4">
      <c r="B96" s="1"/>
      <c r="C96" s="1"/>
      <c r="D96" s="1" t="s">
        <v>6</v>
      </c>
      <c r="E96" s="1" t="s">
        <v>8</v>
      </c>
      <c r="F96" s="1" t="s">
        <v>9</v>
      </c>
      <c r="G96" s="1" t="s">
        <v>10</v>
      </c>
      <c r="H96" s="1" t="s">
        <v>11</v>
      </c>
      <c r="I96" s="1" t="s">
        <v>12</v>
      </c>
      <c r="J96" s="1" t="s">
        <v>14</v>
      </c>
      <c r="K96" s="1" t="s">
        <v>15</v>
      </c>
      <c r="L96" s="1" t="s">
        <v>63</v>
      </c>
      <c r="M96" s="1" t="s">
        <v>16</v>
      </c>
      <c r="N96" s="1" t="s">
        <v>17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2:31" ht="14.4">
      <c r="B97" s="1" t="s">
        <v>64</v>
      </c>
      <c r="C97" s="1" t="s">
        <v>0</v>
      </c>
      <c r="D97" s="1">
        <f t="shared" ref="D97:N97" si="48">Q30+Q57+Q75+Q93</f>
        <v>37</v>
      </c>
      <c r="E97" s="1">
        <f t="shared" si="48"/>
        <v>23</v>
      </c>
      <c r="F97" s="1">
        <f t="shared" si="48"/>
        <v>10</v>
      </c>
      <c r="G97" s="1">
        <f t="shared" si="48"/>
        <v>1</v>
      </c>
      <c r="H97" s="1">
        <f t="shared" si="48"/>
        <v>2</v>
      </c>
      <c r="I97" s="1">
        <f t="shared" si="48"/>
        <v>2</v>
      </c>
      <c r="J97" s="1">
        <f t="shared" si="48"/>
        <v>0</v>
      </c>
      <c r="K97" s="1">
        <f t="shared" si="48"/>
        <v>0</v>
      </c>
      <c r="L97" s="1">
        <f t="shared" si="48"/>
        <v>0</v>
      </c>
      <c r="M97" s="1">
        <f t="shared" si="48"/>
        <v>0</v>
      </c>
      <c r="N97" s="1">
        <f t="shared" si="48"/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2:31" ht="14.4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2:31" ht="14.4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2:31" ht="14.4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2:31" ht="14.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2:31" ht="14.4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2:31" ht="14.4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2:31" ht="14.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2:31" ht="14.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2:31" ht="14.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2:31" ht="14.4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2:31" ht="14.4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2:31" ht="14.4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2:31" ht="14.4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2:31" ht="14.4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2:31" ht="14.4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2:31" ht="14.4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2:31" ht="14.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2:31" ht="14.4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2:31" ht="14.4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2:31" ht="14.4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2:31" ht="14.4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2:31" ht="14.4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2:31" ht="14.4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2:31" ht="14.4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2:31" ht="14.4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2:31" ht="14.4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2:31" ht="14.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2:31" ht="14.4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2:31" ht="14.4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2:31" ht="14.4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2:31" ht="14.4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2:31" ht="14.4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2:31" ht="14.4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2:31" ht="14.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2:31" ht="14.4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2:31" ht="14.4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2:31" ht="14.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2:31" ht="14.4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2:31" ht="14.4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2:31" ht="14.4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2:31" ht="14.4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2:31" ht="14.4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2:31" ht="14.4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2:31" ht="14.4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2:31" ht="14.4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2:31" ht="14.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2:31" ht="14.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2:31" ht="14.4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2:31" ht="14.4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2:31" ht="14.4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2:31" ht="14.4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2:31" ht="14.4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2:31" ht="14.4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2:31" ht="14.4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2:31" ht="14.4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2:31" ht="14.4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2:31" ht="14.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2:31" ht="14.4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2:31" ht="14.4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2:31" ht="14.4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2:31" ht="14.4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2:31" ht="14.4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2:31" ht="14.4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2:31" ht="14.4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2:31" ht="14.4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2:31" ht="14.4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2:31" ht="14.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2:31" ht="14.4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2:31" ht="14.4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2:31" ht="14.4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2:31" ht="14.4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2:31" ht="14.4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2:31" ht="14.4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2:31" ht="14.4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2:31" ht="14.4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2:31" ht="14.4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2:31" ht="14.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190"/>
  <sheetViews>
    <sheetView topLeftCell="B70" workbookViewId="0">
      <selection activeCell="M87" sqref="M87"/>
    </sheetView>
  </sheetViews>
  <sheetFormatPr baseColWidth="10" defaultRowHeight="14.4"/>
  <cols>
    <col min="1" max="3" width="11.19921875" style="1"/>
    <col min="4" max="4" width="13.796875" style="1" customWidth="1"/>
    <col min="5" max="6" width="11.19921875" style="1" customWidth="1"/>
    <col min="7" max="8" width="11.19921875" style="1"/>
    <col min="9" max="9" width="11.19921875" style="1" customWidth="1"/>
    <col min="10" max="13" width="11.19921875" style="1"/>
    <col min="14" max="14" width="19" style="1" bestFit="1" customWidth="1"/>
    <col min="15" max="16384" width="11.19921875" style="1"/>
  </cols>
  <sheetData>
    <row r="2" spans="2:14">
      <c r="B2" s="1" t="s">
        <v>37</v>
      </c>
    </row>
    <row r="3" spans="2:14">
      <c r="D3" s="1" t="s">
        <v>6</v>
      </c>
      <c r="E3" s="1" t="s">
        <v>8</v>
      </c>
      <c r="F3" s="1" t="s">
        <v>9</v>
      </c>
      <c r="I3" s="1" t="s">
        <v>6</v>
      </c>
      <c r="J3" s="1" t="s">
        <v>8</v>
      </c>
      <c r="K3" s="1" t="s">
        <v>9</v>
      </c>
      <c r="M3" s="1" t="s">
        <v>32</v>
      </c>
      <c r="N3" s="2">
        <f>Datos!J8*0.05</f>
        <v>75077.7</v>
      </c>
    </row>
    <row r="4" spans="2:14">
      <c r="C4" s="1" t="s">
        <v>38</v>
      </c>
      <c r="D4" s="1">
        <f t="array" ref="D4:F4">TRANSPOSE(Datos!C3:C13)</f>
        <v>711713</v>
      </c>
      <c r="E4" s="1">
        <v>470692</v>
      </c>
      <c r="F4" s="1">
        <v>211361</v>
      </c>
      <c r="H4" s="1" t="s">
        <v>64</v>
      </c>
      <c r="M4" s="1" t="s">
        <v>6</v>
      </c>
      <c r="N4" s="1" t="str">
        <f t="array" ref="N4:N14">IF(Datos!C3:C13&gt;Datos!$J$34,"PASA CORTE","NO PASA CORTE")</f>
        <v>PASA CORTE</v>
      </c>
    </row>
    <row r="5" spans="2:14">
      <c r="B5" s="1" t="s">
        <v>65</v>
      </c>
      <c r="C5" s="1">
        <v>1</v>
      </c>
      <c r="D5" s="2">
        <f>D4/((2*0)+1)</f>
        <v>711713</v>
      </c>
      <c r="E5" s="2">
        <f>E4/((2*0)+1)</f>
        <v>470692</v>
      </c>
      <c r="F5" s="2">
        <f>F4/((2*0)+1)</f>
        <v>211361</v>
      </c>
      <c r="H5" s="1">
        <v>1</v>
      </c>
      <c r="I5" s="1">
        <f t="shared" ref="I5:I36" si="0">IF(D5=MAX($D5:$F5),1,0)</f>
        <v>1</v>
      </c>
      <c r="J5" s="9">
        <f t="shared" ref="J5:J36" si="1">IF(E5=MAX($D5:$F5),1,0)</f>
        <v>0</v>
      </c>
      <c r="K5" s="9">
        <f t="shared" ref="K5:K36" si="2">IF(F5=MAX($D5:$F5),1,0)</f>
        <v>0</v>
      </c>
      <c r="M5" s="1" t="s">
        <v>8</v>
      </c>
      <c r="N5" s="1" t="str">
        <v>PASA CORTE</v>
      </c>
    </row>
    <row r="6" spans="2:14">
      <c r="B6" s="1" t="s">
        <v>65</v>
      </c>
      <c r="C6" s="1">
        <v>2</v>
      </c>
      <c r="D6" s="2">
        <f>IF(D5=MAX($D5:$F5),D$5/((2*SUM(I$4:I4))+1),D5)</f>
        <v>711713</v>
      </c>
      <c r="E6" s="2">
        <f>IF(E5=MAX($D5:$F5),E$5/((2*SUM(J$4:J4))+1),E5)</f>
        <v>470692</v>
      </c>
      <c r="F6" s="2">
        <f>IF(F5=MAX($D5:$F5),F$5/((2*SUM(K$4:K4))+1),F5)</f>
        <v>211361</v>
      </c>
      <c r="H6" s="1">
        <v>2</v>
      </c>
      <c r="I6" s="9">
        <f t="shared" si="0"/>
        <v>1</v>
      </c>
      <c r="J6" s="9">
        <f t="shared" si="1"/>
        <v>0</v>
      </c>
      <c r="K6" s="9">
        <f t="shared" si="2"/>
        <v>0</v>
      </c>
      <c r="M6" s="1" t="s">
        <v>9</v>
      </c>
      <c r="N6" s="1" t="str">
        <v>PASA CORTE</v>
      </c>
    </row>
    <row r="7" spans="2:14">
      <c r="B7" s="1" t="s">
        <v>65</v>
      </c>
      <c r="C7" s="1">
        <v>3</v>
      </c>
      <c r="D7" s="2">
        <f>IF(D6=MAX($D6:$F6),D$5/((2*SUM(I$4:I5))+1),D6)</f>
        <v>237237.66666666666</v>
      </c>
      <c r="E7" s="2">
        <f>IF(E6=MAX($D6:$F6),E$5/((2*SUM(J$4:J5))+1),E6)</f>
        <v>470692</v>
      </c>
      <c r="F7" s="2">
        <f>IF(F6=MAX($D6:$F6),F$5/((2*SUM(K$4:K5))+1),F6)</f>
        <v>211361</v>
      </c>
      <c r="H7" s="1">
        <v>3</v>
      </c>
      <c r="I7" s="9">
        <f t="shared" si="0"/>
        <v>0</v>
      </c>
      <c r="J7" s="9">
        <f t="shared" si="1"/>
        <v>1</v>
      </c>
      <c r="K7" s="9">
        <f t="shared" si="2"/>
        <v>0</v>
      </c>
      <c r="M7" s="1" t="s">
        <v>10</v>
      </c>
      <c r="N7" s="1" t="str">
        <v>NO PASA CORTE</v>
      </c>
    </row>
    <row r="8" spans="2:14">
      <c r="B8" s="1" t="s">
        <v>65</v>
      </c>
      <c r="C8" s="1">
        <v>4</v>
      </c>
      <c r="D8" s="2">
        <f>IF(D7=MAX($D7:$F7),D$5/((2*SUM(I$4:I6))+1),D7)</f>
        <v>237237.66666666666</v>
      </c>
      <c r="E8" s="2">
        <f>IF(E7=MAX($D7:$F7),E$5/((2*SUM(J$4:J6))+1),E7)</f>
        <v>470692</v>
      </c>
      <c r="F8" s="2">
        <f>IF(F7=MAX($D7:$F7),F$5/((2*SUM(K$4:K6))+1),F7)</f>
        <v>211361</v>
      </c>
      <c r="H8" s="1">
        <v>4</v>
      </c>
      <c r="I8" s="9">
        <f t="shared" si="0"/>
        <v>0</v>
      </c>
      <c r="J8" s="9">
        <f t="shared" si="1"/>
        <v>1</v>
      </c>
      <c r="K8" s="9">
        <f t="shared" si="2"/>
        <v>0</v>
      </c>
      <c r="M8" s="1" t="s">
        <v>11</v>
      </c>
      <c r="N8" s="1" t="str">
        <v>NO PASA CORTE</v>
      </c>
    </row>
    <row r="9" spans="2:14">
      <c r="B9" s="1" t="s">
        <v>65</v>
      </c>
      <c r="C9" s="1">
        <v>5</v>
      </c>
      <c r="D9" s="2">
        <f>IF(D8=MAX($D8:$F8),D$5/((2*SUM(I$4:I7))+1),D8)</f>
        <v>237237.66666666666</v>
      </c>
      <c r="E9" s="2">
        <f>IF(E8=MAX($D8:$F8),E$5/((2*SUM(J$4:J7))+1),E8)</f>
        <v>156897.33333333334</v>
      </c>
      <c r="F9" s="2">
        <f>IF(F8=MAX($D8:$F8),F$5/((2*SUM(K$4:K7))+1),F8)</f>
        <v>211361</v>
      </c>
      <c r="H9" s="1">
        <v>5</v>
      </c>
      <c r="I9" s="9">
        <f t="shared" si="0"/>
        <v>1</v>
      </c>
      <c r="J9" s="9">
        <f t="shared" si="1"/>
        <v>0</v>
      </c>
      <c r="K9" s="9">
        <f t="shared" si="2"/>
        <v>0</v>
      </c>
      <c r="M9" s="1" t="s">
        <v>12</v>
      </c>
      <c r="N9" s="1" t="str">
        <v>NO PASA CORTE</v>
      </c>
    </row>
    <row r="10" spans="2:14">
      <c r="B10" s="1" t="s">
        <v>65</v>
      </c>
      <c r="C10" s="1">
        <v>6</v>
      </c>
      <c r="D10" s="2">
        <f>IF(D9=MAX($D9:$F9),D$5/((2*SUM(I$4:I8))+1),D9)</f>
        <v>142342.6</v>
      </c>
      <c r="E10" s="2">
        <f>IF(E9=MAX($D9:$F9),E$5/((2*SUM(J$4:J8))+1),E9)</f>
        <v>156897.33333333334</v>
      </c>
      <c r="F10" s="2">
        <f>IF(F9=MAX($D9:$F9),F$5/((2*SUM(K$4:K8))+1),F9)</f>
        <v>211361</v>
      </c>
      <c r="H10" s="1">
        <v>6</v>
      </c>
      <c r="I10" s="9">
        <f t="shared" si="0"/>
        <v>0</v>
      </c>
      <c r="J10" s="9">
        <f t="shared" si="1"/>
        <v>0</v>
      </c>
      <c r="K10" s="9">
        <f t="shared" si="2"/>
        <v>1</v>
      </c>
      <c r="M10" s="1" t="s">
        <v>14</v>
      </c>
      <c r="N10" s="1" t="str">
        <v>NO PASA CORTE</v>
      </c>
    </row>
    <row r="11" spans="2:14">
      <c r="B11" s="1" t="s">
        <v>65</v>
      </c>
      <c r="C11" s="1">
        <v>7</v>
      </c>
      <c r="D11" s="2">
        <f>IF(D10=MAX($D10:$F10),D$5/((2*SUM(I$4:I9))+1),D10)</f>
        <v>142342.6</v>
      </c>
      <c r="E11" s="2">
        <f>IF(E10=MAX($D10:$F10),E$5/((2*SUM(J$4:J9))+1),E10)</f>
        <v>156897.33333333334</v>
      </c>
      <c r="F11" s="2">
        <f>IF(F10=MAX($D10:$F10),F$5/((2*SUM(K$4:K9))+1),F10)</f>
        <v>211361</v>
      </c>
      <c r="H11" s="1">
        <v>7</v>
      </c>
      <c r="I11" s="9">
        <f t="shared" si="0"/>
        <v>0</v>
      </c>
      <c r="J11" s="9">
        <f t="shared" si="1"/>
        <v>0</v>
      </c>
      <c r="K11" s="9">
        <f t="shared" si="2"/>
        <v>1</v>
      </c>
      <c r="M11" s="1" t="s">
        <v>15</v>
      </c>
      <c r="N11" s="1" t="str">
        <v>NO PASA CORTE</v>
      </c>
    </row>
    <row r="12" spans="2:14">
      <c r="B12" s="1" t="s">
        <v>65</v>
      </c>
      <c r="C12" s="1">
        <v>8</v>
      </c>
      <c r="D12" s="2">
        <f>IF(D11=MAX($D11:$F11),D$5/((2*SUM(I$4:I10))+1),D11)</f>
        <v>142342.6</v>
      </c>
      <c r="E12" s="2">
        <f>IF(E11=MAX($D11:$F11),E$5/((2*SUM(J$4:J10))+1),E11)</f>
        <v>156897.33333333334</v>
      </c>
      <c r="F12" s="2">
        <f>IF(F11=MAX($D11:$F11),F$5/((2*SUM(K$4:K10))+1),F11)</f>
        <v>70453.666666666672</v>
      </c>
      <c r="H12" s="1">
        <v>8</v>
      </c>
      <c r="I12" s="9">
        <f t="shared" si="0"/>
        <v>0</v>
      </c>
      <c r="J12" s="9">
        <f t="shared" si="1"/>
        <v>1</v>
      </c>
      <c r="K12" s="9">
        <f t="shared" si="2"/>
        <v>0</v>
      </c>
      <c r="M12" s="1" t="s">
        <v>63</v>
      </c>
      <c r="N12" s="1" t="str">
        <v>NO PASA CORTE</v>
      </c>
    </row>
    <row r="13" spans="2:14">
      <c r="B13" s="1" t="s">
        <v>65</v>
      </c>
      <c r="C13" s="1">
        <v>9</v>
      </c>
      <c r="D13" s="2">
        <f>IF(D12=MAX($D12:$F12),D$5/((2*SUM(I$4:I11))+1),D12)</f>
        <v>142342.6</v>
      </c>
      <c r="E13" s="2">
        <f>IF(E12=MAX($D12:$F12),E$5/((2*SUM(J$4:J11))+1),E12)</f>
        <v>94138.4</v>
      </c>
      <c r="F13" s="2">
        <f>IF(F12=MAX($D12:$F12),F$5/((2*SUM(K$4:K11))+1),F12)</f>
        <v>70453.666666666672</v>
      </c>
      <c r="H13" s="1">
        <v>9</v>
      </c>
      <c r="I13" s="9">
        <f t="shared" si="0"/>
        <v>1</v>
      </c>
      <c r="J13" s="9">
        <f t="shared" si="1"/>
        <v>0</v>
      </c>
      <c r="K13" s="9">
        <f t="shared" si="2"/>
        <v>0</v>
      </c>
      <c r="M13" s="1" t="s">
        <v>16</v>
      </c>
      <c r="N13" s="1" t="str">
        <v>NO PASA CORTE</v>
      </c>
    </row>
    <row r="14" spans="2:14">
      <c r="B14" s="1" t="s">
        <v>65</v>
      </c>
      <c r="C14" s="1">
        <v>10</v>
      </c>
      <c r="D14" s="2">
        <f>IF(D13=MAX($D13:$F13),D$5/((2*SUM(I$4:I12))+1),D13)</f>
        <v>101673.28571428571</v>
      </c>
      <c r="E14" s="2">
        <f>IF(E13=MAX($D13:$F13),E$5/((2*SUM(J$4:J12))+1),E13)</f>
        <v>94138.4</v>
      </c>
      <c r="F14" s="2">
        <f>IF(F13=MAX($D13:$F13),F$5/((2*SUM(K$4:K12))+1),F13)</f>
        <v>70453.666666666672</v>
      </c>
      <c r="H14" s="1">
        <v>10</v>
      </c>
      <c r="I14" s="9">
        <f t="shared" si="0"/>
        <v>1</v>
      </c>
      <c r="J14" s="9">
        <f t="shared" si="1"/>
        <v>0</v>
      </c>
      <c r="K14" s="9">
        <f t="shared" si="2"/>
        <v>0</v>
      </c>
      <c r="M14" s="1" t="s">
        <v>17</v>
      </c>
      <c r="N14" s="1" t="str">
        <v>NO PASA CORTE</v>
      </c>
    </row>
    <row r="15" spans="2:14">
      <c r="B15" s="1" t="s">
        <v>65</v>
      </c>
      <c r="C15" s="1">
        <v>11</v>
      </c>
      <c r="D15" s="2">
        <f>IF(D14=MAX($D14:$F14),D$5/((2*SUM(I$4:I13))+1),D14)</f>
        <v>79079.222222222219</v>
      </c>
      <c r="E15" s="2">
        <f>IF(E14=MAX($D14:$F14),E$5/((2*SUM(J$4:J13))+1),E14)</f>
        <v>94138.4</v>
      </c>
      <c r="F15" s="2">
        <f>IF(F14=MAX($D14:$F14),F$5/((2*SUM(K$4:K13))+1),F14)</f>
        <v>70453.666666666672</v>
      </c>
      <c r="H15" s="1">
        <v>11</v>
      </c>
      <c r="I15" s="9">
        <f t="shared" si="0"/>
        <v>0</v>
      </c>
      <c r="J15" s="9">
        <f t="shared" si="1"/>
        <v>1</v>
      </c>
      <c r="K15" s="9">
        <f t="shared" si="2"/>
        <v>0</v>
      </c>
    </row>
    <row r="16" spans="2:14">
      <c r="B16" s="1" t="s">
        <v>65</v>
      </c>
      <c r="C16" s="1">
        <v>12</v>
      </c>
      <c r="D16" s="2">
        <f>IF(D15=MAX($D15:$F15),D$5/((2*SUM(I$4:I14))+1),D15)</f>
        <v>79079.222222222219</v>
      </c>
      <c r="E16" s="2">
        <f>IF(E15=MAX($D15:$F15),E$5/((2*SUM(J$4:J14))+1),E15)</f>
        <v>67241.71428571429</v>
      </c>
      <c r="F16" s="2">
        <f>IF(F15=MAX($D15:$F15),F$5/((2*SUM(K$4:K14))+1),F15)</f>
        <v>70453.666666666672</v>
      </c>
      <c r="H16" s="1">
        <v>12</v>
      </c>
      <c r="I16" s="9">
        <f t="shared" si="0"/>
        <v>1</v>
      </c>
      <c r="J16" s="9">
        <f t="shared" si="1"/>
        <v>0</v>
      </c>
      <c r="K16" s="9">
        <f t="shared" si="2"/>
        <v>0</v>
      </c>
    </row>
    <row r="17" spans="2:11">
      <c r="B17" s="1" t="s">
        <v>65</v>
      </c>
      <c r="C17" s="1">
        <v>13</v>
      </c>
      <c r="D17" s="2">
        <f>IF(D16=MAX($D16:$F16),D$5/((2*SUM(I$4:I15))+1),D16)</f>
        <v>64701.181818181816</v>
      </c>
      <c r="E17" s="2">
        <f>IF(E16=MAX($D16:$F16),E$5/((2*SUM(J$4:J15))+1),E16)</f>
        <v>67241.71428571429</v>
      </c>
      <c r="F17" s="2">
        <f>IF(F16=MAX($D16:$F16),F$5/((2*SUM(K$4:K15))+1),F16)</f>
        <v>70453.666666666672</v>
      </c>
      <c r="H17" s="1">
        <v>13</v>
      </c>
      <c r="I17" s="9">
        <f t="shared" si="0"/>
        <v>0</v>
      </c>
      <c r="J17" s="9">
        <f t="shared" si="1"/>
        <v>0</v>
      </c>
      <c r="K17" s="9">
        <f t="shared" si="2"/>
        <v>1</v>
      </c>
    </row>
    <row r="18" spans="2:11">
      <c r="B18" s="1" t="s">
        <v>65</v>
      </c>
      <c r="C18" s="1">
        <v>14</v>
      </c>
      <c r="D18" s="2">
        <f>IF(D17=MAX($D17:$F17),D$5/((2*SUM(I$4:I16))+1),D17)</f>
        <v>64701.181818181816</v>
      </c>
      <c r="E18" s="2">
        <f>IF(E17=MAX($D17:$F17),E$5/((2*SUM(J$4:J16))+1),E17)</f>
        <v>67241.71428571429</v>
      </c>
      <c r="F18" s="2">
        <f>IF(F17=MAX($D17:$F17),F$5/((2*SUM(K$4:K16))+1),F17)</f>
        <v>42272.2</v>
      </c>
      <c r="H18" s="1">
        <v>14</v>
      </c>
      <c r="I18" s="9">
        <f t="shared" si="0"/>
        <v>0</v>
      </c>
      <c r="J18" s="9">
        <f t="shared" si="1"/>
        <v>1</v>
      </c>
      <c r="K18" s="9">
        <f t="shared" si="2"/>
        <v>0</v>
      </c>
    </row>
    <row r="19" spans="2:11">
      <c r="B19" s="1" t="s">
        <v>65</v>
      </c>
      <c r="C19" s="1">
        <v>15</v>
      </c>
      <c r="D19" s="2">
        <f>IF(D18=MAX($D18:$F18),D$5/((2*SUM(I$4:I17))+1),D18)</f>
        <v>64701.181818181816</v>
      </c>
      <c r="E19" s="2">
        <f>IF(E18=MAX($D18:$F18),E$5/((2*SUM(J$4:J17))+1),E18)</f>
        <v>52299.111111111109</v>
      </c>
      <c r="F19" s="2">
        <f>IF(F18=MAX($D18:$F18),F$5/((2*SUM(K$4:K17))+1),F18)</f>
        <v>42272.2</v>
      </c>
      <c r="H19" s="1">
        <v>15</v>
      </c>
      <c r="I19" s="9">
        <f t="shared" si="0"/>
        <v>1</v>
      </c>
      <c r="J19" s="9">
        <f t="shared" si="1"/>
        <v>0</v>
      </c>
      <c r="K19" s="9">
        <f t="shared" si="2"/>
        <v>0</v>
      </c>
    </row>
    <row r="20" spans="2:11">
      <c r="B20" s="1" t="s">
        <v>65</v>
      </c>
      <c r="C20" s="1">
        <v>16</v>
      </c>
      <c r="D20" s="2">
        <f>IF(D19=MAX($D19:$F19),D$5/((2*SUM(I$4:I18))+1),D19)</f>
        <v>54747.153846153844</v>
      </c>
      <c r="E20" s="2">
        <f>IF(E19=MAX($D19:$F19),E$5/((2*SUM(J$4:J18))+1),E19)</f>
        <v>52299.111111111109</v>
      </c>
      <c r="F20" s="2">
        <f>IF(F19=MAX($D19:$F19),F$5/((2*SUM(K$4:K18))+1),F19)</f>
        <v>42272.2</v>
      </c>
      <c r="H20" s="1">
        <v>16</v>
      </c>
      <c r="I20" s="9">
        <f t="shared" si="0"/>
        <v>1</v>
      </c>
      <c r="J20" s="9">
        <f t="shared" si="1"/>
        <v>0</v>
      </c>
      <c r="K20" s="9">
        <f t="shared" si="2"/>
        <v>0</v>
      </c>
    </row>
    <row r="21" spans="2:11">
      <c r="B21" s="1" t="s">
        <v>65</v>
      </c>
      <c r="C21" s="1">
        <v>17</v>
      </c>
      <c r="D21" s="2">
        <f>IF(D20=MAX($D20:$F20),D$5/((2*SUM(I$4:I19))+1),D20)</f>
        <v>47447.533333333333</v>
      </c>
      <c r="E21" s="2">
        <f>IF(E20=MAX($D20:$F20),E$5/((2*SUM(J$4:J19))+1),E20)</f>
        <v>52299.111111111109</v>
      </c>
      <c r="F21" s="2">
        <f>IF(F20=MAX($D20:$F20),F$5/((2*SUM(K$4:K19))+1),F20)</f>
        <v>42272.2</v>
      </c>
      <c r="H21" s="1">
        <v>17</v>
      </c>
      <c r="I21" s="9">
        <f t="shared" si="0"/>
        <v>0</v>
      </c>
      <c r="J21" s="9">
        <f t="shared" si="1"/>
        <v>1</v>
      </c>
      <c r="K21" s="9">
        <f t="shared" si="2"/>
        <v>0</v>
      </c>
    </row>
    <row r="22" spans="2:11">
      <c r="B22" s="1" t="s">
        <v>65</v>
      </c>
      <c r="C22" s="1">
        <v>18</v>
      </c>
      <c r="D22" s="2">
        <f>IF(D21=MAX($D21:$F21),D$5/((2*SUM(I$4:I20))+1),D21)</f>
        <v>47447.533333333333</v>
      </c>
      <c r="E22" s="2">
        <f>IF(E21=MAX($D21:$F21),E$5/((2*SUM(J$4:J20))+1),E21)</f>
        <v>42790.181818181816</v>
      </c>
      <c r="F22" s="2">
        <f>IF(F21=MAX($D21:$F21),F$5/((2*SUM(K$4:K20))+1),F21)</f>
        <v>42272.2</v>
      </c>
      <c r="H22" s="1">
        <v>18</v>
      </c>
      <c r="I22" s="9">
        <f t="shared" si="0"/>
        <v>1</v>
      </c>
      <c r="J22" s="9">
        <f t="shared" si="1"/>
        <v>0</v>
      </c>
      <c r="K22" s="9">
        <f t="shared" si="2"/>
        <v>0</v>
      </c>
    </row>
    <row r="23" spans="2:11">
      <c r="B23" s="1" t="s">
        <v>65</v>
      </c>
      <c r="C23" s="1">
        <v>19</v>
      </c>
      <c r="D23" s="2">
        <f>IF(D22=MAX($D22:$F22),D$5/((2*SUM(I$4:I21))+1),D22)</f>
        <v>41865.470588235294</v>
      </c>
      <c r="E23" s="2">
        <f>IF(E22=MAX($D22:$F22),E$5/((2*SUM(J$4:J21))+1),E22)</f>
        <v>42790.181818181816</v>
      </c>
      <c r="F23" s="2">
        <f>IF(F22=MAX($D22:$F22),F$5/((2*SUM(K$4:K21))+1),F22)</f>
        <v>42272.2</v>
      </c>
      <c r="H23" s="1">
        <v>19</v>
      </c>
      <c r="I23" s="9">
        <f t="shared" si="0"/>
        <v>0</v>
      </c>
      <c r="J23" s="9">
        <f t="shared" si="1"/>
        <v>1</v>
      </c>
      <c r="K23" s="9">
        <f t="shared" si="2"/>
        <v>0</v>
      </c>
    </row>
    <row r="24" spans="2:11">
      <c r="B24" s="1" t="s">
        <v>65</v>
      </c>
      <c r="C24" s="1">
        <v>20</v>
      </c>
      <c r="D24" s="2">
        <f>IF(D23=MAX($D23:$F23),D$5/((2*SUM(I$4:I22))+1),D23)</f>
        <v>41865.470588235294</v>
      </c>
      <c r="E24" s="2">
        <f>IF(E23=MAX($D23:$F23),E$5/((2*SUM(J$4:J22))+1),E23)</f>
        <v>36207.076923076922</v>
      </c>
      <c r="F24" s="2">
        <f>IF(F23=MAX($D23:$F23),F$5/((2*SUM(K$4:K22))+1),F23)</f>
        <v>42272.2</v>
      </c>
      <c r="H24" s="1">
        <v>20</v>
      </c>
      <c r="I24" s="9">
        <f t="shared" si="0"/>
        <v>0</v>
      </c>
      <c r="J24" s="9">
        <f t="shared" si="1"/>
        <v>0</v>
      </c>
      <c r="K24" s="9">
        <f t="shared" si="2"/>
        <v>1</v>
      </c>
    </row>
    <row r="25" spans="2:11">
      <c r="B25" s="1" t="s">
        <v>65</v>
      </c>
      <c r="C25" s="1">
        <v>21</v>
      </c>
      <c r="D25" s="2">
        <f>IF(D24=MAX($D24:$F24),D$5/((2*SUM(I$4:I23))+1),D24)</f>
        <v>41865.470588235294</v>
      </c>
      <c r="E25" s="2">
        <f>IF(E24=MAX($D24:$F24),E$5/((2*SUM(J$4:J23))+1),E24)</f>
        <v>36207.076923076922</v>
      </c>
      <c r="F25" s="2">
        <f>IF(F24=MAX($D24:$F24),F$5/((2*SUM(K$4:K23))+1),F24)</f>
        <v>30194.428571428572</v>
      </c>
      <c r="H25" s="1">
        <v>21</v>
      </c>
      <c r="I25" s="9">
        <f t="shared" si="0"/>
        <v>1</v>
      </c>
      <c r="J25" s="9">
        <f t="shared" si="1"/>
        <v>0</v>
      </c>
      <c r="K25" s="9">
        <f t="shared" si="2"/>
        <v>0</v>
      </c>
    </row>
    <row r="26" spans="2:11">
      <c r="B26" s="1" t="s">
        <v>65</v>
      </c>
      <c r="C26" s="1">
        <v>22</v>
      </c>
      <c r="D26" s="2">
        <f>IF(D25=MAX($D25:$F25),D$5/((2*SUM(I$4:I24))+1),D25)</f>
        <v>37458.57894736842</v>
      </c>
      <c r="E26" s="2">
        <f>IF(E25=MAX($D25:$F25),E$5/((2*SUM(J$4:J24))+1),E25)</f>
        <v>36207.076923076922</v>
      </c>
      <c r="F26" s="2">
        <f>IF(F25=MAX($D25:$F25),F$5/((2*SUM(K$4:K24))+1),F25)</f>
        <v>30194.428571428572</v>
      </c>
      <c r="H26" s="1">
        <v>22</v>
      </c>
      <c r="I26" s="9">
        <f t="shared" si="0"/>
        <v>1</v>
      </c>
      <c r="J26" s="9">
        <f t="shared" si="1"/>
        <v>0</v>
      </c>
      <c r="K26" s="9">
        <f t="shared" si="2"/>
        <v>0</v>
      </c>
    </row>
    <row r="27" spans="2:11">
      <c r="B27" s="1" t="s">
        <v>65</v>
      </c>
      <c r="C27" s="1">
        <v>23</v>
      </c>
      <c r="D27" s="2">
        <f>IF(D26=MAX($D26:$F26),D$5/((2*SUM(I$4:I25))+1),D26)</f>
        <v>33891.095238095237</v>
      </c>
      <c r="E27" s="2">
        <f>IF(E26=MAX($D26:$F26),E$5/((2*SUM(J$4:J25))+1),E26)</f>
        <v>36207.076923076922</v>
      </c>
      <c r="F27" s="2">
        <f>IF(F26=MAX($D26:$F26),F$5/((2*SUM(K$4:K25))+1),F26)</f>
        <v>30194.428571428572</v>
      </c>
      <c r="H27" s="1">
        <v>23</v>
      </c>
      <c r="I27" s="9">
        <f t="shared" si="0"/>
        <v>0</v>
      </c>
      <c r="J27" s="9">
        <f t="shared" si="1"/>
        <v>1</v>
      </c>
      <c r="K27" s="9">
        <f t="shared" si="2"/>
        <v>0</v>
      </c>
    </row>
    <row r="28" spans="2:11">
      <c r="B28" s="1" t="s">
        <v>65</v>
      </c>
      <c r="C28" s="1">
        <v>24</v>
      </c>
      <c r="D28" s="2">
        <f>IF(D27=MAX($D27:$F27),D$5/((2*SUM(I$4:I26))+1),D27)</f>
        <v>33891.095238095237</v>
      </c>
      <c r="E28" s="2">
        <f>IF(E27=MAX($D27:$F27),E$5/((2*SUM(J$4:J26))+1),E27)</f>
        <v>31379.466666666667</v>
      </c>
      <c r="F28" s="2">
        <f>IF(F27=MAX($D27:$F27),F$5/((2*SUM(K$4:K26))+1),F27)</f>
        <v>30194.428571428572</v>
      </c>
      <c r="H28" s="1">
        <v>24</v>
      </c>
      <c r="I28" s="9">
        <f t="shared" si="0"/>
        <v>1</v>
      </c>
      <c r="J28" s="9">
        <f t="shared" si="1"/>
        <v>0</v>
      </c>
      <c r="K28" s="9">
        <f t="shared" si="2"/>
        <v>0</v>
      </c>
    </row>
    <row r="29" spans="2:11">
      <c r="B29" s="1" t="s">
        <v>65</v>
      </c>
      <c r="C29" s="1">
        <v>25</v>
      </c>
      <c r="D29" s="2">
        <f>IF(D28=MAX($D28:$F28),D$5/((2*SUM(I$4:I27))+1),D28)</f>
        <v>30944.043478260868</v>
      </c>
      <c r="E29" s="2">
        <f>IF(E28=MAX($D28:$F28),E$5/((2*SUM(J$4:J27))+1),E28)</f>
        <v>31379.466666666667</v>
      </c>
      <c r="F29" s="2">
        <f>IF(F28=MAX($D28:$F28),F$5/((2*SUM(K$4:K27))+1),F28)</f>
        <v>30194.428571428572</v>
      </c>
      <c r="H29" s="1">
        <v>25</v>
      </c>
      <c r="I29" s="9">
        <f t="shared" si="0"/>
        <v>0</v>
      </c>
      <c r="J29" s="9">
        <f t="shared" si="1"/>
        <v>1</v>
      </c>
      <c r="K29" s="9">
        <f t="shared" si="2"/>
        <v>0</v>
      </c>
    </row>
    <row r="30" spans="2:11">
      <c r="B30" s="1" t="s">
        <v>65</v>
      </c>
      <c r="C30" s="1">
        <v>26</v>
      </c>
      <c r="D30" s="2">
        <f>IF(D29=MAX($D29:$F29),D$5/((2*SUM(I$4:I28))+1),D29)</f>
        <v>30944.043478260868</v>
      </c>
      <c r="E30" s="2">
        <f>IF(E29=MAX($D29:$F29),E$5/((2*SUM(J$4:J28))+1),E29)</f>
        <v>27687.764705882353</v>
      </c>
      <c r="F30" s="2">
        <f>IF(F29=MAX($D29:$F29),F$5/((2*SUM(K$4:K28))+1),F29)</f>
        <v>30194.428571428572</v>
      </c>
      <c r="H30" s="1">
        <v>26</v>
      </c>
      <c r="I30" s="9">
        <f t="shared" si="0"/>
        <v>1</v>
      </c>
      <c r="J30" s="9">
        <f t="shared" si="1"/>
        <v>0</v>
      </c>
      <c r="K30" s="9">
        <f t="shared" si="2"/>
        <v>0</v>
      </c>
    </row>
    <row r="31" spans="2:11">
      <c r="B31" s="1" t="s">
        <v>65</v>
      </c>
      <c r="C31" s="1">
        <v>27</v>
      </c>
      <c r="D31" s="2">
        <f>IF(D30=MAX($D30:$F30),D$5/((2*SUM(I$4:I29))+1),D30)</f>
        <v>28468.52</v>
      </c>
      <c r="E31" s="2">
        <f>IF(E30=MAX($D30:$F30),E$5/((2*SUM(J$4:J29))+1),E30)</f>
        <v>27687.764705882353</v>
      </c>
      <c r="F31" s="2">
        <f>IF(F30=MAX($D30:$F30),F$5/((2*SUM(K$4:K29))+1),F30)</f>
        <v>30194.428571428572</v>
      </c>
      <c r="H31" s="1">
        <v>27</v>
      </c>
      <c r="I31" s="9">
        <f t="shared" si="0"/>
        <v>0</v>
      </c>
      <c r="J31" s="9">
        <f t="shared" si="1"/>
        <v>0</v>
      </c>
      <c r="K31" s="9">
        <f t="shared" si="2"/>
        <v>1</v>
      </c>
    </row>
    <row r="32" spans="2:11">
      <c r="B32" s="1" t="s">
        <v>65</v>
      </c>
      <c r="C32" s="1">
        <v>28</v>
      </c>
      <c r="D32" s="2">
        <f>IF(D31=MAX($D31:$F31),D$5/((2*SUM(I$4:I30))+1),D31)</f>
        <v>28468.52</v>
      </c>
      <c r="E32" s="2">
        <f>IF(E31=MAX($D31:$F31),E$5/((2*SUM(J$4:J30))+1),E31)</f>
        <v>27687.764705882353</v>
      </c>
      <c r="F32" s="2">
        <f>IF(F31=MAX($D31:$F31),F$5/((2*SUM(K$4:K30))+1),F31)</f>
        <v>23484.555555555555</v>
      </c>
      <c r="H32" s="1">
        <v>28</v>
      </c>
      <c r="I32" s="9">
        <f t="shared" si="0"/>
        <v>1</v>
      </c>
      <c r="J32" s="9">
        <f t="shared" si="1"/>
        <v>0</v>
      </c>
      <c r="K32" s="9">
        <f t="shared" si="2"/>
        <v>0</v>
      </c>
    </row>
    <row r="33" spans="2:11">
      <c r="B33" s="1" t="s">
        <v>65</v>
      </c>
      <c r="C33" s="1">
        <v>29</v>
      </c>
      <c r="D33" s="2">
        <f>IF(D32=MAX($D32:$F32),D$5/((2*SUM(I$4:I31))+1),D32)</f>
        <v>26359.740740740741</v>
      </c>
      <c r="E33" s="2">
        <f>IF(E32=MAX($D32:$F32),E$5/((2*SUM(J$4:J31))+1),E32)</f>
        <v>27687.764705882353</v>
      </c>
      <c r="F33" s="2">
        <f>IF(F32=MAX($D32:$F32),F$5/((2*SUM(K$4:K31))+1),F32)</f>
        <v>23484.555555555555</v>
      </c>
      <c r="H33" s="1">
        <v>29</v>
      </c>
      <c r="I33" s="9">
        <f t="shared" si="0"/>
        <v>0</v>
      </c>
      <c r="J33" s="9">
        <f t="shared" si="1"/>
        <v>1</v>
      </c>
      <c r="K33" s="9">
        <f t="shared" si="2"/>
        <v>0</v>
      </c>
    </row>
    <row r="34" spans="2:11">
      <c r="B34" s="1" t="s">
        <v>65</v>
      </c>
      <c r="C34" s="1">
        <v>30</v>
      </c>
      <c r="D34" s="2">
        <f>IF(D33=MAX($D33:$F33),D$5/((2*SUM(I$4:I32))+1),D33)</f>
        <v>26359.740740740741</v>
      </c>
      <c r="E34" s="2">
        <f>IF(E33=MAX($D33:$F33),E$5/((2*SUM(J$4:J32))+1),E33)</f>
        <v>24773.263157894737</v>
      </c>
      <c r="F34" s="2">
        <f>IF(F33=MAX($D33:$F33),F$5/((2*SUM(K$4:K32))+1),F33)</f>
        <v>23484.555555555555</v>
      </c>
      <c r="H34" s="1">
        <v>30</v>
      </c>
      <c r="I34" s="9">
        <f t="shared" si="0"/>
        <v>1</v>
      </c>
      <c r="J34" s="9">
        <f t="shared" si="1"/>
        <v>0</v>
      </c>
      <c r="K34" s="9">
        <f t="shared" si="2"/>
        <v>0</v>
      </c>
    </row>
    <row r="35" spans="2:11">
      <c r="B35" s="1" t="s">
        <v>65</v>
      </c>
      <c r="C35" s="1">
        <v>31</v>
      </c>
      <c r="D35" s="2">
        <f>IF(D34=MAX($D34:$F34),D$5/((2*SUM(I$4:I33))+1),D34)</f>
        <v>24541.827586206895</v>
      </c>
      <c r="E35" s="2">
        <f>IF(E34=MAX($D34:$F34),E$5/((2*SUM(J$4:J33))+1),E34)</f>
        <v>24773.263157894737</v>
      </c>
      <c r="F35" s="2">
        <f>IF(F34=MAX($D34:$F34),F$5/((2*SUM(K$4:K33))+1),F34)</f>
        <v>23484.555555555555</v>
      </c>
      <c r="H35" s="1">
        <v>31</v>
      </c>
      <c r="I35" s="9">
        <f t="shared" si="0"/>
        <v>0</v>
      </c>
      <c r="J35" s="9">
        <f t="shared" si="1"/>
        <v>1</v>
      </c>
      <c r="K35" s="9">
        <f t="shared" si="2"/>
        <v>0</v>
      </c>
    </row>
    <row r="36" spans="2:11">
      <c r="B36" s="1" t="s">
        <v>65</v>
      </c>
      <c r="C36" s="1">
        <v>32</v>
      </c>
      <c r="D36" s="2">
        <f>IF(D35=MAX($D35:$F35),D$5/((2*SUM(I$4:I34))+1),D35)</f>
        <v>24541.827586206895</v>
      </c>
      <c r="E36" s="2">
        <f>IF(E35=MAX($D35:$F35),E$5/((2*SUM(J$4:J34))+1),E35)</f>
        <v>22413.904761904763</v>
      </c>
      <c r="F36" s="2">
        <f>IF(F35=MAX($D35:$F35),F$5/((2*SUM(K$4:K34))+1),F35)</f>
        <v>23484.555555555555</v>
      </c>
      <c r="H36" s="1">
        <v>32</v>
      </c>
      <c r="I36" s="9">
        <f t="shared" si="0"/>
        <v>1</v>
      </c>
      <c r="J36" s="9">
        <f t="shared" si="1"/>
        <v>0</v>
      </c>
      <c r="K36" s="9">
        <f t="shared" si="2"/>
        <v>0</v>
      </c>
    </row>
    <row r="37" spans="2:11">
      <c r="B37" s="1" t="s">
        <v>65</v>
      </c>
      <c r="C37" s="1">
        <v>33</v>
      </c>
      <c r="D37" s="2">
        <f>IF(D36=MAX($D36:$F36),D$5/((2*SUM(I$4:I35))+1),D36)</f>
        <v>22958.483870967742</v>
      </c>
      <c r="E37" s="2">
        <f>IF(E36=MAX($D36:$F36),E$5/((2*SUM(J$4:J35))+1),E36)</f>
        <v>22413.904761904763</v>
      </c>
      <c r="F37" s="2">
        <f>IF(F36=MAX($D36:$F36),F$5/((2*SUM(K$4:K35))+1),F36)</f>
        <v>23484.555555555555</v>
      </c>
      <c r="H37" s="1">
        <v>33</v>
      </c>
      <c r="I37" s="9">
        <f t="shared" ref="I37:I68" si="3">IF(D37=MAX($D37:$F37),1,0)</f>
        <v>0</v>
      </c>
      <c r="J37" s="9">
        <f t="shared" ref="J37:J68" si="4">IF(E37=MAX($D37:$F37),1,0)</f>
        <v>0</v>
      </c>
      <c r="K37" s="9">
        <f t="shared" ref="K37:K68" si="5">IF(F37=MAX($D37:$F37),1,0)</f>
        <v>1</v>
      </c>
    </row>
    <row r="38" spans="2:11">
      <c r="B38" s="1" t="s">
        <v>65</v>
      </c>
      <c r="C38" s="1">
        <v>34</v>
      </c>
      <c r="D38" s="2">
        <f>IF(D37=MAX($D37:$F37),D$5/((2*SUM(I$4:I36))+1),D37)</f>
        <v>22958.483870967742</v>
      </c>
      <c r="E38" s="2">
        <f>IF(E37=MAX($D37:$F37),E$5/((2*SUM(J$4:J36))+1),E37)</f>
        <v>22413.904761904763</v>
      </c>
      <c r="F38" s="2">
        <f>IF(F37=MAX($D37:$F37),F$5/((2*SUM(K$4:K36))+1),F37)</f>
        <v>19214.636363636364</v>
      </c>
      <c r="H38" s="1">
        <v>34</v>
      </c>
      <c r="I38" s="9">
        <f t="shared" si="3"/>
        <v>1</v>
      </c>
      <c r="J38" s="9">
        <f t="shared" si="4"/>
        <v>0</v>
      </c>
      <c r="K38" s="9">
        <f t="shared" si="5"/>
        <v>0</v>
      </c>
    </row>
    <row r="39" spans="2:11">
      <c r="B39" s="1" t="s">
        <v>65</v>
      </c>
      <c r="C39" s="1">
        <v>35</v>
      </c>
      <c r="D39" s="2">
        <f>IF(D38=MAX($D38:$F38),D$5/((2*SUM(I$4:I37))+1),D38)</f>
        <v>21567.060606060608</v>
      </c>
      <c r="E39" s="2">
        <f>IF(E38=MAX($D38:$F38),E$5/((2*SUM(J$4:J37))+1),E38)</f>
        <v>22413.904761904763</v>
      </c>
      <c r="F39" s="2">
        <f>IF(F38=MAX($D38:$F38),F$5/((2*SUM(K$4:K37))+1),F38)</f>
        <v>19214.636363636364</v>
      </c>
      <c r="H39" s="1">
        <v>35</v>
      </c>
      <c r="I39" s="9">
        <f t="shared" si="3"/>
        <v>0</v>
      </c>
      <c r="J39" s="9">
        <f t="shared" si="4"/>
        <v>1</v>
      </c>
      <c r="K39" s="9">
        <f t="shared" si="5"/>
        <v>0</v>
      </c>
    </row>
    <row r="40" spans="2:11">
      <c r="B40" s="1" t="s">
        <v>65</v>
      </c>
      <c r="C40" s="1">
        <v>36</v>
      </c>
      <c r="D40" s="2">
        <f>IF(D39=MAX($D39:$F39),D$5/((2*SUM(I$4:I38))+1),D39)</f>
        <v>21567.060606060608</v>
      </c>
      <c r="E40" s="2">
        <f>IF(E39=MAX($D39:$F39),E$5/((2*SUM(J$4:J38))+1),E39)</f>
        <v>20464.869565217392</v>
      </c>
      <c r="F40" s="2">
        <f>IF(F39=MAX($D39:$F39),F$5/((2*SUM(K$4:K38))+1),F39)</f>
        <v>19214.636363636364</v>
      </c>
      <c r="H40" s="1">
        <v>36</v>
      </c>
      <c r="I40" s="9">
        <f t="shared" si="3"/>
        <v>1</v>
      </c>
      <c r="J40" s="9">
        <f t="shared" si="4"/>
        <v>0</v>
      </c>
      <c r="K40" s="9">
        <f t="shared" si="5"/>
        <v>0</v>
      </c>
    </row>
    <row r="41" spans="2:11">
      <c r="B41" s="1" t="s">
        <v>65</v>
      </c>
      <c r="C41" s="1">
        <v>37</v>
      </c>
      <c r="D41" s="2">
        <f>IF(D40=MAX($D40:$F40),D$5/((2*SUM(I$4:I39))+1),D40)</f>
        <v>20334.657142857144</v>
      </c>
      <c r="E41" s="2">
        <f>IF(E40=MAX($D40:$F40),E$5/((2*SUM(J$4:J39))+1),E40)</f>
        <v>20464.869565217392</v>
      </c>
      <c r="F41" s="2">
        <f>IF(F40=MAX($D40:$F40),F$5/((2*SUM(K$4:K39))+1),F40)</f>
        <v>19214.636363636364</v>
      </c>
      <c r="H41" s="1">
        <v>37</v>
      </c>
      <c r="I41" s="9">
        <f t="shared" si="3"/>
        <v>0</v>
      </c>
      <c r="J41" s="9">
        <f t="shared" si="4"/>
        <v>1</v>
      </c>
      <c r="K41" s="9">
        <f t="shared" si="5"/>
        <v>0</v>
      </c>
    </row>
    <row r="42" spans="2:11">
      <c r="B42" s="1" t="s">
        <v>65</v>
      </c>
      <c r="C42" s="1">
        <v>38</v>
      </c>
      <c r="D42" s="2">
        <f>IF(D41=MAX($D41:$F41),D$5/((2*SUM(I$4:I40))+1),D41)</f>
        <v>20334.657142857144</v>
      </c>
      <c r="E42" s="2">
        <f>IF(E41=MAX($D41:$F41),E$5/((2*SUM(J$4:J40))+1),E41)</f>
        <v>18827.68</v>
      </c>
      <c r="F42" s="2">
        <f>IF(F41=MAX($D41:$F41),F$5/((2*SUM(K$4:K40))+1),F41)</f>
        <v>19214.636363636364</v>
      </c>
      <c r="H42" s="1">
        <v>38</v>
      </c>
      <c r="I42" s="9">
        <f t="shared" si="3"/>
        <v>1</v>
      </c>
      <c r="J42" s="9">
        <f t="shared" si="4"/>
        <v>0</v>
      </c>
      <c r="K42" s="9">
        <f t="shared" si="5"/>
        <v>0</v>
      </c>
    </row>
    <row r="43" spans="2:11">
      <c r="B43" s="1" t="s">
        <v>65</v>
      </c>
      <c r="C43" s="1">
        <v>39</v>
      </c>
      <c r="D43" s="2">
        <f>IF(D42=MAX($D42:$F42),D$5/((2*SUM(I$4:I41))+1),D42)</f>
        <v>19235.486486486487</v>
      </c>
      <c r="E43" s="2">
        <f>IF(E42=MAX($D42:$F42),E$5/((2*SUM(J$4:J41))+1),E42)</f>
        <v>18827.68</v>
      </c>
      <c r="F43" s="2">
        <f>IF(F42=MAX($D42:$F42),F$5/((2*SUM(K$4:K41))+1),F42)</f>
        <v>19214.636363636364</v>
      </c>
      <c r="H43" s="1">
        <v>39</v>
      </c>
      <c r="I43" s="9">
        <f t="shared" si="3"/>
        <v>1</v>
      </c>
      <c r="J43" s="9">
        <f t="shared" si="4"/>
        <v>0</v>
      </c>
      <c r="K43" s="9">
        <f t="shared" si="5"/>
        <v>0</v>
      </c>
    </row>
    <row r="44" spans="2:11">
      <c r="B44" s="1" t="s">
        <v>65</v>
      </c>
      <c r="C44" s="1">
        <v>40</v>
      </c>
      <c r="D44" s="2">
        <f>IF(D43=MAX($D43:$F43),D$5/((2*SUM(I$4:I42))+1),D43)</f>
        <v>18249.051282051281</v>
      </c>
      <c r="E44" s="2">
        <f>IF(E43=MAX($D43:$F43),E$5/((2*SUM(J$4:J42))+1),E43)</f>
        <v>18827.68</v>
      </c>
      <c r="F44" s="2">
        <f>IF(F43=MAX($D43:$F43),F$5/((2*SUM(K$4:K42))+1),F43)</f>
        <v>19214.636363636364</v>
      </c>
      <c r="H44" s="1">
        <v>40</v>
      </c>
      <c r="I44" s="9">
        <f t="shared" si="3"/>
        <v>0</v>
      </c>
      <c r="J44" s="9">
        <f t="shared" si="4"/>
        <v>0</v>
      </c>
      <c r="K44" s="9">
        <f t="shared" si="5"/>
        <v>1</v>
      </c>
    </row>
    <row r="45" spans="2:11">
      <c r="B45" s="1" t="s">
        <v>65</v>
      </c>
      <c r="C45" s="1">
        <v>41</v>
      </c>
      <c r="D45" s="2">
        <f>IF(D44=MAX($D44:$F44),D$5/((2*SUM(I$4:I43))+1),D44)</f>
        <v>18249.051282051281</v>
      </c>
      <c r="E45" s="2">
        <f>IF(E44=MAX($D44:$F44),E$5/((2*SUM(J$4:J43))+1),E44)</f>
        <v>18827.68</v>
      </c>
      <c r="F45" s="2">
        <f>IF(F44=MAX($D44:$F44),F$5/((2*SUM(K$4:K43))+1),F44)</f>
        <v>16258.538461538461</v>
      </c>
      <c r="H45" s="1">
        <v>41</v>
      </c>
      <c r="I45" s="9">
        <f t="shared" si="3"/>
        <v>0</v>
      </c>
      <c r="J45" s="9">
        <f t="shared" si="4"/>
        <v>1</v>
      </c>
      <c r="K45" s="9">
        <f t="shared" si="5"/>
        <v>0</v>
      </c>
    </row>
    <row r="46" spans="2:11">
      <c r="B46" s="1" t="s">
        <v>65</v>
      </c>
      <c r="C46" s="1">
        <v>42</v>
      </c>
      <c r="D46" s="2">
        <f>IF(D45=MAX($D45:$F45),D$5/((2*SUM(I$4:I44))+1),D45)</f>
        <v>18249.051282051281</v>
      </c>
      <c r="E46" s="2">
        <f>IF(E45=MAX($D45:$F45),E$5/((2*SUM(J$4:J44))+1),E45)</f>
        <v>17433.037037037036</v>
      </c>
      <c r="F46" s="2">
        <f>IF(F45=MAX($D45:$F45),F$5/((2*SUM(K$4:K44))+1),F45)</f>
        <v>16258.538461538461</v>
      </c>
      <c r="H46" s="1">
        <v>42</v>
      </c>
      <c r="I46" s="9">
        <f t="shared" si="3"/>
        <v>1</v>
      </c>
      <c r="J46" s="9">
        <f t="shared" si="4"/>
        <v>0</v>
      </c>
      <c r="K46" s="9">
        <f t="shared" si="5"/>
        <v>0</v>
      </c>
    </row>
    <row r="47" spans="2:11">
      <c r="B47" s="1" t="s">
        <v>65</v>
      </c>
      <c r="C47" s="1">
        <v>43</v>
      </c>
      <c r="D47" s="2">
        <f>IF(D46=MAX($D46:$F46),D$5/((2*SUM(I$4:I45))+1),D46)</f>
        <v>17358.853658536584</v>
      </c>
      <c r="E47" s="2">
        <f>IF(E46=MAX($D46:$F46),E$5/((2*SUM(J$4:J45))+1),E46)</f>
        <v>17433.037037037036</v>
      </c>
      <c r="F47" s="2">
        <f>IF(F46=MAX($D46:$F46),F$5/((2*SUM(K$4:K45))+1),F46)</f>
        <v>16258.538461538461</v>
      </c>
      <c r="H47" s="1">
        <v>43</v>
      </c>
      <c r="I47" s="9">
        <f t="shared" si="3"/>
        <v>0</v>
      </c>
      <c r="J47" s="9">
        <f t="shared" si="4"/>
        <v>1</v>
      </c>
      <c r="K47" s="9">
        <f t="shared" si="5"/>
        <v>0</v>
      </c>
    </row>
    <row r="48" spans="2:11">
      <c r="B48" s="1" t="s">
        <v>65</v>
      </c>
      <c r="C48" s="1">
        <v>44</v>
      </c>
      <c r="D48" s="2">
        <f>IF(D47=MAX($D47:$F47),D$5/((2*SUM(I$4:I46))+1),D47)</f>
        <v>17358.853658536584</v>
      </c>
      <c r="E48" s="2">
        <f>IF(E47=MAX($D47:$F47),E$5/((2*SUM(J$4:J46))+1),E47)</f>
        <v>16230.758620689656</v>
      </c>
      <c r="F48" s="2">
        <f>IF(F47=MAX($D47:$F47),F$5/((2*SUM(K$4:K46))+1),F47)</f>
        <v>16258.538461538461</v>
      </c>
      <c r="H48" s="1">
        <v>44</v>
      </c>
      <c r="I48" s="9">
        <f t="shared" si="3"/>
        <v>1</v>
      </c>
      <c r="J48" s="9">
        <f t="shared" si="4"/>
        <v>0</v>
      </c>
      <c r="K48" s="9">
        <f t="shared" si="5"/>
        <v>0</v>
      </c>
    </row>
    <row r="49" spans="2:11">
      <c r="B49" s="1" t="s">
        <v>65</v>
      </c>
      <c r="C49" s="1">
        <v>45</v>
      </c>
      <c r="D49" s="2">
        <f>IF(D48=MAX($D48:$F48),D$5/((2*SUM(I$4:I47))+1),D48)</f>
        <v>16551.465116279069</v>
      </c>
      <c r="E49" s="2">
        <f>IF(E48=MAX($D48:$F48),E$5/((2*SUM(J$4:J47))+1),E48)</f>
        <v>16230.758620689656</v>
      </c>
      <c r="F49" s="2">
        <f>IF(F48=MAX($D48:$F48),F$5/((2*SUM(K$4:K47))+1),F48)</f>
        <v>16258.538461538461</v>
      </c>
      <c r="H49" s="1">
        <v>45</v>
      </c>
      <c r="I49" s="9">
        <f t="shared" si="3"/>
        <v>1</v>
      </c>
      <c r="J49" s="9">
        <f t="shared" si="4"/>
        <v>0</v>
      </c>
      <c r="K49" s="9">
        <f t="shared" si="5"/>
        <v>0</v>
      </c>
    </row>
    <row r="50" spans="2:11">
      <c r="B50" s="1" t="s">
        <v>65</v>
      </c>
      <c r="C50" s="1">
        <v>46</v>
      </c>
      <c r="D50" s="2">
        <f>IF(D49=MAX($D49:$F49),D$5/((2*SUM(I$4:I48))+1),D49)</f>
        <v>15815.844444444445</v>
      </c>
      <c r="E50" s="2">
        <f>IF(E49=MAX($D49:$F49),E$5/((2*SUM(J$4:J48))+1),E49)</f>
        <v>16230.758620689656</v>
      </c>
      <c r="F50" s="2">
        <f>IF(F49=MAX($D49:$F49),F$5/((2*SUM(K$4:K48))+1),F49)</f>
        <v>16258.538461538461</v>
      </c>
      <c r="H50" s="1">
        <v>46</v>
      </c>
      <c r="I50" s="9">
        <f t="shared" si="3"/>
        <v>0</v>
      </c>
      <c r="J50" s="9">
        <f t="shared" si="4"/>
        <v>0</v>
      </c>
      <c r="K50" s="9">
        <f t="shared" si="5"/>
        <v>1</v>
      </c>
    </row>
    <row r="51" spans="2:11">
      <c r="B51" s="1" t="s">
        <v>65</v>
      </c>
      <c r="C51" s="1">
        <v>47</v>
      </c>
      <c r="D51" s="2">
        <f>IF(D50=MAX($D50:$F50),D$5/((2*SUM(I$4:I49))+1),D50)</f>
        <v>15815.844444444445</v>
      </c>
      <c r="E51" s="2">
        <f>IF(E50=MAX($D50:$F50),E$5/((2*SUM(J$4:J49))+1),E50)</f>
        <v>16230.758620689656</v>
      </c>
      <c r="F51" s="2">
        <f>IF(F50=MAX($D50:$F50),F$5/((2*SUM(K$4:K49))+1),F50)</f>
        <v>14090.733333333334</v>
      </c>
      <c r="H51" s="1">
        <v>47</v>
      </c>
      <c r="I51" s="9">
        <f t="shared" si="3"/>
        <v>0</v>
      </c>
      <c r="J51" s="9">
        <f t="shared" si="4"/>
        <v>1</v>
      </c>
      <c r="K51" s="9">
        <f t="shared" si="5"/>
        <v>0</v>
      </c>
    </row>
    <row r="52" spans="2:11">
      <c r="B52" s="1" t="s">
        <v>65</v>
      </c>
      <c r="C52" s="1">
        <v>48</v>
      </c>
      <c r="D52" s="2">
        <f>IF(D51=MAX($D51:$F51),D$5/((2*SUM(I$4:I50))+1),D51)</f>
        <v>15815.844444444445</v>
      </c>
      <c r="E52" s="2">
        <f>IF(E51=MAX($D51:$F51),E$5/((2*SUM(J$4:J50))+1),E51)</f>
        <v>15183.612903225807</v>
      </c>
      <c r="F52" s="2">
        <f>IF(F51=MAX($D51:$F51),F$5/((2*SUM(K$4:K50))+1),F51)</f>
        <v>14090.733333333334</v>
      </c>
      <c r="H52" s="1">
        <v>48</v>
      </c>
      <c r="I52" s="9">
        <f t="shared" si="3"/>
        <v>1</v>
      </c>
      <c r="J52" s="9">
        <f t="shared" si="4"/>
        <v>0</v>
      </c>
      <c r="K52" s="9">
        <f t="shared" si="5"/>
        <v>0</v>
      </c>
    </row>
    <row r="53" spans="2:11">
      <c r="B53" s="1" t="s">
        <v>65</v>
      </c>
      <c r="C53" s="1">
        <v>49</v>
      </c>
      <c r="D53" s="2">
        <f>IF(D52=MAX($D52:$F52),D$5/((2*SUM(I$4:I51))+1),D52)</f>
        <v>15142.829787234043</v>
      </c>
      <c r="E53" s="2">
        <f>IF(E52=MAX($D52:$F52),E$5/((2*SUM(J$4:J51))+1),E52)</f>
        <v>15183.612903225807</v>
      </c>
      <c r="F53" s="2">
        <f>IF(F52=MAX($D52:$F52),F$5/((2*SUM(K$4:K51))+1),F52)</f>
        <v>14090.733333333334</v>
      </c>
      <c r="H53" s="1">
        <v>49</v>
      </c>
      <c r="I53" s="9">
        <f t="shared" si="3"/>
        <v>0</v>
      </c>
      <c r="J53" s="9">
        <f t="shared" si="4"/>
        <v>1</v>
      </c>
      <c r="K53" s="9">
        <f t="shared" si="5"/>
        <v>0</v>
      </c>
    </row>
    <row r="54" spans="2:11">
      <c r="B54" s="1" t="s">
        <v>65</v>
      </c>
      <c r="C54" s="1">
        <v>50</v>
      </c>
      <c r="D54" s="2">
        <f>IF(D53=MAX($D53:$F53),D$5/((2*SUM(I$4:I52))+1),D53)</f>
        <v>15142.829787234043</v>
      </c>
      <c r="E54" s="2">
        <f>IF(E53=MAX($D53:$F53),E$5/((2*SUM(J$4:J52))+1),E53)</f>
        <v>14263.39393939394</v>
      </c>
      <c r="F54" s="2">
        <f>IF(F53=MAX($D53:$F53),F$5/((2*SUM(K$4:K52))+1),F53)</f>
        <v>14090.733333333334</v>
      </c>
      <c r="H54" s="1">
        <v>50</v>
      </c>
      <c r="I54" s="9">
        <f t="shared" si="3"/>
        <v>1</v>
      </c>
      <c r="J54" s="9">
        <f t="shared" si="4"/>
        <v>0</v>
      </c>
      <c r="K54" s="9">
        <f t="shared" si="5"/>
        <v>0</v>
      </c>
    </row>
    <row r="55" spans="2:11">
      <c r="B55" s="1" t="s">
        <v>65</v>
      </c>
      <c r="C55" s="1">
        <v>51</v>
      </c>
      <c r="D55" s="2">
        <f>IF(D54=MAX($D54:$F54),D$5/((2*SUM(I$4:I53))+1),D54)</f>
        <v>14524.755102040815</v>
      </c>
      <c r="E55" s="2">
        <f>IF(E54=MAX($D54:$F54),E$5/((2*SUM(J$4:J53))+1),E54)</f>
        <v>14263.39393939394</v>
      </c>
      <c r="F55" s="2">
        <f>IF(F54=MAX($D54:$F54),F$5/((2*SUM(K$4:K53))+1),F54)</f>
        <v>14090.733333333334</v>
      </c>
      <c r="H55" s="1">
        <v>51</v>
      </c>
      <c r="I55" s="9">
        <f t="shared" si="3"/>
        <v>1</v>
      </c>
      <c r="J55" s="9">
        <f t="shared" si="4"/>
        <v>0</v>
      </c>
      <c r="K55" s="9">
        <f t="shared" si="5"/>
        <v>0</v>
      </c>
    </row>
    <row r="56" spans="2:11">
      <c r="B56" s="1" t="s">
        <v>65</v>
      </c>
      <c r="C56" s="1">
        <v>52</v>
      </c>
      <c r="D56" s="2">
        <f>IF(D55=MAX($D55:$F55),D$5/((2*SUM(I$4:I54))+1),D55)</f>
        <v>13955.156862745098</v>
      </c>
      <c r="E56" s="2">
        <f>IF(E55=MAX($D55:$F55),E$5/((2*SUM(J$4:J54))+1),E55)</f>
        <v>14263.39393939394</v>
      </c>
      <c r="F56" s="2">
        <f>IF(F55=MAX($D55:$F55),F$5/((2*SUM(K$4:K54))+1),F55)</f>
        <v>14090.733333333334</v>
      </c>
      <c r="H56" s="1">
        <v>52</v>
      </c>
      <c r="I56" s="9">
        <f t="shared" si="3"/>
        <v>0</v>
      </c>
      <c r="J56" s="9">
        <f t="shared" si="4"/>
        <v>1</v>
      </c>
      <c r="K56" s="9">
        <f t="shared" si="5"/>
        <v>0</v>
      </c>
    </row>
    <row r="57" spans="2:11">
      <c r="B57" s="1" t="s">
        <v>65</v>
      </c>
      <c r="C57" s="1">
        <v>53</v>
      </c>
      <c r="D57" s="2">
        <f>IF(D56=MAX($D56:$F56),D$5/((2*SUM(I$4:I55))+1),D56)</f>
        <v>13955.156862745098</v>
      </c>
      <c r="E57" s="2">
        <f>IF(E56=MAX($D56:$F56),E$5/((2*SUM(J$4:J55))+1),E56)</f>
        <v>13448.342857142858</v>
      </c>
      <c r="F57" s="2">
        <f>IF(F56=MAX($D56:$F56),F$5/((2*SUM(K$4:K55))+1),F56)</f>
        <v>14090.733333333334</v>
      </c>
      <c r="H57" s="1">
        <v>53</v>
      </c>
      <c r="I57" s="9">
        <f t="shared" si="3"/>
        <v>0</v>
      </c>
      <c r="J57" s="9">
        <f t="shared" si="4"/>
        <v>0</v>
      </c>
      <c r="K57" s="9">
        <f t="shared" si="5"/>
        <v>1</v>
      </c>
    </row>
    <row r="58" spans="2:11">
      <c r="B58" s="1" t="s">
        <v>65</v>
      </c>
      <c r="C58" s="1">
        <v>54</v>
      </c>
      <c r="D58" s="2">
        <f>IF(D57=MAX($D57:$F57),D$5/((2*SUM(I$4:I56))+1),D57)</f>
        <v>13955.156862745098</v>
      </c>
      <c r="E58" s="2">
        <f>IF(E57=MAX($D57:$F57),E$5/((2*SUM(J$4:J56))+1),E57)</f>
        <v>13448.342857142858</v>
      </c>
      <c r="F58" s="2">
        <f>IF(F57=MAX($D57:$F57),F$5/((2*SUM(K$4:K56))+1),F57)</f>
        <v>12433</v>
      </c>
      <c r="H58" s="1">
        <v>54</v>
      </c>
      <c r="I58" s="9">
        <f t="shared" si="3"/>
        <v>1</v>
      </c>
      <c r="J58" s="9">
        <f t="shared" si="4"/>
        <v>0</v>
      </c>
      <c r="K58" s="9">
        <f t="shared" si="5"/>
        <v>0</v>
      </c>
    </row>
    <row r="59" spans="2:11">
      <c r="B59" s="1" t="s">
        <v>65</v>
      </c>
      <c r="C59" s="1">
        <v>55</v>
      </c>
      <c r="D59" s="2">
        <f>IF(D58=MAX($D58:$F58),D$5/((2*SUM(I$4:I57))+1),D58)</f>
        <v>13428.547169811322</v>
      </c>
      <c r="E59" s="2">
        <f>IF(E58=MAX($D58:$F58),E$5/((2*SUM(J$4:J57))+1),E58)</f>
        <v>13448.342857142858</v>
      </c>
      <c r="F59" s="2">
        <f>IF(F58=MAX($D58:$F58),F$5/((2*SUM(K$4:K57))+1),F58)</f>
        <v>12433</v>
      </c>
      <c r="H59" s="1">
        <v>55</v>
      </c>
      <c r="I59" s="9">
        <f t="shared" si="3"/>
        <v>0</v>
      </c>
      <c r="J59" s="9">
        <f t="shared" si="4"/>
        <v>1</v>
      </c>
      <c r="K59" s="9">
        <f t="shared" si="5"/>
        <v>0</v>
      </c>
    </row>
    <row r="60" spans="2:11">
      <c r="B60" s="1" t="s">
        <v>65</v>
      </c>
      <c r="C60" s="1">
        <v>56</v>
      </c>
      <c r="D60" s="2">
        <f>IF(D59=MAX($D59:$F59),D$5/((2*SUM(I$4:I58))+1),D59)</f>
        <v>13428.547169811322</v>
      </c>
      <c r="E60" s="2">
        <f>IF(E59=MAX($D59:$F59),E$5/((2*SUM(J$4:J58))+1),E59)</f>
        <v>12721.405405405405</v>
      </c>
      <c r="F60" s="2">
        <f>IF(F59=MAX($D59:$F59),F$5/((2*SUM(K$4:K58))+1),F59)</f>
        <v>12433</v>
      </c>
      <c r="H60" s="1">
        <v>56</v>
      </c>
      <c r="I60" s="9">
        <f t="shared" si="3"/>
        <v>1</v>
      </c>
      <c r="J60" s="9">
        <f t="shared" si="4"/>
        <v>0</v>
      </c>
      <c r="K60" s="9">
        <f t="shared" si="5"/>
        <v>0</v>
      </c>
    </row>
    <row r="61" spans="2:11">
      <c r="B61" s="1" t="s">
        <v>65</v>
      </c>
      <c r="C61" s="1">
        <v>57</v>
      </c>
      <c r="D61" s="2">
        <f>IF(D60=MAX($D60:$F60),D$5/((2*SUM(I$4:I59))+1),D60)</f>
        <v>12940.236363636364</v>
      </c>
      <c r="E61" s="2">
        <f>IF(E60=MAX($D60:$F60),E$5/((2*SUM(J$4:J59))+1),E60)</f>
        <v>12721.405405405405</v>
      </c>
      <c r="F61" s="2">
        <f>IF(F60=MAX($D60:$F60),F$5/((2*SUM(K$4:K59))+1),F60)</f>
        <v>12433</v>
      </c>
      <c r="H61" s="1">
        <v>57</v>
      </c>
      <c r="I61" s="9">
        <f t="shared" si="3"/>
        <v>1</v>
      </c>
      <c r="J61" s="9">
        <f t="shared" si="4"/>
        <v>0</v>
      </c>
      <c r="K61" s="9">
        <f t="shared" si="5"/>
        <v>0</v>
      </c>
    </row>
    <row r="62" spans="2:11">
      <c r="B62" s="1" t="s">
        <v>65</v>
      </c>
      <c r="C62" s="1">
        <v>58</v>
      </c>
      <c r="D62" s="2">
        <f>IF(D61=MAX($D61:$F61),D$5/((2*SUM(I$4:I60))+1),D61)</f>
        <v>12486.192982456141</v>
      </c>
      <c r="E62" s="2">
        <f>IF(E61=MAX($D61:$F61),E$5/((2*SUM(J$4:J60))+1),E61)</f>
        <v>12721.405405405405</v>
      </c>
      <c r="F62" s="2">
        <f>IF(F61=MAX($D61:$F61),F$5/((2*SUM(K$4:K60))+1),F61)</f>
        <v>12433</v>
      </c>
      <c r="H62" s="1">
        <v>58</v>
      </c>
      <c r="I62" s="9">
        <f t="shared" si="3"/>
        <v>0</v>
      </c>
      <c r="J62" s="9">
        <f t="shared" si="4"/>
        <v>1</v>
      </c>
      <c r="K62" s="9">
        <f t="shared" si="5"/>
        <v>0</v>
      </c>
    </row>
    <row r="63" spans="2:11">
      <c r="B63" s="1" t="s">
        <v>65</v>
      </c>
      <c r="C63" s="1">
        <v>59</v>
      </c>
      <c r="D63" s="2">
        <f>IF(D62=MAX($D62:$F62),D$5/((2*SUM(I$4:I61))+1),D62)</f>
        <v>12486.192982456141</v>
      </c>
      <c r="E63" s="2">
        <f>IF(E62=MAX($D62:$F62),E$5/((2*SUM(J$4:J61))+1),E62)</f>
        <v>12069.025641025641</v>
      </c>
      <c r="F63" s="2">
        <f>IF(F62=MAX($D62:$F62),F$5/((2*SUM(K$4:K61))+1),F62)</f>
        <v>12433</v>
      </c>
      <c r="H63" s="1">
        <v>59</v>
      </c>
      <c r="I63" s="9">
        <f t="shared" si="3"/>
        <v>1</v>
      </c>
      <c r="J63" s="9">
        <f t="shared" si="4"/>
        <v>0</v>
      </c>
      <c r="K63" s="9">
        <f t="shared" si="5"/>
        <v>0</v>
      </c>
    </row>
    <row r="64" spans="2:11">
      <c r="B64" s="1" t="s">
        <v>65</v>
      </c>
      <c r="C64" s="1">
        <v>60</v>
      </c>
      <c r="D64" s="2">
        <f>IF(D63=MAX($D63:$F63),D$5/((2*SUM(I$4:I62))+1),D63)</f>
        <v>12062.93220338983</v>
      </c>
      <c r="E64" s="2">
        <f>IF(E63=MAX($D63:$F63),E$5/((2*SUM(J$4:J62))+1),E63)</f>
        <v>12069.025641025641</v>
      </c>
      <c r="F64" s="2">
        <f>IF(F63=MAX($D63:$F63),F$5/((2*SUM(K$4:K62))+1),F63)</f>
        <v>12433</v>
      </c>
      <c r="H64" s="1">
        <v>60</v>
      </c>
      <c r="I64" s="9">
        <f t="shared" si="3"/>
        <v>0</v>
      </c>
      <c r="J64" s="9">
        <f t="shared" si="4"/>
        <v>0</v>
      </c>
      <c r="K64" s="9">
        <f t="shared" si="5"/>
        <v>1</v>
      </c>
    </row>
    <row r="65" spans="2:11">
      <c r="B65" s="1" t="s">
        <v>65</v>
      </c>
      <c r="C65" s="1">
        <v>61</v>
      </c>
      <c r="D65" s="2">
        <f>IF(D64=MAX($D64:$F64),D$5/((2*SUM(I$4:I63))+1),D64)</f>
        <v>12062.93220338983</v>
      </c>
      <c r="E65" s="2">
        <f>IF(E64=MAX($D64:$F64),E$5/((2*SUM(J$4:J63))+1),E64)</f>
        <v>12069.025641025641</v>
      </c>
      <c r="F65" s="2">
        <f>IF(F64=MAX($D64:$F64),F$5/((2*SUM(K$4:K63))+1),F64)</f>
        <v>11124.263157894737</v>
      </c>
      <c r="H65" s="1">
        <v>61</v>
      </c>
      <c r="I65" s="9">
        <f t="shared" si="3"/>
        <v>0</v>
      </c>
      <c r="J65" s="9">
        <f t="shared" si="4"/>
        <v>1</v>
      </c>
      <c r="K65" s="9">
        <f t="shared" si="5"/>
        <v>0</v>
      </c>
    </row>
    <row r="66" spans="2:11">
      <c r="B66" s="1" t="s">
        <v>65</v>
      </c>
      <c r="C66" s="1">
        <v>62</v>
      </c>
      <c r="D66" s="2">
        <f>IF(D65=MAX($D65:$F65),D$5/((2*SUM(I$4:I64))+1),D65)</f>
        <v>12062.93220338983</v>
      </c>
      <c r="E66" s="2">
        <f>IF(E65=MAX($D65:$F65),E$5/((2*SUM(J$4:J64))+1),E65)</f>
        <v>11480.292682926829</v>
      </c>
      <c r="F66" s="2">
        <f>IF(F65=MAX($D65:$F65),F$5/((2*SUM(K$4:K64))+1),F65)</f>
        <v>11124.263157894737</v>
      </c>
      <c r="H66" s="1">
        <v>62</v>
      </c>
      <c r="I66" s="9">
        <f t="shared" si="3"/>
        <v>1</v>
      </c>
      <c r="J66" s="9">
        <f t="shared" si="4"/>
        <v>0</v>
      </c>
      <c r="K66" s="9">
        <f t="shared" si="5"/>
        <v>0</v>
      </c>
    </row>
    <row r="67" spans="2:11">
      <c r="B67" s="1" t="s">
        <v>65</v>
      </c>
      <c r="C67" s="1">
        <v>63</v>
      </c>
      <c r="D67" s="2">
        <f>IF(D66=MAX($D66:$F66),D$5/((2*SUM(I$4:I65))+1),D66)</f>
        <v>11667.426229508197</v>
      </c>
      <c r="E67" s="2">
        <f>IF(E66=MAX($D66:$F66),E$5/((2*SUM(J$4:J65))+1),E66)</f>
        <v>11480.292682926829</v>
      </c>
      <c r="F67" s="2">
        <f>IF(F66=MAX($D66:$F66),F$5/((2*SUM(K$4:K65))+1),F66)</f>
        <v>11124.263157894737</v>
      </c>
      <c r="H67" s="1">
        <v>63</v>
      </c>
      <c r="I67" s="9">
        <f t="shared" si="3"/>
        <v>1</v>
      </c>
      <c r="J67" s="9">
        <f t="shared" si="4"/>
        <v>0</v>
      </c>
      <c r="K67" s="9">
        <f t="shared" si="5"/>
        <v>0</v>
      </c>
    </row>
    <row r="68" spans="2:11">
      <c r="B68" s="1" t="s">
        <v>65</v>
      </c>
      <c r="C68" s="1">
        <v>64</v>
      </c>
      <c r="D68" s="2">
        <f>IF(D67=MAX($D67:$F67),D$5/((2*SUM(I$4:I66))+1),D67)</f>
        <v>11297.031746031746</v>
      </c>
      <c r="E68" s="2">
        <f>IF(E67=MAX($D67:$F67),E$5/((2*SUM(J$4:J66))+1),E67)</f>
        <v>11480.292682926829</v>
      </c>
      <c r="F68" s="2">
        <f>IF(F67=MAX($D67:$F67),F$5/((2*SUM(K$4:K66))+1),F67)</f>
        <v>11124.263157894737</v>
      </c>
      <c r="H68" s="1">
        <v>64</v>
      </c>
      <c r="I68" s="9">
        <f t="shared" si="3"/>
        <v>0</v>
      </c>
      <c r="J68" s="9">
        <f t="shared" si="4"/>
        <v>1</v>
      </c>
      <c r="K68" s="9">
        <f t="shared" si="5"/>
        <v>0</v>
      </c>
    </row>
    <row r="69" spans="2:11">
      <c r="B69" s="1" t="s">
        <v>65</v>
      </c>
      <c r="C69" s="1">
        <v>65</v>
      </c>
      <c r="D69" s="2">
        <f>IF(D68=MAX($D68:$F68),D$5/((2*SUM(I$4:I67))+1),D68)</f>
        <v>11297.031746031746</v>
      </c>
      <c r="E69" s="2">
        <f>IF(E68=MAX($D68:$F68),E$5/((2*SUM(J$4:J67))+1),E68)</f>
        <v>10946.325581395349</v>
      </c>
      <c r="F69" s="2">
        <f>IF(F68=MAX($D68:$F68),F$5/((2*SUM(K$4:K67))+1),F68)</f>
        <v>11124.263157894737</v>
      </c>
      <c r="H69" s="1">
        <v>65</v>
      </c>
      <c r="I69" s="9">
        <f t="shared" ref="I69:I79" si="6">IF(D69=MAX($D69:$F69),1,0)</f>
        <v>1</v>
      </c>
      <c r="J69" s="9">
        <f t="shared" ref="J69:J79" si="7">IF(E69=MAX($D69:$F69),1,0)</f>
        <v>0</v>
      </c>
      <c r="K69" s="9">
        <f t="shared" ref="K69:K79" si="8">IF(F69=MAX($D69:$F69),1,0)</f>
        <v>0</v>
      </c>
    </row>
    <row r="70" spans="2:11">
      <c r="B70" s="1" t="s">
        <v>65</v>
      </c>
      <c r="C70" s="1">
        <v>66</v>
      </c>
      <c r="D70" s="2">
        <f>IF(D69=MAX($D69:$F69),D$5/((2*SUM(I$4:I68))+1),D69)</f>
        <v>10949.430769230768</v>
      </c>
      <c r="E70" s="2">
        <f>IF(E69=MAX($D69:$F69),E$5/((2*SUM(J$4:J68))+1),E69)</f>
        <v>10946.325581395349</v>
      </c>
      <c r="F70" s="2">
        <f>IF(F69=MAX($D69:$F69),F$5/((2*SUM(K$4:K68))+1),F69)</f>
        <v>11124.263157894737</v>
      </c>
      <c r="H70" s="1">
        <v>66</v>
      </c>
      <c r="I70" s="9">
        <f t="shared" si="6"/>
        <v>0</v>
      </c>
      <c r="J70" s="9">
        <f t="shared" si="7"/>
        <v>0</v>
      </c>
      <c r="K70" s="9">
        <f t="shared" si="8"/>
        <v>1</v>
      </c>
    </row>
    <row r="71" spans="2:11">
      <c r="B71" s="1" t="s">
        <v>65</v>
      </c>
      <c r="C71" s="1">
        <v>67</v>
      </c>
      <c r="D71" s="2">
        <f>IF(D70=MAX($D70:$F70),D$5/((2*SUM(I$4:I69))+1),D70)</f>
        <v>10949.430769230768</v>
      </c>
      <c r="E71" s="2">
        <f>IF(E70=MAX($D70:$F70),E$5/((2*SUM(J$4:J69))+1),E70)</f>
        <v>10946.325581395349</v>
      </c>
      <c r="F71" s="2">
        <f>IF(F70=MAX($D70:$F70),F$5/((2*SUM(K$4:K69))+1),F70)</f>
        <v>10064.809523809523</v>
      </c>
      <c r="H71" s="1">
        <v>67</v>
      </c>
      <c r="I71" s="9">
        <f t="shared" si="6"/>
        <v>1</v>
      </c>
      <c r="J71" s="9">
        <f t="shared" si="7"/>
        <v>0</v>
      </c>
      <c r="K71" s="9">
        <f t="shared" si="8"/>
        <v>0</v>
      </c>
    </row>
    <row r="72" spans="2:11">
      <c r="B72" s="1" t="s">
        <v>65</v>
      </c>
      <c r="C72" s="1">
        <v>68</v>
      </c>
      <c r="D72" s="2">
        <f>IF(D71=MAX($D71:$F71),D$5/((2*SUM(I$4:I70))+1),D71)</f>
        <v>10622.582089552239</v>
      </c>
      <c r="E72" s="2">
        <f>IF(E71=MAX($D71:$F71),E$5/((2*SUM(J$4:J70))+1),E71)</f>
        <v>10946.325581395349</v>
      </c>
      <c r="F72" s="2">
        <f>IF(F71=MAX($D71:$F71),F$5/((2*SUM(K$4:K70))+1),F71)</f>
        <v>10064.809523809523</v>
      </c>
      <c r="H72" s="1">
        <v>68</v>
      </c>
      <c r="I72" s="9">
        <f t="shared" si="6"/>
        <v>0</v>
      </c>
      <c r="J72" s="9">
        <f t="shared" si="7"/>
        <v>1</v>
      </c>
      <c r="K72" s="9">
        <f t="shared" si="8"/>
        <v>0</v>
      </c>
    </row>
    <row r="73" spans="2:11">
      <c r="B73" s="1" t="s">
        <v>65</v>
      </c>
      <c r="C73" s="1">
        <v>69</v>
      </c>
      <c r="D73" s="2">
        <f>IF(D72=MAX($D72:$F72),D$5/((2*SUM(I$4:I71))+1),D72)</f>
        <v>10622.582089552239</v>
      </c>
      <c r="E73" s="2">
        <f>IF(E72=MAX($D72:$F72),E$5/((2*SUM(J$4:J71))+1),E72)</f>
        <v>10459.822222222223</v>
      </c>
      <c r="F73" s="2">
        <f>IF(F72=MAX($D72:$F72),F$5/((2*SUM(K$4:K71))+1),F72)</f>
        <v>10064.809523809523</v>
      </c>
      <c r="H73" s="1">
        <v>69</v>
      </c>
      <c r="I73" s="9">
        <f t="shared" si="6"/>
        <v>1</v>
      </c>
      <c r="J73" s="9">
        <f t="shared" si="7"/>
        <v>0</v>
      </c>
      <c r="K73" s="9">
        <f t="shared" si="8"/>
        <v>0</v>
      </c>
    </row>
    <row r="74" spans="2:11">
      <c r="B74" s="1" t="s">
        <v>65</v>
      </c>
      <c r="C74" s="1">
        <v>70</v>
      </c>
      <c r="D74" s="2">
        <f>IF(D73=MAX($D73:$F73),D$5/((2*SUM(I$4:I72))+1),D73)</f>
        <v>10314.68115942029</v>
      </c>
      <c r="E74" s="2">
        <f>IF(E73=MAX($D73:$F73),E$5/((2*SUM(J$4:J72))+1),E73)</f>
        <v>10459.822222222223</v>
      </c>
      <c r="F74" s="2">
        <f>IF(F73=MAX($D73:$F73),F$5/((2*SUM(K$4:K72))+1),F73)</f>
        <v>10064.809523809523</v>
      </c>
      <c r="H74" s="1">
        <v>70</v>
      </c>
      <c r="I74" s="9">
        <f t="shared" si="6"/>
        <v>0</v>
      </c>
      <c r="J74" s="9">
        <f t="shared" si="7"/>
        <v>1</v>
      </c>
      <c r="K74" s="9">
        <f t="shared" si="8"/>
        <v>0</v>
      </c>
    </row>
    <row r="75" spans="2:11">
      <c r="B75" s="1" t="s">
        <v>65</v>
      </c>
      <c r="C75" s="1">
        <v>71</v>
      </c>
      <c r="D75" s="2">
        <f>IF(D74=MAX($D74:$F74),D$5/((2*SUM(I$4:I73))+1),D74)</f>
        <v>10314.68115942029</v>
      </c>
      <c r="E75" s="2">
        <f>IF(E74=MAX($D74:$F74),E$5/((2*SUM(J$4:J73))+1),E74)</f>
        <v>10014.723404255319</v>
      </c>
      <c r="F75" s="2">
        <f>IF(F74=MAX($D74:$F74),F$5/((2*SUM(K$4:K73))+1),F74)</f>
        <v>10064.809523809523</v>
      </c>
      <c r="H75" s="1">
        <v>71</v>
      </c>
      <c r="I75" s="9">
        <f t="shared" si="6"/>
        <v>1</v>
      </c>
      <c r="J75" s="9">
        <f t="shared" si="7"/>
        <v>0</v>
      </c>
      <c r="K75" s="9">
        <f t="shared" si="8"/>
        <v>0</v>
      </c>
    </row>
    <row r="76" spans="2:11">
      <c r="B76" s="1" t="s">
        <v>65</v>
      </c>
      <c r="C76" s="1">
        <v>72</v>
      </c>
      <c r="D76" s="2">
        <f>IF(D75=MAX($D75:$F75),D$5/((2*SUM(I$4:I74))+1),D75)</f>
        <v>10024.12676056338</v>
      </c>
      <c r="E76" s="2">
        <f>IF(E75=MAX($D75:$F75),E$5/((2*SUM(J$4:J74))+1),E75)</f>
        <v>10014.723404255319</v>
      </c>
      <c r="F76" s="2">
        <f>IF(F75=MAX($D75:$F75),F$5/((2*SUM(K$4:K74))+1),F75)</f>
        <v>10064.809523809523</v>
      </c>
      <c r="H76" s="1">
        <v>72</v>
      </c>
      <c r="I76" s="9">
        <f t="shared" si="6"/>
        <v>0</v>
      </c>
      <c r="J76" s="9">
        <f t="shared" si="7"/>
        <v>0</v>
      </c>
      <c r="K76" s="9">
        <f t="shared" si="8"/>
        <v>1</v>
      </c>
    </row>
    <row r="77" spans="2:11">
      <c r="B77" s="1" t="s">
        <v>65</v>
      </c>
      <c r="C77" s="1">
        <v>73</v>
      </c>
      <c r="D77" s="2">
        <f>IF(D76=MAX($D76:$F76),D$5/((2*SUM(I$4:I75))+1),D76)</f>
        <v>10024.12676056338</v>
      </c>
      <c r="E77" s="2">
        <f>IF(E76=MAX($D76:$F76),E$5/((2*SUM(J$4:J75))+1),E76)</f>
        <v>10014.723404255319</v>
      </c>
      <c r="F77" s="2">
        <f>IF(F76=MAX($D76:$F76),F$5/((2*SUM(K$4:K75))+1),F76)</f>
        <v>9189.608695652174</v>
      </c>
      <c r="H77" s="1">
        <v>73</v>
      </c>
      <c r="I77" s="9">
        <f t="shared" si="6"/>
        <v>1</v>
      </c>
      <c r="J77" s="9">
        <f t="shared" si="7"/>
        <v>0</v>
      </c>
      <c r="K77" s="9">
        <f t="shared" si="8"/>
        <v>0</v>
      </c>
    </row>
    <row r="78" spans="2:11">
      <c r="B78" s="1" t="s">
        <v>65</v>
      </c>
      <c r="C78" s="1">
        <v>74</v>
      </c>
      <c r="D78" s="2">
        <f>IF(D77=MAX($D77:$F77),D$5/((2*SUM(I$4:I76))+1),D77)</f>
        <v>9749.4931506849316</v>
      </c>
      <c r="E78" s="2">
        <f>IF(E77=MAX($D77:$F77),E$5/((2*SUM(J$4:J76))+1),E77)</f>
        <v>10014.723404255319</v>
      </c>
      <c r="F78" s="2">
        <f>IF(F77=MAX($D77:$F77),F$5/((2*SUM(K$4:K76))+1),F77)</f>
        <v>9189.608695652174</v>
      </c>
      <c r="H78" s="1">
        <v>74</v>
      </c>
      <c r="I78" s="9">
        <f t="shared" si="6"/>
        <v>0</v>
      </c>
      <c r="J78" s="9">
        <f t="shared" si="7"/>
        <v>1</v>
      </c>
      <c r="K78" s="9">
        <f t="shared" si="8"/>
        <v>0</v>
      </c>
    </row>
    <row r="79" spans="2:11">
      <c r="B79" s="1" t="s">
        <v>65</v>
      </c>
      <c r="C79" s="1">
        <v>75</v>
      </c>
      <c r="D79" s="2">
        <f>IF(D78=MAX($D78:$F78),D$5/((2*SUM(I$4:I77))+1),D78)</f>
        <v>9749.4931506849316</v>
      </c>
      <c r="E79" s="2">
        <f>IF(E78=MAX($D78:$F78),E$5/((2*SUM(J$4:J77))+1),E78)</f>
        <v>9605.9591836734689</v>
      </c>
      <c r="F79" s="2">
        <f>IF(F78=MAX($D78:$F78),F$5/((2*SUM(K$4:K77))+1),F78)</f>
        <v>9189.608695652174</v>
      </c>
      <c r="H79" s="1">
        <v>75</v>
      </c>
      <c r="I79" s="9">
        <f t="shared" si="6"/>
        <v>1</v>
      </c>
      <c r="J79" s="9">
        <f t="shared" si="7"/>
        <v>0</v>
      </c>
      <c r="K79" s="9">
        <f t="shared" si="8"/>
        <v>0</v>
      </c>
    </row>
    <row r="80" spans="2:11">
      <c r="H80" s="1" t="s">
        <v>0</v>
      </c>
      <c r="I80" s="1">
        <f>SUM(I5:I79)</f>
        <v>38</v>
      </c>
      <c r="J80" s="1">
        <f>SUM(J5:J79)</f>
        <v>25</v>
      </c>
      <c r="K80" s="1">
        <f>SUM(K5:K79)</f>
        <v>12</v>
      </c>
    </row>
    <row r="83" spans="2:17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2:17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2:17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2:17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2:17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2:17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2:17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2:17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2:17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2:17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2:17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2:17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2:17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2:17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2:17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2:17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2:17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2:17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2:17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2:17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2:17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2:17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2:17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2:17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2:17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2:17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2:17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2:17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2:17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2:17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2:17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2:17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2:17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2:17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2:17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2:17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2:17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2:17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2:17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2:17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2:17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2:17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2:17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2:17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2:17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2:17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2:17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2:17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2:17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2:17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2:17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2:17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2:17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2:17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2:17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2:17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2:17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2:17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2:17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2:17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2:17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2:17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2:17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2:17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2:17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2:17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2:17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2:17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2:17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2:17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2:17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2:17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2:17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2:17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2:17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2:17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2:17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2:17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2:17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2:17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2:17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2:17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2:17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2:17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2:17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2:17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2:17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2:17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2:17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2:17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2:17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2:17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2:17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2:17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2:17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2:17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2:17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2:17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2:17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2:17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2:17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2:17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2:17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2:17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2:17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2:17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2:17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2:17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</sheetData>
  <conditionalFormatting sqref="I5:K79">
    <cfRule type="aboveAverage" dxfId="57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A5F2-C01A-44BF-8124-D7A86B824DE6}">
  <dimension ref="B2:Q109"/>
  <sheetViews>
    <sheetView workbookViewId="0">
      <selection activeCell="M5" sqref="M5:R97"/>
    </sheetView>
  </sheetViews>
  <sheetFormatPr baseColWidth="10" defaultRowHeight="13.8"/>
  <sheetData>
    <row r="2" spans="2:17" ht="14.4">
      <c r="B2" s="1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4.4">
      <c r="B3" s="1"/>
      <c r="C3" s="1"/>
      <c r="D3" s="1" t="s">
        <v>6</v>
      </c>
      <c r="E3" s="1" t="s">
        <v>8</v>
      </c>
      <c r="F3" s="1" t="s">
        <v>9</v>
      </c>
      <c r="G3" s="1"/>
      <c r="H3" s="1"/>
      <c r="I3" s="1" t="s">
        <v>6</v>
      </c>
      <c r="J3" s="1" t="s">
        <v>8</v>
      </c>
      <c r="K3" s="1" t="s">
        <v>9</v>
      </c>
      <c r="L3" s="1"/>
      <c r="M3" s="1"/>
      <c r="N3" s="1"/>
      <c r="O3" s="1"/>
      <c r="P3" s="1"/>
      <c r="Q3" s="1"/>
    </row>
    <row r="4" spans="2:17" ht="14.4">
      <c r="B4" s="1"/>
      <c r="C4" s="1" t="s">
        <v>38</v>
      </c>
      <c r="D4" s="1">
        <f t="array" ref="D4:F4">TRANSPOSE(Datos!D3:D13)</f>
        <v>292651</v>
      </c>
      <c r="E4" s="1">
        <v>199462</v>
      </c>
      <c r="F4" s="1">
        <v>79804</v>
      </c>
      <c r="G4" s="1"/>
      <c r="H4" s="1" t="s">
        <v>64</v>
      </c>
      <c r="I4" s="1"/>
      <c r="J4" s="1"/>
      <c r="K4" s="1"/>
      <c r="L4" s="1"/>
      <c r="M4" s="1"/>
      <c r="N4" s="1"/>
      <c r="O4" s="1"/>
      <c r="P4" s="1"/>
      <c r="Q4" s="1"/>
    </row>
    <row r="5" spans="2:17" ht="14.4">
      <c r="B5" s="1" t="s">
        <v>65</v>
      </c>
      <c r="C5" s="1">
        <v>1</v>
      </c>
      <c r="D5" s="2">
        <f>D4/((2*0)+1)</f>
        <v>292651</v>
      </c>
      <c r="E5" s="2">
        <f>E4/((2*0)+1)</f>
        <v>199462</v>
      </c>
      <c r="F5" s="2">
        <f>F4/((2*0)+1)</f>
        <v>79804</v>
      </c>
      <c r="G5" s="1"/>
      <c r="H5" s="1">
        <v>1</v>
      </c>
      <c r="I5" s="1">
        <f t="shared" ref="I5:I29" si="0">IF(D5=MAX($D5:$F5),1,0)</f>
        <v>1</v>
      </c>
      <c r="J5" s="1">
        <f t="shared" ref="J5:J29" si="1">IF(E5=MAX($D5:$F5),1,0)</f>
        <v>0</v>
      </c>
      <c r="K5" s="1">
        <f t="shared" ref="K5:K29" si="2">IF(F5=MAX($D5:$F5),1,0)</f>
        <v>0</v>
      </c>
      <c r="L5" s="1"/>
      <c r="M5" s="1" t="s">
        <v>40</v>
      </c>
      <c r="N5" s="2">
        <f>Datos!J35</f>
        <v>30702.5</v>
      </c>
      <c r="O5" s="1"/>
      <c r="P5" s="1"/>
      <c r="Q5" s="1"/>
    </row>
    <row r="6" spans="2:17" ht="14.4">
      <c r="B6" s="1" t="s">
        <v>65</v>
      </c>
      <c r="C6" s="1">
        <v>2</v>
      </c>
      <c r="D6" s="2">
        <f>IF(D5=MAX($D5:$F5),D$4/((2*SUM(I$5:I5))+1),D5)</f>
        <v>97550.333333333328</v>
      </c>
      <c r="E6" s="2">
        <f>IF(E5=MAX($D5:$F5),E$4/((2*SUM(J$5:J5))+1),E5)</f>
        <v>199462</v>
      </c>
      <c r="F6" s="2">
        <f>IF(F5=MAX($D5:$F5),F$4/((2*SUM(K$5:K5))+1),F5)</f>
        <v>79804</v>
      </c>
      <c r="G6" s="1"/>
      <c r="H6" s="1">
        <v>2</v>
      </c>
      <c r="I6" s="1">
        <f t="shared" si="0"/>
        <v>0</v>
      </c>
      <c r="J6" s="1">
        <f t="shared" si="1"/>
        <v>1</v>
      </c>
      <c r="K6" s="1">
        <f t="shared" si="2"/>
        <v>0</v>
      </c>
      <c r="L6" s="1"/>
      <c r="M6" s="1" t="s">
        <v>6</v>
      </c>
      <c r="N6" s="1" t="str">
        <f t="array" ref="N6:N16">IF(Datos!D3:D13&gt;Datos!$J$35,"PASA CORTE","NO PASA CORTE")</f>
        <v>PASA CORTE</v>
      </c>
      <c r="O6" s="1"/>
      <c r="P6" s="1"/>
      <c r="Q6" s="1"/>
    </row>
    <row r="7" spans="2:17" ht="14.4">
      <c r="B7" s="1" t="s">
        <v>65</v>
      </c>
      <c r="C7" s="1">
        <v>3</v>
      </c>
      <c r="D7" s="2">
        <f>IF(D6=MAX($D6:$F6),D$4/((2*SUM(I$5:I6))+1),D6)</f>
        <v>97550.333333333328</v>
      </c>
      <c r="E7" s="2">
        <f>IF(E6=MAX($D6:$F6),E$4/((2*SUM(J$5:J6))+1),E6)</f>
        <v>66487.333333333328</v>
      </c>
      <c r="F7" s="2">
        <f>IF(F6=MAX($D6:$F6),F$4/((2*SUM(K$5:K6))+1),F6)</f>
        <v>79804</v>
      </c>
      <c r="G7" s="1"/>
      <c r="H7" s="1">
        <v>3</v>
      </c>
      <c r="I7" s="1">
        <f t="shared" si="0"/>
        <v>1</v>
      </c>
      <c r="J7" s="1">
        <f t="shared" si="1"/>
        <v>0</v>
      </c>
      <c r="K7" s="1">
        <f t="shared" si="2"/>
        <v>0</v>
      </c>
      <c r="L7" s="1"/>
      <c r="M7" s="1" t="s">
        <v>8</v>
      </c>
      <c r="N7" s="1" t="str">
        <v>PASA CORTE</v>
      </c>
      <c r="O7" s="1"/>
      <c r="P7" s="1"/>
      <c r="Q7" s="1"/>
    </row>
    <row r="8" spans="2:17" ht="14.4">
      <c r="B8" s="1" t="s">
        <v>65</v>
      </c>
      <c r="C8" s="1">
        <v>4</v>
      </c>
      <c r="D8" s="2">
        <f>IF(D7=MAX($D7:$F7),D$4/((2*SUM(I$5:I7))+1),D7)</f>
        <v>58530.2</v>
      </c>
      <c r="E8" s="2">
        <f>IF(E7=MAX($D7:$F7),E$4/((2*SUM(J$5:J7))+1),E7)</f>
        <v>66487.333333333328</v>
      </c>
      <c r="F8" s="2">
        <f>IF(F7=MAX($D7:$F7),F$4/((2*SUM(K$5:K7))+1),F7)</f>
        <v>79804</v>
      </c>
      <c r="G8" s="1"/>
      <c r="H8" s="1">
        <v>4</v>
      </c>
      <c r="I8" s="1">
        <f t="shared" si="0"/>
        <v>0</v>
      </c>
      <c r="J8" s="1">
        <f t="shared" si="1"/>
        <v>0</v>
      </c>
      <c r="K8" s="1">
        <f t="shared" si="2"/>
        <v>1</v>
      </c>
      <c r="L8" s="1"/>
      <c r="M8" s="1" t="s">
        <v>9</v>
      </c>
      <c r="N8" s="1" t="str">
        <v>PASA CORTE</v>
      </c>
      <c r="O8" s="1"/>
      <c r="P8" s="1"/>
      <c r="Q8" s="1"/>
    </row>
    <row r="9" spans="2:17" ht="14.4">
      <c r="B9" s="1" t="s">
        <v>65</v>
      </c>
      <c r="C9" s="1">
        <v>5</v>
      </c>
      <c r="D9" s="2">
        <f>IF(D8=MAX($D8:$F8),D$4/((2*SUM(I$5:I8))+1),D8)</f>
        <v>58530.2</v>
      </c>
      <c r="E9" s="2">
        <f>IF(E8=MAX($D8:$F8),E$4/((2*SUM(J$5:J8))+1),E8)</f>
        <v>66487.333333333328</v>
      </c>
      <c r="F9" s="2">
        <f>IF(F8=MAX($D8:$F8),F$4/((2*SUM(K$5:K8))+1),F8)</f>
        <v>26601.333333333332</v>
      </c>
      <c r="G9" s="1"/>
      <c r="H9" s="1">
        <v>5</v>
      </c>
      <c r="I9" s="1">
        <f t="shared" si="0"/>
        <v>0</v>
      </c>
      <c r="J9" s="1">
        <f t="shared" si="1"/>
        <v>1</v>
      </c>
      <c r="K9" s="1">
        <f t="shared" si="2"/>
        <v>0</v>
      </c>
      <c r="L9" s="1"/>
      <c r="M9" s="1" t="s">
        <v>10</v>
      </c>
      <c r="N9" s="1" t="str">
        <v>NO PASA CORTE</v>
      </c>
      <c r="O9" s="1"/>
      <c r="P9" s="1"/>
      <c r="Q9" s="1"/>
    </row>
    <row r="10" spans="2:17" ht="14.4">
      <c r="B10" s="1" t="s">
        <v>65</v>
      </c>
      <c r="C10" s="1">
        <v>6</v>
      </c>
      <c r="D10" s="2">
        <f>IF(D9=MAX($D9:$F9),D$4/((2*SUM(I$5:I9))+1),D9)</f>
        <v>58530.2</v>
      </c>
      <c r="E10" s="2">
        <f>IF(E9=MAX($D9:$F9),E$4/((2*SUM(J$5:J9))+1),E9)</f>
        <v>39892.400000000001</v>
      </c>
      <c r="F10" s="2">
        <f>IF(F9=MAX($D9:$F9),F$4/((2*SUM(K$5:K9))+1),F9)</f>
        <v>26601.333333333332</v>
      </c>
      <c r="G10" s="1"/>
      <c r="H10" s="1">
        <v>6</v>
      </c>
      <c r="I10" s="1">
        <f t="shared" si="0"/>
        <v>1</v>
      </c>
      <c r="J10" s="1">
        <f t="shared" si="1"/>
        <v>0</v>
      </c>
      <c r="K10" s="1">
        <f t="shared" si="2"/>
        <v>0</v>
      </c>
      <c r="L10" s="1"/>
      <c r="M10" s="1" t="s">
        <v>11</v>
      </c>
      <c r="N10" s="1" t="str">
        <v>NO PASA CORTE</v>
      </c>
      <c r="O10" s="1"/>
      <c r="P10" s="1"/>
      <c r="Q10" s="1"/>
    </row>
    <row r="11" spans="2:17" ht="14.4">
      <c r="B11" s="1" t="s">
        <v>65</v>
      </c>
      <c r="C11" s="1">
        <v>7</v>
      </c>
      <c r="D11" s="2">
        <f>IF(D10=MAX($D10:$F10),D$4/((2*SUM(I$5:I10))+1),D10)</f>
        <v>41807.285714285717</v>
      </c>
      <c r="E11" s="2">
        <f>IF(E10=MAX($D10:$F10),E$4/((2*SUM(J$5:J10))+1),E10)</f>
        <v>39892.400000000001</v>
      </c>
      <c r="F11" s="2">
        <f>IF(F10=MAX($D10:$F10),F$4/((2*SUM(K$5:K10))+1),F10)</f>
        <v>26601.333333333332</v>
      </c>
      <c r="G11" s="1"/>
      <c r="H11" s="1">
        <v>7</v>
      </c>
      <c r="I11" s="1">
        <f t="shared" si="0"/>
        <v>1</v>
      </c>
      <c r="J11" s="1">
        <f t="shared" si="1"/>
        <v>0</v>
      </c>
      <c r="K11" s="1">
        <f t="shared" si="2"/>
        <v>0</v>
      </c>
      <c r="L11" s="1"/>
      <c r="M11" s="1" t="s">
        <v>12</v>
      </c>
      <c r="N11" s="1" t="str">
        <v>NO PASA CORTE</v>
      </c>
      <c r="O11" s="1"/>
      <c r="P11" s="1"/>
      <c r="Q11" s="1"/>
    </row>
    <row r="12" spans="2:17" ht="14.4">
      <c r="B12" s="1" t="s">
        <v>65</v>
      </c>
      <c r="C12" s="1">
        <v>8</v>
      </c>
      <c r="D12" s="2">
        <f>IF(D11=MAX($D11:$F11),D$4/((2*SUM(I$5:I11))+1),D11)</f>
        <v>32516.777777777777</v>
      </c>
      <c r="E12" s="2">
        <f>IF(E11=MAX($D11:$F11),E$4/((2*SUM(J$5:J11))+1),E11)</f>
        <v>39892.400000000001</v>
      </c>
      <c r="F12" s="2">
        <f>IF(F11=MAX($D11:$F11),F$4/((2*SUM(K$5:K11))+1),F11)</f>
        <v>26601.333333333332</v>
      </c>
      <c r="G12" s="1"/>
      <c r="H12" s="1">
        <v>8</v>
      </c>
      <c r="I12" s="1">
        <f t="shared" si="0"/>
        <v>0</v>
      </c>
      <c r="J12" s="1">
        <f t="shared" si="1"/>
        <v>1</v>
      </c>
      <c r="K12" s="1">
        <f t="shared" si="2"/>
        <v>0</v>
      </c>
      <c r="L12" s="1"/>
      <c r="M12" s="1" t="s">
        <v>14</v>
      </c>
      <c r="N12" s="1" t="str">
        <v>NO PASA CORTE</v>
      </c>
      <c r="O12" s="1"/>
      <c r="P12" s="1"/>
      <c r="Q12" s="1"/>
    </row>
    <row r="13" spans="2:17" ht="14.4">
      <c r="B13" s="1" t="s">
        <v>65</v>
      </c>
      <c r="C13" s="1">
        <v>9</v>
      </c>
      <c r="D13" s="2">
        <f>IF(D12=MAX($D12:$F12),D$4/((2*SUM(I$5:I12))+1),D12)</f>
        <v>32516.777777777777</v>
      </c>
      <c r="E13" s="2">
        <f>IF(E12=MAX($D12:$F12),E$4/((2*SUM(J$5:J12))+1),E12)</f>
        <v>28494.571428571428</v>
      </c>
      <c r="F13" s="2">
        <f>IF(F12=MAX($D12:$F12),F$4/((2*SUM(K$5:K12))+1),F12)</f>
        <v>26601.333333333332</v>
      </c>
      <c r="G13" s="1"/>
      <c r="H13" s="1">
        <v>9</v>
      </c>
      <c r="I13" s="1">
        <f t="shared" si="0"/>
        <v>1</v>
      </c>
      <c r="J13" s="1">
        <f t="shared" si="1"/>
        <v>0</v>
      </c>
      <c r="K13" s="1">
        <f t="shared" si="2"/>
        <v>0</v>
      </c>
      <c r="L13" s="1"/>
      <c r="M13" s="1" t="s">
        <v>15</v>
      </c>
      <c r="N13" s="1" t="str">
        <v>NO PASA CORTE</v>
      </c>
      <c r="O13" s="1"/>
      <c r="P13" s="1"/>
      <c r="Q13" s="1"/>
    </row>
    <row r="14" spans="2:17" ht="14.4">
      <c r="B14" s="1" t="s">
        <v>65</v>
      </c>
      <c r="C14" s="1">
        <v>10</v>
      </c>
      <c r="D14" s="2">
        <f>IF(D13=MAX($D13:$F13),D$4/((2*SUM(I$5:I13))+1),D13)</f>
        <v>26604.636363636364</v>
      </c>
      <c r="E14" s="2">
        <f>IF(E13=MAX($D13:$F13),E$4/((2*SUM(J$5:J13))+1),E13)</f>
        <v>28494.571428571428</v>
      </c>
      <c r="F14" s="2">
        <f>IF(F13=MAX($D13:$F13),F$4/((2*SUM(K$5:K13))+1),F13)</f>
        <v>26601.333333333332</v>
      </c>
      <c r="G14" s="1"/>
      <c r="H14" s="1">
        <v>10</v>
      </c>
      <c r="I14" s="1">
        <f t="shared" si="0"/>
        <v>0</v>
      </c>
      <c r="J14" s="1">
        <f t="shared" si="1"/>
        <v>1</v>
      </c>
      <c r="K14" s="1">
        <f t="shared" si="2"/>
        <v>0</v>
      </c>
      <c r="L14" s="1"/>
      <c r="M14" s="1" t="s">
        <v>63</v>
      </c>
      <c r="N14" s="1" t="str">
        <v>NO PASA CORTE</v>
      </c>
      <c r="O14" s="1"/>
      <c r="P14" s="1"/>
      <c r="Q14" s="1"/>
    </row>
    <row r="15" spans="2:17" ht="14.4">
      <c r="B15" s="1" t="s">
        <v>65</v>
      </c>
      <c r="C15" s="1">
        <v>11</v>
      </c>
      <c r="D15" s="2">
        <f>IF(D14=MAX($D14:$F14),D$4/((2*SUM(I$5:I14))+1),D14)</f>
        <v>26604.636363636364</v>
      </c>
      <c r="E15" s="2">
        <f>IF(E14=MAX($D14:$F14),E$4/((2*SUM(J$5:J14))+1),E14)</f>
        <v>22162.444444444445</v>
      </c>
      <c r="F15" s="2">
        <f>IF(F14=MAX($D14:$F14),F$4/((2*SUM(K$5:K14))+1),F14)</f>
        <v>26601.333333333332</v>
      </c>
      <c r="G15" s="1"/>
      <c r="H15" s="1">
        <v>11</v>
      </c>
      <c r="I15" s="1">
        <f t="shared" si="0"/>
        <v>1</v>
      </c>
      <c r="J15" s="1">
        <f t="shared" si="1"/>
        <v>0</v>
      </c>
      <c r="K15" s="1">
        <f t="shared" si="2"/>
        <v>0</v>
      </c>
      <c r="L15" s="1"/>
      <c r="M15" s="1" t="s">
        <v>16</v>
      </c>
      <c r="N15" s="1" t="str">
        <v>NO PASA CORTE</v>
      </c>
      <c r="O15" s="1"/>
      <c r="P15" s="1"/>
      <c r="Q15" s="1"/>
    </row>
    <row r="16" spans="2:17" ht="14.4">
      <c r="B16" s="1" t="s">
        <v>65</v>
      </c>
      <c r="C16" s="1">
        <v>12</v>
      </c>
      <c r="D16" s="2">
        <f>IF(D15=MAX($D15:$F15),D$4/((2*SUM(I$5:I15))+1),D15)</f>
        <v>22511.615384615383</v>
      </c>
      <c r="E16" s="2">
        <f>IF(E15=MAX($D15:$F15),E$4/((2*SUM(J$5:J15))+1),E15)</f>
        <v>22162.444444444445</v>
      </c>
      <c r="F16" s="2">
        <f>IF(F15=MAX($D15:$F15),F$4/((2*SUM(K$5:K15))+1),F15)</f>
        <v>26601.333333333332</v>
      </c>
      <c r="G16" s="1"/>
      <c r="H16" s="1">
        <v>12</v>
      </c>
      <c r="I16" s="1">
        <f t="shared" si="0"/>
        <v>0</v>
      </c>
      <c r="J16" s="1">
        <f t="shared" si="1"/>
        <v>0</v>
      </c>
      <c r="K16" s="1">
        <f t="shared" si="2"/>
        <v>1</v>
      </c>
      <c r="L16" s="1"/>
      <c r="M16" s="1" t="s">
        <v>17</v>
      </c>
      <c r="N16" s="1" t="str">
        <v>NO PASA CORTE</v>
      </c>
      <c r="O16" s="1"/>
      <c r="P16" s="1"/>
      <c r="Q16" s="1"/>
    </row>
    <row r="17" spans="2:17" ht="14.4">
      <c r="B17" s="1" t="s">
        <v>65</v>
      </c>
      <c r="C17" s="1">
        <v>13</v>
      </c>
      <c r="D17" s="2">
        <f>IF(D16=MAX($D16:$F16),D$4/((2*SUM(I$5:I16))+1),D16)</f>
        <v>22511.615384615383</v>
      </c>
      <c r="E17" s="2">
        <f>IF(E16=MAX($D16:$F16),E$4/((2*SUM(J$5:J16))+1),E16)</f>
        <v>22162.444444444445</v>
      </c>
      <c r="F17" s="2">
        <f>IF(F16=MAX($D16:$F16),F$4/((2*SUM(K$5:K16))+1),F16)</f>
        <v>15960.8</v>
      </c>
      <c r="G17" s="1"/>
      <c r="H17" s="1">
        <v>13</v>
      </c>
      <c r="I17" s="1">
        <f t="shared" si="0"/>
        <v>1</v>
      </c>
      <c r="J17" s="1">
        <f t="shared" si="1"/>
        <v>0</v>
      </c>
      <c r="K17" s="1">
        <f t="shared" si="2"/>
        <v>0</v>
      </c>
      <c r="L17" s="1"/>
      <c r="M17" s="1"/>
      <c r="N17" s="1"/>
      <c r="O17" s="1"/>
      <c r="P17" s="1"/>
      <c r="Q17" s="1"/>
    </row>
    <row r="18" spans="2:17" ht="14.4">
      <c r="B18" s="1" t="s">
        <v>65</v>
      </c>
      <c r="C18" s="1">
        <v>14</v>
      </c>
      <c r="D18" s="2">
        <f>IF(D17=MAX($D17:$F17),D$4/((2*SUM(I$5:I17))+1),D17)</f>
        <v>19510.066666666666</v>
      </c>
      <c r="E18" s="2">
        <f>IF(E17=MAX($D17:$F17),E$4/((2*SUM(J$5:J17))+1),E17)</f>
        <v>22162.444444444445</v>
      </c>
      <c r="F18" s="2">
        <f>IF(F17=MAX($D17:$F17),F$4/((2*SUM(K$5:K17))+1),F17)</f>
        <v>15960.8</v>
      </c>
      <c r="G18" s="1"/>
      <c r="H18" s="1">
        <v>14</v>
      </c>
      <c r="I18" s="1">
        <f t="shared" si="0"/>
        <v>0</v>
      </c>
      <c r="J18" s="1">
        <f t="shared" si="1"/>
        <v>1</v>
      </c>
      <c r="K18" s="1">
        <f t="shared" si="2"/>
        <v>0</v>
      </c>
      <c r="L18" s="1"/>
      <c r="M18" s="1"/>
      <c r="N18" s="1"/>
      <c r="O18" s="1"/>
      <c r="P18" s="1"/>
      <c r="Q18" s="1"/>
    </row>
    <row r="19" spans="2:17" ht="14.4">
      <c r="B19" s="1" t="s">
        <v>65</v>
      </c>
      <c r="C19" s="1">
        <v>15</v>
      </c>
      <c r="D19" s="2">
        <f>IF(D18=MAX($D18:$F18),D$4/((2*SUM(I$5:I18))+1),D18)</f>
        <v>19510.066666666666</v>
      </c>
      <c r="E19" s="2">
        <f>IF(E18=MAX($D18:$F18),E$4/((2*SUM(J$5:J18))+1),E18)</f>
        <v>18132.909090909092</v>
      </c>
      <c r="F19" s="2">
        <f>IF(F18=MAX($D18:$F18),F$4/((2*SUM(K$5:K18))+1),F18)</f>
        <v>15960.8</v>
      </c>
      <c r="G19" s="1"/>
      <c r="H19" s="1">
        <v>15</v>
      </c>
      <c r="I19" s="1">
        <f t="shared" si="0"/>
        <v>1</v>
      </c>
      <c r="J19" s="1">
        <f t="shared" si="1"/>
        <v>0</v>
      </c>
      <c r="K19" s="1">
        <f t="shared" si="2"/>
        <v>0</v>
      </c>
      <c r="L19" s="1"/>
      <c r="M19" s="1"/>
      <c r="N19" s="1"/>
      <c r="O19" s="1"/>
      <c r="P19" s="1"/>
      <c r="Q19" s="1"/>
    </row>
    <row r="20" spans="2:17" ht="14.4">
      <c r="B20" s="1" t="s">
        <v>65</v>
      </c>
      <c r="C20" s="1">
        <v>16</v>
      </c>
      <c r="D20" s="2">
        <f>IF(D19=MAX($D19:$F19),D$4/((2*SUM(I$5:I19))+1),D19)</f>
        <v>17214.764705882353</v>
      </c>
      <c r="E20" s="2">
        <f>IF(E19=MAX($D19:$F19),E$4/((2*SUM(J$5:J19))+1),E19)</f>
        <v>18132.909090909092</v>
      </c>
      <c r="F20" s="2">
        <f>IF(F19=MAX($D19:$F19),F$4/((2*SUM(K$5:K19))+1),F19)</f>
        <v>15960.8</v>
      </c>
      <c r="G20" s="1"/>
      <c r="H20" s="1">
        <v>16</v>
      </c>
      <c r="I20" s="1">
        <f t="shared" si="0"/>
        <v>0</v>
      </c>
      <c r="J20" s="1">
        <f t="shared" si="1"/>
        <v>1</v>
      </c>
      <c r="K20" s="1">
        <f t="shared" si="2"/>
        <v>0</v>
      </c>
      <c r="L20" s="1"/>
      <c r="M20" s="1"/>
      <c r="N20" s="1"/>
      <c r="O20" s="1"/>
      <c r="P20" s="1"/>
      <c r="Q20" s="1"/>
    </row>
    <row r="21" spans="2:17" ht="14.4">
      <c r="B21" s="1" t="s">
        <v>65</v>
      </c>
      <c r="C21" s="1">
        <v>17</v>
      </c>
      <c r="D21" s="2">
        <f>IF(D20=MAX($D20:$F20),D$4/((2*SUM(I$5:I20))+1),D20)</f>
        <v>17214.764705882353</v>
      </c>
      <c r="E21" s="2">
        <f>IF(E20=MAX($D20:$F20),E$4/((2*SUM(J$5:J20))+1),E20)</f>
        <v>15343.23076923077</v>
      </c>
      <c r="F21" s="2">
        <f>IF(F20=MAX($D20:$F20),F$4/((2*SUM(K$5:K20))+1),F20)</f>
        <v>15960.8</v>
      </c>
      <c r="G21" s="1"/>
      <c r="H21" s="1">
        <v>17</v>
      </c>
      <c r="I21" s="1">
        <f t="shared" si="0"/>
        <v>1</v>
      </c>
      <c r="J21" s="1">
        <f t="shared" si="1"/>
        <v>0</v>
      </c>
      <c r="K21" s="1">
        <f t="shared" si="2"/>
        <v>0</v>
      </c>
      <c r="L21" s="1"/>
      <c r="M21" s="1"/>
      <c r="N21" s="1"/>
      <c r="O21" s="1"/>
      <c r="P21" s="1"/>
      <c r="Q21" s="1"/>
    </row>
    <row r="22" spans="2:17" ht="14.4">
      <c r="B22" s="1" t="s">
        <v>65</v>
      </c>
      <c r="C22" s="1">
        <v>18</v>
      </c>
      <c r="D22" s="2">
        <f>IF(D21=MAX($D21:$F21),D$4/((2*SUM(I$5:I21))+1),D21)</f>
        <v>15402.684210526315</v>
      </c>
      <c r="E22" s="2">
        <f>IF(E21=MAX($D21:$F21),E$4/((2*SUM(J$5:J21))+1),E21)</f>
        <v>15343.23076923077</v>
      </c>
      <c r="F22" s="2">
        <f>IF(F21=MAX($D21:$F21),F$4/((2*SUM(K$5:K21))+1),F21)</f>
        <v>15960.8</v>
      </c>
      <c r="G22" s="1"/>
      <c r="H22" s="1">
        <v>18</v>
      </c>
      <c r="I22" s="1">
        <f t="shared" si="0"/>
        <v>0</v>
      </c>
      <c r="J22" s="1">
        <f t="shared" si="1"/>
        <v>0</v>
      </c>
      <c r="K22" s="1">
        <f t="shared" si="2"/>
        <v>1</v>
      </c>
      <c r="L22" s="1"/>
      <c r="M22" s="1"/>
      <c r="N22" s="1"/>
      <c r="O22" s="1"/>
      <c r="P22" s="1"/>
      <c r="Q22" s="1"/>
    </row>
    <row r="23" spans="2:17" ht="14.4">
      <c r="B23" s="1" t="s">
        <v>65</v>
      </c>
      <c r="C23" s="1">
        <v>19</v>
      </c>
      <c r="D23" s="2">
        <f>IF(D22=MAX($D22:$F22),D$4/((2*SUM(I$5:I22))+1),D22)</f>
        <v>15402.684210526315</v>
      </c>
      <c r="E23" s="2">
        <f>IF(E22=MAX($D22:$F22),E$4/((2*SUM(J$5:J22))+1),E22)</f>
        <v>15343.23076923077</v>
      </c>
      <c r="F23" s="2">
        <f>IF(F22=MAX($D22:$F22),F$4/((2*SUM(K$5:K22))+1),F22)</f>
        <v>11400.571428571429</v>
      </c>
      <c r="G23" s="1"/>
      <c r="H23" s="1">
        <v>19</v>
      </c>
      <c r="I23" s="1">
        <f t="shared" si="0"/>
        <v>1</v>
      </c>
      <c r="J23" s="1">
        <f t="shared" si="1"/>
        <v>0</v>
      </c>
      <c r="K23" s="1">
        <f t="shared" si="2"/>
        <v>0</v>
      </c>
      <c r="L23" s="1"/>
      <c r="M23" s="1"/>
      <c r="N23" s="1"/>
      <c r="O23" s="1"/>
      <c r="P23" s="1"/>
      <c r="Q23" s="1"/>
    </row>
    <row r="24" spans="2:17" ht="14.4">
      <c r="B24" s="1" t="s">
        <v>65</v>
      </c>
      <c r="C24" s="1">
        <v>20</v>
      </c>
      <c r="D24" s="2">
        <f>IF(D23=MAX($D23:$F23),D$4/((2*SUM(I$5:I23))+1),D23)</f>
        <v>13935.761904761905</v>
      </c>
      <c r="E24" s="2">
        <f>IF(E23=MAX($D23:$F23),E$4/((2*SUM(J$5:J23))+1),E23)</f>
        <v>15343.23076923077</v>
      </c>
      <c r="F24" s="2">
        <f>IF(F23=MAX($D23:$F23),F$4/((2*SUM(K$5:K23))+1),F23)</f>
        <v>11400.571428571429</v>
      </c>
      <c r="G24" s="1"/>
      <c r="H24" s="1">
        <v>20</v>
      </c>
      <c r="I24" s="1">
        <f t="shared" si="0"/>
        <v>0</v>
      </c>
      <c r="J24" s="1">
        <f t="shared" si="1"/>
        <v>1</v>
      </c>
      <c r="K24" s="1">
        <f t="shared" si="2"/>
        <v>0</v>
      </c>
      <c r="L24" s="1"/>
      <c r="M24" s="1"/>
      <c r="N24" s="1"/>
      <c r="O24" s="1"/>
      <c r="P24" s="1"/>
      <c r="Q24" s="1"/>
    </row>
    <row r="25" spans="2:17" ht="14.4">
      <c r="B25" s="1" t="s">
        <v>65</v>
      </c>
      <c r="C25" s="1">
        <v>21</v>
      </c>
      <c r="D25" s="2">
        <f>IF(D24=MAX($D24:$F24),D$4/((2*SUM(I$5:I24))+1),D24)</f>
        <v>13935.761904761905</v>
      </c>
      <c r="E25" s="2">
        <f>IF(E24=MAX($D24:$F24),E$4/((2*SUM(J$5:J24))+1),E24)</f>
        <v>13297.466666666667</v>
      </c>
      <c r="F25" s="2">
        <f>IF(F24=MAX($D24:$F24),F$4/((2*SUM(K$5:K24))+1),F24)</f>
        <v>11400.571428571429</v>
      </c>
      <c r="G25" s="1"/>
      <c r="H25" s="1">
        <v>21</v>
      </c>
      <c r="I25" s="1">
        <f t="shared" si="0"/>
        <v>1</v>
      </c>
      <c r="J25" s="1">
        <f t="shared" si="1"/>
        <v>0</v>
      </c>
      <c r="K25" s="1">
        <f t="shared" si="2"/>
        <v>0</v>
      </c>
      <c r="L25" s="1"/>
      <c r="M25" s="1"/>
      <c r="N25" s="1"/>
      <c r="O25" s="1"/>
      <c r="P25" s="1"/>
      <c r="Q25" s="1"/>
    </row>
    <row r="26" spans="2:17" ht="14.4">
      <c r="B26" s="1" t="s">
        <v>65</v>
      </c>
      <c r="C26" s="1">
        <v>22</v>
      </c>
      <c r="D26" s="2">
        <f>IF(D25=MAX($D25:$F25),D$4/((2*SUM(I$5:I25))+1),D25)</f>
        <v>12723.95652173913</v>
      </c>
      <c r="E26" s="2">
        <f>IF(E25=MAX($D25:$F25),E$4/((2*SUM(J$5:J25))+1),E25)</f>
        <v>13297.466666666667</v>
      </c>
      <c r="F26" s="2">
        <f>IF(F25=MAX($D25:$F25),F$4/((2*SUM(K$5:K25))+1),F25)</f>
        <v>11400.571428571429</v>
      </c>
      <c r="G26" s="1"/>
      <c r="H26" s="1">
        <v>22</v>
      </c>
      <c r="I26" s="1">
        <f t="shared" si="0"/>
        <v>0</v>
      </c>
      <c r="J26" s="1">
        <f t="shared" si="1"/>
        <v>1</v>
      </c>
      <c r="K26" s="1">
        <f t="shared" si="2"/>
        <v>0</v>
      </c>
      <c r="L26" s="1"/>
      <c r="M26" s="1"/>
      <c r="N26" s="1"/>
      <c r="O26" s="1"/>
      <c r="P26" s="1"/>
      <c r="Q26" s="1"/>
    </row>
    <row r="27" spans="2:17" ht="14.4">
      <c r="B27" s="1" t="s">
        <v>65</v>
      </c>
      <c r="C27" s="1">
        <v>23</v>
      </c>
      <c r="D27" s="2">
        <f>IF(D26=MAX($D26:$F26),D$4/((2*SUM(I$5:I26))+1),D26)</f>
        <v>12723.95652173913</v>
      </c>
      <c r="E27" s="2">
        <f>IF(E26=MAX($D26:$F26),E$4/((2*SUM(J$5:J26))+1),E26)</f>
        <v>11733.058823529413</v>
      </c>
      <c r="F27" s="2">
        <f>IF(F26=MAX($D26:$F26),F$4/((2*SUM(K$5:K26))+1),F26)</f>
        <v>11400.571428571429</v>
      </c>
      <c r="G27" s="1"/>
      <c r="H27" s="1">
        <v>23</v>
      </c>
      <c r="I27" s="1">
        <f t="shared" si="0"/>
        <v>1</v>
      </c>
      <c r="J27" s="1">
        <f t="shared" si="1"/>
        <v>0</v>
      </c>
      <c r="K27" s="1">
        <f t="shared" si="2"/>
        <v>0</v>
      </c>
      <c r="L27" s="1"/>
      <c r="M27" s="1"/>
      <c r="N27" s="1"/>
      <c r="O27" s="1"/>
      <c r="P27" s="1"/>
      <c r="Q27" s="1"/>
    </row>
    <row r="28" spans="2:17" ht="14.4">
      <c r="B28" s="1" t="s">
        <v>65</v>
      </c>
      <c r="C28" s="1">
        <v>24</v>
      </c>
      <c r="D28" s="2">
        <f>IF(D27=MAX($D27:$F27),D$4/((2*SUM(I$5:I27))+1),D27)</f>
        <v>11706.04</v>
      </c>
      <c r="E28" s="2">
        <f>IF(E27=MAX($D27:$F27),E$4/((2*SUM(J$5:J27))+1),E27)</f>
        <v>11733.058823529413</v>
      </c>
      <c r="F28" s="2">
        <f>IF(F27=MAX($D27:$F27),F$4/((2*SUM(K$5:K27))+1),F27)</f>
        <v>11400.571428571429</v>
      </c>
      <c r="G28" s="1"/>
      <c r="H28" s="1">
        <v>24</v>
      </c>
      <c r="I28" s="1">
        <f t="shared" si="0"/>
        <v>0</v>
      </c>
      <c r="J28" s="1">
        <f t="shared" si="1"/>
        <v>1</v>
      </c>
      <c r="K28" s="1">
        <f t="shared" si="2"/>
        <v>0</v>
      </c>
      <c r="L28" s="1"/>
      <c r="M28" s="1"/>
      <c r="N28" s="1"/>
      <c r="O28" s="1"/>
      <c r="P28" s="1"/>
      <c r="Q28" s="1"/>
    </row>
    <row r="29" spans="2:17" ht="14.4">
      <c r="B29" s="1" t="s">
        <v>65</v>
      </c>
      <c r="C29" s="1">
        <v>25</v>
      </c>
      <c r="D29" s="2">
        <f>IF(D28=MAX($D28:$F28),D$4/((2*SUM(I$5:I28))+1),D28)</f>
        <v>11706.04</v>
      </c>
      <c r="E29" s="2">
        <f>IF(E28=MAX($D28:$F28),E$4/((2*SUM(J$5:J28))+1),E28)</f>
        <v>10498</v>
      </c>
      <c r="F29" s="2">
        <f>IF(F28=MAX($D28:$F28),F$4/((2*SUM(K$5:K28))+1),F28)</f>
        <v>11400.571428571429</v>
      </c>
      <c r="G29" s="1"/>
      <c r="H29" s="1">
        <v>25</v>
      </c>
      <c r="I29" s="1">
        <f t="shared" si="0"/>
        <v>1</v>
      </c>
      <c r="J29" s="1">
        <f t="shared" si="1"/>
        <v>0</v>
      </c>
      <c r="K29" s="1">
        <f t="shared" si="2"/>
        <v>0</v>
      </c>
      <c r="L29" s="1"/>
      <c r="M29" s="1"/>
      <c r="N29" s="1"/>
      <c r="O29" s="1"/>
      <c r="P29" s="1"/>
      <c r="Q29" s="1"/>
    </row>
    <row r="30" spans="2:17" ht="14.4">
      <c r="B30" s="1"/>
      <c r="C30" s="1"/>
      <c r="D30" s="1"/>
      <c r="E30" s="1"/>
      <c r="F30" s="1"/>
      <c r="G30" s="1"/>
      <c r="H30" s="1" t="s">
        <v>0</v>
      </c>
      <c r="I30" s="1">
        <f>SUM(I5:I29)</f>
        <v>13</v>
      </c>
      <c r="J30" s="1">
        <f>SUM(J5:J29)</f>
        <v>9</v>
      </c>
      <c r="K30" s="1">
        <f>SUM(K5:K29)</f>
        <v>3</v>
      </c>
      <c r="L30" s="1"/>
      <c r="M30" s="1"/>
      <c r="N30" s="1"/>
      <c r="O30" s="1"/>
      <c r="P30" s="1"/>
      <c r="Q30" s="1"/>
    </row>
    <row r="31" spans="2:17" ht="14.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ht="14.4">
      <c r="B32" s="1" t="s">
        <v>2</v>
      </c>
      <c r="C32" s="1"/>
      <c r="D32" s="1" t="s">
        <v>6</v>
      </c>
      <c r="E32" s="1" t="s">
        <v>8</v>
      </c>
      <c r="F32" s="1" t="s">
        <v>9</v>
      </c>
      <c r="G32" s="1"/>
      <c r="H32" s="1"/>
      <c r="I32" s="1" t="s">
        <v>6</v>
      </c>
      <c r="J32" s="1" t="s">
        <v>8</v>
      </c>
      <c r="K32" s="1" t="s">
        <v>9</v>
      </c>
      <c r="L32" s="1"/>
      <c r="M32" s="1" t="s">
        <v>40</v>
      </c>
      <c r="N32" s="2">
        <f>Datos!J36</f>
        <v>26142.7</v>
      </c>
      <c r="O32" s="1"/>
      <c r="P32" s="1"/>
      <c r="Q32" s="1"/>
    </row>
    <row r="33" spans="2:17" ht="14.4">
      <c r="B33" s="1"/>
      <c r="C33" s="1" t="s">
        <v>30</v>
      </c>
      <c r="D33" s="1">
        <f t="array" ref="D33:F33">TRANSPOSE(Datos!E3:E13)</f>
        <v>230245</v>
      </c>
      <c r="E33" s="1">
        <v>180068</v>
      </c>
      <c r="F33" s="1">
        <v>77112</v>
      </c>
      <c r="G33" s="1"/>
      <c r="H33" s="1" t="s">
        <v>64</v>
      </c>
      <c r="I33" s="1"/>
      <c r="J33" s="1"/>
      <c r="K33" s="1"/>
      <c r="L33" s="1"/>
      <c r="M33" s="1" t="s">
        <v>6</v>
      </c>
      <c r="N33" s="1" t="str">
        <f t="array" ref="N33:N43">IF(Datos!E3:E13&gt;Datos!$J$36,"PASA CORTE","NO PASA CORTE")</f>
        <v>PASA CORTE</v>
      </c>
      <c r="O33" s="1"/>
      <c r="P33" s="1"/>
      <c r="Q33" s="1"/>
    </row>
    <row r="34" spans="2:17" ht="14.4">
      <c r="B34" s="1" t="s">
        <v>65</v>
      </c>
      <c r="C34" s="1">
        <v>1</v>
      </c>
      <c r="D34" s="2">
        <f>D33/((2*0)+1)</f>
        <v>230245</v>
      </c>
      <c r="E34" s="2">
        <f>E33/((2*0)+1)</f>
        <v>180068</v>
      </c>
      <c r="F34" s="2">
        <f>F33/((2*0)+1)</f>
        <v>77112</v>
      </c>
      <c r="G34" s="1"/>
      <c r="H34" s="1">
        <v>1</v>
      </c>
      <c r="I34" s="1">
        <f t="shared" ref="I34:I55" si="3">IF(D34=MAX($D34:$F34),1,0)</f>
        <v>1</v>
      </c>
      <c r="J34" s="1">
        <f t="shared" ref="J34:J55" si="4">IF(E34=MAX($D34:$F34),1,0)</f>
        <v>0</v>
      </c>
      <c r="K34" s="1">
        <f t="shared" ref="K34:K55" si="5">IF(F34=MAX($D34:$F34),1,0)</f>
        <v>0</v>
      </c>
      <c r="L34" s="1"/>
      <c r="M34" s="1" t="s">
        <v>8</v>
      </c>
      <c r="N34" s="1" t="str">
        <v>PASA CORTE</v>
      </c>
      <c r="O34" s="1"/>
      <c r="P34" s="1"/>
      <c r="Q34" s="1"/>
    </row>
    <row r="35" spans="2:17" ht="14.4">
      <c r="B35" s="1" t="s">
        <v>65</v>
      </c>
      <c r="C35" s="1">
        <v>2</v>
      </c>
      <c r="D35" s="2">
        <f>IF(D34=MAX($D34:$F34),D$34/((2*SUM(I$34:I34))+1),D34)</f>
        <v>76748.333333333328</v>
      </c>
      <c r="E35" s="2">
        <f>IF(E34=MAX($D34:$F34),E$34/((2*SUM(J$34:J34))+1),E34)</f>
        <v>180068</v>
      </c>
      <c r="F35" s="2">
        <f>IF(F34=MAX($D34:$F34),F$34/((2*SUM(K$34:K34))+1),F34)</f>
        <v>77112</v>
      </c>
      <c r="G35" s="1"/>
      <c r="H35" s="1">
        <v>2</v>
      </c>
      <c r="I35" s="1">
        <f t="shared" si="3"/>
        <v>0</v>
      </c>
      <c r="J35" s="1">
        <f t="shared" si="4"/>
        <v>1</v>
      </c>
      <c r="K35" s="1">
        <f t="shared" si="5"/>
        <v>0</v>
      </c>
      <c r="L35" s="1"/>
      <c r="M35" s="1" t="s">
        <v>9</v>
      </c>
      <c r="N35" s="1" t="str">
        <v>PASA CORTE</v>
      </c>
      <c r="O35" s="1"/>
      <c r="P35" s="1"/>
      <c r="Q35" s="1"/>
    </row>
    <row r="36" spans="2:17" ht="14.4">
      <c r="B36" s="1" t="s">
        <v>65</v>
      </c>
      <c r="C36" s="1">
        <v>3</v>
      </c>
      <c r="D36" s="2">
        <f>IF(D35=MAX($D35:$F35),D$34/((2*SUM(I$34:I35))+1),D35)</f>
        <v>76748.333333333328</v>
      </c>
      <c r="E36" s="2">
        <f>IF(E35=MAX($D35:$F35),E$34/((2*SUM(J$34:J35))+1),E35)</f>
        <v>60022.666666666664</v>
      </c>
      <c r="F36" s="2">
        <f>IF(F35=MAX($D35:$F35),F$34/((2*SUM(K$34:K35))+1),F35)</f>
        <v>77112</v>
      </c>
      <c r="G36" s="1"/>
      <c r="H36" s="1">
        <v>3</v>
      </c>
      <c r="I36" s="1">
        <f t="shared" si="3"/>
        <v>0</v>
      </c>
      <c r="J36" s="1">
        <f t="shared" si="4"/>
        <v>0</v>
      </c>
      <c r="K36" s="1">
        <f t="shared" si="5"/>
        <v>1</v>
      </c>
      <c r="L36" s="1"/>
      <c r="M36" s="1" t="s">
        <v>10</v>
      </c>
      <c r="N36" s="1" t="str">
        <v>NO PASA CORTE</v>
      </c>
      <c r="O36" s="1"/>
      <c r="P36" s="1"/>
      <c r="Q36" s="1"/>
    </row>
    <row r="37" spans="2:17" ht="14.4">
      <c r="B37" s="1" t="s">
        <v>65</v>
      </c>
      <c r="C37" s="1">
        <v>4</v>
      </c>
      <c r="D37" s="2">
        <f>IF(D36=MAX($D36:$F36),D$34/((2*SUM(I$34:I36))+1),D36)</f>
        <v>76748.333333333328</v>
      </c>
      <c r="E37" s="2">
        <f>IF(E36=MAX($D36:$F36),E$34/((2*SUM(J$34:J36))+1),E36)</f>
        <v>60022.666666666664</v>
      </c>
      <c r="F37" s="2">
        <f>IF(F36=MAX($D36:$F36),F$34/((2*SUM(K$34:K36))+1),F36)</f>
        <v>25704</v>
      </c>
      <c r="G37" s="1"/>
      <c r="H37" s="1">
        <v>4</v>
      </c>
      <c r="I37" s="1">
        <f t="shared" si="3"/>
        <v>1</v>
      </c>
      <c r="J37" s="1">
        <f t="shared" si="4"/>
        <v>0</v>
      </c>
      <c r="K37" s="1">
        <f t="shared" si="5"/>
        <v>0</v>
      </c>
      <c r="L37" s="1"/>
      <c r="M37" s="1" t="s">
        <v>11</v>
      </c>
      <c r="N37" s="1" t="str">
        <v>NO PASA CORTE</v>
      </c>
      <c r="O37" s="1"/>
      <c r="P37" s="1"/>
      <c r="Q37" s="1"/>
    </row>
    <row r="38" spans="2:17" ht="14.4">
      <c r="B38" s="1" t="s">
        <v>65</v>
      </c>
      <c r="C38" s="1">
        <v>5</v>
      </c>
      <c r="D38" s="2">
        <f>IF(D37=MAX($D37:$F37),D$34/((2*SUM(I$34:I37))+1),D37)</f>
        <v>46049</v>
      </c>
      <c r="E38" s="2">
        <f>IF(E37=MAX($D37:$F37),E$34/((2*SUM(J$34:J37))+1),E37)</f>
        <v>60022.666666666664</v>
      </c>
      <c r="F38" s="2">
        <f>IF(F37=MAX($D37:$F37),F$34/((2*SUM(K$34:K37))+1),F37)</f>
        <v>25704</v>
      </c>
      <c r="G38" s="1"/>
      <c r="H38" s="1">
        <v>5</v>
      </c>
      <c r="I38" s="1">
        <f t="shared" si="3"/>
        <v>0</v>
      </c>
      <c r="J38" s="1">
        <f t="shared" si="4"/>
        <v>1</v>
      </c>
      <c r="K38" s="1">
        <f t="shared" si="5"/>
        <v>0</v>
      </c>
      <c r="L38" s="1"/>
      <c r="M38" s="1" t="s">
        <v>12</v>
      </c>
      <c r="N38" s="1" t="str">
        <v>NO PASA CORTE</v>
      </c>
      <c r="O38" s="1"/>
      <c r="P38" s="1"/>
      <c r="Q38" s="1"/>
    </row>
    <row r="39" spans="2:17" ht="14.4">
      <c r="B39" s="1" t="s">
        <v>65</v>
      </c>
      <c r="C39" s="1">
        <v>6</v>
      </c>
      <c r="D39" s="2">
        <f>IF(D38=MAX($D38:$F38),D$34/((2*SUM(I$34:I38))+1),D38)</f>
        <v>46049</v>
      </c>
      <c r="E39" s="2">
        <f>IF(E38=MAX($D38:$F38),E$34/((2*SUM(J$34:J38))+1),E38)</f>
        <v>36013.599999999999</v>
      </c>
      <c r="F39" s="2">
        <f>IF(F38=MAX($D38:$F38),F$34/((2*SUM(K$34:K38))+1),F38)</f>
        <v>25704</v>
      </c>
      <c r="G39" s="1"/>
      <c r="H39" s="1">
        <v>6</v>
      </c>
      <c r="I39" s="1">
        <f t="shared" si="3"/>
        <v>1</v>
      </c>
      <c r="J39" s="1">
        <f t="shared" si="4"/>
        <v>0</v>
      </c>
      <c r="K39" s="1">
        <f t="shared" si="5"/>
        <v>0</v>
      </c>
      <c r="L39" s="1"/>
      <c r="M39" s="1" t="s">
        <v>14</v>
      </c>
      <c r="N39" s="1" t="str">
        <v>NO PASA CORTE</v>
      </c>
      <c r="O39" s="1"/>
      <c r="P39" s="1"/>
      <c r="Q39" s="1"/>
    </row>
    <row r="40" spans="2:17" ht="14.4">
      <c r="B40" s="1" t="s">
        <v>65</v>
      </c>
      <c r="C40" s="1">
        <v>7</v>
      </c>
      <c r="D40" s="2">
        <f>IF(D39=MAX($D39:$F39),D$34/((2*SUM(I$34:I39))+1),D39)</f>
        <v>32892.142857142855</v>
      </c>
      <c r="E40" s="2">
        <f>IF(E39=MAX($D39:$F39),E$34/((2*SUM(J$34:J39))+1),E39)</f>
        <v>36013.599999999999</v>
      </c>
      <c r="F40" s="2">
        <f>IF(F39=MAX($D39:$F39),F$34/((2*SUM(K$34:K39))+1),F39)</f>
        <v>25704</v>
      </c>
      <c r="G40" s="1"/>
      <c r="H40" s="1">
        <v>7</v>
      </c>
      <c r="I40" s="1">
        <f t="shared" si="3"/>
        <v>0</v>
      </c>
      <c r="J40" s="1">
        <f t="shared" si="4"/>
        <v>1</v>
      </c>
      <c r="K40" s="1">
        <f t="shared" si="5"/>
        <v>0</v>
      </c>
      <c r="L40" s="1"/>
      <c r="M40" s="1" t="s">
        <v>15</v>
      </c>
      <c r="N40" s="1" t="str">
        <v>NO PASA CORTE</v>
      </c>
      <c r="O40" s="1"/>
      <c r="P40" s="1"/>
      <c r="Q40" s="1"/>
    </row>
    <row r="41" spans="2:17" ht="14.4">
      <c r="B41" s="1" t="s">
        <v>65</v>
      </c>
      <c r="C41" s="1">
        <v>8</v>
      </c>
      <c r="D41" s="2">
        <f>IF(D40=MAX($D40:$F40),D$34/((2*SUM(I$34:I40))+1),D40)</f>
        <v>32892.142857142855</v>
      </c>
      <c r="E41" s="2">
        <f>IF(E40=MAX($D40:$F40),E$34/((2*SUM(J$34:J40))+1),E40)</f>
        <v>25724</v>
      </c>
      <c r="F41" s="2">
        <f>IF(F40=MAX($D40:$F40),F$34/((2*SUM(K$34:K40))+1),F40)</f>
        <v>25704</v>
      </c>
      <c r="G41" s="1"/>
      <c r="H41" s="1">
        <v>8</v>
      </c>
      <c r="I41" s="1">
        <f t="shared" si="3"/>
        <v>1</v>
      </c>
      <c r="J41" s="1">
        <f t="shared" si="4"/>
        <v>0</v>
      </c>
      <c r="K41" s="1">
        <f t="shared" si="5"/>
        <v>0</v>
      </c>
      <c r="L41" s="1"/>
      <c r="M41" s="1" t="s">
        <v>63</v>
      </c>
      <c r="N41" s="1" t="str">
        <v>NO PASA CORTE</v>
      </c>
      <c r="O41" s="1"/>
      <c r="P41" s="1"/>
      <c r="Q41" s="1"/>
    </row>
    <row r="42" spans="2:17" ht="14.4">
      <c r="B42" s="1" t="s">
        <v>65</v>
      </c>
      <c r="C42" s="1">
        <v>9</v>
      </c>
      <c r="D42" s="2">
        <f>IF(D41=MAX($D41:$F41),D$34/((2*SUM(I$34:I41))+1),D41)</f>
        <v>25582.777777777777</v>
      </c>
      <c r="E42" s="2">
        <f>IF(E41=MAX($D41:$F41),E$34/((2*SUM(J$34:J41))+1),E41)</f>
        <v>25724</v>
      </c>
      <c r="F42" s="2">
        <f>IF(F41=MAX($D41:$F41),F$34/((2*SUM(K$34:K41))+1),F41)</f>
        <v>25704</v>
      </c>
      <c r="G42" s="1"/>
      <c r="H42" s="1">
        <v>9</v>
      </c>
      <c r="I42" s="1">
        <f t="shared" si="3"/>
        <v>0</v>
      </c>
      <c r="J42" s="1">
        <f t="shared" si="4"/>
        <v>1</v>
      </c>
      <c r="K42" s="1">
        <f t="shared" si="5"/>
        <v>0</v>
      </c>
      <c r="L42" s="1"/>
      <c r="M42" s="1" t="s">
        <v>16</v>
      </c>
      <c r="N42" s="1" t="str">
        <v>NO PASA CORTE</v>
      </c>
      <c r="O42" s="1"/>
      <c r="P42" s="1"/>
      <c r="Q42" s="1"/>
    </row>
    <row r="43" spans="2:17" ht="14.4">
      <c r="B43" s="1" t="s">
        <v>65</v>
      </c>
      <c r="C43" s="1">
        <v>10</v>
      </c>
      <c r="D43" s="2">
        <f>IF(D42=MAX($D42:$F42),D$34/((2*SUM(I$34:I42))+1),D42)</f>
        <v>25582.777777777777</v>
      </c>
      <c r="E43" s="2">
        <f>IF(E42=MAX($D42:$F42),E$34/((2*SUM(J$34:J42))+1),E42)</f>
        <v>20007.555555555555</v>
      </c>
      <c r="F43" s="2">
        <f>IF(F42=MAX($D42:$F42),F$34/((2*SUM(K$34:K42))+1),F42)</f>
        <v>25704</v>
      </c>
      <c r="G43" s="1"/>
      <c r="H43" s="1">
        <v>10</v>
      </c>
      <c r="I43" s="1">
        <f t="shared" si="3"/>
        <v>0</v>
      </c>
      <c r="J43" s="1">
        <f t="shared" si="4"/>
        <v>0</v>
      </c>
      <c r="K43" s="1">
        <f t="shared" si="5"/>
        <v>1</v>
      </c>
      <c r="L43" s="1"/>
      <c r="M43" s="1" t="s">
        <v>17</v>
      </c>
      <c r="N43" s="1" t="str">
        <v>NO PASA CORTE</v>
      </c>
      <c r="O43" s="1"/>
      <c r="P43" s="1"/>
      <c r="Q43" s="1"/>
    </row>
    <row r="44" spans="2:17" ht="14.4">
      <c r="B44" s="1" t="s">
        <v>65</v>
      </c>
      <c r="C44" s="1">
        <v>11</v>
      </c>
      <c r="D44" s="2">
        <f>IF(D43=MAX($D43:$F43),D$34/((2*SUM(I$34:I43))+1),D43)</f>
        <v>25582.777777777777</v>
      </c>
      <c r="E44" s="2">
        <f>IF(E43=MAX($D43:$F43),E$34/((2*SUM(J$34:J43))+1),E43)</f>
        <v>20007.555555555555</v>
      </c>
      <c r="F44" s="2">
        <f>IF(F43=MAX($D43:$F43),F$34/((2*SUM(K$34:K43))+1),F43)</f>
        <v>15422.4</v>
      </c>
      <c r="G44" s="1"/>
      <c r="H44" s="1">
        <v>11</v>
      </c>
      <c r="I44" s="1">
        <f t="shared" si="3"/>
        <v>1</v>
      </c>
      <c r="J44" s="1">
        <f t="shared" si="4"/>
        <v>0</v>
      </c>
      <c r="K44" s="1">
        <f t="shared" si="5"/>
        <v>0</v>
      </c>
      <c r="L44" s="1"/>
      <c r="M44" s="1"/>
      <c r="N44" s="1"/>
      <c r="O44" s="1"/>
      <c r="P44" s="1"/>
      <c r="Q44" s="1"/>
    </row>
    <row r="45" spans="2:17" ht="14.4">
      <c r="B45" s="1" t="s">
        <v>65</v>
      </c>
      <c r="C45" s="1">
        <v>12</v>
      </c>
      <c r="D45" s="2">
        <f>IF(D44=MAX($D44:$F44),D$34/((2*SUM(I$34:I44))+1),D44)</f>
        <v>20931.363636363636</v>
      </c>
      <c r="E45" s="2">
        <f>IF(E44=MAX($D44:$F44),E$34/((2*SUM(J$34:J44))+1),E44)</f>
        <v>20007.555555555555</v>
      </c>
      <c r="F45" s="2">
        <f>IF(F44=MAX($D44:$F44),F$34/((2*SUM(K$34:K44))+1),F44)</f>
        <v>15422.4</v>
      </c>
      <c r="G45" s="1"/>
      <c r="H45" s="1">
        <v>12</v>
      </c>
      <c r="I45" s="1">
        <f t="shared" si="3"/>
        <v>1</v>
      </c>
      <c r="J45" s="1">
        <f t="shared" si="4"/>
        <v>0</v>
      </c>
      <c r="K45" s="1">
        <f t="shared" si="5"/>
        <v>0</v>
      </c>
      <c r="L45" s="1"/>
      <c r="M45" s="1"/>
      <c r="N45" s="1"/>
      <c r="O45" s="1"/>
      <c r="P45" s="1"/>
      <c r="Q45" s="1"/>
    </row>
    <row r="46" spans="2:17" ht="14.4">
      <c r="B46" s="1" t="s">
        <v>65</v>
      </c>
      <c r="C46" s="1">
        <v>13</v>
      </c>
      <c r="D46" s="2">
        <f>IF(D45=MAX($D45:$F45),D$34/((2*SUM(I$34:I45))+1),D45)</f>
        <v>17711.153846153848</v>
      </c>
      <c r="E46" s="2">
        <f>IF(E45=MAX($D45:$F45),E$34/((2*SUM(J$34:J45))+1),E45)</f>
        <v>20007.555555555555</v>
      </c>
      <c r="F46" s="2">
        <f>IF(F45=MAX($D45:$F45),F$34/((2*SUM(K$34:K45))+1),F45)</f>
        <v>15422.4</v>
      </c>
      <c r="G46" s="1"/>
      <c r="H46" s="1">
        <v>13</v>
      </c>
      <c r="I46" s="1">
        <f t="shared" si="3"/>
        <v>0</v>
      </c>
      <c r="J46" s="1">
        <f t="shared" si="4"/>
        <v>1</v>
      </c>
      <c r="K46" s="1">
        <f t="shared" si="5"/>
        <v>0</v>
      </c>
      <c r="L46" s="1"/>
      <c r="M46" s="1"/>
      <c r="N46" s="1"/>
      <c r="O46" s="1"/>
      <c r="P46" s="1"/>
      <c r="Q46" s="1"/>
    </row>
    <row r="47" spans="2:17" ht="14.4">
      <c r="B47" s="1" t="s">
        <v>65</v>
      </c>
      <c r="C47" s="1">
        <v>14</v>
      </c>
      <c r="D47" s="2">
        <f>IF(D46=MAX($D46:$F46),D$34/((2*SUM(I$34:I46))+1),D46)</f>
        <v>17711.153846153848</v>
      </c>
      <c r="E47" s="2">
        <f>IF(E46=MAX($D46:$F46),E$34/((2*SUM(J$34:J46))+1),E46)</f>
        <v>16369.818181818182</v>
      </c>
      <c r="F47" s="2">
        <f>IF(F46=MAX($D46:$F46),F$34/((2*SUM(K$34:K46))+1),F46)</f>
        <v>15422.4</v>
      </c>
      <c r="G47" s="1"/>
      <c r="H47" s="1">
        <v>14</v>
      </c>
      <c r="I47" s="1">
        <f t="shared" si="3"/>
        <v>1</v>
      </c>
      <c r="J47" s="1">
        <f t="shared" si="4"/>
        <v>0</v>
      </c>
      <c r="K47" s="1">
        <f t="shared" si="5"/>
        <v>0</v>
      </c>
      <c r="L47" s="1"/>
      <c r="M47" s="1"/>
      <c r="N47" s="1"/>
      <c r="O47" s="1"/>
      <c r="P47" s="1"/>
      <c r="Q47" s="1"/>
    </row>
    <row r="48" spans="2:17" ht="14.4">
      <c r="B48" s="1" t="s">
        <v>65</v>
      </c>
      <c r="C48" s="1">
        <v>15</v>
      </c>
      <c r="D48" s="2">
        <f>IF(D47=MAX($D47:$F47),D$34/((2*SUM(I$34:I47))+1),D47)</f>
        <v>15349.666666666666</v>
      </c>
      <c r="E48" s="2">
        <f>IF(E47=MAX($D47:$F47),E$34/((2*SUM(J$34:J47))+1),E47)</f>
        <v>16369.818181818182</v>
      </c>
      <c r="F48" s="2">
        <f>IF(F47=MAX($D47:$F47),F$34/((2*SUM(K$34:K47))+1),F47)</f>
        <v>15422.4</v>
      </c>
      <c r="G48" s="1"/>
      <c r="H48" s="1">
        <v>15</v>
      </c>
      <c r="I48" s="1">
        <f t="shared" si="3"/>
        <v>0</v>
      </c>
      <c r="J48" s="1">
        <f t="shared" si="4"/>
        <v>1</v>
      </c>
      <c r="K48" s="1">
        <f t="shared" si="5"/>
        <v>0</v>
      </c>
      <c r="L48" s="1"/>
      <c r="M48" s="1"/>
      <c r="N48" s="1"/>
      <c r="O48" s="1"/>
      <c r="P48" s="1"/>
      <c r="Q48" s="1"/>
    </row>
    <row r="49" spans="2:17" ht="14.4">
      <c r="B49" s="1" t="s">
        <v>65</v>
      </c>
      <c r="C49" s="1">
        <v>16</v>
      </c>
      <c r="D49" s="2">
        <f>IF(D48=MAX($D48:$F48),D$34/((2*SUM(I$34:I48))+1),D48)</f>
        <v>15349.666666666666</v>
      </c>
      <c r="E49" s="2">
        <f>IF(E48=MAX($D48:$F48),E$34/((2*SUM(J$34:J48))+1),E48)</f>
        <v>13851.384615384615</v>
      </c>
      <c r="F49" s="2">
        <f>IF(F48=MAX($D48:$F48),F$34/((2*SUM(K$34:K48))+1),F48)</f>
        <v>15422.4</v>
      </c>
      <c r="G49" s="1"/>
      <c r="H49" s="1">
        <v>16</v>
      </c>
      <c r="I49" s="1">
        <f t="shared" si="3"/>
        <v>0</v>
      </c>
      <c r="J49" s="1">
        <f t="shared" si="4"/>
        <v>0</v>
      </c>
      <c r="K49" s="1">
        <f t="shared" si="5"/>
        <v>1</v>
      </c>
      <c r="L49" s="1"/>
      <c r="M49" s="1"/>
      <c r="N49" s="1"/>
      <c r="O49" s="1"/>
      <c r="P49" s="1"/>
      <c r="Q49" s="1"/>
    </row>
    <row r="50" spans="2:17" ht="14.4">
      <c r="B50" s="1" t="s">
        <v>65</v>
      </c>
      <c r="C50" s="1">
        <v>17</v>
      </c>
      <c r="D50" s="2">
        <f>IF(D49=MAX($D49:$F49),D$34/((2*SUM(I$34:I49))+1),D49)</f>
        <v>15349.666666666666</v>
      </c>
      <c r="E50" s="2">
        <f>IF(E49=MAX($D49:$F49),E$34/((2*SUM(J$34:J49))+1),E49)</f>
        <v>13851.384615384615</v>
      </c>
      <c r="F50" s="2">
        <f>IF(F49=MAX($D49:$F49),F$34/((2*SUM(K$34:K49))+1),F49)</f>
        <v>11016</v>
      </c>
      <c r="G50" s="1"/>
      <c r="H50" s="1">
        <v>17</v>
      </c>
      <c r="I50" s="1">
        <f t="shared" si="3"/>
        <v>1</v>
      </c>
      <c r="J50" s="1">
        <f t="shared" si="4"/>
        <v>0</v>
      </c>
      <c r="K50" s="1">
        <f t="shared" si="5"/>
        <v>0</v>
      </c>
      <c r="L50" s="1"/>
      <c r="M50" s="1"/>
      <c r="N50" s="1"/>
      <c r="O50" s="1"/>
      <c r="P50" s="1"/>
      <c r="Q50" s="1"/>
    </row>
    <row r="51" spans="2:17" ht="14.4">
      <c r="B51" s="1" t="s">
        <v>65</v>
      </c>
      <c r="C51" s="1">
        <v>18</v>
      </c>
      <c r="D51" s="2">
        <f>IF(D50=MAX($D50:$F50),D$34/((2*SUM(I$34:I50))+1),D50)</f>
        <v>13543.823529411764</v>
      </c>
      <c r="E51" s="2">
        <f>IF(E50=MAX($D50:$F50),E$34/((2*SUM(J$34:J50))+1),E50)</f>
        <v>13851.384615384615</v>
      </c>
      <c r="F51" s="2">
        <f>IF(F50=MAX($D50:$F50),F$34/((2*SUM(K$34:K50))+1),F50)</f>
        <v>11016</v>
      </c>
      <c r="G51" s="1"/>
      <c r="H51" s="1">
        <v>18</v>
      </c>
      <c r="I51" s="1">
        <f t="shared" si="3"/>
        <v>0</v>
      </c>
      <c r="J51" s="1">
        <f t="shared" si="4"/>
        <v>1</v>
      </c>
      <c r="K51" s="1">
        <f t="shared" si="5"/>
        <v>0</v>
      </c>
      <c r="L51" s="1"/>
      <c r="M51" s="1"/>
      <c r="N51" s="1"/>
      <c r="O51" s="1"/>
      <c r="P51" s="1"/>
      <c r="Q51" s="1"/>
    </row>
    <row r="52" spans="2:17" ht="14.4">
      <c r="B52" s="1" t="s">
        <v>65</v>
      </c>
      <c r="C52" s="1">
        <v>19</v>
      </c>
      <c r="D52" s="2">
        <f>IF(D51=MAX($D51:$F51),D$34/((2*SUM(I$34:I51))+1),D51)</f>
        <v>13543.823529411764</v>
      </c>
      <c r="E52" s="2">
        <f>IF(E51=MAX($D51:$F51),E$34/((2*SUM(J$34:J51))+1),E51)</f>
        <v>12004.533333333333</v>
      </c>
      <c r="F52" s="2">
        <f>IF(F51=MAX($D51:$F51),F$34/((2*SUM(K$34:K51))+1),F51)</f>
        <v>11016</v>
      </c>
      <c r="G52" s="1"/>
      <c r="H52" s="1">
        <v>19</v>
      </c>
      <c r="I52" s="1">
        <f t="shared" si="3"/>
        <v>1</v>
      </c>
      <c r="J52" s="1">
        <f t="shared" si="4"/>
        <v>0</v>
      </c>
      <c r="K52" s="1">
        <f t="shared" si="5"/>
        <v>0</v>
      </c>
      <c r="L52" s="1"/>
      <c r="M52" s="1"/>
      <c r="N52" s="1"/>
      <c r="O52" s="1"/>
      <c r="P52" s="1"/>
      <c r="Q52" s="1"/>
    </row>
    <row r="53" spans="2:17" ht="14.4">
      <c r="B53" s="1" t="s">
        <v>65</v>
      </c>
      <c r="C53" s="1">
        <v>20</v>
      </c>
      <c r="D53" s="2">
        <f>IF(D52=MAX($D52:$F52),D$34/((2*SUM(I$34:I52))+1),D52)</f>
        <v>12118.157894736842</v>
      </c>
      <c r="E53" s="2">
        <f>IF(E52=MAX($D52:$F52),E$34/((2*SUM(J$34:J52))+1),E52)</f>
        <v>12004.533333333333</v>
      </c>
      <c r="F53" s="2">
        <f>IF(F52=MAX($D52:$F52),F$34/((2*SUM(K$34:K52))+1),F52)</f>
        <v>11016</v>
      </c>
      <c r="G53" s="1"/>
      <c r="H53" s="1">
        <v>20</v>
      </c>
      <c r="I53" s="1">
        <f t="shared" si="3"/>
        <v>1</v>
      </c>
      <c r="J53" s="1">
        <f t="shared" si="4"/>
        <v>0</v>
      </c>
      <c r="K53" s="1">
        <f t="shared" si="5"/>
        <v>0</v>
      </c>
      <c r="L53" s="1"/>
      <c r="M53" s="1"/>
      <c r="N53" s="1"/>
      <c r="O53" s="1"/>
      <c r="P53" s="1"/>
      <c r="Q53" s="1"/>
    </row>
    <row r="54" spans="2:17" ht="14.4">
      <c r="B54" s="1" t="s">
        <v>65</v>
      </c>
      <c r="C54" s="1">
        <v>21</v>
      </c>
      <c r="D54" s="2">
        <f>IF(D53=MAX($D53:$F53),D$34/((2*SUM(I$34:I53))+1),D53)</f>
        <v>10964.047619047618</v>
      </c>
      <c r="E54" s="2">
        <f>IF(E53=MAX($D53:$F53),E$34/((2*SUM(J$34:J53))+1),E53)</f>
        <v>12004.533333333333</v>
      </c>
      <c r="F54" s="2">
        <f>IF(F53=MAX($D53:$F53),F$34/((2*SUM(K$34:K53))+1),F53)</f>
        <v>11016</v>
      </c>
      <c r="G54" s="1"/>
      <c r="H54" s="1">
        <v>21</v>
      </c>
      <c r="I54" s="1">
        <f t="shared" si="3"/>
        <v>0</v>
      </c>
      <c r="J54" s="1">
        <f t="shared" si="4"/>
        <v>1</v>
      </c>
      <c r="K54" s="1">
        <f t="shared" si="5"/>
        <v>0</v>
      </c>
      <c r="L54" s="1"/>
      <c r="M54" s="1"/>
      <c r="N54" s="1"/>
      <c r="O54" s="1"/>
      <c r="P54" s="1"/>
      <c r="Q54" s="1"/>
    </row>
    <row r="55" spans="2:17" ht="14.4">
      <c r="B55" s="1" t="s">
        <v>65</v>
      </c>
      <c r="C55" s="1">
        <v>22</v>
      </c>
      <c r="D55" s="2">
        <f>IF(D54=MAX($D54:$F54),D$34/((2*SUM(I$34:I54))+1),D54)</f>
        <v>10964.047619047618</v>
      </c>
      <c r="E55" s="2">
        <f>IF(E54=MAX($D54:$F54),E$34/((2*SUM(J$34:J54))+1),E54)</f>
        <v>10592.235294117647</v>
      </c>
      <c r="F55" s="2">
        <f>IF(F54=MAX($D54:$F54),F$34/((2*SUM(K$34:K54))+1),F54)</f>
        <v>11016</v>
      </c>
      <c r="G55" s="1"/>
      <c r="H55" s="1">
        <v>22</v>
      </c>
      <c r="I55" s="1">
        <f t="shared" si="3"/>
        <v>0</v>
      </c>
      <c r="J55" s="1">
        <f t="shared" si="4"/>
        <v>0</v>
      </c>
      <c r="K55" s="1">
        <f t="shared" si="5"/>
        <v>1</v>
      </c>
      <c r="L55" s="1"/>
      <c r="M55" s="1"/>
      <c r="N55" s="1"/>
      <c r="O55" s="1"/>
      <c r="P55" s="1"/>
      <c r="Q55" s="1"/>
    </row>
    <row r="56" spans="2:17" ht="14.4">
      <c r="B56" s="1"/>
      <c r="C56" s="1"/>
      <c r="D56" s="2"/>
      <c r="E56" s="1"/>
      <c r="F56" s="1"/>
      <c r="G56" s="1"/>
      <c r="H56" s="1" t="s">
        <v>0</v>
      </c>
      <c r="I56" s="1">
        <f>SUM(I34:I55)</f>
        <v>10</v>
      </c>
      <c r="J56" s="1">
        <f>SUM(J34:J55)</f>
        <v>8</v>
      </c>
      <c r="K56" s="1">
        <f>SUM(K34:K55)</f>
        <v>4</v>
      </c>
      <c r="L56" s="1"/>
      <c r="M56" s="1"/>
      <c r="N56" s="1"/>
      <c r="O56" s="1"/>
      <c r="P56" s="1"/>
      <c r="Q56" s="1"/>
    </row>
    <row r="57" spans="2:17" ht="14.4"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ht="14.4">
      <c r="B58" s="1" t="s">
        <v>3</v>
      </c>
      <c r="C58" s="1"/>
      <c r="D58" s="1" t="s">
        <v>6</v>
      </c>
      <c r="E58" s="1" t="s">
        <v>8</v>
      </c>
      <c r="F58" s="1" t="s">
        <v>9</v>
      </c>
      <c r="G58" s="1" t="s">
        <v>10</v>
      </c>
      <c r="H58" s="1"/>
      <c r="I58" s="1"/>
      <c r="J58" s="1" t="s">
        <v>6</v>
      </c>
      <c r="K58" s="1" t="s">
        <v>8</v>
      </c>
      <c r="L58" s="1" t="s">
        <v>9</v>
      </c>
      <c r="M58" s="1" t="s">
        <v>10</v>
      </c>
      <c r="N58" s="1"/>
      <c r="O58" s="1" t="s">
        <v>40</v>
      </c>
      <c r="P58" s="2">
        <f>Datos!J37</f>
        <v>8855.5</v>
      </c>
      <c r="Q58" s="1"/>
    </row>
    <row r="59" spans="2:17" ht="14.4">
      <c r="B59" s="1"/>
      <c r="C59" s="1" t="s">
        <v>30</v>
      </c>
      <c r="D59" s="1">
        <f t="array" ref="D59:G59">TRANSPOSE(Datos!F3:F13)</f>
        <v>88694</v>
      </c>
      <c r="E59" s="1">
        <v>44222</v>
      </c>
      <c r="F59" s="1">
        <v>22042</v>
      </c>
      <c r="G59" s="1">
        <v>15442</v>
      </c>
      <c r="H59" s="1"/>
      <c r="I59" s="1" t="s">
        <v>64</v>
      </c>
      <c r="J59" s="1"/>
      <c r="K59" s="1"/>
      <c r="L59" s="1"/>
      <c r="M59" s="1"/>
      <c r="N59" s="1"/>
      <c r="O59" s="1" t="s">
        <v>6</v>
      </c>
      <c r="P59" s="1" t="str">
        <f t="array" ref="P59:P69">IF(Datos!F3:F13&gt;Datos!$J$37,"PASA CORTE","NO PASA CORTE")</f>
        <v>PASA CORTE</v>
      </c>
      <c r="Q59" s="1"/>
    </row>
    <row r="60" spans="2:17" ht="14.4">
      <c r="B60" s="1" t="s">
        <v>65</v>
      </c>
      <c r="C60" s="1">
        <v>1</v>
      </c>
      <c r="D60" s="2">
        <f>D59/((2*0)+1)</f>
        <v>88694</v>
      </c>
      <c r="E60" s="2">
        <f>E59/((2*0)+1)</f>
        <v>44222</v>
      </c>
      <c r="F60" s="2">
        <f>F59/((2*0)+1)</f>
        <v>22042</v>
      </c>
      <c r="G60" s="2">
        <f>G59/((2*0)+1)</f>
        <v>15442</v>
      </c>
      <c r="H60" s="1"/>
      <c r="I60" s="1">
        <v>1</v>
      </c>
      <c r="J60" s="1">
        <f t="shared" ref="J60:J73" si="6">IF(D60=MAX($D60:$G60),1,0)</f>
        <v>1</v>
      </c>
      <c r="K60" s="1">
        <f t="shared" ref="K60:K73" si="7">IF(E60=MAX($D60:$G60),1,0)</f>
        <v>0</v>
      </c>
      <c r="L60" s="1">
        <f t="shared" ref="L60:L73" si="8">IF(F60=MAX($D60:$G60),1,0)</f>
        <v>0</v>
      </c>
      <c r="M60" s="1">
        <f t="shared" ref="M60:M73" si="9">IF(G60=MAX($D60:$G60),1,0)</f>
        <v>0</v>
      </c>
      <c r="N60" s="1"/>
      <c r="O60" s="1" t="s">
        <v>8</v>
      </c>
      <c r="P60" s="1" t="str">
        <v>PASA CORTE</v>
      </c>
      <c r="Q60" s="1"/>
    </row>
    <row r="61" spans="2:17" ht="14.4">
      <c r="B61" s="1" t="s">
        <v>65</v>
      </c>
      <c r="C61" s="1">
        <v>2</v>
      </c>
      <c r="D61" s="2">
        <f>IF(D60=MAX($D60:$G60),D$59/((2*SUM(J$60:J60))+1),D60)</f>
        <v>29564.666666666668</v>
      </c>
      <c r="E61" s="2">
        <f>IF(E60=MAX($D60:$G60),E$59/((2*SUM(K$60:K60))+1),E60)</f>
        <v>44222</v>
      </c>
      <c r="F61" s="2">
        <f>IF(F60=MAX($D60:$G60),F$59/((2*SUM(L$60:L60))+1),F60)</f>
        <v>22042</v>
      </c>
      <c r="G61" s="2">
        <f>IF(G60=MAX($D60:$G60),G$59/((2*SUM(M$60:M60))+1),G60)</f>
        <v>15442</v>
      </c>
      <c r="H61" s="1"/>
      <c r="I61" s="1">
        <v>2</v>
      </c>
      <c r="J61" s="1">
        <f t="shared" si="6"/>
        <v>0</v>
      </c>
      <c r="K61" s="1">
        <f t="shared" si="7"/>
        <v>1</v>
      </c>
      <c r="L61" s="1">
        <f t="shared" si="8"/>
        <v>0</v>
      </c>
      <c r="M61" s="1">
        <f t="shared" si="9"/>
        <v>0</v>
      </c>
      <c r="N61" s="1"/>
      <c r="O61" s="1" t="s">
        <v>9</v>
      </c>
      <c r="P61" s="1" t="str">
        <v>PASA CORTE</v>
      </c>
      <c r="Q61" s="1"/>
    </row>
    <row r="62" spans="2:17" ht="14.4">
      <c r="B62" s="1" t="s">
        <v>65</v>
      </c>
      <c r="C62" s="1">
        <v>3</v>
      </c>
      <c r="D62" s="2">
        <f>IF(D61=MAX($D61:$G61),D$59/((2*SUM(J$60:J61))+1),D61)</f>
        <v>29564.666666666668</v>
      </c>
      <c r="E62" s="2">
        <f>IF(E61=MAX($D61:$G61),E$59/((2*SUM(K$60:K61))+1),E61)</f>
        <v>14740.666666666666</v>
      </c>
      <c r="F62" s="2">
        <f>IF(F61=MAX($D61:$G61),F$59/((2*SUM(L$60:L61))+1),F61)</f>
        <v>22042</v>
      </c>
      <c r="G62" s="2">
        <f>IF(G61=MAX($D61:$G61),G$59/((2*SUM(M$60:M61))+1),G61)</f>
        <v>15442</v>
      </c>
      <c r="H62" s="1"/>
      <c r="I62" s="1">
        <v>3</v>
      </c>
      <c r="J62" s="1">
        <f t="shared" si="6"/>
        <v>1</v>
      </c>
      <c r="K62" s="1">
        <f t="shared" si="7"/>
        <v>0</v>
      </c>
      <c r="L62" s="1">
        <f t="shared" si="8"/>
        <v>0</v>
      </c>
      <c r="M62" s="1">
        <f t="shared" si="9"/>
        <v>0</v>
      </c>
      <c r="N62" s="1"/>
      <c r="O62" s="1" t="s">
        <v>10</v>
      </c>
      <c r="P62" s="1" t="str">
        <v>PASA CORTE</v>
      </c>
      <c r="Q62" s="1"/>
    </row>
    <row r="63" spans="2:17" ht="14.4">
      <c r="B63" s="1" t="s">
        <v>65</v>
      </c>
      <c r="C63" s="1">
        <v>4</v>
      </c>
      <c r="D63" s="2">
        <f>IF(D62=MAX($D62:$G62),D$59/((2*SUM(J$60:J62))+1),D62)</f>
        <v>17738.8</v>
      </c>
      <c r="E63" s="2">
        <f>IF(E62=MAX($D62:$G62),E$59/((2*SUM(K$60:K62))+1),E62)</f>
        <v>14740.666666666666</v>
      </c>
      <c r="F63" s="2">
        <f>IF(F62=MAX($D62:$G62),F$59/((2*SUM(L$60:L62))+1),F62)</f>
        <v>22042</v>
      </c>
      <c r="G63" s="2">
        <f>IF(G62=MAX($D62:$G62),G$59/((2*SUM(M$60:M62))+1),G62)</f>
        <v>15442</v>
      </c>
      <c r="H63" s="1"/>
      <c r="I63" s="1">
        <v>4</v>
      </c>
      <c r="J63" s="1">
        <f t="shared" si="6"/>
        <v>0</v>
      </c>
      <c r="K63" s="1">
        <f t="shared" si="7"/>
        <v>0</v>
      </c>
      <c r="L63" s="1">
        <f t="shared" si="8"/>
        <v>1</v>
      </c>
      <c r="M63" s="1">
        <f t="shared" si="9"/>
        <v>0</v>
      </c>
      <c r="N63" s="1"/>
      <c r="O63" s="1" t="s">
        <v>11</v>
      </c>
      <c r="P63" s="1" t="str">
        <v>NO PASA CORTE</v>
      </c>
      <c r="Q63" s="1"/>
    </row>
    <row r="64" spans="2:17" ht="14.4">
      <c r="B64" s="1" t="s">
        <v>65</v>
      </c>
      <c r="C64" s="1">
        <v>5</v>
      </c>
      <c r="D64" s="2">
        <f>IF(D63=MAX($D63:$G63),D$59/((2*SUM(J$60:J63))+1),D63)</f>
        <v>17738.8</v>
      </c>
      <c r="E64" s="2">
        <f>IF(E63=MAX($D63:$G63),E$59/((2*SUM(K$60:K63))+1),E63)</f>
        <v>14740.666666666666</v>
      </c>
      <c r="F64" s="2">
        <f>IF(F63=MAX($D63:$G63),F$59/((2*SUM(L$60:L63))+1),F63)</f>
        <v>7347.333333333333</v>
      </c>
      <c r="G64" s="2">
        <f>IF(G63=MAX($D63:$G63),G$59/((2*SUM(M$60:M63))+1),G63)</f>
        <v>15442</v>
      </c>
      <c r="H64" s="1"/>
      <c r="I64" s="1">
        <v>5</v>
      </c>
      <c r="J64" s="1">
        <f t="shared" si="6"/>
        <v>1</v>
      </c>
      <c r="K64" s="1">
        <f t="shared" si="7"/>
        <v>0</v>
      </c>
      <c r="L64" s="1">
        <f t="shared" si="8"/>
        <v>0</v>
      </c>
      <c r="M64" s="1">
        <f t="shared" si="9"/>
        <v>0</v>
      </c>
      <c r="N64" s="1"/>
      <c r="O64" s="1" t="s">
        <v>12</v>
      </c>
      <c r="P64" s="1" t="str">
        <v>NO PASA CORTE</v>
      </c>
      <c r="Q64" s="1"/>
    </row>
    <row r="65" spans="2:17" ht="14.4">
      <c r="B65" s="1" t="s">
        <v>65</v>
      </c>
      <c r="C65" s="1">
        <v>6</v>
      </c>
      <c r="D65" s="2">
        <f>IF(D64=MAX($D64:$G64),D$59/((2*SUM(J$60:J64))+1),D64)</f>
        <v>12670.571428571429</v>
      </c>
      <c r="E65" s="2">
        <f>IF(E64=MAX($D64:$G64),E$59/((2*SUM(K$60:K64))+1),E64)</f>
        <v>14740.666666666666</v>
      </c>
      <c r="F65" s="2">
        <f>IF(F64=MAX($D64:$G64),F$59/((2*SUM(L$60:L64))+1),F64)</f>
        <v>7347.333333333333</v>
      </c>
      <c r="G65" s="2">
        <f>IF(G64=MAX($D64:$G64),G$59/((2*SUM(M$60:M64))+1),G64)</f>
        <v>15442</v>
      </c>
      <c r="H65" s="1"/>
      <c r="I65" s="1">
        <v>6</v>
      </c>
      <c r="J65" s="1">
        <f t="shared" si="6"/>
        <v>0</v>
      </c>
      <c r="K65" s="1">
        <f t="shared" si="7"/>
        <v>0</v>
      </c>
      <c r="L65" s="1">
        <f t="shared" si="8"/>
        <v>0</v>
      </c>
      <c r="M65" s="1">
        <f t="shared" si="9"/>
        <v>1</v>
      </c>
      <c r="N65" s="1"/>
      <c r="O65" s="1" t="s">
        <v>14</v>
      </c>
      <c r="P65" s="1" t="str">
        <v>NO PASA CORTE</v>
      </c>
      <c r="Q65" s="1"/>
    </row>
    <row r="66" spans="2:17" ht="14.4">
      <c r="B66" s="1" t="s">
        <v>65</v>
      </c>
      <c r="C66" s="1">
        <v>7</v>
      </c>
      <c r="D66" s="2">
        <f>IF(D65=MAX($D65:$G65),D$59/((2*SUM(J$60:J65))+1),D65)</f>
        <v>12670.571428571429</v>
      </c>
      <c r="E66" s="2">
        <f>IF(E65=MAX($D65:$G65),E$59/((2*SUM(K$60:K65))+1),E65)</f>
        <v>14740.666666666666</v>
      </c>
      <c r="F66" s="2">
        <f>IF(F65=MAX($D65:$G65),F$59/((2*SUM(L$60:L65))+1),F65)</f>
        <v>7347.333333333333</v>
      </c>
      <c r="G66" s="2">
        <f>IF(G65=MAX($D65:$G65),G$59/((2*SUM(M$60:M65))+1),G65)</f>
        <v>5147.333333333333</v>
      </c>
      <c r="H66" s="1"/>
      <c r="I66" s="1">
        <v>7</v>
      </c>
      <c r="J66" s="1">
        <f t="shared" si="6"/>
        <v>0</v>
      </c>
      <c r="K66" s="1">
        <f t="shared" si="7"/>
        <v>1</v>
      </c>
      <c r="L66" s="1">
        <f t="shared" si="8"/>
        <v>0</v>
      </c>
      <c r="M66" s="1">
        <f t="shared" si="9"/>
        <v>0</v>
      </c>
      <c r="N66" s="1"/>
      <c r="O66" s="1" t="s">
        <v>15</v>
      </c>
      <c r="P66" s="1" t="str">
        <v>NO PASA CORTE</v>
      </c>
      <c r="Q66" s="1"/>
    </row>
    <row r="67" spans="2:17" ht="14.4">
      <c r="B67" s="1" t="s">
        <v>65</v>
      </c>
      <c r="C67" s="1">
        <v>8</v>
      </c>
      <c r="D67" s="2">
        <f>IF(D66=MAX($D66:$G66),D$59/((2*SUM(J$60:J66))+1),D66)</f>
        <v>12670.571428571429</v>
      </c>
      <c r="E67" s="2">
        <f>IF(E66=MAX($D66:$G66),E$59/((2*SUM(K$60:K66))+1),E66)</f>
        <v>8844.4</v>
      </c>
      <c r="F67" s="2">
        <f>IF(F66=MAX($D66:$G66),F$59/((2*SUM(L$60:L66))+1),F66)</f>
        <v>7347.333333333333</v>
      </c>
      <c r="G67" s="2">
        <f>IF(G66=MAX($D66:$G66),G$59/((2*SUM(M$60:M66))+1),G66)</f>
        <v>5147.333333333333</v>
      </c>
      <c r="H67" s="1"/>
      <c r="I67" s="1">
        <v>8</v>
      </c>
      <c r="J67" s="1">
        <f t="shared" si="6"/>
        <v>1</v>
      </c>
      <c r="K67" s="1">
        <f t="shared" si="7"/>
        <v>0</v>
      </c>
      <c r="L67" s="1">
        <f t="shared" si="8"/>
        <v>0</v>
      </c>
      <c r="M67" s="1">
        <f t="shared" si="9"/>
        <v>0</v>
      </c>
      <c r="N67" s="1"/>
      <c r="O67" s="1" t="s">
        <v>63</v>
      </c>
      <c r="P67" s="1" t="str">
        <v>NO PASA CORTE</v>
      </c>
      <c r="Q67" s="1"/>
    </row>
    <row r="68" spans="2:17" ht="14.4">
      <c r="B68" s="1" t="s">
        <v>65</v>
      </c>
      <c r="C68" s="1">
        <v>9</v>
      </c>
      <c r="D68" s="2">
        <f>IF(D67=MAX($D67:$G67),D$59/((2*SUM(J$60:J67))+1),D67)</f>
        <v>9854.8888888888887</v>
      </c>
      <c r="E68" s="2">
        <f>IF(E67=MAX($D67:$G67),E$59/((2*SUM(K$60:K67))+1),E67)</f>
        <v>8844.4</v>
      </c>
      <c r="F68" s="2">
        <f>IF(F67=MAX($D67:$G67),F$59/((2*SUM(L$60:L67))+1),F67)</f>
        <v>7347.333333333333</v>
      </c>
      <c r="G68" s="2">
        <f>IF(G67=MAX($D67:$G67),G$59/((2*SUM(M$60:M67))+1),G67)</f>
        <v>5147.333333333333</v>
      </c>
      <c r="H68" s="1"/>
      <c r="I68" s="1">
        <v>9</v>
      </c>
      <c r="J68" s="1">
        <f t="shared" si="6"/>
        <v>1</v>
      </c>
      <c r="K68" s="1">
        <f t="shared" si="7"/>
        <v>0</v>
      </c>
      <c r="L68" s="1">
        <f t="shared" si="8"/>
        <v>0</v>
      </c>
      <c r="M68" s="1">
        <f t="shared" si="9"/>
        <v>0</v>
      </c>
      <c r="N68" s="1"/>
      <c r="O68" s="1" t="s">
        <v>16</v>
      </c>
      <c r="P68" s="1" t="str">
        <v>NO PASA CORTE</v>
      </c>
      <c r="Q68" s="1"/>
    </row>
    <row r="69" spans="2:17" ht="14.4">
      <c r="B69" s="1" t="s">
        <v>65</v>
      </c>
      <c r="C69" s="1">
        <v>10</v>
      </c>
      <c r="D69" s="2">
        <f>IF(D68=MAX($D68:$G68),D$59/((2*SUM(J$60:J68))+1),D68)</f>
        <v>8063.090909090909</v>
      </c>
      <c r="E69" s="2">
        <f>IF(E68=MAX($D68:$G68),E$59/((2*SUM(K$60:K68))+1),E68)</f>
        <v>8844.4</v>
      </c>
      <c r="F69" s="2">
        <f>IF(F68=MAX($D68:$G68),F$59/((2*SUM(L$60:L68))+1),F68)</f>
        <v>7347.333333333333</v>
      </c>
      <c r="G69" s="2">
        <f>IF(G68=MAX($D68:$G68),G$59/((2*SUM(M$60:M68))+1),G68)</f>
        <v>5147.333333333333</v>
      </c>
      <c r="H69" s="1"/>
      <c r="I69" s="1">
        <v>10</v>
      </c>
      <c r="J69" s="1">
        <f t="shared" si="6"/>
        <v>0</v>
      </c>
      <c r="K69" s="1">
        <f t="shared" si="7"/>
        <v>1</v>
      </c>
      <c r="L69" s="1">
        <f t="shared" si="8"/>
        <v>0</v>
      </c>
      <c r="M69" s="1">
        <f t="shared" si="9"/>
        <v>0</v>
      </c>
      <c r="N69" s="1"/>
      <c r="O69" s="1" t="s">
        <v>17</v>
      </c>
      <c r="P69" s="1" t="str">
        <v>NO PASA CORTE</v>
      </c>
      <c r="Q69" s="1"/>
    </row>
    <row r="70" spans="2:17" ht="14.4">
      <c r="B70" s="1" t="s">
        <v>65</v>
      </c>
      <c r="C70" s="1">
        <v>11</v>
      </c>
      <c r="D70" s="2">
        <f>IF(D69=MAX($D69:$G69),D$59/((2*SUM(J$60:J69))+1),D69)</f>
        <v>8063.090909090909</v>
      </c>
      <c r="E70" s="2">
        <f>IF(E69=MAX($D69:$G69),E$59/((2*SUM(K$60:K69))+1),E69)</f>
        <v>6317.4285714285716</v>
      </c>
      <c r="F70" s="2">
        <f>IF(F69=MAX($D69:$G69),F$59/((2*SUM(L$60:L69))+1),F69)</f>
        <v>7347.333333333333</v>
      </c>
      <c r="G70" s="2">
        <f>IF(G69=MAX($D69:$G69),G$59/((2*SUM(M$60:M69))+1),G69)</f>
        <v>5147.333333333333</v>
      </c>
      <c r="H70" s="1"/>
      <c r="I70" s="1">
        <v>11</v>
      </c>
      <c r="J70" s="1">
        <f t="shared" si="6"/>
        <v>1</v>
      </c>
      <c r="K70" s="1">
        <f t="shared" si="7"/>
        <v>0</v>
      </c>
      <c r="L70" s="1">
        <f t="shared" si="8"/>
        <v>0</v>
      </c>
      <c r="M70" s="1">
        <f t="shared" si="9"/>
        <v>0</v>
      </c>
      <c r="N70" s="1"/>
      <c r="O70" s="1"/>
      <c r="P70" s="1"/>
      <c r="Q70" s="1"/>
    </row>
    <row r="71" spans="2:17" ht="14.4">
      <c r="B71" s="1" t="s">
        <v>65</v>
      </c>
      <c r="C71" s="1">
        <v>12</v>
      </c>
      <c r="D71" s="2">
        <f>IF(D70=MAX($D70:$G70),D$59/((2*SUM(J$60:J70))+1),D70)</f>
        <v>6822.6153846153848</v>
      </c>
      <c r="E71" s="2">
        <f>IF(E70=MAX($D70:$G70),E$59/((2*SUM(K$60:K70))+1),E70)</f>
        <v>6317.4285714285716</v>
      </c>
      <c r="F71" s="2">
        <f>IF(F70=MAX($D70:$G70),F$59/((2*SUM(L$60:L70))+1),F70)</f>
        <v>7347.333333333333</v>
      </c>
      <c r="G71" s="2">
        <f>IF(G70=MAX($D70:$G70),G$59/((2*SUM(M$60:M70))+1),G70)</f>
        <v>5147.333333333333</v>
      </c>
      <c r="H71" s="1"/>
      <c r="I71" s="1">
        <v>12</v>
      </c>
      <c r="J71" s="1">
        <f t="shared" si="6"/>
        <v>0</v>
      </c>
      <c r="K71" s="1">
        <f t="shared" si="7"/>
        <v>0</v>
      </c>
      <c r="L71" s="1">
        <f t="shared" si="8"/>
        <v>1</v>
      </c>
      <c r="M71" s="1">
        <f t="shared" si="9"/>
        <v>0</v>
      </c>
      <c r="N71" s="1"/>
      <c r="O71" s="1"/>
      <c r="P71" s="1"/>
      <c r="Q71" s="1"/>
    </row>
    <row r="72" spans="2:17" ht="14.4">
      <c r="B72" s="1" t="s">
        <v>65</v>
      </c>
      <c r="C72" s="1">
        <v>13</v>
      </c>
      <c r="D72" s="2">
        <f>IF(D71=MAX($D71:$G71),D$59/((2*SUM(J$60:J71))+1),D71)</f>
        <v>6822.6153846153848</v>
      </c>
      <c r="E72" s="2">
        <f>IF(E71=MAX($D71:$G71),E$59/((2*SUM(K$60:K71))+1),E71)</f>
        <v>6317.4285714285716</v>
      </c>
      <c r="F72" s="2">
        <f>IF(F71=MAX($D71:$G71),F$59/((2*SUM(L$60:L71))+1),F71)</f>
        <v>4408.3999999999996</v>
      </c>
      <c r="G72" s="2">
        <f>IF(G71=MAX($D71:$G71),G$59/((2*SUM(M$60:M71))+1),G71)</f>
        <v>5147.333333333333</v>
      </c>
      <c r="H72" s="1"/>
      <c r="I72" s="1">
        <v>13</v>
      </c>
      <c r="J72" s="1">
        <f t="shared" si="6"/>
        <v>1</v>
      </c>
      <c r="K72" s="1">
        <f t="shared" si="7"/>
        <v>0</v>
      </c>
      <c r="L72" s="1">
        <f t="shared" si="8"/>
        <v>0</v>
      </c>
      <c r="M72" s="1">
        <f t="shared" si="9"/>
        <v>0</v>
      </c>
      <c r="N72" s="1"/>
      <c r="O72" s="1"/>
      <c r="P72" s="1"/>
      <c r="Q72" s="1"/>
    </row>
    <row r="73" spans="2:17" ht="14.4">
      <c r="B73" s="1" t="s">
        <v>65</v>
      </c>
      <c r="C73" s="1">
        <v>14</v>
      </c>
      <c r="D73" s="2">
        <f>IF(D72=MAX($D72:$G72),D$59/((2*SUM(J$60:J72))+1),D72)</f>
        <v>5912.9333333333334</v>
      </c>
      <c r="E73" s="2">
        <f>IF(E72=MAX($D72:$G72),E$59/((2*SUM(K$60:K72))+1),E72)</f>
        <v>6317.4285714285716</v>
      </c>
      <c r="F73" s="2">
        <f>IF(F72=MAX($D72:$G72),F$59/((2*SUM(L$60:L72))+1),F72)</f>
        <v>4408.3999999999996</v>
      </c>
      <c r="G73" s="2">
        <f>IF(G72=MAX($D72:$G72),G$59/((2*SUM(M$60:M72))+1),G72)</f>
        <v>5147.333333333333</v>
      </c>
      <c r="H73" s="1"/>
      <c r="I73" s="1">
        <v>14</v>
      </c>
      <c r="J73" s="1">
        <f t="shared" si="6"/>
        <v>0</v>
      </c>
      <c r="K73" s="1">
        <f t="shared" si="7"/>
        <v>1</v>
      </c>
      <c r="L73" s="1">
        <f t="shared" si="8"/>
        <v>0</v>
      </c>
      <c r="M73" s="1">
        <f t="shared" si="9"/>
        <v>0</v>
      </c>
      <c r="N73" s="1"/>
      <c r="O73" s="1"/>
      <c r="P73" s="1"/>
      <c r="Q73" s="1"/>
    </row>
    <row r="74" spans="2:17" ht="14.4">
      <c r="B74" s="1"/>
      <c r="C74" s="1"/>
      <c r="D74" s="1"/>
      <c r="E74" s="1"/>
      <c r="F74" s="1"/>
      <c r="G74" s="1"/>
      <c r="H74" s="1"/>
      <c r="I74" s="1" t="s">
        <v>0</v>
      </c>
      <c r="J74" s="1">
        <f>SUM(J60:J73)</f>
        <v>7</v>
      </c>
      <c r="K74" s="1">
        <f>SUM(K60:K73)</f>
        <v>4</v>
      </c>
      <c r="L74" s="1">
        <f>SUM(L60:L73)</f>
        <v>2</v>
      </c>
      <c r="M74" s="1">
        <f>SUM(M60:M73)</f>
        <v>1</v>
      </c>
      <c r="N74" s="1"/>
      <c r="O74" s="1"/>
      <c r="P74" s="1"/>
      <c r="Q74" s="1"/>
    </row>
    <row r="75" spans="2:17" ht="14.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ht="14.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ht="14.4">
      <c r="B77" s="1" t="s">
        <v>4</v>
      </c>
      <c r="C77" s="1"/>
      <c r="D77" s="1" t="s">
        <v>6</v>
      </c>
      <c r="E77" s="1" t="s">
        <v>8</v>
      </c>
      <c r="F77" s="1" t="s">
        <v>9</v>
      </c>
      <c r="G77" s="1"/>
      <c r="H77" s="1"/>
      <c r="I77" s="1" t="s">
        <v>6</v>
      </c>
      <c r="J77" s="1" t="s">
        <v>8</v>
      </c>
      <c r="K77" s="1" t="s">
        <v>9</v>
      </c>
      <c r="L77" s="1"/>
      <c r="M77" s="1" t="s">
        <v>40</v>
      </c>
      <c r="N77" s="2">
        <f>Datos!J38</f>
        <v>9385.2000000000007</v>
      </c>
      <c r="O77" s="1"/>
      <c r="P77" s="1"/>
      <c r="Q77" s="1"/>
    </row>
    <row r="78" spans="2:17" ht="14.4">
      <c r="B78" s="1"/>
      <c r="C78" s="1" t="s">
        <v>30</v>
      </c>
      <c r="D78" s="1">
        <f t="array" ref="D78:F78">TRANSPOSE(Datos!G3:G13)</f>
        <v>100123</v>
      </c>
      <c r="E78" s="1">
        <v>46940</v>
      </c>
      <c r="F78" s="1">
        <v>32403</v>
      </c>
      <c r="G78" s="1"/>
      <c r="H78" s="1" t="s">
        <v>64</v>
      </c>
      <c r="I78" s="1"/>
      <c r="J78" s="1"/>
      <c r="K78" s="1"/>
      <c r="L78" s="1"/>
      <c r="M78" s="1" t="s">
        <v>6</v>
      </c>
      <c r="N78" s="1" t="str">
        <f t="array" ref="N78:N88">IF(Datos!G3:G13&gt;Datos!$J$38,"PASA CORTE","NO PASA CORTE")</f>
        <v>PASA CORTE</v>
      </c>
      <c r="O78" s="1"/>
      <c r="P78" s="1"/>
      <c r="Q78" s="1"/>
    </row>
    <row r="79" spans="2:17" ht="14.4">
      <c r="B79" s="1" t="s">
        <v>65</v>
      </c>
      <c r="C79" s="1">
        <v>1</v>
      </c>
      <c r="D79" s="2">
        <f>D78/((2*0)+1)</f>
        <v>100123</v>
      </c>
      <c r="E79" s="2">
        <f>E78/((2*0)+1)</f>
        <v>46940</v>
      </c>
      <c r="F79" s="2">
        <f>F78/((2*0)+1)</f>
        <v>32403</v>
      </c>
      <c r="G79" s="2"/>
      <c r="H79" s="1">
        <v>1</v>
      </c>
      <c r="I79" s="1">
        <f t="shared" ref="I79:I92" si="10">IF(D79=MAX($D79:$F79),1,0)</f>
        <v>1</v>
      </c>
      <c r="J79" s="1">
        <f t="shared" ref="J79:J92" si="11">IF(E79=MAX($D79:$F79),1,0)</f>
        <v>0</v>
      </c>
      <c r="K79" s="1">
        <f t="shared" ref="K79:K92" si="12">IF(F79=MAX($D79:$F79),1,0)</f>
        <v>0</v>
      </c>
      <c r="L79" s="1"/>
      <c r="M79" s="1" t="s">
        <v>8</v>
      </c>
      <c r="N79" s="1" t="str">
        <v>PASA CORTE</v>
      </c>
      <c r="O79" s="1"/>
      <c r="P79" s="1"/>
      <c r="Q79" s="1"/>
    </row>
    <row r="80" spans="2:17" ht="14.4">
      <c r="B80" s="1" t="s">
        <v>65</v>
      </c>
      <c r="C80" s="1">
        <v>2</v>
      </c>
      <c r="D80" s="2">
        <f>IF(D79=MAX($D79:$G79),D$59/((2*SUM(I$79:I79))+1),D79)</f>
        <v>29564.666666666668</v>
      </c>
      <c r="E80" s="2">
        <f>IF(E79=MAX($D79:$G79),E$59/((2*SUM(J$79:J79))+1),E79)</f>
        <v>46940</v>
      </c>
      <c r="F80" s="2">
        <f>IF(F79=MAX($D79:$G79),F$59/((2*SUM(K$79:K79))+1),F79)</f>
        <v>32403</v>
      </c>
      <c r="G80" s="2"/>
      <c r="H80" s="1">
        <v>2</v>
      </c>
      <c r="I80" s="1">
        <f t="shared" si="10"/>
        <v>0</v>
      </c>
      <c r="J80" s="1">
        <f t="shared" si="11"/>
        <v>1</v>
      </c>
      <c r="K80" s="1">
        <f t="shared" si="12"/>
        <v>0</v>
      </c>
      <c r="L80" s="1"/>
      <c r="M80" s="1" t="s">
        <v>9</v>
      </c>
      <c r="N80" s="1" t="str">
        <v>PASA CORTE</v>
      </c>
      <c r="O80" s="1"/>
      <c r="P80" s="1"/>
      <c r="Q80" s="1"/>
    </row>
    <row r="81" spans="2:17" ht="14.4">
      <c r="B81" s="1" t="s">
        <v>65</v>
      </c>
      <c r="C81" s="1">
        <v>3</v>
      </c>
      <c r="D81" s="10">
        <f>IF(D80=MAX($D80:$G80),D$59/((2*SUM(I$79:I80))+1),D80)</f>
        <v>29564.666666666668</v>
      </c>
      <c r="E81" s="2">
        <f>IF(E80=MAX($D80:$G80),E$59/((2*SUM(J$79:J80))+1),E80)</f>
        <v>14740.666666666666</v>
      </c>
      <c r="F81" s="2">
        <f>IF(F80=MAX($D80:$G80),F$59/((2*SUM(K$79:K80))+1),F80)</f>
        <v>32403</v>
      </c>
      <c r="G81" s="2"/>
      <c r="H81" s="1">
        <v>3</v>
      </c>
      <c r="I81" s="1">
        <f t="shared" si="10"/>
        <v>0</v>
      </c>
      <c r="J81" s="1">
        <f t="shared" si="11"/>
        <v>0</v>
      </c>
      <c r="K81" s="1">
        <f t="shared" si="12"/>
        <v>1</v>
      </c>
      <c r="L81" s="1"/>
      <c r="M81" s="1" t="s">
        <v>10</v>
      </c>
      <c r="N81" s="1" t="str">
        <v>NO PASA CORTE</v>
      </c>
      <c r="O81" s="1"/>
      <c r="P81" s="1"/>
      <c r="Q81" s="1"/>
    </row>
    <row r="82" spans="2:17" ht="14.4">
      <c r="B82" s="1" t="s">
        <v>65</v>
      </c>
      <c r="C82" s="1">
        <v>4</v>
      </c>
      <c r="D82" s="10">
        <f>IF(D81=MAX($D81:$G81),D$59/((2*SUM(I$79:I81))+1),D81)</f>
        <v>29564.666666666668</v>
      </c>
      <c r="E82" s="2">
        <f>IF(E81=MAX($D81:$G81),E$59/((2*SUM(J$79:J81))+1),E81)</f>
        <v>14740.666666666666</v>
      </c>
      <c r="F82" s="2">
        <f>IF(F81=MAX($D81:$G81),F$59/((2*SUM(K$79:K81))+1),F81)</f>
        <v>7347.333333333333</v>
      </c>
      <c r="G82" s="2"/>
      <c r="H82" s="1">
        <v>4</v>
      </c>
      <c r="I82" s="1">
        <f t="shared" si="10"/>
        <v>1</v>
      </c>
      <c r="J82" s="1">
        <f t="shared" si="11"/>
        <v>0</v>
      </c>
      <c r="K82" s="1">
        <f t="shared" si="12"/>
        <v>0</v>
      </c>
      <c r="L82" s="1"/>
      <c r="M82" s="1" t="s">
        <v>11</v>
      </c>
      <c r="N82" s="1" t="str">
        <v>NO PASA CORTE</v>
      </c>
      <c r="O82" s="1"/>
      <c r="P82" s="1"/>
      <c r="Q82" s="1"/>
    </row>
    <row r="83" spans="2:17" ht="14.4">
      <c r="B83" s="1" t="s">
        <v>65</v>
      </c>
      <c r="C83" s="1">
        <v>5</v>
      </c>
      <c r="D83" s="10">
        <f>IF(D82=MAX($D82:$G82),D$59/((2*SUM(I$79:I82))+1),D82)</f>
        <v>17738.8</v>
      </c>
      <c r="E83" s="2">
        <f>IF(E82=MAX($D82:$G82),E$59/((2*SUM(J$79:J82))+1),E82)</f>
        <v>14740.666666666666</v>
      </c>
      <c r="F83" s="2">
        <f>IF(F82=MAX($D82:$G82),F$59/((2*SUM(K$79:K82))+1),F82)</f>
        <v>7347.333333333333</v>
      </c>
      <c r="G83" s="2"/>
      <c r="H83" s="1">
        <v>5</v>
      </c>
      <c r="I83" s="1">
        <f t="shared" si="10"/>
        <v>1</v>
      </c>
      <c r="J83" s="1">
        <f t="shared" si="11"/>
        <v>0</v>
      </c>
      <c r="K83" s="1">
        <f t="shared" si="12"/>
        <v>0</v>
      </c>
      <c r="L83" s="1"/>
      <c r="M83" s="1" t="s">
        <v>12</v>
      </c>
      <c r="N83" s="1" t="str">
        <v>NO PASA CORTE</v>
      </c>
      <c r="O83" s="1"/>
      <c r="P83" s="1"/>
      <c r="Q83" s="1"/>
    </row>
    <row r="84" spans="2:17" ht="14.4">
      <c r="B84" s="1" t="s">
        <v>65</v>
      </c>
      <c r="C84" s="1">
        <v>6</v>
      </c>
      <c r="D84" s="10">
        <f>IF(D83=MAX($D83:$G83),D$59/((2*SUM(I$79:I83))+1),D83)</f>
        <v>12670.571428571429</v>
      </c>
      <c r="E84" s="2">
        <f>IF(E83=MAX($D83:$G83),E$59/((2*SUM(J$79:J83))+1),E83)</f>
        <v>14740.666666666666</v>
      </c>
      <c r="F84" s="2">
        <f>IF(F83=MAX($D83:$G83),F$59/((2*SUM(K$79:K83))+1),F83)</f>
        <v>7347.333333333333</v>
      </c>
      <c r="G84" s="2"/>
      <c r="H84" s="1">
        <v>6</v>
      </c>
      <c r="I84" s="1">
        <f t="shared" si="10"/>
        <v>0</v>
      </c>
      <c r="J84" s="1">
        <f t="shared" si="11"/>
        <v>1</v>
      </c>
      <c r="K84" s="1">
        <f t="shared" si="12"/>
        <v>0</v>
      </c>
      <c r="L84" s="1"/>
      <c r="M84" s="1" t="s">
        <v>14</v>
      </c>
      <c r="N84" s="1" t="str">
        <v>NO PASA CORTE</v>
      </c>
      <c r="O84" s="1"/>
      <c r="P84" s="1"/>
      <c r="Q84" s="1"/>
    </row>
    <row r="85" spans="2:17" ht="14.4">
      <c r="B85" s="1" t="s">
        <v>65</v>
      </c>
      <c r="C85" s="1">
        <v>7</v>
      </c>
      <c r="D85" s="10">
        <f>IF(D84=MAX($D84:$G84),D$59/((2*SUM(I$79:I84))+1),D84)</f>
        <v>12670.571428571429</v>
      </c>
      <c r="E85" s="2">
        <f>IF(E84=MAX($D84:$G84),E$59/((2*SUM(J$79:J84))+1),E84)</f>
        <v>8844.4</v>
      </c>
      <c r="F85" s="2">
        <f>IF(F84=MAX($D84:$G84),F$59/((2*SUM(K$79:K84))+1),F84)</f>
        <v>7347.333333333333</v>
      </c>
      <c r="G85" s="2"/>
      <c r="H85" s="1">
        <v>7</v>
      </c>
      <c r="I85" s="1">
        <f t="shared" si="10"/>
        <v>1</v>
      </c>
      <c r="J85" s="1">
        <f t="shared" si="11"/>
        <v>0</v>
      </c>
      <c r="K85" s="1">
        <f t="shared" si="12"/>
        <v>0</v>
      </c>
      <c r="L85" s="1"/>
      <c r="M85" s="1" t="s">
        <v>15</v>
      </c>
      <c r="N85" s="1" t="str">
        <v>NO PASA CORTE</v>
      </c>
      <c r="O85" s="1"/>
      <c r="P85" s="1"/>
      <c r="Q85" s="1"/>
    </row>
    <row r="86" spans="2:17" ht="14.4">
      <c r="B86" s="1" t="s">
        <v>65</v>
      </c>
      <c r="C86" s="1">
        <v>8</v>
      </c>
      <c r="D86" s="10">
        <f>IF(D85=MAX($D85:$G85),D$59/((2*SUM(I$79:I85))+1),D85)</f>
        <v>9854.8888888888887</v>
      </c>
      <c r="E86" s="2">
        <f>IF(E85=MAX($D85:$G85),E$59/((2*SUM(J$79:J85))+1),E85)</f>
        <v>8844.4</v>
      </c>
      <c r="F86" s="2">
        <f>IF(F85=MAX($D85:$G85),F$59/((2*SUM(K$79:K85))+1),F85)</f>
        <v>7347.333333333333</v>
      </c>
      <c r="G86" s="2"/>
      <c r="H86" s="1">
        <v>8</v>
      </c>
      <c r="I86" s="1">
        <f t="shared" si="10"/>
        <v>1</v>
      </c>
      <c r="J86" s="1">
        <f t="shared" si="11"/>
        <v>0</v>
      </c>
      <c r="K86" s="1">
        <f t="shared" si="12"/>
        <v>0</v>
      </c>
      <c r="L86" s="1"/>
      <c r="M86" s="1" t="s">
        <v>63</v>
      </c>
      <c r="N86" s="1" t="str">
        <v>NO PASA CORTE</v>
      </c>
      <c r="O86" s="1"/>
      <c r="P86" s="1"/>
      <c r="Q86" s="1"/>
    </row>
    <row r="87" spans="2:17" ht="14.4">
      <c r="B87" s="1" t="s">
        <v>65</v>
      </c>
      <c r="C87" s="1">
        <v>9</v>
      </c>
      <c r="D87" s="10">
        <f>IF(D86=MAX($D86:$G86),D$59/((2*SUM(I$79:I86))+1),D86)</f>
        <v>8063.090909090909</v>
      </c>
      <c r="E87" s="2">
        <f>IF(E86=MAX($D86:$G86),E$59/((2*SUM(J$79:J86))+1),E86)</f>
        <v>8844.4</v>
      </c>
      <c r="F87" s="2">
        <f>IF(F86=MAX($D86:$G86),F$59/((2*SUM(K$79:K86))+1),F86)</f>
        <v>7347.333333333333</v>
      </c>
      <c r="G87" s="2"/>
      <c r="H87" s="1">
        <v>9</v>
      </c>
      <c r="I87" s="1">
        <f t="shared" si="10"/>
        <v>0</v>
      </c>
      <c r="J87" s="1">
        <f t="shared" si="11"/>
        <v>1</v>
      </c>
      <c r="K87" s="1">
        <f t="shared" si="12"/>
        <v>0</v>
      </c>
      <c r="L87" s="1"/>
      <c r="M87" s="1" t="s">
        <v>16</v>
      </c>
      <c r="N87" s="1" t="str">
        <v>NO PASA CORTE</v>
      </c>
      <c r="O87" s="1"/>
      <c r="P87" s="1"/>
      <c r="Q87" s="1"/>
    </row>
    <row r="88" spans="2:17" ht="14.4">
      <c r="B88" s="1" t="s">
        <v>65</v>
      </c>
      <c r="C88" s="1">
        <v>10</v>
      </c>
      <c r="D88" s="10">
        <f>IF(D87=MAX($D87:$G87),D$59/((2*SUM(I$79:I87))+1),D87)</f>
        <v>8063.090909090909</v>
      </c>
      <c r="E88" s="2">
        <f>IF(E87=MAX($D87:$G87),E$59/((2*SUM(J$79:J87))+1),E87)</f>
        <v>6317.4285714285716</v>
      </c>
      <c r="F88" s="2">
        <f>IF(F87=MAX($D87:$G87),F$59/((2*SUM(K$79:K87))+1),F87)</f>
        <v>7347.333333333333</v>
      </c>
      <c r="G88" s="2"/>
      <c r="H88" s="1">
        <v>10</v>
      </c>
      <c r="I88" s="1">
        <f t="shared" si="10"/>
        <v>1</v>
      </c>
      <c r="J88" s="1">
        <f t="shared" si="11"/>
        <v>0</v>
      </c>
      <c r="K88" s="1">
        <f t="shared" si="12"/>
        <v>0</v>
      </c>
      <c r="L88" s="1"/>
      <c r="M88" s="1" t="s">
        <v>17</v>
      </c>
      <c r="N88" s="1" t="str">
        <v>NO PASA CORTE</v>
      </c>
      <c r="O88" s="1"/>
      <c r="P88" s="1"/>
      <c r="Q88" s="1"/>
    </row>
    <row r="89" spans="2:17" ht="14.4">
      <c r="B89" s="1" t="s">
        <v>65</v>
      </c>
      <c r="C89" s="1">
        <v>11</v>
      </c>
      <c r="D89" s="10">
        <f>IF(D88=MAX($D88:$G88),D$59/((2*SUM(I$79:I88))+1),D88)</f>
        <v>6822.6153846153848</v>
      </c>
      <c r="E89" s="2">
        <f>IF(E88=MAX($D88:$G88),E$59/((2*SUM(J$79:J88))+1),E88)</f>
        <v>6317.4285714285716</v>
      </c>
      <c r="F89" s="2">
        <f>IF(F88=MAX($D88:$G88),F$59/((2*SUM(K$79:K88))+1),F88)</f>
        <v>7347.333333333333</v>
      </c>
      <c r="G89" s="2"/>
      <c r="H89" s="1">
        <v>11</v>
      </c>
      <c r="I89" s="1">
        <f t="shared" si="10"/>
        <v>0</v>
      </c>
      <c r="J89" s="1">
        <f t="shared" si="11"/>
        <v>0</v>
      </c>
      <c r="K89" s="1">
        <f t="shared" si="12"/>
        <v>1</v>
      </c>
      <c r="L89" s="1"/>
      <c r="M89" s="1"/>
      <c r="N89" s="1"/>
      <c r="O89" s="1"/>
      <c r="P89" s="1"/>
      <c r="Q89" s="1"/>
    </row>
    <row r="90" spans="2:17" ht="14.4">
      <c r="B90" s="1" t="s">
        <v>65</v>
      </c>
      <c r="C90" s="1">
        <v>12</v>
      </c>
      <c r="D90" s="10">
        <f>IF(D89=MAX($D89:$G89),D$59/((2*SUM(I$79:I89))+1),D89)</f>
        <v>6822.6153846153848</v>
      </c>
      <c r="E90" s="2">
        <f>IF(E89=MAX($D89:$G89),E$59/((2*SUM(J$79:J89))+1),E89)</f>
        <v>6317.4285714285716</v>
      </c>
      <c r="F90" s="2">
        <f>IF(F89=MAX($D89:$G89),F$59/((2*SUM(K$79:K89))+1),F89)</f>
        <v>4408.3999999999996</v>
      </c>
      <c r="G90" s="2"/>
      <c r="H90" s="1">
        <v>12</v>
      </c>
      <c r="I90" s="1">
        <f t="shared" si="10"/>
        <v>1</v>
      </c>
      <c r="J90" s="1">
        <f t="shared" si="11"/>
        <v>0</v>
      </c>
      <c r="K90" s="1">
        <f t="shared" si="12"/>
        <v>0</v>
      </c>
      <c r="L90" s="1"/>
      <c r="M90" s="1"/>
      <c r="N90" s="1"/>
      <c r="O90" s="1"/>
      <c r="P90" s="1"/>
      <c r="Q90" s="1"/>
    </row>
    <row r="91" spans="2:17" ht="14.4">
      <c r="B91" s="1" t="s">
        <v>65</v>
      </c>
      <c r="C91" s="1">
        <v>13</v>
      </c>
      <c r="D91" s="10">
        <f>IF(D90=MAX($D90:$G90),D$59/((2*SUM(I$79:I90))+1),D90)</f>
        <v>5912.9333333333334</v>
      </c>
      <c r="E91" s="2">
        <f>IF(E90=MAX($D90:$G90),E$59/((2*SUM(J$79:J90))+1),E90)</f>
        <v>6317.4285714285716</v>
      </c>
      <c r="F91" s="2">
        <f>IF(F90=MAX($D90:$G90),F$59/((2*SUM(K$79:K90))+1),F90)</f>
        <v>4408.3999999999996</v>
      </c>
      <c r="G91" s="2"/>
      <c r="H91" s="1">
        <v>13</v>
      </c>
      <c r="I91" s="1">
        <f t="shared" si="10"/>
        <v>0</v>
      </c>
      <c r="J91" s="1">
        <f t="shared" si="11"/>
        <v>1</v>
      </c>
      <c r="K91" s="1">
        <f t="shared" si="12"/>
        <v>0</v>
      </c>
      <c r="L91" s="1"/>
      <c r="M91" s="1"/>
      <c r="N91" s="1"/>
      <c r="O91" s="1"/>
      <c r="P91" s="1"/>
      <c r="Q91" s="1"/>
    </row>
    <row r="92" spans="2:17" ht="14.4">
      <c r="B92" s="1" t="s">
        <v>65</v>
      </c>
      <c r="C92" s="1">
        <v>14</v>
      </c>
      <c r="D92" s="2">
        <f>IF(D91=MAX($D91:$G91),D$59/((2*SUM(I$79:I91))+1),D91)</f>
        <v>5912.9333333333334</v>
      </c>
      <c r="E92" s="2">
        <f>IF(E91=MAX($D91:$G91),E$59/((2*SUM(J$79:J91))+1),E91)</f>
        <v>4913.5555555555557</v>
      </c>
      <c r="F92" s="2">
        <f>IF(F91=MAX($D91:$G91),F$59/((2*SUM(K$79:K91))+1),F91)</f>
        <v>4408.3999999999996</v>
      </c>
      <c r="G92" s="2"/>
      <c r="H92" s="1">
        <v>14</v>
      </c>
      <c r="I92" s="1">
        <f t="shared" si="10"/>
        <v>1</v>
      </c>
      <c r="J92" s="1">
        <f t="shared" si="11"/>
        <v>0</v>
      </c>
      <c r="K92" s="1">
        <f t="shared" si="12"/>
        <v>0</v>
      </c>
      <c r="L92" s="1"/>
      <c r="M92" s="1"/>
      <c r="N92" s="1"/>
      <c r="O92" s="1"/>
      <c r="P92" s="1"/>
      <c r="Q92" s="1"/>
    </row>
    <row r="93" spans="2:17" ht="14.4">
      <c r="B93" s="1"/>
      <c r="C93" s="1"/>
      <c r="D93" s="1"/>
      <c r="E93" s="1"/>
      <c r="F93" s="1"/>
      <c r="G93" s="1"/>
      <c r="H93" s="1" t="s">
        <v>0</v>
      </c>
      <c r="I93" s="1">
        <f>SUM(I79:I92)</f>
        <v>8</v>
      </c>
      <c r="J93" s="1">
        <f>SUM(J79:J92)</f>
        <v>4</v>
      </c>
      <c r="K93" s="1">
        <f>SUM(K79:K92)</f>
        <v>2</v>
      </c>
      <c r="L93" s="1"/>
      <c r="M93" s="1"/>
      <c r="N93" s="1"/>
      <c r="O93" s="1"/>
      <c r="P93" s="1"/>
      <c r="Q93" s="1"/>
    </row>
    <row r="94" spans="2:17" ht="14.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ht="14.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ht="14.4">
      <c r="B96" s="1" t="s">
        <v>41</v>
      </c>
      <c r="C96" s="1" t="s">
        <v>6</v>
      </c>
      <c r="D96" s="1" t="s">
        <v>8</v>
      </c>
      <c r="E96" s="1" t="s">
        <v>9</v>
      </c>
      <c r="F96" s="1" t="s">
        <v>10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ht="14.4">
      <c r="B97" s="1">
        <f>SUM(C97:M97)</f>
        <v>75</v>
      </c>
      <c r="C97" s="1">
        <f>SUM(I93,J74,I56,I30)</f>
        <v>38</v>
      </c>
      <c r="D97" s="1">
        <f>SUM(J93,K74,J56,J30)</f>
        <v>25</v>
      </c>
      <c r="E97" s="1">
        <f>SUM(K93,L74,K56,K30)</f>
        <v>11</v>
      </c>
      <c r="F97" s="1">
        <f>SUM(L93,M74,L56,L30)</f>
        <v>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ht="14.4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ht="14.4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ht="14.4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ht="14.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ht="14.4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ht="14.4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ht="14.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ht="14.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ht="14.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ht="14.4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ht="14.4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ht="14.4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B59"/>
  <sheetViews>
    <sheetView topLeftCell="A51" workbookViewId="0">
      <selection activeCell="M43" sqref="C43:M43"/>
    </sheetView>
  </sheetViews>
  <sheetFormatPr baseColWidth="10" defaultRowHeight="14.4"/>
  <cols>
    <col min="1" max="1" width="11.19921875" style="1"/>
    <col min="2" max="2" width="22.19921875" style="1" customWidth="1"/>
    <col min="3" max="15" width="11.19921875" style="1"/>
    <col min="16" max="16" width="22.09765625" style="1" customWidth="1"/>
    <col min="17" max="17" width="19" style="1" bestFit="1" customWidth="1"/>
    <col min="18" max="16384" width="11.19921875" style="1"/>
  </cols>
  <sheetData>
    <row r="3" spans="2:28">
      <c r="B3" s="1" t="s">
        <v>66</v>
      </c>
      <c r="C3" s="2">
        <f>Datos!J8/Datos!E32</f>
        <v>20020.72</v>
      </c>
      <c r="E3" s="1" t="s">
        <v>64</v>
      </c>
      <c r="F3" s="1">
        <v>75</v>
      </c>
      <c r="H3" s="1" t="s">
        <v>67</v>
      </c>
      <c r="J3" s="2">
        <f>SUM(C7:M7)</f>
        <v>70</v>
      </c>
      <c r="K3" s="1" t="s">
        <v>68</v>
      </c>
      <c r="N3" s="1">
        <f>F3-J3</f>
        <v>5</v>
      </c>
      <c r="Q3" s="2"/>
    </row>
    <row r="5" spans="2:28"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14</v>
      </c>
      <c r="J5" s="1" t="s">
        <v>15</v>
      </c>
      <c r="K5" s="1" t="s">
        <v>63</v>
      </c>
      <c r="L5" s="1" t="s">
        <v>16</v>
      </c>
      <c r="M5" s="1" t="s">
        <v>17</v>
      </c>
      <c r="Y5" s="2"/>
    </row>
    <row r="6" spans="2:28">
      <c r="B6" s="1" t="s">
        <v>42</v>
      </c>
      <c r="C6" s="2">
        <f t="array" ref="C6:M6">TRANSPOSE(Datos!C3:C13)</f>
        <v>711713</v>
      </c>
      <c r="D6" s="2">
        <v>470692</v>
      </c>
      <c r="E6" s="2">
        <v>211361</v>
      </c>
      <c r="F6" s="2">
        <v>15442</v>
      </c>
      <c r="G6" s="2">
        <v>34045</v>
      </c>
      <c r="H6" s="2">
        <v>29009</v>
      </c>
      <c r="I6" s="2">
        <v>5932</v>
      </c>
      <c r="J6" s="2">
        <v>4420</v>
      </c>
      <c r="K6" s="2">
        <v>2884</v>
      </c>
      <c r="L6" s="2">
        <v>1635</v>
      </c>
      <c r="M6" s="2">
        <v>1572</v>
      </c>
      <c r="N6" s="2"/>
      <c r="Q6" s="2"/>
      <c r="R6" s="2"/>
      <c r="S6" s="2"/>
      <c r="T6" s="2"/>
      <c r="U6" s="2"/>
      <c r="Y6" s="2"/>
      <c r="Z6" s="2"/>
      <c r="AB6" s="2"/>
    </row>
    <row r="7" spans="2:28">
      <c r="B7" s="1" t="s">
        <v>69</v>
      </c>
      <c r="C7" s="1">
        <f>INT(C6/$C$3)</f>
        <v>35</v>
      </c>
      <c r="D7" s="1">
        <f t="shared" ref="D7:M7" si="0">INT(D6/$C$3)</f>
        <v>23</v>
      </c>
      <c r="E7" s="1">
        <f t="shared" si="0"/>
        <v>10</v>
      </c>
      <c r="F7" s="1">
        <f t="shared" si="0"/>
        <v>0</v>
      </c>
      <c r="G7" s="1">
        <f t="shared" si="0"/>
        <v>1</v>
      </c>
      <c r="H7" s="1">
        <f t="shared" si="0"/>
        <v>1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2">
        <f>SUM(C7:M7)</f>
        <v>70</v>
      </c>
      <c r="T7" s="2"/>
      <c r="W7" s="2"/>
      <c r="Y7" s="2"/>
    </row>
    <row r="8" spans="2:28">
      <c r="B8" s="1" t="s">
        <v>43</v>
      </c>
      <c r="C8" s="2">
        <f>C7*$C$3</f>
        <v>700725.20000000007</v>
      </c>
      <c r="D8" s="2">
        <f t="shared" ref="D8:M8" si="1">D7*$C$3</f>
        <v>460476.56000000006</v>
      </c>
      <c r="E8" s="2">
        <f t="shared" si="1"/>
        <v>200207.2</v>
      </c>
      <c r="F8" s="2">
        <f t="shared" si="1"/>
        <v>0</v>
      </c>
      <c r="G8" s="2">
        <f t="shared" si="1"/>
        <v>20020.72</v>
      </c>
      <c r="H8" s="2">
        <f t="shared" si="1"/>
        <v>20020.72</v>
      </c>
      <c r="I8" s="2">
        <f t="shared" si="1"/>
        <v>0</v>
      </c>
      <c r="J8" s="2">
        <f t="shared" si="1"/>
        <v>0</v>
      </c>
      <c r="K8" s="2">
        <f t="shared" si="1"/>
        <v>0</v>
      </c>
      <c r="L8" s="2">
        <f t="shared" si="1"/>
        <v>0</v>
      </c>
      <c r="M8" s="2">
        <f t="shared" si="1"/>
        <v>0</v>
      </c>
      <c r="Q8" s="2"/>
      <c r="R8" s="2"/>
      <c r="S8" s="2"/>
      <c r="U8" s="2"/>
      <c r="Y8" s="2"/>
      <c r="Z8" s="2"/>
      <c r="AA8" s="2"/>
    </row>
    <row r="9" spans="2:28">
      <c r="B9" s="1" t="s">
        <v>44</v>
      </c>
      <c r="C9" s="2">
        <f>MOD(C6,$C$3)</f>
        <v>10987.799999999959</v>
      </c>
      <c r="D9" s="2">
        <f t="shared" ref="D9:M9" si="2">MOD(D6,$C$3)</f>
        <v>10215.439999999973</v>
      </c>
      <c r="E9" s="2">
        <f t="shared" si="2"/>
        <v>11153.799999999988</v>
      </c>
      <c r="F9" s="2">
        <f t="shared" si="2"/>
        <v>15442</v>
      </c>
      <c r="G9" s="2">
        <f t="shared" si="2"/>
        <v>14024.279999999999</v>
      </c>
      <c r="H9" s="2">
        <f t="shared" si="2"/>
        <v>8988.2799999999988</v>
      </c>
      <c r="I9" s="2">
        <f t="shared" si="2"/>
        <v>5932</v>
      </c>
      <c r="J9" s="2">
        <f t="shared" si="2"/>
        <v>4420</v>
      </c>
      <c r="K9" s="2">
        <f t="shared" si="2"/>
        <v>2884</v>
      </c>
      <c r="L9" s="2">
        <f t="shared" si="2"/>
        <v>1635</v>
      </c>
      <c r="M9" s="2">
        <f t="shared" si="2"/>
        <v>1572</v>
      </c>
      <c r="Q9" s="2"/>
      <c r="R9" s="2"/>
      <c r="S9" s="2"/>
      <c r="U9" s="2"/>
      <c r="V9" s="2"/>
      <c r="W9" s="2"/>
      <c r="Y9" s="2"/>
      <c r="Z9" s="2"/>
      <c r="AA9" s="2"/>
    </row>
    <row r="10" spans="2:28">
      <c r="B10" s="1" t="s">
        <v>70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f t="shared" ref="N10:N11" si="3">SUM(C10:M10)</f>
        <v>5</v>
      </c>
      <c r="T10" s="2"/>
      <c r="Y10" s="2"/>
    </row>
    <row r="11" spans="2:28">
      <c r="B11" s="1" t="s">
        <v>61</v>
      </c>
      <c r="C11" s="1">
        <f>SUM(C7,C10)</f>
        <v>36</v>
      </c>
      <c r="D11" s="1">
        <f t="shared" ref="D11:M11" si="4">SUM(D7,D10)</f>
        <v>24</v>
      </c>
      <c r="E11" s="1">
        <f t="shared" si="4"/>
        <v>11</v>
      </c>
      <c r="F11" s="1">
        <f t="shared" si="4"/>
        <v>1</v>
      </c>
      <c r="G11" s="1">
        <f t="shared" si="4"/>
        <v>2</v>
      </c>
      <c r="H11" s="1">
        <f t="shared" si="4"/>
        <v>1</v>
      </c>
      <c r="I11" s="1">
        <f t="shared" si="4"/>
        <v>0</v>
      </c>
      <c r="J11" s="1">
        <f t="shared" si="4"/>
        <v>0</v>
      </c>
      <c r="K11" s="1">
        <f t="shared" si="4"/>
        <v>0</v>
      </c>
      <c r="L11" s="1">
        <f t="shared" si="4"/>
        <v>0</v>
      </c>
      <c r="M11" s="1">
        <f t="shared" si="4"/>
        <v>0</v>
      </c>
      <c r="N11" s="2">
        <f t="shared" si="3"/>
        <v>75</v>
      </c>
      <c r="T11" s="2"/>
      <c r="Y11" s="2"/>
    </row>
    <row r="12" spans="2:28">
      <c r="Y12" s="2"/>
    </row>
    <row r="13" spans="2:28">
      <c r="Y13" s="2"/>
    </row>
    <row r="14" spans="2:28">
      <c r="Y14" s="2"/>
    </row>
    <row r="15" spans="2:28">
      <c r="B15" s="1" t="s">
        <v>45</v>
      </c>
      <c r="Y15" s="2"/>
    </row>
    <row r="16" spans="2:28">
      <c r="B16" s="1" t="s">
        <v>1</v>
      </c>
      <c r="C16" s="1" t="s">
        <v>66</v>
      </c>
      <c r="D16" s="2">
        <f>Datos!J9/Datos!E33</f>
        <v>24562</v>
      </c>
      <c r="F16" s="1" t="s">
        <v>64</v>
      </c>
      <c r="G16" s="1">
        <v>25</v>
      </c>
      <c r="I16" s="1" t="s">
        <v>67</v>
      </c>
      <c r="K16" s="2">
        <f>SUM(C20:M20)</f>
        <v>22</v>
      </c>
      <c r="L16" s="1" t="s">
        <v>68</v>
      </c>
      <c r="N16" s="1">
        <f>G16-K16</f>
        <v>3</v>
      </c>
      <c r="R16" s="2"/>
      <c r="Y16" s="2"/>
    </row>
    <row r="18" spans="2:28">
      <c r="C18" s="1" t="s">
        <v>6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14</v>
      </c>
      <c r="J18" s="1" t="s">
        <v>15</v>
      </c>
      <c r="K18" s="1" t="s">
        <v>63</v>
      </c>
      <c r="L18" s="1" t="s">
        <v>16</v>
      </c>
      <c r="M18" s="1" t="s">
        <v>17</v>
      </c>
    </row>
    <row r="19" spans="2:28">
      <c r="B19" s="1" t="s">
        <v>42</v>
      </c>
      <c r="C19" s="1">
        <f t="array" ref="C19:M19">TRANSPOSE(Datos!D3:D13)</f>
        <v>292651</v>
      </c>
      <c r="D19" s="1">
        <v>199462</v>
      </c>
      <c r="E19" s="1">
        <v>79804</v>
      </c>
      <c r="F19" s="1">
        <v>0</v>
      </c>
      <c r="G19" s="1">
        <v>15399</v>
      </c>
      <c r="H19" s="1">
        <v>14014</v>
      </c>
      <c r="I19" s="1">
        <v>2551</v>
      </c>
      <c r="J19" s="1">
        <v>1999</v>
      </c>
      <c r="K19" s="1">
        <v>1170</v>
      </c>
      <c r="L19" s="1">
        <v>441</v>
      </c>
      <c r="M19" s="1">
        <v>694</v>
      </c>
      <c r="N19" s="2"/>
      <c r="W19" s="2"/>
      <c r="AB19" s="2"/>
    </row>
    <row r="20" spans="2:28">
      <c r="B20" s="1" t="s">
        <v>69</v>
      </c>
      <c r="C20" s="1">
        <f>INT(C19/$D$16)</f>
        <v>11</v>
      </c>
      <c r="D20" s="1">
        <f t="shared" ref="D20:M20" si="5">INT(D19/$D$16)</f>
        <v>8</v>
      </c>
      <c r="E20" s="1">
        <f t="shared" si="5"/>
        <v>3</v>
      </c>
      <c r="F20" s="1">
        <f t="shared" si="5"/>
        <v>0</v>
      </c>
      <c r="G20" s="1">
        <f t="shared" si="5"/>
        <v>0</v>
      </c>
      <c r="H20" s="1">
        <f t="shared" si="5"/>
        <v>0</v>
      </c>
      <c r="I20" s="1">
        <f t="shared" si="5"/>
        <v>0</v>
      </c>
      <c r="J20" s="1">
        <f t="shared" si="5"/>
        <v>0</v>
      </c>
      <c r="K20" s="1">
        <f t="shared" si="5"/>
        <v>0</v>
      </c>
      <c r="L20" s="1">
        <f t="shared" si="5"/>
        <v>0</v>
      </c>
      <c r="M20" s="1">
        <f t="shared" si="5"/>
        <v>0</v>
      </c>
      <c r="N20" s="2">
        <f>SUM(C20:M20)</f>
        <v>22</v>
      </c>
      <c r="W20" s="2"/>
      <c r="AB20" s="2"/>
    </row>
    <row r="21" spans="2:28">
      <c r="B21" s="1" t="s">
        <v>43</v>
      </c>
      <c r="C21" s="2">
        <f>C20*$D$16</f>
        <v>270182</v>
      </c>
      <c r="D21" s="2">
        <f t="shared" ref="D21:M21" si="6">D20*$D$16</f>
        <v>196496</v>
      </c>
      <c r="E21" s="2">
        <f t="shared" si="6"/>
        <v>73686</v>
      </c>
      <c r="F21" s="2">
        <f t="shared" si="6"/>
        <v>0</v>
      </c>
      <c r="G21" s="2">
        <f t="shared" si="6"/>
        <v>0</v>
      </c>
      <c r="H21" s="2">
        <f t="shared" si="6"/>
        <v>0</v>
      </c>
      <c r="I21" s="2">
        <f t="shared" si="6"/>
        <v>0</v>
      </c>
      <c r="J21" s="2">
        <f t="shared" si="6"/>
        <v>0</v>
      </c>
      <c r="K21" s="2">
        <f t="shared" si="6"/>
        <v>0</v>
      </c>
      <c r="L21" s="2">
        <f t="shared" si="6"/>
        <v>0</v>
      </c>
      <c r="M21" s="2">
        <f t="shared" si="6"/>
        <v>0</v>
      </c>
      <c r="Q21" s="2"/>
      <c r="R21" s="2"/>
      <c r="S21" s="2"/>
      <c r="T21" s="2"/>
      <c r="U21" s="2"/>
      <c r="V21" s="2"/>
      <c r="W21" s="2"/>
      <c r="Z21" s="2"/>
      <c r="AA21" s="2"/>
    </row>
    <row r="22" spans="2:28">
      <c r="B22" s="1" t="s">
        <v>44</v>
      </c>
      <c r="C22" s="2">
        <f>MOD(C19,$D$16)</f>
        <v>22469</v>
      </c>
      <c r="D22" s="2">
        <f t="shared" ref="D22:M22" si="7">MOD(D19,$D$16)</f>
        <v>2966</v>
      </c>
      <c r="E22" s="2">
        <f t="shared" si="7"/>
        <v>6118</v>
      </c>
      <c r="F22" s="2">
        <f t="shared" si="7"/>
        <v>0</v>
      </c>
      <c r="G22" s="2">
        <f t="shared" si="7"/>
        <v>15399</v>
      </c>
      <c r="H22" s="2">
        <f t="shared" si="7"/>
        <v>14014</v>
      </c>
      <c r="I22" s="2">
        <f t="shared" si="7"/>
        <v>2551</v>
      </c>
      <c r="J22" s="2">
        <f t="shared" si="7"/>
        <v>1999</v>
      </c>
      <c r="K22" s="2">
        <f t="shared" si="7"/>
        <v>1170</v>
      </c>
      <c r="L22" s="2">
        <f t="shared" si="7"/>
        <v>441</v>
      </c>
      <c r="M22" s="2">
        <f t="shared" si="7"/>
        <v>694</v>
      </c>
      <c r="Q22" s="2"/>
      <c r="R22" s="2"/>
      <c r="S22" s="2"/>
      <c r="T22" s="2"/>
      <c r="U22" s="2"/>
      <c r="V22" s="2"/>
      <c r="W22" s="2"/>
      <c r="Z22" s="2"/>
      <c r="AA22" s="2"/>
    </row>
    <row r="23" spans="2:28">
      <c r="B23" s="1" t="s">
        <v>70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f t="shared" ref="N23:N24" si="8">SUM(C23:M23)</f>
        <v>3</v>
      </c>
      <c r="AB23" s="2"/>
    </row>
    <row r="24" spans="2:28">
      <c r="B24" s="1" t="s">
        <v>61</v>
      </c>
      <c r="C24" s="1">
        <f>SUM(C20,C23)</f>
        <v>12</v>
      </c>
      <c r="D24" s="1">
        <f t="shared" ref="D24:M24" si="9">SUM(D20,D23)</f>
        <v>8</v>
      </c>
      <c r="E24" s="1">
        <f t="shared" si="9"/>
        <v>3</v>
      </c>
      <c r="F24" s="1">
        <f t="shared" si="9"/>
        <v>0</v>
      </c>
      <c r="G24" s="1">
        <f t="shared" si="9"/>
        <v>1</v>
      </c>
      <c r="H24" s="1">
        <f t="shared" si="9"/>
        <v>1</v>
      </c>
      <c r="I24" s="1">
        <f t="shared" si="9"/>
        <v>0</v>
      </c>
      <c r="J24" s="1">
        <f t="shared" si="9"/>
        <v>0</v>
      </c>
      <c r="K24" s="1">
        <f t="shared" si="9"/>
        <v>0</v>
      </c>
      <c r="L24" s="1">
        <f t="shared" si="9"/>
        <v>0</v>
      </c>
      <c r="M24" s="1">
        <f t="shared" si="9"/>
        <v>0</v>
      </c>
      <c r="N24" s="2">
        <f t="shared" si="8"/>
        <v>25</v>
      </c>
      <c r="AB24" s="2"/>
    </row>
    <row r="27" spans="2:28">
      <c r="B27" s="1" t="s">
        <v>2</v>
      </c>
      <c r="C27" s="1" t="s">
        <v>66</v>
      </c>
      <c r="D27" s="2">
        <f>Datos!J10/Datos!E34</f>
        <v>23766.090909090908</v>
      </c>
      <c r="F27" s="1" t="s">
        <v>64</v>
      </c>
      <c r="G27" s="1">
        <v>22</v>
      </c>
      <c r="I27" s="1" t="s">
        <v>67</v>
      </c>
      <c r="K27" s="2">
        <f>SUM(C31:M31)</f>
        <v>19</v>
      </c>
      <c r="L27" s="1" t="s">
        <v>68</v>
      </c>
      <c r="N27" s="1">
        <f>G27-K27</f>
        <v>3</v>
      </c>
      <c r="R27" s="2"/>
    </row>
    <row r="29" spans="2:28">
      <c r="C29" s="1" t="s">
        <v>6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14</v>
      </c>
      <c r="J29" s="1" t="s">
        <v>15</v>
      </c>
      <c r="K29" s="1" t="s">
        <v>63</v>
      </c>
      <c r="L29" s="1" t="s">
        <v>16</v>
      </c>
      <c r="M29" s="1" t="s">
        <v>17</v>
      </c>
    </row>
    <row r="30" spans="2:28">
      <c r="B30" s="1" t="s">
        <v>42</v>
      </c>
      <c r="C30" s="1">
        <f t="array" ref="C30:M30">TRANSPOSE(Datos!E3:E13)</f>
        <v>230245</v>
      </c>
      <c r="D30" s="1">
        <v>180068</v>
      </c>
      <c r="E30" s="1">
        <v>77112</v>
      </c>
      <c r="F30" s="1">
        <v>0</v>
      </c>
      <c r="G30" s="1">
        <v>12168</v>
      </c>
      <c r="H30" s="1">
        <v>12818</v>
      </c>
      <c r="I30" s="1">
        <v>2404</v>
      </c>
      <c r="J30" s="1">
        <v>1731</v>
      </c>
      <c r="K30" s="1">
        <v>962</v>
      </c>
      <c r="L30" s="1">
        <v>542</v>
      </c>
      <c r="M30" s="1">
        <v>542</v>
      </c>
      <c r="N30" s="2"/>
      <c r="W30" s="2"/>
    </row>
    <row r="31" spans="2:28">
      <c r="B31" s="1" t="s">
        <v>69</v>
      </c>
      <c r="C31" s="1">
        <f t="shared" ref="C31:M31" si="10">INT(C30/$D$27)</f>
        <v>9</v>
      </c>
      <c r="D31" s="1">
        <f t="shared" si="10"/>
        <v>7</v>
      </c>
      <c r="E31" s="1">
        <f t="shared" si="10"/>
        <v>3</v>
      </c>
      <c r="F31" s="1">
        <f t="shared" si="10"/>
        <v>0</v>
      </c>
      <c r="G31" s="1">
        <f t="shared" si="10"/>
        <v>0</v>
      </c>
      <c r="H31" s="1">
        <f t="shared" si="10"/>
        <v>0</v>
      </c>
      <c r="I31" s="1">
        <f t="shared" si="10"/>
        <v>0</v>
      </c>
      <c r="J31" s="1">
        <f t="shared" si="10"/>
        <v>0</v>
      </c>
      <c r="K31" s="1">
        <f t="shared" si="10"/>
        <v>0</v>
      </c>
      <c r="L31" s="1">
        <f t="shared" si="10"/>
        <v>0</v>
      </c>
      <c r="M31" s="1">
        <f t="shared" si="10"/>
        <v>0</v>
      </c>
      <c r="N31" s="2">
        <f>SUM(C31:M31)</f>
        <v>19</v>
      </c>
      <c r="W31" s="2"/>
    </row>
    <row r="32" spans="2:28">
      <c r="B32" s="1" t="s">
        <v>43</v>
      </c>
      <c r="C32" s="2">
        <f t="shared" ref="C32:M32" si="11">C31*$D$27</f>
        <v>213894.81818181818</v>
      </c>
      <c r="D32" s="2">
        <f t="shared" si="11"/>
        <v>166362.63636363635</v>
      </c>
      <c r="E32" s="2">
        <f t="shared" si="11"/>
        <v>71298.272727272721</v>
      </c>
      <c r="F32" s="2">
        <f t="shared" si="11"/>
        <v>0</v>
      </c>
      <c r="G32" s="2">
        <f t="shared" si="11"/>
        <v>0</v>
      </c>
      <c r="H32" s="2">
        <f t="shared" si="11"/>
        <v>0</v>
      </c>
      <c r="I32" s="2">
        <f t="shared" si="11"/>
        <v>0</v>
      </c>
      <c r="J32" s="2">
        <f t="shared" si="11"/>
        <v>0</v>
      </c>
      <c r="K32" s="2">
        <f t="shared" si="11"/>
        <v>0</v>
      </c>
      <c r="L32" s="2">
        <f t="shared" si="11"/>
        <v>0</v>
      </c>
      <c r="M32" s="2">
        <f t="shared" si="11"/>
        <v>0</v>
      </c>
      <c r="N32" s="2"/>
      <c r="Q32" s="2"/>
      <c r="R32" s="2"/>
      <c r="S32" s="2"/>
    </row>
    <row r="33" spans="2:23">
      <c r="B33" s="1" t="s">
        <v>44</v>
      </c>
      <c r="C33" s="2">
        <f t="shared" ref="C33:M33" si="12">MOD(C30,$D$27)</f>
        <v>16350.181818181827</v>
      </c>
      <c r="D33" s="2">
        <f t="shared" si="12"/>
        <v>13705.363636363643</v>
      </c>
      <c r="E33" s="2">
        <f t="shared" si="12"/>
        <v>5813.7272727272757</v>
      </c>
      <c r="F33" s="2">
        <f t="shared" si="12"/>
        <v>0</v>
      </c>
      <c r="G33" s="2">
        <f t="shared" si="12"/>
        <v>12168</v>
      </c>
      <c r="H33" s="2">
        <f t="shared" si="12"/>
        <v>12818</v>
      </c>
      <c r="I33" s="2">
        <f t="shared" si="12"/>
        <v>2404</v>
      </c>
      <c r="J33" s="2">
        <f t="shared" si="12"/>
        <v>1731</v>
      </c>
      <c r="K33" s="2">
        <f t="shared" si="12"/>
        <v>962</v>
      </c>
      <c r="L33" s="2">
        <f t="shared" si="12"/>
        <v>542</v>
      </c>
      <c r="M33" s="2">
        <f t="shared" si="12"/>
        <v>542</v>
      </c>
      <c r="Q33" s="2"/>
      <c r="R33" s="2"/>
      <c r="S33" s="2"/>
    </row>
    <row r="34" spans="2:23">
      <c r="B34" s="1" t="s">
        <v>70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f t="shared" ref="N34:N35" si="13">SUM(C34:M34)</f>
        <v>3</v>
      </c>
    </row>
    <row r="35" spans="2:23">
      <c r="B35" s="1" t="s">
        <v>61</v>
      </c>
      <c r="C35" s="1">
        <f>SUM(C31,C34)</f>
        <v>10</v>
      </c>
      <c r="D35" s="1">
        <f t="shared" ref="D35:M35" si="14">SUM(D31,D34)</f>
        <v>8</v>
      </c>
      <c r="E35" s="1">
        <f t="shared" si="14"/>
        <v>3</v>
      </c>
      <c r="F35" s="1">
        <f t="shared" si="14"/>
        <v>0</v>
      </c>
      <c r="G35" s="1">
        <f t="shared" si="14"/>
        <v>1</v>
      </c>
      <c r="H35" s="1">
        <f t="shared" si="14"/>
        <v>0</v>
      </c>
      <c r="I35" s="1">
        <f t="shared" si="14"/>
        <v>0</v>
      </c>
      <c r="J35" s="1">
        <f t="shared" si="14"/>
        <v>0</v>
      </c>
      <c r="K35" s="1">
        <f t="shared" si="14"/>
        <v>0</v>
      </c>
      <c r="L35" s="1">
        <f t="shared" si="14"/>
        <v>0</v>
      </c>
      <c r="M35" s="1">
        <f t="shared" si="14"/>
        <v>0</v>
      </c>
      <c r="N35" s="2">
        <f t="shared" si="13"/>
        <v>22</v>
      </c>
    </row>
    <row r="37" spans="2:23">
      <c r="B37" s="1" t="s">
        <v>3</v>
      </c>
      <c r="C37" s="1" t="s">
        <v>66</v>
      </c>
      <c r="D37" s="2">
        <f>Datos!J11/Datos!E35</f>
        <v>12650.714285714286</v>
      </c>
      <c r="F37" s="1" t="s">
        <v>64</v>
      </c>
      <c r="G37" s="1">
        <v>14</v>
      </c>
      <c r="I37" s="1" t="s">
        <v>67</v>
      </c>
      <c r="K37" s="2">
        <f>SUM(C41:M41)</f>
        <v>12</v>
      </c>
      <c r="L37" s="1" t="s">
        <v>68</v>
      </c>
      <c r="N37" s="1">
        <f>G37-K37</f>
        <v>2</v>
      </c>
      <c r="R37" s="2"/>
    </row>
    <row r="39" spans="2:23">
      <c r="C39" s="1" t="s">
        <v>6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14</v>
      </c>
      <c r="J39" s="1" t="s">
        <v>15</v>
      </c>
      <c r="K39" s="1" t="s">
        <v>63</v>
      </c>
      <c r="L39" s="1" t="s">
        <v>16</v>
      </c>
      <c r="M39" s="1" t="s">
        <v>17</v>
      </c>
    </row>
    <row r="40" spans="2:23">
      <c r="B40" s="1" t="s">
        <v>42</v>
      </c>
      <c r="C40" s="1">
        <f t="array" ref="C40:M40">TRANSPOSE(Datos!F3:F13)</f>
        <v>88694</v>
      </c>
      <c r="D40" s="1">
        <v>44222</v>
      </c>
      <c r="E40" s="1">
        <v>22042</v>
      </c>
      <c r="F40" s="1">
        <v>15442</v>
      </c>
      <c r="G40" s="1">
        <v>2961</v>
      </c>
      <c r="H40" s="1">
        <v>979</v>
      </c>
      <c r="I40" s="1">
        <v>478</v>
      </c>
      <c r="J40" s="1">
        <v>309</v>
      </c>
      <c r="K40" s="1">
        <v>175</v>
      </c>
      <c r="L40" s="1">
        <v>560</v>
      </c>
      <c r="M40" s="1">
        <v>160</v>
      </c>
      <c r="N40" s="2"/>
      <c r="W40" s="2"/>
    </row>
    <row r="41" spans="2:23">
      <c r="B41" s="1" t="s">
        <v>69</v>
      </c>
      <c r="C41" s="1">
        <f t="shared" ref="C41:M41" si="15">INT(C40/$D$37)</f>
        <v>7</v>
      </c>
      <c r="D41" s="1">
        <f t="shared" si="15"/>
        <v>3</v>
      </c>
      <c r="E41" s="1">
        <f t="shared" si="15"/>
        <v>1</v>
      </c>
      <c r="F41" s="1">
        <f t="shared" si="15"/>
        <v>1</v>
      </c>
      <c r="G41" s="1">
        <f t="shared" si="15"/>
        <v>0</v>
      </c>
      <c r="H41" s="1">
        <f t="shared" si="15"/>
        <v>0</v>
      </c>
      <c r="I41" s="1">
        <f t="shared" si="15"/>
        <v>0</v>
      </c>
      <c r="J41" s="1">
        <f t="shared" si="15"/>
        <v>0</v>
      </c>
      <c r="K41" s="1">
        <f t="shared" si="15"/>
        <v>0</v>
      </c>
      <c r="L41" s="1">
        <f t="shared" si="15"/>
        <v>0</v>
      </c>
      <c r="M41" s="1">
        <f t="shared" si="15"/>
        <v>0</v>
      </c>
      <c r="N41" s="2">
        <f>SUM(C41:M41)</f>
        <v>12</v>
      </c>
      <c r="W41" s="2"/>
    </row>
    <row r="42" spans="2:23">
      <c r="B42" s="1" t="s">
        <v>43</v>
      </c>
      <c r="C42" s="2">
        <f t="shared" ref="C42:M42" si="16">C41*$D$37</f>
        <v>88555</v>
      </c>
      <c r="D42" s="2">
        <f t="shared" si="16"/>
        <v>37952.142857142855</v>
      </c>
      <c r="E42" s="2">
        <f t="shared" si="16"/>
        <v>12650.714285714286</v>
      </c>
      <c r="F42" s="2">
        <f t="shared" si="16"/>
        <v>12650.714285714286</v>
      </c>
      <c r="G42" s="2">
        <f t="shared" si="16"/>
        <v>0</v>
      </c>
      <c r="H42" s="2">
        <f t="shared" si="16"/>
        <v>0</v>
      </c>
      <c r="I42" s="2">
        <f t="shared" si="16"/>
        <v>0</v>
      </c>
      <c r="J42" s="2">
        <f t="shared" si="16"/>
        <v>0</v>
      </c>
      <c r="K42" s="2">
        <f t="shared" si="16"/>
        <v>0</v>
      </c>
      <c r="L42" s="2">
        <f t="shared" si="16"/>
        <v>0</v>
      </c>
      <c r="M42" s="1">
        <f t="shared" si="16"/>
        <v>0</v>
      </c>
      <c r="N42" s="2"/>
      <c r="Q42" s="2"/>
      <c r="R42" s="2"/>
      <c r="S42" s="2"/>
      <c r="T42" s="2"/>
    </row>
    <row r="43" spans="2:23">
      <c r="B43" s="1" t="s">
        <v>44</v>
      </c>
      <c r="C43" s="2">
        <f t="shared" ref="C43:M43" si="17">MOD(C40,$D$37)</f>
        <v>138.99999999999636</v>
      </c>
      <c r="D43" s="2">
        <f t="shared" si="17"/>
        <v>6269.8571428571413</v>
      </c>
      <c r="E43" s="2">
        <f t="shared" si="17"/>
        <v>9391.2857142857138</v>
      </c>
      <c r="F43" s="2">
        <f t="shared" si="17"/>
        <v>2791.2857142857138</v>
      </c>
      <c r="G43" s="2">
        <f t="shared" si="17"/>
        <v>2961</v>
      </c>
      <c r="H43" s="2">
        <f t="shared" si="17"/>
        <v>979</v>
      </c>
      <c r="I43" s="2">
        <f t="shared" si="17"/>
        <v>478</v>
      </c>
      <c r="J43" s="2">
        <f t="shared" si="17"/>
        <v>309</v>
      </c>
      <c r="K43" s="2">
        <f t="shared" si="17"/>
        <v>175</v>
      </c>
      <c r="L43" s="2">
        <f t="shared" si="17"/>
        <v>560</v>
      </c>
      <c r="M43" s="2">
        <f t="shared" si="17"/>
        <v>160</v>
      </c>
      <c r="Q43" s="2"/>
      <c r="R43" s="2"/>
      <c r="S43" s="2"/>
      <c r="T43" s="2"/>
    </row>
    <row r="44" spans="2:23">
      <c r="B44" s="1" t="s">
        <v>70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f t="shared" ref="N44:N45" si="18">SUM(C44:M44)</f>
        <v>2</v>
      </c>
    </row>
    <row r="45" spans="2:23">
      <c r="B45" s="1" t="s">
        <v>61</v>
      </c>
      <c r="C45" s="1">
        <f>SUM(C41,C44)</f>
        <v>7</v>
      </c>
      <c r="D45" s="1">
        <f t="shared" ref="D45:M45" si="19">SUM(D41,D44)</f>
        <v>4</v>
      </c>
      <c r="E45" s="1">
        <f t="shared" si="19"/>
        <v>2</v>
      </c>
      <c r="F45" s="1">
        <f t="shared" si="19"/>
        <v>1</v>
      </c>
      <c r="G45" s="1">
        <f t="shared" si="19"/>
        <v>0</v>
      </c>
      <c r="H45" s="1">
        <f t="shared" si="19"/>
        <v>0</v>
      </c>
      <c r="I45" s="1">
        <f t="shared" si="19"/>
        <v>0</v>
      </c>
      <c r="J45" s="1">
        <f t="shared" si="19"/>
        <v>0</v>
      </c>
      <c r="K45" s="1">
        <f t="shared" si="19"/>
        <v>0</v>
      </c>
      <c r="L45" s="1">
        <f t="shared" si="19"/>
        <v>0</v>
      </c>
      <c r="M45" s="1">
        <f t="shared" si="19"/>
        <v>0</v>
      </c>
      <c r="N45" s="2">
        <f t="shared" si="18"/>
        <v>14</v>
      </c>
    </row>
    <row r="48" spans="2:23">
      <c r="B48" s="1" t="s">
        <v>4</v>
      </c>
      <c r="C48" s="1" t="s">
        <v>66</v>
      </c>
      <c r="D48" s="2">
        <f>Datos!J12/Datos!E36</f>
        <v>13407.428571428571</v>
      </c>
      <c r="F48" s="1" t="s">
        <v>64</v>
      </c>
      <c r="G48" s="1">
        <v>14</v>
      </c>
      <c r="I48" s="1" t="s">
        <v>67</v>
      </c>
      <c r="K48" s="2">
        <f>SUM(C52:M52)</f>
        <v>12</v>
      </c>
      <c r="L48" s="1" t="s">
        <v>68</v>
      </c>
      <c r="N48" s="1">
        <f>G48-K48</f>
        <v>2</v>
      </c>
      <c r="R48" s="2"/>
    </row>
    <row r="50" spans="2:23">
      <c r="C50" s="1" t="s">
        <v>6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14</v>
      </c>
      <c r="J50" s="1" t="s">
        <v>15</v>
      </c>
      <c r="K50" s="1" t="s">
        <v>63</v>
      </c>
      <c r="L50" s="1" t="s">
        <v>16</v>
      </c>
      <c r="M50" s="1" t="s">
        <v>17</v>
      </c>
    </row>
    <row r="51" spans="2:23">
      <c r="B51" s="1" t="s">
        <v>42</v>
      </c>
      <c r="C51" s="1">
        <f t="array" ref="C51:M51">TRANSPOSE(Datos!G3:G13)</f>
        <v>100123</v>
      </c>
      <c r="D51" s="1">
        <v>46940</v>
      </c>
      <c r="E51" s="1">
        <v>32403</v>
      </c>
      <c r="F51" s="1">
        <v>0</v>
      </c>
      <c r="G51" s="1">
        <v>3517</v>
      </c>
      <c r="H51" s="1">
        <v>1198</v>
      </c>
      <c r="I51" s="1">
        <v>499</v>
      </c>
      <c r="J51" s="1">
        <v>381</v>
      </c>
      <c r="K51" s="1">
        <v>577</v>
      </c>
      <c r="L51" s="1">
        <v>256</v>
      </c>
      <c r="M51" s="1">
        <v>176</v>
      </c>
      <c r="N51" s="2"/>
      <c r="W51" s="2"/>
    </row>
    <row r="52" spans="2:23">
      <c r="B52" s="1" t="s">
        <v>69</v>
      </c>
      <c r="C52" s="1">
        <f t="shared" ref="C52:M52" si="20">INT(C51/$D$48)</f>
        <v>7</v>
      </c>
      <c r="D52" s="1">
        <f t="shared" si="20"/>
        <v>3</v>
      </c>
      <c r="E52" s="1">
        <f t="shared" si="20"/>
        <v>2</v>
      </c>
      <c r="F52" s="1">
        <f t="shared" si="20"/>
        <v>0</v>
      </c>
      <c r="G52" s="1">
        <f t="shared" si="20"/>
        <v>0</v>
      </c>
      <c r="H52" s="1">
        <f t="shared" si="20"/>
        <v>0</v>
      </c>
      <c r="I52" s="1">
        <f t="shared" si="20"/>
        <v>0</v>
      </c>
      <c r="J52" s="1">
        <f t="shared" si="20"/>
        <v>0</v>
      </c>
      <c r="K52" s="1">
        <f t="shared" si="20"/>
        <v>0</v>
      </c>
      <c r="L52" s="1">
        <f t="shared" si="20"/>
        <v>0</v>
      </c>
      <c r="M52" s="1">
        <f t="shared" si="20"/>
        <v>0</v>
      </c>
      <c r="N52" s="2">
        <f>SUM(C52:M52)</f>
        <v>12</v>
      </c>
      <c r="W52" s="2"/>
    </row>
    <row r="53" spans="2:23">
      <c r="B53" s="1" t="s">
        <v>43</v>
      </c>
      <c r="C53" s="2">
        <f t="shared" ref="C53:M53" si="21">C52*$D$48</f>
        <v>93852</v>
      </c>
      <c r="D53" s="2">
        <f t="shared" si="21"/>
        <v>40222.28571428571</v>
      </c>
      <c r="E53" s="2">
        <f t="shared" si="21"/>
        <v>26814.857142857141</v>
      </c>
      <c r="F53" s="2">
        <f t="shared" si="21"/>
        <v>0</v>
      </c>
      <c r="G53" s="2">
        <f t="shared" si="21"/>
        <v>0</v>
      </c>
      <c r="H53" s="2">
        <f t="shared" si="21"/>
        <v>0</v>
      </c>
      <c r="I53" s="2">
        <f t="shared" si="21"/>
        <v>0</v>
      </c>
      <c r="J53" s="2">
        <f t="shared" si="21"/>
        <v>0</v>
      </c>
      <c r="K53" s="2">
        <f t="shared" si="21"/>
        <v>0</v>
      </c>
      <c r="L53" s="2">
        <f t="shared" si="21"/>
        <v>0</v>
      </c>
      <c r="M53" s="2">
        <f t="shared" si="21"/>
        <v>0</v>
      </c>
      <c r="Q53" s="2"/>
      <c r="R53" s="2"/>
      <c r="S53" s="2"/>
      <c r="T53" s="2"/>
    </row>
    <row r="54" spans="2:23">
      <c r="B54" s="1" t="s">
        <v>44</v>
      </c>
      <c r="C54" s="2">
        <f t="shared" ref="C54:M54" si="22">MOD(C51,$D$48)</f>
        <v>6271.0000000000055</v>
      </c>
      <c r="D54" s="2">
        <f t="shared" si="22"/>
        <v>6717.7142857142881</v>
      </c>
      <c r="E54" s="2">
        <f t="shared" si="22"/>
        <v>5588.1428571428587</v>
      </c>
      <c r="F54" s="2">
        <f t="shared" si="22"/>
        <v>0</v>
      </c>
      <c r="G54" s="2">
        <f t="shared" si="22"/>
        <v>3517</v>
      </c>
      <c r="H54" s="2">
        <f t="shared" si="22"/>
        <v>1198</v>
      </c>
      <c r="I54" s="2">
        <f t="shared" si="22"/>
        <v>499</v>
      </c>
      <c r="J54" s="2">
        <f t="shared" si="22"/>
        <v>381</v>
      </c>
      <c r="K54" s="2">
        <f t="shared" si="22"/>
        <v>577</v>
      </c>
      <c r="L54" s="2">
        <f t="shared" si="22"/>
        <v>256</v>
      </c>
      <c r="M54" s="2">
        <f t="shared" si="22"/>
        <v>176</v>
      </c>
      <c r="Q54" s="2"/>
      <c r="R54" s="2"/>
      <c r="S54" s="2"/>
      <c r="T54" s="2"/>
    </row>
    <row r="55" spans="2:23">
      <c r="B55" s="1" t="s">
        <v>70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f t="shared" ref="N55:N59" si="23">SUM(C55:M55)</f>
        <v>2</v>
      </c>
    </row>
    <row r="56" spans="2:23">
      <c r="B56" s="1" t="s">
        <v>61</v>
      </c>
      <c r="C56" s="1">
        <f>SUM(C52,C55)</f>
        <v>8</v>
      </c>
      <c r="D56" s="1">
        <f t="shared" ref="D56:M56" si="24">SUM(D52,D55)</f>
        <v>4</v>
      </c>
      <c r="E56" s="1">
        <f t="shared" si="24"/>
        <v>2</v>
      </c>
      <c r="F56" s="1">
        <f t="shared" si="24"/>
        <v>0</v>
      </c>
      <c r="G56" s="1">
        <f t="shared" si="24"/>
        <v>0</v>
      </c>
      <c r="H56" s="1">
        <f t="shared" si="24"/>
        <v>0</v>
      </c>
      <c r="I56" s="1">
        <f t="shared" si="24"/>
        <v>0</v>
      </c>
      <c r="J56" s="1">
        <f t="shared" si="24"/>
        <v>0</v>
      </c>
      <c r="K56" s="1">
        <f t="shared" si="24"/>
        <v>0</v>
      </c>
      <c r="L56" s="1">
        <f t="shared" si="24"/>
        <v>0</v>
      </c>
      <c r="M56" s="1">
        <f t="shared" si="24"/>
        <v>0</v>
      </c>
      <c r="N56" s="2">
        <f t="shared" si="23"/>
        <v>14</v>
      </c>
    </row>
    <row r="58" spans="2:23">
      <c r="C58" s="1" t="s">
        <v>6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12</v>
      </c>
      <c r="I58" s="1" t="s">
        <v>14</v>
      </c>
      <c r="J58" s="1" t="s">
        <v>15</v>
      </c>
      <c r="K58" s="1" t="s">
        <v>63</v>
      </c>
      <c r="L58" s="1" t="s">
        <v>16</v>
      </c>
      <c r="M58" s="1" t="s">
        <v>17</v>
      </c>
      <c r="N58" s="1" t="s">
        <v>0</v>
      </c>
    </row>
    <row r="59" spans="2:23">
      <c r="B59" s="1" t="s">
        <v>71</v>
      </c>
      <c r="C59" s="1">
        <f t="shared" ref="C59:M59" si="25">SUM(C56,C45,C35,C24,)</f>
        <v>37</v>
      </c>
      <c r="D59" s="1">
        <f t="shared" si="25"/>
        <v>24</v>
      </c>
      <c r="E59" s="1">
        <f t="shared" si="25"/>
        <v>10</v>
      </c>
      <c r="F59" s="1">
        <f t="shared" si="25"/>
        <v>1</v>
      </c>
      <c r="G59" s="1">
        <f t="shared" si="25"/>
        <v>2</v>
      </c>
      <c r="H59" s="1">
        <f t="shared" si="25"/>
        <v>1</v>
      </c>
      <c r="I59" s="1">
        <f t="shared" si="25"/>
        <v>0</v>
      </c>
      <c r="J59" s="1">
        <f t="shared" si="25"/>
        <v>0</v>
      </c>
      <c r="K59" s="1">
        <f t="shared" si="25"/>
        <v>0</v>
      </c>
      <c r="L59" s="1">
        <f t="shared" si="25"/>
        <v>0</v>
      </c>
      <c r="M59" s="1">
        <f t="shared" si="25"/>
        <v>0</v>
      </c>
      <c r="N59" s="1">
        <f t="shared" si="23"/>
        <v>75</v>
      </c>
    </row>
  </sheetData>
  <conditionalFormatting sqref="C9:M9">
    <cfRule type="top10" dxfId="56" priority="12" rank="5"/>
  </conditionalFormatting>
  <conditionalFormatting sqref="C22:M22">
    <cfRule type="top10" dxfId="55" priority="11" rank="3"/>
  </conditionalFormatting>
  <conditionalFormatting sqref="C33:M33">
    <cfRule type="top10" dxfId="54" priority="10" rank="3"/>
  </conditionalFormatting>
  <conditionalFormatting sqref="C54:M54">
    <cfRule type="top10" dxfId="53" priority="8" rank="2"/>
  </conditionalFormatting>
  <conditionalFormatting sqref="C43:N43">
    <cfRule type="top10" dxfId="52" priority="7" rank="2"/>
  </conditionalFormatting>
  <conditionalFormatting sqref="Q9:S9 U9:W9 Z9:AA9">
    <cfRule type="top10" dxfId="51" priority="5" rank="5"/>
  </conditionalFormatting>
  <conditionalFormatting sqref="Q22:W22 Z22:AA22 X14">
    <cfRule type="top10" dxfId="50" priority="13" rank="3"/>
  </conditionalFormatting>
  <conditionalFormatting sqref="Q33:S33">
    <cfRule type="top10" dxfId="49" priority="4" rank="3"/>
  </conditionalFormatting>
  <conditionalFormatting sqref="Q43:T43">
    <cfRule type="top10" dxfId="48" priority="3" rank="4"/>
  </conditionalFormatting>
  <conditionalFormatting sqref="Q54:T54">
    <cfRule type="top10" dxfId="47" priority="2" rank="2"/>
  </conditionalFormatting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6C6B-5504-4F20-A57E-94963FB65F35}">
  <dimension ref="B2:K71"/>
  <sheetViews>
    <sheetView topLeftCell="A34" workbookViewId="0">
      <selection activeCell="C59" sqref="C59"/>
    </sheetView>
  </sheetViews>
  <sheetFormatPr baseColWidth="10" defaultRowHeight="13.8"/>
  <cols>
    <col min="3" max="3" width="10.69921875" customWidth="1"/>
  </cols>
  <sheetData>
    <row r="2" spans="2:11" ht="14.4">
      <c r="B2" s="1" t="s">
        <v>58</v>
      </c>
      <c r="C2" s="2"/>
      <c r="D2" s="1"/>
      <c r="E2" s="1"/>
      <c r="F2" s="1"/>
    </row>
    <row r="3" spans="2:11" ht="14.4">
      <c r="B3" s="11" t="s">
        <v>66</v>
      </c>
      <c r="C3" s="12">
        <f>SUM(Datos!C3:C5)/Datos!E32</f>
        <v>18583.546666666665</v>
      </c>
      <c r="D3" s="11"/>
      <c r="E3" s="11"/>
      <c r="F3" s="11"/>
      <c r="J3" s="9" t="s">
        <v>40</v>
      </c>
      <c r="K3" s="10">
        <f>Datos!J34</f>
        <v>75077.7</v>
      </c>
    </row>
    <row r="4" spans="2:11" ht="14.4">
      <c r="B4" s="11"/>
      <c r="C4" s="11"/>
      <c r="D4" s="11"/>
      <c r="E4" s="11"/>
      <c r="F4" s="11"/>
      <c r="J4" s="9" t="s">
        <v>6</v>
      </c>
      <c r="K4" s="10" t="str">
        <f>IF(Datos!C3&gt;$K$3,"PASA CORTE","NO PASA CORTE")</f>
        <v>PASA CORTE</v>
      </c>
    </row>
    <row r="5" spans="2:11" ht="14.4">
      <c r="B5" s="11"/>
      <c r="C5" s="11" t="s">
        <v>6</v>
      </c>
      <c r="D5" s="11" t="s">
        <v>8</v>
      </c>
      <c r="E5" s="11" t="s">
        <v>9</v>
      </c>
      <c r="F5" s="11"/>
      <c r="G5" s="9"/>
      <c r="H5" s="9"/>
      <c r="J5" s="9" t="s">
        <v>8</v>
      </c>
      <c r="K5" s="10" t="str">
        <f>IF(Datos!C4&gt;$K$3,"PASA CORTE","NO PASA CORTE")</f>
        <v>PASA CORTE</v>
      </c>
    </row>
    <row r="6" spans="2:11" ht="14.4">
      <c r="B6" s="11" t="s">
        <v>42</v>
      </c>
      <c r="C6" s="12">
        <f t="array" ref="C6:E6">TRANSPOSE(Datos!C3:C13)</f>
        <v>711713</v>
      </c>
      <c r="D6" s="12">
        <v>470692</v>
      </c>
      <c r="E6" s="12">
        <v>211361</v>
      </c>
      <c r="F6" s="12"/>
      <c r="G6" s="9"/>
      <c r="H6" s="9"/>
      <c r="J6" s="9" t="s">
        <v>9</v>
      </c>
      <c r="K6" s="10" t="str">
        <f>IF(Datos!C5&gt;$K$3,"PASA CORTE","NO PASA CORTE")</f>
        <v>PASA CORTE</v>
      </c>
    </row>
    <row r="7" spans="2:11" ht="14.4">
      <c r="B7" s="11" t="s">
        <v>69</v>
      </c>
      <c r="C7" s="11">
        <f>INT(C6/$C$3)</f>
        <v>38</v>
      </c>
      <c r="D7" s="11">
        <f t="shared" ref="D7:E7" si="0">INT(D6/$C$3)</f>
        <v>25</v>
      </c>
      <c r="E7" s="11">
        <f t="shared" si="0"/>
        <v>11</v>
      </c>
      <c r="F7" s="10"/>
      <c r="G7" s="9" t="s">
        <v>64</v>
      </c>
      <c r="H7" s="9">
        <v>75</v>
      </c>
      <c r="J7" s="9" t="s">
        <v>10</v>
      </c>
      <c r="K7" s="10" t="str">
        <f>IF(Datos!C6&gt;$K$3,"PASA CORTE","NO PASA CORTE")</f>
        <v>NO PASA CORTE</v>
      </c>
    </row>
    <row r="8" spans="2:11" ht="14.4">
      <c r="B8" s="11" t="s">
        <v>43</v>
      </c>
      <c r="C8" s="12">
        <f>C7*$C$3</f>
        <v>706174.77333333332</v>
      </c>
      <c r="D8" s="12">
        <f t="shared" ref="D8:E8" si="1">D7*$C$3</f>
        <v>464588.66666666663</v>
      </c>
      <c r="E8" s="12">
        <f t="shared" si="1"/>
        <v>204419.01333333331</v>
      </c>
      <c r="F8" s="11"/>
      <c r="G8" s="9" t="s">
        <v>67</v>
      </c>
      <c r="H8" s="10">
        <f>SUM(C7:E7)</f>
        <v>74</v>
      </c>
      <c r="J8" s="9" t="s">
        <v>11</v>
      </c>
      <c r="K8" s="10" t="str">
        <f>IF(Datos!C7&gt;$K$3,"PASA CORTE","NO PASA CORTE")</f>
        <v>NO PASA CORTE</v>
      </c>
    </row>
    <row r="9" spans="2:11" ht="14.4">
      <c r="B9" s="11" t="s">
        <v>44</v>
      </c>
      <c r="C9" s="12">
        <f>MOD(C6,$C$3)</f>
        <v>5538.2266666667201</v>
      </c>
      <c r="D9" s="12">
        <f t="shared" ref="D9:E9" si="2">MOD(D6,$C$3)</f>
        <v>6103.3333333333685</v>
      </c>
      <c r="E9" s="12">
        <f t="shared" si="2"/>
        <v>6941.9866666666821</v>
      </c>
      <c r="F9" s="11"/>
      <c r="G9" s="9" t="s">
        <v>68</v>
      </c>
      <c r="H9" s="10">
        <f>H7-H8</f>
        <v>1</v>
      </c>
      <c r="J9" s="9" t="s">
        <v>12</v>
      </c>
      <c r="K9" s="10" t="str">
        <f>IF(Datos!C8&gt;$K$3,"PASA CORTE","NO PASA CORTE")</f>
        <v>NO PASA CORTE</v>
      </c>
    </row>
    <row r="10" spans="2:11" ht="14.4">
      <c r="B10" s="11" t="s">
        <v>70</v>
      </c>
      <c r="C10" s="11">
        <v>0</v>
      </c>
      <c r="D10" s="11">
        <v>0</v>
      </c>
      <c r="E10" s="11">
        <v>1</v>
      </c>
      <c r="F10" s="12"/>
      <c r="G10" s="10"/>
      <c r="H10" s="10"/>
      <c r="J10" s="9" t="s">
        <v>14</v>
      </c>
      <c r="K10" s="10" t="str">
        <f>IF(Datos!C9&gt;$K$3,"PASA CORTE","NO PASA CORTE")</f>
        <v>NO PASA CORTE</v>
      </c>
    </row>
    <row r="11" spans="2:11" ht="14.4">
      <c r="B11" s="11" t="s">
        <v>61</v>
      </c>
      <c r="C11" s="11">
        <f>SUM(C10,C7)</f>
        <v>38</v>
      </c>
      <c r="D11" s="11">
        <f t="shared" ref="D11:E11" si="3">SUM(D10,D7)</f>
        <v>25</v>
      </c>
      <c r="E11" s="11">
        <f t="shared" si="3"/>
        <v>12</v>
      </c>
      <c r="F11" s="12"/>
      <c r="G11" s="9"/>
      <c r="H11" s="9"/>
      <c r="J11" s="9" t="s">
        <v>15</v>
      </c>
      <c r="K11" s="10" t="str">
        <f>IF(Datos!C10&gt;$K$3,"PASA CORTE","NO PASA CORTE")</f>
        <v>NO PASA CORTE</v>
      </c>
    </row>
    <row r="12" spans="2:11" ht="14.4">
      <c r="G12" s="9"/>
      <c r="H12" s="9"/>
      <c r="J12" s="9" t="s">
        <v>63</v>
      </c>
      <c r="K12" s="10" t="str">
        <f>IF(Datos!C11&gt;$K$3,"PASA CORTE","NO PASA CORTE")</f>
        <v>NO PASA CORTE</v>
      </c>
    </row>
    <row r="13" spans="2:11" ht="14.4">
      <c r="G13" s="9"/>
      <c r="H13" s="9"/>
      <c r="J13" s="9" t="s">
        <v>16</v>
      </c>
      <c r="K13" s="10" t="str">
        <f>IF(Datos!C12&gt;$K$3,"PASA CORTE","NO PASA CORTE")</f>
        <v>NO PASA CORTE</v>
      </c>
    </row>
    <row r="14" spans="2:11" ht="14.4">
      <c r="G14" s="9"/>
      <c r="H14" s="9"/>
      <c r="J14" s="9" t="s">
        <v>17</v>
      </c>
      <c r="K14" s="10" t="str">
        <f>IF(Datos!C13&gt;$K$3,"PASA CORTE","NO PASA CORTE")</f>
        <v>NO PASA CORTE</v>
      </c>
    </row>
    <row r="15" spans="2:11" ht="14.4">
      <c r="G15" s="9"/>
      <c r="H15" s="9"/>
    </row>
    <row r="16" spans="2:11" ht="14.4">
      <c r="B16" t="s">
        <v>45</v>
      </c>
      <c r="G16" s="9"/>
      <c r="H16" s="9"/>
    </row>
    <row r="17" spans="2:11" ht="14.4">
      <c r="B17" t="s">
        <v>1</v>
      </c>
      <c r="G17" s="9"/>
      <c r="H17" s="9"/>
      <c r="J17" s="9" t="s">
        <v>40</v>
      </c>
      <c r="K17" s="10">
        <f>Datos!J35</f>
        <v>30702.5</v>
      </c>
    </row>
    <row r="18" spans="2:11" ht="14.4">
      <c r="B18" s="11" t="s">
        <v>66</v>
      </c>
      <c r="C18" s="12">
        <f>SUM(Datos!D3:D5)/Datos!E33</f>
        <v>22876.68</v>
      </c>
      <c r="D18" s="11"/>
      <c r="E18" s="11"/>
      <c r="F18" s="11"/>
      <c r="G18" s="8"/>
      <c r="H18" s="8"/>
      <c r="J18" s="9" t="s">
        <v>6</v>
      </c>
      <c r="K18" s="10" t="str">
        <f>IF(Datos!D3&gt;$K$17,"PASA CORTE","NO PASA CORTE")</f>
        <v>PASA CORTE</v>
      </c>
    </row>
    <row r="19" spans="2:11" ht="14.4">
      <c r="B19" s="11"/>
      <c r="C19" s="11"/>
      <c r="D19" s="11"/>
      <c r="E19" s="11"/>
      <c r="F19" s="11"/>
      <c r="G19" s="8"/>
      <c r="H19" s="8"/>
      <c r="J19" s="9" t="s">
        <v>8</v>
      </c>
      <c r="K19" s="10" t="str">
        <f>IF(Datos!D4&gt;$K$17,"PASA CORTE","NO PASA CORTE")</f>
        <v>PASA CORTE</v>
      </c>
    </row>
    <row r="20" spans="2:11" ht="14.4">
      <c r="B20" s="11"/>
      <c r="C20" s="11" t="s">
        <v>6</v>
      </c>
      <c r="D20" s="11" t="s">
        <v>8</v>
      </c>
      <c r="E20" s="11" t="s">
        <v>9</v>
      </c>
      <c r="F20" s="11"/>
      <c r="G20" s="9"/>
      <c r="H20" s="9"/>
      <c r="J20" s="9" t="s">
        <v>9</v>
      </c>
      <c r="K20" s="10" t="str">
        <f>IF(Datos!D5&gt;$K$17,"PASA CORTE","NO PASA CORTE")</f>
        <v>PASA CORTE</v>
      </c>
    </row>
    <row r="21" spans="2:11" ht="14.4">
      <c r="B21" s="11" t="s">
        <v>42</v>
      </c>
      <c r="C21" s="12">
        <f t="array" ref="C21:E21">TRANSPOSE(Datos!D3:D13)</f>
        <v>292651</v>
      </c>
      <c r="D21" s="12">
        <v>199462</v>
      </c>
      <c r="E21" s="12">
        <v>79804</v>
      </c>
      <c r="F21" s="12"/>
      <c r="G21" s="9"/>
      <c r="H21" s="9"/>
      <c r="J21" s="9" t="s">
        <v>10</v>
      </c>
      <c r="K21" s="10" t="str">
        <f>IF(Datos!D6&gt;$K$17,"PASA CORTE","NO PASA CORTE")</f>
        <v>NO PASA CORTE</v>
      </c>
    </row>
    <row r="22" spans="2:11" ht="14.4">
      <c r="B22" s="11" t="s">
        <v>69</v>
      </c>
      <c r="C22" s="11">
        <f>INT(C21/$C$18)</f>
        <v>12</v>
      </c>
      <c r="D22" s="11">
        <f t="shared" ref="D22:E22" si="4">INT(D21/$C$18)</f>
        <v>8</v>
      </c>
      <c r="E22" s="11">
        <f t="shared" si="4"/>
        <v>3</v>
      </c>
      <c r="F22" s="10"/>
      <c r="G22" s="9" t="s">
        <v>64</v>
      </c>
      <c r="H22" s="9">
        <v>25</v>
      </c>
      <c r="J22" s="9" t="s">
        <v>11</v>
      </c>
      <c r="K22" s="10" t="str">
        <f>IF(Datos!D7&gt;$K$17,"PASA CORTE","NO PASA CORTE")</f>
        <v>NO PASA CORTE</v>
      </c>
    </row>
    <row r="23" spans="2:11" ht="14.4">
      <c r="B23" s="11" t="s">
        <v>43</v>
      </c>
      <c r="C23" s="12">
        <f>C22*$C$18</f>
        <v>274520.16000000003</v>
      </c>
      <c r="D23" s="12">
        <f t="shared" ref="D23:E23" si="5">D22*$C$18</f>
        <v>183013.44</v>
      </c>
      <c r="E23" s="12">
        <f t="shared" si="5"/>
        <v>68630.040000000008</v>
      </c>
      <c r="F23" s="11"/>
      <c r="G23" s="9" t="s">
        <v>67</v>
      </c>
      <c r="H23" s="10">
        <f>SUM(C22:E22)</f>
        <v>23</v>
      </c>
      <c r="J23" s="9" t="s">
        <v>12</v>
      </c>
      <c r="K23" s="10" t="str">
        <f>IF(Datos!D8&gt;$K$17,"PASA CORTE","NO PASA CORTE")</f>
        <v>NO PASA CORTE</v>
      </c>
    </row>
    <row r="24" spans="2:11" ht="14.4">
      <c r="B24" s="11" t="s">
        <v>44</v>
      </c>
      <c r="C24" s="12">
        <f>MOD(C21,$C$18)</f>
        <v>18130.839999999997</v>
      </c>
      <c r="D24" s="12">
        <f t="shared" ref="D24:E24" si="6">MOD(D21,$C$18)</f>
        <v>16448.559999999998</v>
      </c>
      <c r="E24" s="12">
        <f t="shared" si="6"/>
        <v>11173.96</v>
      </c>
      <c r="F24" s="11"/>
      <c r="G24" s="9" t="s">
        <v>68</v>
      </c>
      <c r="H24" s="10">
        <f>H22-H23</f>
        <v>2</v>
      </c>
      <c r="J24" s="9" t="s">
        <v>14</v>
      </c>
      <c r="K24" s="10" t="str">
        <f>IF(Datos!D9&gt;$K$17,"PASA CORTE","NO PASA CORTE")</f>
        <v>NO PASA CORTE</v>
      </c>
    </row>
    <row r="25" spans="2:11" ht="14.4">
      <c r="B25" s="11" t="s">
        <v>70</v>
      </c>
      <c r="C25" s="11">
        <v>1</v>
      </c>
      <c r="D25" s="11">
        <v>1</v>
      </c>
      <c r="E25" s="11">
        <v>0</v>
      </c>
      <c r="F25" s="12"/>
      <c r="G25" s="10"/>
      <c r="H25" s="10"/>
      <c r="J25" s="9" t="s">
        <v>15</v>
      </c>
      <c r="K25" s="10" t="str">
        <f>IF(Datos!D10&gt;$K$17,"PASA CORTE","NO PASA CORTE")</f>
        <v>NO PASA CORTE</v>
      </c>
    </row>
    <row r="26" spans="2:11" ht="14.4">
      <c r="B26" s="11" t="s">
        <v>61</v>
      </c>
      <c r="C26" s="11">
        <f>SUM(C22,C25)</f>
        <v>13</v>
      </c>
      <c r="D26" s="11">
        <f t="shared" ref="D26:E26" si="7">SUM(D22,D25)</f>
        <v>9</v>
      </c>
      <c r="E26" s="11">
        <f t="shared" si="7"/>
        <v>3</v>
      </c>
      <c r="F26" s="12"/>
      <c r="G26" s="9"/>
      <c r="H26" s="9"/>
      <c r="J26" s="9" t="s">
        <v>63</v>
      </c>
      <c r="K26" s="10" t="str">
        <f>IF(Datos!D11&gt;$K$17,"PASA CORTE","NO PASA CORTE")</f>
        <v>NO PASA CORTE</v>
      </c>
    </row>
    <row r="27" spans="2:11" ht="14.4">
      <c r="J27" s="9" t="s">
        <v>16</v>
      </c>
      <c r="K27" s="10" t="str">
        <f>IF(Datos!D12&gt;$K$17,"PASA CORTE","NO PASA CORTE")</f>
        <v>NO PASA CORTE</v>
      </c>
    </row>
    <row r="28" spans="2:11" ht="14.4">
      <c r="J28" s="9" t="s">
        <v>17</v>
      </c>
      <c r="K28" s="10" t="str">
        <f>IF(Datos!D13&gt;$K$17,"PASA CORTE","NO PASA CORTE")</f>
        <v>NO PASA CORTE</v>
      </c>
    </row>
    <row r="30" spans="2:11" ht="14.4">
      <c r="B30" t="s">
        <v>2</v>
      </c>
      <c r="J30" s="9" t="s">
        <v>40</v>
      </c>
      <c r="K30" s="10">
        <f>Datos!J36</f>
        <v>26142.7</v>
      </c>
    </row>
    <row r="31" spans="2:11" ht="14.4">
      <c r="B31" s="11" t="s">
        <v>66</v>
      </c>
      <c r="C31" s="12">
        <f>SUM(Datos!E3:E5)/Datos!E34</f>
        <v>22155.68181818182</v>
      </c>
      <c r="D31" s="11"/>
      <c r="E31" s="11"/>
      <c r="F31" s="11"/>
      <c r="G31" s="8"/>
      <c r="H31" s="8"/>
      <c r="J31" s="9" t="s">
        <v>6</v>
      </c>
      <c r="K31" s="10" t="str">
        <f>IF(Datos!E3&gt;$K$30,"PASA CORTE","NO PASA CORTE")</f>
        <v>PASA CORTE</v>
      </c>
    </row>
    <row r="32" spans="2:11" ht="14.4">
      <c r="B32" s="11"/>
      <c r="C32" s="11"/>
      <c r="D32" s="11"/>
      <c r="E32" s="11"/>
      <c r="F32" s="11"/>
      <c r="G32" s="8"/>
      <c r="H32" s="8"/>
      <c r="J32" s="9" t="s">
        <v>8</v>
      </c>
      <c r="K32" s="10" t="str">
        <f>IF(Datos!E4&gt;$K$30,"PASA CORTE","NO PASA CORTE")</f>
        <v>PASA CORTE</v>
      </c>
    </row>
    <row r="33" spans="2:11" ht="14.4">
      <c r="B33" s="11"/>
      <c r="C33" s="11" t="s">
        <v>6</v>
      </c>
      <c r="D33" s="11" t="s">
        <v>8</v>
      </c>
      <c r="E33" s="11" t="s">
        <v>9</v>
      </c>
      <c r="F33" s="11"/>
      <c r="G33" s="9"/>
      <c r="H33" s="9"/>
      <c r="J33" s="9" t="s">
        <v>9</v>
      </c>
      <c r="K33" s="10" t="str">
        <f>IF(Datos!E5&gt;$K$30,"PASA CORTE","NO PASA CORTE")</f>
        <v>PASA CORTE</v>
      </c>
    </row>
    <row r="34" spans="2:11" ht="14.4">
      <c r="B34" s="11" t="s">
        <v>42</v>
      </c>
      <c r="C34" s="12">
        <f t="array" ref="C34:E34">TRANSPOSE(Datos!E3:E13)</f>
        <v>230245</v>
      </c>
      <c r="D34" s="12">
        <v>180068</v>
      </c>
      <c r="E34" s="12">
        <v>77112</v>
      </c>
      <c r="F34" s="12"/>
      <c r="G34" s="9"/>
      <c r="H34" s="9"/>
      <c r="J34" s="9" t="s">
        <v>10</v>
      </c>
      <c r="K34" s="10" t="str">
        <f>IF(Datos!E6&gt;$K$30,"PASA CORTE","NO PASA CORTE")</f>
        <v>NO PASA CORTE</v>
      </c>
    </row>
    <row r="35" spans="2:11" ht="14.4">
      <c r="B35" s="11" t="s">
        <v>69</v>
      </c>
      <c r="C35" s="11">
        <f>INT(C34/$C$31)</f>
        <v>10</v>
      </c>
      <c r="D35" s="11">
        <f t="shared" ref="D35:E35" si="8">INT(D34/$C$31)</f>
        <v>8</v>
      </c>
      <c r="E35" s="11">
        <f t="shared" si="8"/>
        <v>3</v>
      </c>
      <c r="F35" s="10"/>
      <c r="G35" s="9" t="s">
        <v>64</v>
      </c>
      <c r="H35" s="9">
        <v>22</v>
      </c>
      <c r="J35" s="9" t="s">
        <v>11</v>
      </c>
      <c r="K35" s="10" t="str">
        <f>IF(Datos!E7&gt;$K$30,"PASA CORTE","NO PASA CORTE")</f>
        <v>NO PASA CORTE</v>
      </c>
    </row>
    <row r="36" spans="2:11" ht="14.4">
      <c r="B36" s="11" t="s">
        <v>43</v>
      </c>
      <c r="C36" s="12">
        <f>C35*$C$31</f>
        <v>221556.81818181821</v>
      </c>
      <c r="D36" s="12">
        <f t="shared" ref="D36:E36" si="9">D35*$C$31</f>
        <v>177245.45454545456</v>
      </c>
      <c r="E36" s="12">
        <f t="shared" si="9"/>
        <v>66467.045454545456</v>
      </c>
      <c r="F36" s="11"/>
      <c r="G36" s="9" t="s">
        <v>67</v>
      </c>
      <c r="H36" s="10">
        <f>SUM(C35:E35)</f>
        <v>21</v>
      </c>
      <c r="J36" s="9" t="s">
        <v>12</v>
      </c>
      <c r="K36" s="10" t="str">
        <f>IF(Datos!E8&gt;$K$30,"PASA CORTE","NO PASA CORTE")</f>
        <v>NO PASA CORTE</v>
      </c>
    </row>
    <row r="37" spans="2:11" ht="14.4">
      <c r="B37" s="11" t="s">
        <v>44</v>
      </c>
      <c r="C37" s="12">
        <f>MOD(C34,$C$31)</f>
        <v>8688.1818181818016</v>
      </c>
      <c r="D37" s="12">
        <f t="shared" ref="D37:E37" si="10">MOD(D34,$C$31)</f>
        <v>2822.5454545454413</v>
      </c>
      <c r="E37" s="12">
        <f t="shared" si="10"/>
        <v>10644.95454545454</v>
      </c>
      <c r="F37" s="11"/>
      <c r="G37" s="9" t="s">
        <v>68</v>
      </c>
      <c r="H37" s="10">
        <f>H35-H36</f>
        <v>1</v>
      </c>
      <c r="J37" s="9" t="s">
        <v>14</v>
      </c>
      <c r="K37" s="10" t="str">
        <f>IF(Datos!E9&gt;$K$30,"PASA CORTE","NO PASA CORTE")</f>
        <v>NO PASA CORTE</v>
      </c>
    </row>
    <row r="38" spans="2:11" ht="14.4">
      <c r="B38" s="11" t="s">
        <v>70</v>
      </c>
      <c r="C38" s="11">
        <v>0</v>
      </c>
      <c r="D38" s="11">
        <v>0</v>
      </c>
      <c r="E38" s="11">
        <v>1</v>
      </c>
      <c r="F38" s="12"/>
      <c r="G38" s="10"/>
      <c r="H38" s="10"/>
      <c r="J38" s="9" t="s">
        <v>15</v>
      </c>
      <c r="K38" s="10" t="str">
        <f>IF(Datos!E10&gt;$K$30,"PASA CORTE","NO PASA CORTE")</f>
        <v>NO PASA CORTE</v>
      </c>
    </row>
    <row r="39" spans="2:11" ht="14.4">
      <c r="B39" s="11" t="s">
        <v>61</v>
      </c>
      <c r="C39" s="11">
        <f>SUM(C35,C38)</f>
        <v>10</v>
      </c>
      <c r="D39" s="11">
        <f t="shared" ref="D39" si="11">SUM(D35,D38)</f>
        <v>8</v>
      </c>
      <c r="E39" s="11">
        <f t="shared" ref="E39" si="12">SUM(E35,E38)</f>
        <v>4</v>
      </c>
      <c r="F39" s="12"/>
      <c r="G39" s="9"/>
      <c r="H39" s="9"/>
      <c r="J39" s="9" t="s">
        <v>63</v>
      </c>
      <c r="K39" s="10" t="str">
        <f>IF(Datos!E11&gt;$K$30,"PASA CORTE","NO PASA CORTE")</f>
        <v>NO PASA CORTE</v>
      </c>
    </row>
    <row r="40" spans="2:11" ht="14.4">
      <c r="J40" s="9" t="s">
        <v>16</v>
      </c>
      <c r="K40" s="10" t="str">
        <f>IF(Datos!E12&gt;$K$30,"PASA CORTE","NO PASA CORTE")</f>
        <v>NO PASA CORTE</v>
      </c>
    </row>
    <row r="41" spans="2:11" ht="14.4">
      <c r="J41" s="9" t="s">
        <v>17</v>
      </c>
      <c r="K41" s="10" t="str">
        <f>IF(Datos!E13&gt;$K$30,"PASA CORTE","NO PASA CORTE")</f>
        <v>NO PASA CORTE</v>
      </c>
    </row>
    <row r="44" spans="2:11" ht="14.4">
      <c r="B44" s="8" t="s">
        <v>3</v>
      </c>
      <c r="C44" s="8"/>
      <c r="D44" s="8"/>
      <c r="E44" s="8"/>
      <c r="F44" s="8"/>
      <c r="G44" s="8"/>
      <c r="H44" s="8"/>
      <c r="I44" s="8"/>
      <c r="J44" s="9" t="s">
        <v>40</v>
      </c>
      <c r="K44" s="10">
        <f>Datos!J37</f>
        <v>8855.5</v>
      </c>
    </row>
    <row r="45" spans="2:11" ht="14.4">
      <c r="B45" s="11" t="s">
        <v>66</v>
      </c>
      <c r="C45" s="12">
        <f>SUM(Datos!F3:F6)/Datos!E35</f>
        <v>12171.428571428571</v>
      </c>
      <c r="D45" s="11"/>
      <c r="E45" s="11"/>
      <c r="F45" s="11"/>
      <c r="G45" s="8"/>
      <c r="H45" s="8"/>
      <c r="I45" s="8"/>
      <c r="J45" s="9" t="s">
        <v>6</v>
      </c>
      <c r="K45" s="10" t="str">
        <f>IF(Datos!F3&gt;$K$44,"PASA CORTE","NO PASA CORTE")</f>
        <v>PASA CORTE</v>
      </c>
    </row>
    <row r="46" spans="2:11" ht="14.4">
      <c r="B46" s="11"/>
      <c r="C46" s="11"/>
      <c r="D46" s="11"/>
      <c r="E46" s="11"/>
      <c r="F46" s="11"/>
      <c r="G46" s="8"/>
      <c r="H46" s="8"/>
      <c r="I46" s="8"/>
      <c r="J46" s="9" t="s">
        <v>8</v>
      </c>
      <c r="K46" s="10" t="str">
        <f>IF(Datos!F4&gt;$K$44,"PASA CORTE","NO PASA CORTE")</f>
        <v>PASA CORTE</v>
      </c>
    </row>
    <row r="47" spans="2:11" ht="14.4">
      <c r="B47" s="11"/>
      <c r="C47" s="11" t="s">
        <v>6</v>
      </c>
      <c r="D47" s="11" t="s">
        <v>8</v>
      </c>
      <c r="E47" s="11" t="s">
        <v>9</v>
      </c>
      <c r="F47" s="11" t="s">
        <v>10</v>
      </c>
      <c r="G47" s="9"/>
      <c r="H47" s="9"/>
      <c r="I47" s="8"/>
      <c r="J47" s="9" t="s">
        <v>9</v>
      </c>
      <c r="K47" s="10" t="str">
        <f>IF(Datos!F5&gt;$K$44,"PASA CORTE","NO PASA CORTE")</f>
        <v>PASA CORTE</v>
      </c>
    </row>
    <row r="48" spans="2:11" ht="14.4">
      <c r="B48" s="11" t="s">
        <v>42</v>
      </c>
      <c r="C48" s="12">
        <f t="array" ref="C48:F48">TRANSPOSE(Datos!F3:F13)</f>
        <v>88694</v>
      </c>
      <c r="D48" s="12">
        <v>44222</v>
      </c>
      <c r="E48" s="12">
        <v>22042</v>
      </c>
      <c r="F48" s="12">
        <v>15442</v>
      </c>
      <c r="G48" s="9"/>
      <c r="H48" s="9"/>
      <c r="I48" s="8"/>
      <c r="J48" s="9" t="s">
        <v>10</v>
      </c>
      <c r="K48" s="10" t="str">
        <f>IF(Datos!F6&gt;$K$44,"PASA CORTE","NO PASA CORTE")</f>
        <v>PASA CORTE</v>
      </c>
    </row>
    <row r="49" spans="2:11" ht="14.4">
      <c r="B49" s="11" t="s">
        <v>69</v>
      </c>
      <c r="C49" s="11">
        <f>INT(C48/$C$45)</f>
        <v>7</v>
      </c>
      <c r="D49" s="11">
        <f t="shared" ref="D49:F49" si="13">INT(D48/$C$45)</f>
        <v>3</v>
      </c>
      <c r="E49" s="11">
        <f t="shared" si="13"/>
        <v>1</v>
      </c>
      <c r="F49" s="11">
        <f t="shared" si="13"/>
        <v>1</v>
      </c>
      <c r="H49" s="9" t="s">
        <v>64</v>
      </c>
      <c r="I49" s="9">
        <v>14</v>
      </c>
      <c r="J49" s="9" t="s">
        <v>11</v>
      </c>
      <c r="K49" s="10" t="str">
        <f>IF(Datos!F7&gt;$K$44,"PASA CORTE","NO PASA CORTE")</f>
        <v>NO PASA CORTE</v>
      </c>
    </row>
    <row r="50" spans="2:11" ht="14.4">
      <c r="B50" s="11" t="s">
        <v>43</v>
      </c>
      <c r="C50" s="12">
        <f>C49*$C$45</f>
        <v>85200</v>
      </c>
      <c r="D50" s="12">
        <f t="shared" ref="D50:E50" si="14">D49*$C$45</f>
        <v>36514.28571428571</v>
      </c>
      <c r="E50" s="12">
        <f t="shared" si="14"/>
        <v>12171.428571428571</v>
      </c>
      <c r="F50" s="12">
        <f>F49*$C$45</f>
        <v>12171.428571428571</v>
      </c>
      <c r="H50" s="9" t="s">
        <v>67</v>
      </c>
      <c r="I50" s="10">
        <f>SUM(C49:F49)</f>
        <v>12</v>
      </c>
      <c r="J50" s="9" t="s">
        <v>12</v>
      </c>
      <c r="K50" s="10" t="str">
        <f>IF(Datos!F8&gt;$K$44,"PASA CORTE","NO PASA CORTE")</f>
        <v>NO PASA CORTE</v>
      </c>
    </row>
    <row r="51" spans="2:11" ht="14.4">
      <c r="B51" s="11" t="s">
        <v>44</v>
      </c>
      <c r="C51" s="12">
        <f t="shared" ref="C51:D51" si="15">MOD(C48,$C$45)</f>
        <v>3494.0000000000055</v>
      </c>
      <c r="D51" s="12">
        <f t="shared" si="15"/>
        <v>7707.7142857142881</v>
      </c>
      <c r="E51" s="12">
        <f>MOD(E48,$C$45)</f>
        <v>9870.5714285714294</v>
      </c>
      <c r="F51" s="12">
        <f>MOD(F48,$C$45)</f>
        <v>3270.5714285714294</v>
      </c>
      <c r="H51" s="9" t="s">
        <v>68</v>
      </c>
      <c r="I51" s="10">
        <f>I49-I50</f>
        <v>2</v>
      </c>
      <c r="J51" s="9" t="s">
        <v>14</v>
      </c>
      <c r="K51" s="10" t="str">
        <f>IF(Datos!F9&gt;$K$44,"PASA CORTE","NO PASA CORTE")</f>
        <v>NO PASA CORTE</v>
      </c>
    </row>
    <row r="52" spans="2:11" ht="14.4">
      <c r="B52" s="11" t="s">
        <v>70</v>
      </c>
      <c r="C52" s="11">
        <v>0</v>
      </c>
      <c r="D52" s="11">
        <v>1</v>
      </c>
      <c r="E52" s="11">
        <v>1</v>
      </c>
      <c r="F52" s="12">
        <v>0</v>
      </c>
      <c r="G52" s="10"/>
      <c r="H52" s="10"/>
      <c r="I52" s="8"/>
      <c r="J52" s="9" t="s">
        <v>15</v>
      </c>
      <c r="K52" s="10" t="str">
        <f>IF(Datos!F10&gt;$K$44,"PASA CORTE","NO PASA CORTE")</f>
        <v>NO PASA CORTE</v>
      </c>
    </row>
    <row r="53" spans="2:11" ht="14.4">
      <c r="B53" s="11" t="s">
        <v>61</v>
      </c>
      <c r="C53" s="11">
        <f>SUM(C49,C52)</f>
        <v>7</v>
      </c>
      <c r="D53" s="11">
        <f t="shared" ref="D53" si="16">SUM(D49,D52)</f>
        <v>4</v>
      </c>
      <c r="E53" s="11">
        <f t="shared" ref="E53:F53" si="17">SUM(E49,E52)</f>
        <v>2</v>
      </c>
      <c r="F53" s="11">
        <f t="shared" si="17"/>
        <v>1</v>
      </c>
      <c r="G53" s="9"/>
      <c r="H53" s="9"/>
      <c r="I53" s="8"/>
      <c r="J53" s="9" t="s">
        <v>63</v>
      </c>
      <c r="K53" s="10" t="str">
        <f>IF(Datos!F11&gt;$K$44,"PASA CORTE","NO PASA CORTE")</f>
        <v>NO PASA CORTE</v>
      </c>
    </row>
    <row r="54" spans="2:11" ht="14.4">
      <c r="B54" s="8"/>
      <c r="C54" s="8"/>
      <c r="D54" s="8"/>
      <c r="E54" s="8"/>
      <c r="F54" s="8"/>
      <c r="G54" s="8"/>
      <c r="H54" s="8"/>
      <c r="I54" s="8"/>
      <c r="J54" s="9" t="s">
        <v>16</v>
      </c>
      <c r="K54" s="10" t="str">
        <f>IF(Datos!F12&gt;$K$44,"PASA CORTE","NO PASA CORTE")</f>
        <v>NO PASA CORTE</v>
      </c>
    </row>
    <row r="55" spans="2:11" ht="14.4">
      <c r="B55" s="8"/>
      <c r="C55" s="8"/>
      <c r="D55" s="8"/>
      <c r="E55" s="8"/>
      <c r="F55" s="8"/>
      <c r="G55" s="8"/>
      <c r="H55" s="8"/>
      <c r="I55" s="8"/>
      <c r="J55" s="9" t="s">
        <v>17</v>
      </c>
      <c r="K55" s="10" t="str">
        <f>IF(Datos!F13&gt;$K$44,"PASA CORTE","NO PASA CORTE")</f>
        <v>NO PASA CORTE</v>
      </c>
    </row>
    <row r="58" spans="2:11" ht="14.4">
      <c r="B58" s="8" t="s">
        <v>4</v>
      </c>
      <c r="C58" s="8"/>
      <c r="D58" s="8"/>
      <c r="E58" s="8"/>
      <c r="F58" s="8"/>
      <c r="G58" s="8"/>
      <c r="H58" s="8"/>
      <c r="I58" s="8"/>
      <c r="J58" s="9" t="s">
        <v>40</v>
      </c>
      <c r="K58" s="10">
        <f>Datos!J38</f>
        <v>9385.2000000000007</v>
      </c>
    </row>
    <row r="59" spans="2:11" ht="14.4">
      <c r="B59" s="11" t="s">
        <v>66</v>
      </c>
      <c r="C59" s="12">
        <f>SUM(Datos!G3:G5)/Datos!E36</f>
        <v>12819</v>
      </c>
      <c r="D59" s="11"/>
      <c r="E59" s="11"/>
      <c r="F59" s="11"/>
      <c r="G59" s="8"/>
      <c r="H59" s="8"/>
      <c r="I59" s="8"/>
      <c r="J59" s="9" t="s">
        <v>6</v>
      </c>
      <c r="K59" s="10" t="str">
        <f>IF(Datos!G3&gt;$K$58,"PASA CORTE","NO PASA CORTE")</f>
        <v>PASA CORTE</v>
      </c>
    </row>
    <row r="60" spans="2:11" ht="14.4">
      <c r="B60" s="11"/>
      <c r="C60" s="11"/>
      <c r="D60" s="11"/>
      <c r="E60" s="11"/>
      <c r="F60" s="11"/>
      <c r="G60" s="8"/>
      <c r="H60" s="8"/>
      <c r="I60" s="8"/>
      <c r="J60" s="9" t="s">
        <v>8</v>
      </c>
      <c r="K60" s="10" t="str">
        <f>IF(Datos!G4&gt;$K$58,"PASA CORTE","NO PASA CORTE")</f>
        <v>PASA CORTE</v>
      </c>
    </row>
    <row r="61" spans="2:11" ht="14.4">
      <c r="B61" s="11"/>
      <c r="C61" s="11" t="s">
        <v>6</v>
      </c>
      <c r="D61" s="11" t="s">
        <v>8</v>
      </c>
      <c r="E61" s="11" t="s">
        <v>9</v>
      </c>
      <c r="F61" s="11"/>
      <c r="G61" s="9"/>
      <c r="H61" s="9"/>
      <c r="I61" s="8"/>
      <c r="J61" s="9" t="s">
        <v>9</v>
      </c>
      <c r="K61" s="10" t="str">
        <f>IF(Datos!G5&gt;$K$58,"PASA CORTE","NO PASA CORTE")</f>
        <v>PASA CORTE</v>
      </c>
    </row>
    <row r="62" spans="2:11" ht="14.4">
      <c r="B62" s="11" t="s">
        <v>42</v>
      </c>
      <c r="C62" s="12">
        <f t="array" ref="C62:E62">TRANSPOSE(Datos!G3:G13)</f>
        <v>100123</v>
      </c>
      <c r="D62" s="12">
        <v>46940</v>
      </c>
      <c r="E62" s="12">
        <v>32403</v>
      </c>
      <c r="F62" s="12"/>
      <c r="G62" s="9"/>
      <c r="H62" s="9"/>
      <c r="I62" s="8"/>
      <c r="J62" s="9" t="s">
        <v>10</v>
      </c>
      <c r="K62" s="10" t="str">
        <f>IF(Datos!G6&gt;$K$58,"PASA CORTE","NO PASA CORTE")</f>
        <v>NO PASA CORTE</v>
      </c>
    </row>
    <row r="63" spans="2:11" ht="14.4">
      <c r="B63" s="11" t="s">
        <v>69</v>
      </c>
      <c r="C63" s="11">
        <f>INT(C62/$C$59)</f>
        <v>7</v>
      </c>
      <c r="D63" s="11">
        <f t="shared" ref="D63:E63" si="18">INT(D62/$C$59)</f>
        <v>3</v>
      </c>
      <c r="E63" s="11">
        <f t="shared" si="18"/>
        <v>2</v>
      </c>
      <c r="F63" s="10"/>
      <c r="G63" s="9" t="s">
        <v>64</v>
      </c>
      <c r="H63" s="9">
        <v>14</v>
      </c>
      <c r="I63" s="8"/>
      <c r="J63" s="9" t="s">
        <v>11</v>
      </c>
      <c r="K63" s="10" t="str">
        <f>IF(Datos!G7&gt;$K$58,"PASA CORTE","NO PASA CORTE")</f>
        <v>NO PASA CORTE</v>
      </c>
    </row>
    <row r="64" spans="2:11" ht="14.4">
      <c r="B64" s="11" t="s">
        <v>43</v>
      </c>
      <c r="C64" s="12">
        <f>C63*$C$59</f>
        <v>89733</v>
      </c>
      <c r="D64" s="12">
        <f t="shared" ref="D64:E64" si="19">D63*$C$59</f>
        <v>38457</v>
      </c>
      <c r="E64" s="12">
        <f t="shared" si="19"/>
        <v>25638</v>
      </c>
      <c r="F64" s="11"/>
      <c r="G64" s="9" t="s">
        <v>67</v>
      </c>
      <c r="H64" s="10">
        <f>SUM(C63:E63)</f>
        <v>12</v>
      </c>
      <c r="I64" s="8"/>
      <c r="J64" s="9" t="s">
        <v>12</v>
      </c>
      <c r="K64" s="10" t="str">
        <f>IF(Datos!G8&gt;$K$58,"PASA CORTE","NO PASA CORTE")</f>
        <v>NO PASA CORTE</v>
      </c>
    </row>
    <row r="65" spans="2:11" ht="14.4">
      <c r="B65" s="11" t="s">
        <v>44</v>
      </c>
      <c r="C65" s="12">
        <f>MOD(C62,$C$59)</f>
        <v>10390</v>
      </c>
      <c r="D65" s="12">
        <f t="shared" ref="D65:E65" si="20">MOD(D62,$C$59)</f>
        <v>8483</v>
      </c>
      <c r="E65" s="12">
        <f t="shared" si="20"/>
        <v>6765</v>
      </c>
      <c r="F65" s="11"/>
      <c r="G65" s="9" t="s">
        <v>68</v>
      </c>
      <c r="H65" s="10">
        <f>H63-H64</f>
        <v>2</v>
      </c>
      <c r="I65" s="8"/>
      <c r="J65" s="9" t="s">
        <v>14</v>
      </c>
      <c r="K65" s="10" t="str">
        <f>IF(Datos!G9&gt;$K$58,"PASA CORTE","NO PASA CORTE")</f>
        <v>NO PASA CORTE</v>
      </c>
    </row>
    <row r="66" spans="2:11" ht="14.4">
      <c r="B66" s="11" t="s">
        <v>70</v>
      </c>
      <c r="C66" s="11">
        <v>1</v>
      </c>
      <c r="D66" s="11">
        <v>1</v>
      </c>
      <c r="E66" s="11">
        <v>0</v>
      </c>
      <c r="F66" s="12"/>
      <c r="G66" s="10"/>
      <c r="H66" s="10"/>
      <c r="I66" s="8"/>
      <c r="J66" s="9" t="s">
        <v>15</v>
      </c>
      <c r="K66" s="10" t="str">
        <f>IF(Datos!G10&gt;$K$58,"PASA CORTE","NO PASA CORTE")</f>
        <v>NO PASA CORTE</v>
      </c>
    </row>
    <row r="67" spans="2:11" ht="14.4">
      <c r="B67" s="11" t="s">
        <v>61</v>
      </c>
      <c r="C67" s="11">
        <f>SUM(C63,C66)</f>
        <v>8</v>
      </c>
      <c r="D67" s="11">
        <f t="shared" ref="D67" si="21">SUM(D63,D66)</f>
        <v>4</v>
      </c>
      <c r="E67" s="11">
        <f t="shared" ref="E67" si="22">SUM(E63,E66)</f>
        <v>2</v>
      </c>
      <c r="F67" s="12"/>
      <c r="G67" s="9"/>
      <c r="H67" s="9"/>
      <c r="I67" s="8"/>
      <c r="J67" s="9" t="s">
        <v>63</v>
      </c>
      <c r="K67" s="10" t="str">
        <f>IF(Datos!G11&gt;$K$58,"PASA CORTE","NO PASA CORTE")</f>
        <v>NO PASA CORTE</v>
      </c>
    </row>
    <row r="68" spans="2:11" ht="14.4">
      <c r="B68" s="8"/>
      <c r="C68" s="8"/>
      <c r="D68" s="8"/>
      <c r="E68" s="8"/>
      <c r="F68" s="8"/>
      <c r="G68" s="8"/>
      <c r="H68" s="8"/>
      <c r="I68" s="8"/>
      <c r="J68" s="9" t="s">
        <v>16</v>
      </c>
      <c r="K68" s="10" t="str">
        <f>IF(Datos!G12&gt;$K$58,"PASA CORTE","NO PASA CORTE")</f>
        <v>NO PASA CORTE</v>
      </c>
    </row>
    <row r="69" spans="2:11" ht="14.4">
      <c r="B69" s="8"/>
      <c r="C69" s="11" t="s">
        <v>6</v>
      </c>
      <c r="D69" s="11" t="s">
        <v>8</v>
      </c>
      <c r="E69" s="11" t="s">
        <v>9</v>
      </c>
      <c r="F69" s="13" t="s">
        <v>10</v>
      </c>
      <c r="G69" s="8"/>
      <c r="H69" s="8"/>
      <c r="I69" s="8"/>
      <c r="J69" s="9" t="s">
        <v>17</v>
      </c>
      <c r="K69" s="10" t="str">
        <f>IF(Datos!G13&gt;$K$58,"PASA CORTE","NO PASA CORTE")</f>
        <v>NO PASA CORTE</v>
      </c>
    </row>
    <row r="70" spans="2:11" ht="14.4">
      <c r="B70" s="13" t="s">
        <v>60</v>
      </c>
      <c r="C70" s="13">
        <f>SUM(C53,C67,C39,C26)</f>
        <v>38</v>
      </c>
      <c r="D70" s="13">
        <f>SUM(D53,D67,D39,D26)</f>
        <v>25</v>
      </c>
      <c r="E70" s="13">
        <f>SUM(E53,E67,E39,E26)</f>
        <v>11</v>
      </c>
      <c r="F70" s="13">
        <f>SUM(F53,F67,F39,F26)</f>
        <v>1</v>
      </c>
    </row>
    <row r="71" spans="2:11">
      <c r="B71">
        <f>SUM(C70:F70)</f>
        <v>75</v>
      </c>
    </row>
  </sheetData>
  <conditionalFormatting sqref="G10:H10">
    <cfRule type="top10" dxfId="46" priority="14" rank="5"/>
  </conditionalFormatting>
  <conditionalFormatting sqref="C9:E9">
    <cfRule type="top10" dxfId="45" priority="13" rank="1"/>
  </conditionalFormatting>
  <conditionalFormatting sqref="G25:H25">
    <cfRule type="top10" dxfId="44" priority="12" rank="5"/>
  </conditionalFormatting>
  <conditionalFormatting sqref="C24:E24">
    <cfRule type="top10" dxfId="43" priority="11" rank="2"/>
  </conditionalFormatting>
  <conditionalFormatting sqref="J26">
    <cfRule type="top10" dxfId="42" priority="10" rank="3"/>
  </conditionalFormatting>
  <conditionalFormatting sqref="J39">
    <cfRule type="top10" dxfId="41" priority="9" rank="3"/>
  </conditionalFormatting>
  <conditionalFormatting sqref="G38:H38">
    <cfRule type="top10" dxfId="40" priority="8" rank="5"/>
  </conditionalFormatting>
  <conditionalFormatting sqref="C37:E37">
    <cfRule type="top10" dxfId="39" priority="7" rank="1"/>
  </conditionalFormatting>
  <conditionalFormatting sqref="J53">
    <cfRule type="top10" dxfId="38" priority="6" rank="3"/>
  </conditionalFormatting>
  <conditionalFormatting sqref="G52:H52">
    <cfRule type="top10" dxfId="37" priority="5" rank="5"/>
  </conditionalFormatting>
  <conditionalFormatting sqref="C51:F51">
    <cfRule type="top10" dxfId="36" priority="4" rank="2"/>
  </conditionalFormatting>
  <conditionalFormatting sqref="J67">
    <cfRule type="top10" dxfId="35" priority="3" rank="3"/>
  </conditionalFormatting>
  <conditionalFormatting sqref="G66:H66">
    <cfRule type="top10" dxfId="34" priority="2" rank="5"/>
  </conditionalFormatting>
  <conditionalFormatting sqref="C65:E65">
    <cfRule type="top10" dxfId="33" priority="1" rank="2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V60"/>
  <sheetViews>
    <sheetView topLeftCell="A34" workbookViewId="0">
      <selection activeCell="G58" sqref="G58"/>
    </sheetView>
  </sheetViews>
  <sheetFormatPr baseColWidth="10" defaultRowHeight="14.4"/>
  <cols>
    <col min="1" max="1" width="11.19921875" style="1"/>
    <col min="2" max="2" width="20.3984375" style="1" customWidth="1"/>
    <col min="3" max="13" width="11.19921875" style="1"/>
    <col min="14" max="14" width="0" style="1" hidden="1" customWidth="1"/>
    <col min="15" max="18" width="11.19921875" style="1"/>
    <col min="19" max="19" width="19" style="1" bestFit="1" customWidth="1"/>
    <col min="20" max="16384" width="11.19921875" style="1"/>
  </cols>
  <sheetData>
    <row r="3" spans="2:21">
      <c r="B3" s="1" t="s">
        <v>66</v>
      </c>
      <c r="D3" s="2">
        <f>Datos!J8/(Datos!E32+2)</f>
        <v>19500.7012987013</v>
      </c>
      <c r="F3" s="1" t="s">
        <v>64</v>
      </c>
      <c r="G3" s="1">
        <v>75</v>
      </c>
      <c r="I3" s="1" t="s">
        <v>67</v>
      </c>
      <c r="K3" s="1">
        <f>SUM(C7:M7)</f>
        <v>72</v>
      </c>
      <c r="L3" s="1" t="s">
        <v>68</v>
      </c>
      <c r="O3" s="1">
        <f>G3-K3</f>
        <v>3</v>
      </c>
      <c r="T3" s="2"/>
    </row>
    <row r="5" spans="2:21"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14</v>
      </c>
      <c r="J5" s="1" t="s">
        <v>15</v>
      </c>
      <c r="K5" s="1" t="s">
        <v>63</v>
      </c>
      <c r="L5" s="1" t="s">
        <v>16</v>
      </c>
      <c r="M5" s="1" t="s">
        <v>17</v>
      </c>
      <c r="N5" s="1" t="s">
        <v>0</v>
      </c>
    </row>
    <row r="6" spans="2:21">
      <c r="B6" s="1" t="s">
        <v>42</v>
      </c>
      <c r="C6" s="1">
        <f t="array" ref="C6:M6">TRANSPOSE(Datos!C3:C13)</f>
        <v>711713</v>
      </c>
      <c r="D6" s="1">
        <v>470692</v>
      </c>
      <c r="E6" s="1">
        <v>211361</v>
      </c>
      <c r="F6" s="1">
        <v>15442</v>
      </c>
      <c r="G6" s="1">
        <v>34045</v>
      </c>
      <c r="H6" s="1">
        <v>29009</v>
      </c>
      <c r="I6" s="1">
        <v>5932</v>
      </c>
      <c r="J6" s="1">
        <v>4420</v>
      </c>
      <c r="K6" s="1">
        <v>2884</v>
      </c>
      <c r="L6" s="1">
        <v>1635</v>
      </c>
      <c r="M6" s="1">
        <v>1572</v>
      </c>
    </row>
    <row r="7" spans="2:21">
      <c r="B7" s="1" t="s">
        <v>69</v>
      </c>
      <c r="C7" s="1">
        <f>INT(C6/$D$3)</f>
        <v>36</v>
      </c>
      <c r="D7" s="1">
        <f t="shared" ref="D7:M7" si="0">INT(D6/$D$3)</f>
        <v>24</v>
      </c>
      <c r="E7" s="1">
        <f t="shared" si="0"/>
        <v>10</v>
      </c>
      <c r="F7" s="1">
        <f t="shared" si="0"/>
        <v>0</v>
      </c>
      <c r="G7" s="1">
        <f t="shared" si="0"/>
        <v>1</v>
      </c>
      <c r="H7" s="1">
        <f t="shared" si="0"/>
        <v>1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>SUM(C7:M7)</f>
        <v>72</v>
      </c>
      <c r="O7" s="2">
        <f>SUM(C7:M7)</f>
        <v>72</v>
      </c>
    </row>
    <row r="8" spans="2:21">
      <c r="B8" s="1" t="s">
        <v>43</v>
      </c>
      <c r="C8" s="2">
        <f>C7*$D$3</f>
        <v>702025.24675324676</v>
      </c>
      <c r="D8" s="2">
        <f t="shared" ref="D8:M8" si="1">D7*$D$3</f>
        <v>468016.83116883121</v>
      </c>
      <c r="E8" s="2">
        <f t="shared" si="1"/>
        <v>195007.012987013</v>
      </c>
      <c r="F8" s="2">
        <f t="shared" si="1"/>
        <v>0</v>
      </c>
      <c r="G8" s="2">
        <f t="shared" si="1"/>
        <v>19500.7012987013</v>
      </c>
      <c r="H8" s="2">
        <f t="shared" si="1"/>
        <v>19500.7012987013</v>
      </c>
      <c r="I8" s="2">
        <f t="shared" si="1"/>
        <v>0</v>
      </c>
      <c r="J8" s="2">
        <f t="shared" si="1"/>
        <v>0</v>
      </c>
      <c r="K8" s="2">
        <f t="shared" si="1"/>
        <v>0</v>
      </c>
      <c r="L8" s="2">
        <f t="shared" si="1"/>
        <v>0</v>
      </c>
      <c r="M8" s="2">
        <f t="shared" si="1"/>
        <v>0</v>
      </c>
      <c r="S8" s="2"/>
      <c r="T8" s="2"/>
      <c r="U8" s="2"/>
    </row>
    <row r="9" spans="2:21">
      <c r="B9" s="1" t="s">
        <v>44</v>
      </c>
      <c r="C9" s="2">
        <f>MOD(C6,$D$3)</f>
        <v>9687.7532467531855</v>
      </c>
      <c r="D9" s="2">
        <f t="shared" ref="D9:M9" si="2">MOD(D6,$D$3)</f>
        <v>2675.1688311687903</v>
      </c>
      <c r="E9" s="2">
        <f t="shared" si="2"/>
        <v>16353.987012986996</v>
      </c>
      <c r="F9" s="2">
        <f t="shared" si="2"/>
        <v>15442</v>
      </c>
      <c r="G9" s="2">
        <f t="shared" si="2"/>
        <v>14544.2987012987</v>
      </c>
      <c r="H9" s="2">
        <f t="shared" si="2"/>
        <v>9508.2987012986996</v>
      </c>
      <c r="I9" s="2">
        <f t="shared" si="2"/>
        <v>5932</v>
      </c>
      <c r="J9" s="2">
        <f t="shared" si="2"/>
        <v>4420</v>
      </c>
      <c r="K9" s="2">
        <f t="shared" si="2"/>
        <v>2884</v>
      </c>
      <c r="L9" s="2">
        <f t="shared" si="2"/>
        <v>1635</v>
      </c>
      <c r="M9" s="2">
        <f t="shared" si="2"/>
        <v>1572</v>
      </c>
      <c r="S9" s="2"/>
      <c r="T9" s="2"/>
      <c r="U9" s="2"/>
    </row>
    <row r="10" spans="2:21">
      <c r="B10" s="1" t="s">
        <v>70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f>G3-N7</f>
        <v>3</v>
      </c>
      <c r="O10" s="2">
        <f t="shared" ref="O10:O11" si="3">SUM(C10:M10)</f>
        <v>3</v>
      </c>
    </row>
    <row r="11" spans="2:21">
      <c r="B11" s="1" t="s">
        <v>61</v>
      </c>
      <c r="C11" s="1">
        <f>SUM(C7,C10)</f>
        <v>36</v>
      </c>
      <c r="D11" s="1">
        <f t="shared" ref="D11:M11" si="4">SUM(D7,D10)</f>
        <v>24</v>
      </c>
      <c r="E11" s="1">
        <f t="shared" si="4"/>
        <v>11</v>
      </c>
      <c r="F11" s="1">
        <f t="shared" si="4"/>
        <v>1</v>
      </c>
      <c r="G11" s="1">
        <f t="shared" si="4"/>
        <v>2</v>
      </c>
      <c r="H11" s="1">
        <f t="shared" si="4"/>
        <v>1</v>
      </c>
      <c r="I11" s="1">
        <f t="shared" si="4"/>
        <v>0</v>
      </c>
      <c r="J11" s="1">
        <f t="shared" si="4"/>
        <v>0</v>
      </c>
      <c r="K11" s="1">
        <f t="shared" si="4"/>
        <v>0</v>
      </c>
      <c r="L11" s="1">
        <f t="shared" si="4"/>
        <v>0</v>
      </c>
      <c r="M11" s="1">
        <f t="shared" si="4"/>
        <v>0</v>
      </c>
      <c r="O11" s="2">
        <f t="shared" si="3"/>
        <v>75</v>
      </c>
    </row>
    <row r="15" spans="2:21">
      <c r="B15" s="1" t="s">
        <v>45</v>
      </c>
      <c r="C15" s="1" t="s">
        <v>66</v>
      </c>
      <c r="E15" s="2">
        <f>Datos!J9/(Datos!E33+2)</f>
        <v>22742.592592592591</v>
      </c>
      <c r="F15" s="1" t="s">
        <v>64</v>
      </c>
      <c r="G15" s="1">
        <v>25</v>
      </c>
      <c r="I15" s="1" t="s">
        <v>67</v>
      </c>
      <c r="K15" s="2">
        <f>SUM(C19:N19)</f>
        <v>23</v>
      </c>
      <c r="L15" s="1" t="s">
        <v>68</v>
      </c>
      <c r="O15" s="1">
        <f>G15-K15</f>
        <v>2</v>
      </c>
      <c r="T15" s="2"/>
    </row>
    <row r="16" spans="2:21">
      <c r="B16" s="1" t="s">
        <v>1</v>
      </c>
    </row>
    <row r="17" spans="2:21">
      <c r="C17" s="1" t="s">
        <v>6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14</v>
      </c>
      <c r="J17" s="1" t="s">
        <v>15</v>
      </c>
      <c r="K17" s="1" t="s">
        <v>63</v>
      </c>
      <c r="L17" s="1" t="s">
        <v>16</v>
      </c>
      <c r="M17" s="1" t="s">
        <v>17</v>
      </c>
      <c r="N17" s="1" t="s">
        <v>0</v>
      </c>
    </row>
    <row r="18" spans="2:21">
      <c r="B18" s="1" t="s">
        <v>42</v>
      </c>
      <c r="C18" s="1">
        <f t="array" ref="C18:M18">TRANSPOSE(Datos!D3:D13)</f>
        <v>292651</v>
      </c>
      <c r="D18" s="1">
        <v>199462</v>
      </c>
      <c r="E18" s="1">
        <v>79804</v>
      </c>
      <c r="F18" s="1">
        <v>0</v>
      </c>
      <c r="G18" s="1">
        <v>15399</v>
      </c>
      <c r="H18" s="1">
        <v>14014</v>
      </c>
      <c r="I18" s="1">
        <v>2551</v>
      </c>
      <c r="J18" s="1">
        <v>1999</v>
      </c>
      <c r="K18" s="1">
        <v>1170</v>
      </c>
      <c r="L18" s="1">
        <v>441</v>
      </c>
      <c r="M18" s="1">
        <v>694</v>
      </c>
    </row>
    <row r="19" spans="2:21">
      <c r="B19" s="1" t="s">
        <v>69</v>
      </c>
      <c r="C19" s="2">
        <f>INT(C18/$E$15)</f>
        <v>12</v>
      </c>
      <c r="D19" s="2">
        <f t="shared" ref="D19:M19" si="5">INT(D18/$E$15)</f>
        <v>8</v>
      </c>
      <c r="E19" s="2">
        <f t="shared" si="5"/>
        <v>3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O19" s="2">
        <f>SUM(C19:M19)</f>
        <v>23</v>
      </c>
    </row>
    <row r="20" spans="2:21">
      <c r="B20" s="1" t="s">
        <v>43</v>
      </c>
      <c r="C20" s="2">
        <f>C19*$E$15</f>
        <v>272911.11111111112</v>
      </c>
      <c r="D20" s="2">
        <f t="shared" ref="D20:M20" si="6">D19*$E$15</f>
        <v>181940.74074074073</v>
      </c>
      <c r="E20" s="2">
        <f t="shared" si="6"/>
        <v>68227.777777777781</v>
      </c>
      <c r="F20" s="1">
        <f t="shared" si="6"/>
        <v>0</v>
      </c>
      <c r="G20" s="1">
        <f t="shared" si="6"/>
        <v>0</v>
      </c>
      <c r="H20" s="1">
        <f t="shared" si="6"/>
        <v>0</v>
      </c>
      <c r="I20" s="1">
        <f t="shared" si="6"/>
        <v>0</v>
      </c>
      <c r="J20" s="1">
        <f t="shared" si="6"/>
        <v>0</v>
      </c>
      <c r="K20" s="1">
        <f t="shared" si="6"/>
        <v>0</v>
      </c>
      <c r="L20" s="1">
        <f t="shared" si="6"/>
        <v>0</v>
      </c>
      <c r="M20" s="1">
        <f t="shared" si="6"/>
        <v>0</v>
      </c>
      <c r="S20" s="2"/>
      <c r="T20" s="2"/>
      <c r="U20" s="2"/>
    </row>
    <row r="21" spans="2:21">
      <c r="B21" s="1" t="s">
        <v>44</v>
      </c>
      <c r="C21" s="2">
        <f>MOD(C18,$E$15)</f>
        <v>19739.888888888905</v>
      </c>
      <c r="D21" s="2">
        <f t="shared" ref="D21:L21" si="7">MOD(D18,$E$15)</f>
        <v>17521.25925925927</v>
      </c>
      <c r="E21" s="2">
        <f t="shared" si="7"/>
        <v>11576.222222222226</v>
      </c>
      <c r="F21" s="2">
        <f t="shared" si="7"/>
        <v>0</v>
      </c>
      <c r="G21" s="2">
        <f t="shared" si="7"/>
        <v>15399</v>
      </c>
      <c r="H21" s="2">
        <f t="shared" si="7"/>
        <v>14014</v>
      </c>
      <c r="I21" s="2">
        <f t="shared" si="7"/>
        <v>2551</v>
      </c>
      <c r="J21" s="2">
        <f t="shared" si="7"/>
        <v>1999</v>
      </c>
      <c r="K21" s="2">
        <f t="shared" si="7"/>
        <v>1170</v>
      </c>
      <c r="L21" s="2">
        <f t="shared" si="7"/>
        <v>441</v>
      </c>
      <c r="M21" s="2">
        <f>MOD(M18,$E$15)</f>
        <v>694</v>
      </c>
      <c r="S21" s="2"/>
      <c r="T21" s="2"/>
      <c r="U21" s="2"/>
    </row>
    <row r="22" spans="2:21">
      <c r="B22" s="1" t="s">
        <v>70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O22" s="2">
        <f t="shared" ref="O22:O23" si="8">SUM(C22:M22)</f>
        <v>2</v>
      </c>
    </row>
    <row r="23" spans="2:21">
      <c r="B23" s="1" t="s">
        <v>61</v>
      </c>
      <c r="C23" s="2">
        <f>SUM(C19,C22)</f>
        <v>13</v>
      </c>
      <c r="D23" s="2">
        <f t="shared" ref="D23:M23" si="9">SUM(D19,D22)</f>
        <v>9</v>
      </c>
      <c r="E23" s="2">
        <f t="shared" si="9"/>
        <v>3</v>
      </c>
      <c r="F23" s="2">
        <f t="shared" si="9"/>
        <v>0</v>
      </c>
      <c r="G23" s="2">
        <f t="shared" si="9"/>
        <v>0</v>
      </c>
      <c r="H23" s="2">
        <f t="shared" si="9"/>
        <v>0</v>
      </c>
      <c r="I23" s="2">
        <f t="shared" si="9"/>
        <v>0</v>
      </c>
      <c r="J23" s="2">
        <f t="shared" si="9"/>
        <v>0</v>
      </c>
      <c r="K23" s="2">
        <f t="shared" si="9"/>
        <v>0</v>
      </c>
      <c r="L23" s="2">
        <f t="shared" si="9"/>
        <v>0</v>
      </c>
      <c r="M23" s="2">
        <f t="shared" si="9"/>
        <v>0</v>
      </c>
      <c r="O23" s="2">
        <f t="shared" si="8"/>
        <v>25</v>
      </c>
    </row>
    <row r="26" spans="2:21">
      <c r="B26" s="1" t="s">
        <v>2</v>
      </c>
      <c r="C26" s="1" t="s">
        <v>66</v>
      </c>
      <c r="E26" s="2">
        <f>Datos!J10/(Datos!E34+2)</f>
        <v>21785.583333333332</v>
      </c>
      <c r="F26" s="1" t="s">
        <v>64</v>
      </c>
      <c r="G26" s="1">
        <v>22</v>
      </c>
      <c r="I26" s="1" t="s">
        <v>67</v>
      </c>
      <c r="K26" s="2">
        <f>SUM(C30:N30)</f>
        <v>21</v>
      </c>
      <c r="L26" s="1" t="s">
        <v>68</v>
      </c>
      <c r="O26" s="1">
        <f>G26-K26</f>
        <v>1</v>
      </c>
      <c r="T26" s="2"/>
    </row>
    <row r="28" spans="2:21">
      <c r="C28" s="1" t="s">
        <v>6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14</v>
      </c>
      <c r="J28" s="1" t="s">
        <v>15</v>
      </c>
      <c r="K28" s="1" t="s">
        <v>63</v>
      </c>
      <c r="L28" s="1" t="s">
        <v>16</v>
      </c>
      <c r="M28" s="1" t="s">
        <v>17</v>
      </c>
    </row>
    <row r="29" spans="2:21">
      <c r="B29" s="1" t="s">
        <v>42</v>
      </c>
      <c r="C29" s="1">
        <f t="array" ref="C29:M29">TRANSPOSE(Datos!E3:E13)</f>
        <v>230245</v>
      </c>
      <c r="D29" s="1">
        <v>180068</v>
      </c>
      <c r="E29" s="1">
        <v>77112</v>
      </c>
      <c r="F29" s="1">
        <v>0</v>
      </c>
      <c r="G29" s="1">
        <v>12168</v>
      </c>
      <c r="H29" s="1">
        <v>12818</v>
      </c>
      <c r="I29" s="1">
        <v>2404</v>
      </c>
      <c r="J29" s="1">
        <v>1731</v>
      </c>
      <c r="K29" s="1">
        <v>962</v>
      </c>
      <c r="L29" s="1">
        <v>542</v>
      </c>
      <c r="M29" s="1">
        <v>542</v>
      </c>
    </row>
    <row r="30" spans="2:21">
      <c r="B30" s="1" t="s">
        <v>69</v>
      </c>
      <c r="C30" s="2">
        <f>INT(C29/$E$26)</f>
        <v>10</v>
      </c>
      <c r="D30" s="2">
        <f t="shared" ref="D30:M30" si="10">INT(D29/$E$26)</f>
        <v>8</v>
      </c>
      <c r="E30" s="2">
        <f t="shared" si="10"/>
        <v>3</v>
      </c>
      <c r="F30" s="2">
        <f t="shared" si="10"/>
        <v>0</v>
      </c>
      <c r="G30" s="2">
        <f t="shared" si="10"/>
        <v>0</v>
      </c>
      <c r="H30" s="2">
        <f t="shared" si="10"/>
        <v>0</v>
      </c>
      <c r="I30" s="2">
        <f t="shared" si="10"/>
        <v>0</v>
      </c>
      <c r="J30" s="2">
        <f t="shared" si="10"/>
        <v>0</v>
      </c>
      <c r="K30" s="2">
        <f t="shared" si="10"/>
        <v>0</v>
      </c>
      <c r="L30" s="2">
        <f t="shared" si="10"/>
        <v>0</v>
      </c>
      <c r="M30" s="2">
        <f t="shared" si="10"/>
        <v>0</v>
      </c>
      <c r="O30" s="2">
        <f>SUM(C30:M30)</f>
        <v>21</v>
      </c>
    </row>
    <row r="31" spans="2:21">
      <c r="B31" s="1" t="s">
        <v>43</v>
      </c>
      <c r="C31" s="2">
        <f>C30*$E$26</f>
        <v>217855.83333333331</v>
      </c>
      <c r="D31" s="2">
        <f t="shared" ref="D31:M31" si="11">D30*$E$26</f>
        <v>174284.66666666666</v>
      </c>
      <c r="E31" s="2">
        <f t="shared" si="11"/>
        <v>65356.75</v>
      </c>
      <c r="F31" s="2">
        <f t="shared" si="11"/>
        <v>0</v>
      </c>
      <c r="G31" s="2">
        <f t="shared" si="11"/>
        <v>0</v>
      </c>
      <c r="H31" s="2">
        <f t="shared" si="11"/>
        <v>0</v>
      </c>
      <c r="I31" s="2">
        <f t="shared" si="11"/>
        <v>0</v>
      </c>
      <c r="J31" s="2">
        <f t="shared" si="11"/>
        <v>0</v>
      </c>
      <c r="K31" s="2">
        <f t="shared" si="11"/>
        <v>0</v>
      </c>
      <c r="L31" s="2">
        <f t="shared" si="11"/>
        <v>0</v>
      </c>
      <c r="M31" s="2">
        <f t="shared" si="11"/>
        <v>0</v>
      </c>
      <c r="S31" s="2"/>
      <c r="T31" s="2"/>
      <c r="U31" s="2"/>
    </row>
    <row r="32" spans="2:21">
      <c r="B32" s="1" t="s">
        <v>44</v>
      </c>
      <c r="C32" s="2">
        <f>MOD(C29,$E$26)</f>
        <v>12389.166666666679</v>
      </c>
      <c r="D32" s="2">
        <f t="shared" ref="D32:M32" si="12">MOD(D29,$E$26)</f>
        <v>5783.333333333343</v>
      </c>
      <c r="E32" s="2">
        <f t="shared" si="12"/>
        <v>11755.250000000004</v>
      </c>
      <c r="F32" s="2">
        <f t="shared" si="12"/>
        <v>0</v>
      </c>
      <c r="G32" s="2">
        <f t="shared" si="12"/>
        <v>12168</v>
      </c>
      <c r="H32" s="2">
        <f t="shared" si="12"/>
        <v>12818</v>
      </c>
      <c r="I32" s="2">
        <f t="shared" si="12"/>
        <v>2404</v>
      </c>
      <c r="J32" s="2">
        <f t="shared" si="12"/>
        <v>1731</v>
      </c>
      <c r="K32" s="2">
        <f t="shared" si="12"/>
        <v>962</v>
      </c>
      <c r="L32" s="2">
        <f t="shared" si="12"/>
        <v>542</v>
      </c>
      <c r="M32" s="2">
        <f t="shared" si="12"/>
        <v>542</v>
      </c>
      <c r="S32" s="2"/>
      <c r="T32" s="2"/>
      <c r="U32" s="2"/>
    </row>
    <row r="33" spans="2:22">
      <c r="B33" s="1" t="s">
        <v>70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O33" s="2">
        <f t="shared" ref="O33:O34" si="13">SUM(C33:M33)</f>
        <v>1</v>
      </c>
    </row>
    <row r="34" spans="2:22">
      <c r="B34" s="1" t="s">
        <v>61</v>
      </c>
      <c r="C34" s="2">
        <f t="shared" ref="C34:M34" si="14">SUM(C30,C33)</f>
        <v>10</v>
      </c>
      <c r="D34" s="2">
        <f t="shared" si="14"/>
        <v>8</v>
      </c>
      <c r="E34" s="2">
        <f t="shared" si="14"/>
        <v>3</v>
      </c>
      <c r="F34" s="2">
        <f t="shared" si="14"/>
        <v>0</v>
      </c>
      <c r="G34" s="2">
        <f t="shared" si="14"/>
        <v>1</v>
      </c>
      <c r="H34" s="2">
        <f t="shared" si="14"/>
        <v>0</v>
      </c>
      <c r="I34" s="2">
        <f t="shared" si="14"/>
        <v>0</v>
      </c>
      <c r="J34" s="2">
        <f t="shared" si="14"/>
        <v>0</v>
      </c>
      <c r="K34" s="2">
        <f t="shared" si="14"/>
        <v>0</v>
      </c>
      <c r="L34" s="2">
        <f t="shared" si="14"/>
        <v>0</v>
      </c>
      <c r="M34" s="2">
        <f t="shared" si="14"/>
        <v>0</v>
      </c>
      <c r="O34" s="2">
        <f t="shared" si="13"/>
        <v>22</v>
      </c>
    </row>
    <row r="37" spans="2:22">
      <c r="B37" s="1" t="s">
        <v>3</v>
      </c>
      <c r="C37" s="1" t="s">
        <v>66</v>
      </c>
      <c r="E37" s="2">
        <f>Datos!J11/(Datos!E35+2)</f>
        <v>11069.375</v>
      </c>
      <c r="F37" s="1" t="s">
        <v>64</v>
      </c>
      <c r="G37" s="1">
        <v>14</v>
      </c>
      <c r="I37" s="1" t="s">
        <v>67</v>
      </c>
      <c r="K37" s="2">
        <f>SUM(C41:N41)</f>
        <v>12</v>
      </c>
      <c r="L37" s="1" t="s">
        <v>68</v>
      </c>
      <c r="O37" s="1">
        <f>G37-K37</f>
        <v>2</v>
      </c>
      <c r="T37" s="2"/>
    </row>
    <row r="39" spans="2:22">
      <c r="C39" s="1" t="s">
        <v>6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14</v>
      </c>
      <c r="J39" s="1" t="s">
        <v>15</v>
      </c>
      <c r="K39" s="1" t="s">
        <v>63</v>
      </c>
      <c r="L39" s="1" t="s">
        <v>16</v>
      </c>
      <c r="M39" s="1" t="s">
        <v>17</v>
      </c>
    </row>
    <row r="40" spans="2:22">
      <c r="B40" s="1" t="s">
        <v>42</v>
      </c>
      <c r="C40" s="1">
        <v>86144</v>
      </c>
      <c r="D40" s="1">
        <v>43758</v>
      </c>
      <c r="E40" s="1">
        <v>21425</v>
      </c>
      <c r="F40" s="1">
        <v>15312</v>
      </c>
      <c r="G40" s="1">
        <v>2607</v>
      </c>
      <c r="H40" s="1">
        <v>855</v>
      </c>
      <c r="I40" s="1">
        <v>372</v>
      </c>
      <c r="J40" s="1">
        <v>237</v>
      </c>
      <c r="K40" s="1">
        <v>156</v>
      </c>
      <c r="L40" s="1">
        <v>541</v>
      </c>
      <c r="M40" s="1">
        <v>113</v>
      </c>
    </row>
    <row r="41" spans="2:22">
      <c r="B41" s="1" t="s">
        <v>69</v>
      </c>
      <c r="C41" s="2">
        <f>INT(C40/$E$37)</f>
        <v>7</v>
      </c>
      <c r="D41" s="2">
        <f t="shared" ref="D41:M41" si="15">INT(D40/$E$37)</f>
        <v>3</v>
      </c>
      <c r="E41" s="2">
        <f t="shared" si="15"/>
        <v>1</v>
      </c>
      <c r="F41" s="2">
        <f t="shared" si="15"/>
        <v>1</v>
      </c>
      <c r="G41" s="2">
        <f t="shared" si="15"/>
        <v>0</v>
      </c>
      <c r="H41" s="2">
        <f t="shared" si="15"/>
        <v>0</v>
      </c>
      <c r="I41" s="2">
        <f t="shared" si="15"/>
        <v>0</v>
      </c>
      <c r="J41" s="2">
        <f t="shared" si="15"/>
        <v>0</v>
      </c>
      <c r="K41" s="2">
        <f t="shared" si="15"/>
        <v>0</v>
      </c>
      <c r="L41" s="2">
        <f t="shared" si="15"/>
        <v>0</v>
      </c>
      <c r="M41" s="2">
        <f t="shared" si="15"/>
        <v>0</v>
      </c>
      <c r="O41" s="2">
        <f>SUM(C41:M41)</f>
        <v>12</v>
      </c>
    </row>
    <row r="42" spans="2:22">
      <c r="B42" s="1" t="s">
        <v>43</v>
      </c>
      <c r="C42" s="2">
        <f>C41*$E$37</f>
        <v>77485.625</v>
      </c>
      <c r="D42" s="2">
        <f t="shared" ref="D42:M42" si="16">D41*$E$37</f>
        <v>33208.125</v>
      </c>
      <c r="E42" s="2">
        <f t="shared" si="16"/>
        <v>11069.375</v>
      </c>
      <c r="F42" s="2">
        <f t="shared" si="16"/>
        <v>11069.375</v>
      </c>
      <c r="G42" s="2">
        <f t="shared" si="16"/>
        <v>0</v>
      </c>
      <c r="H42" s="2">
        <f t="shared" si="16"/>
        <v>0</v>
      </c>
      <c r="I42" s="2">
        <f t="shared" si="16"/>
        <v>0</v>
      </c>
      <c r="J42" s="2">
        <f t="shared" si="16"/>
        <v>0</v>
      </c>
      <c r="K42" s="2">
        <f t="shared" si="16"/>
        <v>0</v>
      </c>
      <c r="L42" s="2">
        <f t="shared" si="16"/>
        <v>0</v>
      </c>
      <c r="M42" s="2">
        <f t="shared" si="16"/>
        <v>0</v>
      </c>
      <c r="N42" s="2"/>
      <c r="O42" s="2"/>
      <c r="S42" s="2"/>
      <c r="T42" s="2"/>
      <c r="U42" s="2"/>
      <c r="V42" s="2"/>
    </row>
    <row r="43" spans="2:22">
      <c r="B43" s="1" t="s">
        <v>44</v>
      </c>
      <c r="C43" s="2">
        <f>MOD(C40,$E$37)</f>
        <v>8658.375</v>
      </c>
      <c r="D43" s="2">
        <f t="shared" ref="D43:M43" si="17">MOD(D40,$E$37)</f>
        <v>10549.875</v>
      </c>
      <c r="E43" s="2">
        <f t="shared" si="17"/>
        <v>10355.625</v>
      </c>
      <c r="F43" s="2">
        <f t="shared" si="17"/>
        <v>4242.625</v>
      </c>
      <c r="G43" s="2">
        <f t="shared" si="17"/>
        <v>2607</v>
      </c>
      <c r="H43" s="2">
        <f t="shared" si="17"/>
        <v>855</v>
      </c>
      <c r="I43" s="2">
        <f t="shared" si="17"/>
        <v>372</v>
      </c>
      <c r="J43" s="2">
        <f t="shared" si="17"/>
        <v>237</v>
      </c>
      <c r="K43" s="2">
        <f t="shared" si="17"/>
        <v>156</v>
      </c>
      <c r="L43" s="2">
        <f t="shared" si="17"/>
        <v>541</v>
      </c>
      <c r="M43" s="2">
        <f t="shared" si="17"/>
        <v>113</v>
      </c>
      <c r="S43" s="2"/>
      <c r="T43" s="2"/>
      <c r="U43" s="2"/>
      <c r="V43" s="2"/>
    </row>
    <row r="44" spans="2:22">
      <c r="B44" s="1" t="s">
        <v>70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O44" s="2">
        <f t="shared" ref="O44:O45" si="18">SUM(C44:M44)</f>
        <v>2</v>
      </c>
    </row>
    <row r="45" spans="2:22">
      <c r="B45" s="1" t="s">
        <v>61</v>
      </c>
      <c r="C45" s="2">
        <f t="shared" ref="C45:M45" si="19">SUM(C41,C44)</f>
        <v>7</v>
      </c>
      <c r="D45" s="2">
        <f t="shared" si="19"/>
        <v>4</v>
      </c>
      <c r="E45" s="2">
        <f t="shared" si="19"/>
        <v>2</v>
      </c>
      <c r="F45" s="2">
        <f t="shared" si="19"/>
        <v>1</v>
      </c>
      <c r="G45" s="2">
        <f t="shared" si="19"/>
        <v>0</v>
      </c>
      <c r="H45" s="2">
        <f t="shared" si="19"/>
        <v>0</v>
      </c>
      <c r="I45" s="2">
        <f t="shared" si="19"/>
        <v>0</v>
      </c>
      <c r="J45" s="2">
        <f t="shared" si="19"/>
        <v>0</v>
      </c>
      <c r="K45" s="2">
        <f t="shared" si="19"/>
        <v>0</v>
      </c>
      <c r="L45" s="2">
        <f t="shared" si="19"/>
        <v>0</v>
      </c>
      <c r="M45" s="2">
        <f t="shared" si="19"/>
        <v>0</v>
      </c>
      <c r="O45" s="2">
        <f t="shared" si="18"/>
        <v>14</v>
      </c>
    </row>
    <row r="48" spans="2:22">
      <c r="B48" s="1" t="s">
        <v>4</v>
      </c>
      <c r="C48" s="1" t="s">
        <v>66</v>
      </c>
      <c r="E48" s="2">
        <f>Datos!J12/(Datos!E36+2)</f>
        <v>11731.5</v>
      </c>
      <c r="F48" s="1" t="s">
        <v>64</v>
      </c>
      <c r="G48" s="1">
        <v>14</v>
      </c>
      <c r="I48" s="1" t="s">
        <v>67</v>
      </c>
      <c r="K48" s="2">
        <f>SUM(C52:M52)</f>
        <v>13</v>
      </c>
      <c r="L48" s="1" t="s">
        <v>68</v>
      </c>
      <c r="O48" s="1">
        <f>G48-K48</f>
        <v>1</v>
      </c>
      <c r="T48" s="2"/>
    </row>
    <row r="50" spans="2:22">
      <c r="C50" s="1" t="s">
        <v>6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14</v>
      </c>
      <c r="J50" s="1" t="s">
        <v>15</v>
      </c>
      <c r="K50" s="1" t="s">
        <v>63</v>
      </c>
      <c r="L50" s="1" t="s">
        <v>16</v>
      </c>
      <c r="M50" s="1" t="s">
        <v>17</v>
      </c>
    </row>
    <row r="51" spans="2:22">
      <c r="B51" s="1" t="s">
        <v>42</v>
      </c>
      <c r="C51" s="1">
        <v>98803</v>
      </c>
      <c r="D51" s="1">
        <v>46575</v>
      </c>
      <c r="E51" s="1">
        <v>31845</v>
      </c>
      <c r="F51" s="1">
        <v>0</v>
      </c>
      <c r="G51" s="1">
        <v>3348</v>
      </c>
      <c r="H51" s="1">
        <v>1112</v>
      </c>
      <c r="I51" s="1">
        <v>449</v>
      </c>
      <c r="J51" s="1">
        <v>323</v>
      </c>
      <c r="K51" s="1">
        <v>560</v>
      </c>
      <c r="L51" s="1">
        <v>247</v>
      </c>
      <c r="M51" s="1">
        <v>147</v>
      </c>
    </row>
    <row r="52" spans="2:22">
      <c r="B52" s="1" t="s">
        <v>69</v>
      </c>
      <c r="C52" s="2">
        <f>INT(C51/$E$48)</f>
        <v>8</v>
      </c>
      <c r="D52" s="2">
        <f t="shared" ref="D52:M52" si="20">INT(D51/$E$48)</f>
        <v>3</v>
      </c>
      <c r="E52" s="2">
        <f t="shared" si="20"/>
        <v>2</v>
      </c>
      <c r="F52" s="2">
        <f t="shared" si="20"/>
        <v>0</v>
      </c>
      <c r="G52" s="2">
        <f t="shared" si="20"/>
        <v>0</v>
      </c>
      <c r="H52" s="2">
        <f t="shared" si="20"/>
        <v>0</v>
      </c>
      <c r="I52" s="2">
        <f t="shared" si="20"/>
        <v>0</v>
      </c>
      <c r="J52" s="2">
        <f t="shared" si="20"/>
        <v>0</v>
      </c>
      <c r="K52" s="2">
        <f t="shared" si="20"/>
        <v>0</v>
      </c>
      <c r="L52" s="2">
        <f t="shared" si="20"/>
        <v>0</v>
      </c>
      <c r="M52" s="2">
        <f t="shared" si="20"/>
        <v>0</v>
      </c>
      <c r="O52" s="2">
        <f>SUM(C52:M52)</f>
        <v>13</v>
      </c>
    </row>
    <row r="53" spans="2:22">
      <c r="B53" s="1" t="s">
        <v>43</v>
      </c>
      <c r="C53" s="2">
        <f>C52*$E$48</f>
        <v>93852</v>
      </c>
      <c r="D53" s="2">
        <f t="shared" ref="D53:M53" si="21">D52*$E$48</f>
        <v>35194.5</v>
      </c>
      <c r="E53" s="2">
        <f t="shared" si="21"/>
        <v>23463</v>
      </c>
      <c r="F53" s="2">
        <f t="shared" si="21"/>
        <v>0</v>
      </c>
      <c r="G53" s="2">
        <f t="shared" si="21"/>
        <v>0</v>
      </c>
      <c r="H53" s="2">
        <f t="shared" si="21"/>
        <v>0</v>
      </c>
      <c r="I53" s="2">
        <f t="shared" si="21"/>
        <v>0</v>
      </c>
      <c r="J53" s="2">
        <f t="shared" si="21"/>
        <v>0</v>
      </c>
      <c r="K53" s="2">
        <f t="shared" si="21"/>
        <v>0</v>
      </c>
      <c r="L53" s="2">
        <f t="shared" si="21"/>
        <v>0</v>
      </c>
      <c r="M53" s="2">
        <f t="shared" si="21"/>
        <v>0</v>
      </c>
      <c r="N53" s="2"/>
      <c r="O53" s="2"/>
      <c r="S53" s="2"/>
      <c r="T53" s="2"/>
      <c r="U53" s="2"/>
    </row>
    <row r="54" spans="2:22">
      <c r="B54" s="1" t="s">
        <v>44</v>
      </c>
      <c r="C54" s="2">
        <f>MOD(C51,$E$48)</f>
        <v>4951</v>
      </c>
      <c r="D54" s="2">
        <f t="shared" ref="D54:N54" si="22">MOD(D51,$E$48)</f>
        <v>11380.5</v>
      </c>
      <c r="E54" s="2">
        <f t="shared" si="22"/>
        <v>8382</v>
      </c>
      <c r="F54" s="2">
        <f t="shared" si="22"/>
        <v>0</v>
      </c>
      <c r="G54" s="2">
        <f t="shared" si="22"/>
        <v>3348</v>
      </c>
      <c r="H54" s="2">
        <f t="shared" si="22"/>
        <v>1112</v>
      </c>
      <c r="I54" s="2">
        <f t="shared" si="22"/>
        <v>449</v>
      </c>
      <c r="J54" s="2">
        <f t="shared" si="22"/>
        <v>323</v>
      </c>
      <c r="K54" s="2">
        <f t="shared" si="22"/>
        <v>560</v>
      </c>
      <c r="L54" s="2">
        <f t="shared" si="22"/>
        <v>247</v>
      </c>
      <c r="M54" s="2">
        <f t="shared" si="22"/>
        <v>147</v>
      </c>
      <c r="N54" s="2">
        <f t="shared" si="22"/>
        <v>0</v>
      </c>
      <c r="S54" s="2"/>
      <c r="T54" s="2"/>
      <c r="U54" s="2"/>
    </row>
    <row r="55" spans="2:22">
      <c r="B55" s="1" t="s">
        <v>70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O55" s="2">
        <f t="shared" ref="O55:O56" si="23">SUM(C55:M55)</f>
        <v>1</v>
      </c>
    </row>
    <row r="56" spans="2:22">
      <c r="B56" s="1" t="s">
        <v>61</v>
      </c>
      <c r="C56" s="2">
        <f t="shared" ref="C56:M56" si="24">SUM(C52,C55)</f>
        <v>8</v>
      </c>
      <c r="D56" s="2">
        <f t="shared" si="24"/>
        <v>4</v>
      </c>
      <c r="E56" s="2">
        <f t="shared" si="24"/>
        <v>2</v>
      </c>
      <c r="F56" s="2">
        <f t="shared" si="24"/>
        <v>0</v>
      </c>
      <c r="G56" s="2">
        <f t="shared" si="24"/>
        <v>0</v>
      </c>
      <c r="H56" s="2">
        <f t="shared" si="24"/>
        <v>0</v>
      </c>
      <c r="I56" s="2">
        <f t="shared" si="24"/>
        <v>0</v>
      </c>
      <c r="J56" s="2">
        <f t="shared" si="24"/>
        <v>0</v>
      </c>
      <c r="K56" s="2">
        <f t="shared" si="24"/>
        <v>0</v>
      </c>
      <c r="L56" s="2">
        <f t="shared" si="24"/>
        <v>0</v>
      </c>
      <c r="M56" s="2">
        <f t="shared" si="24"/>
        <v>0</v>
      </c>
      <c r="O56" s="2">
        <f t="shared" si="23"/>
        <v>14</v>
      </c>
    </row>
    <row r="59" spans="2:22">
      <c r="C59" s="1" t="s">
        <v>6</v>
      </c>
      <c r="D59" s="1" t="s">
        <v>8</v>
      </c>
      <c r="E59" s="1" t="s">
        <v>9</v>
      </c>
      <c r="F59" s="1" t="s">
        <v>10</v>
      </c>
      <c r="G59" s="1" t="s">
        <v>11</v>
      </c>
      <c r="H59" s="1" t="s">
        <v>12</v>
      </c>
      <c r="I59" s="1" t="s">
        <v>14</v>
      </c>
      <c r="J59" s="1" t="s">
        <v>15</v>
      </c>
      <c r="K59" s="1" t="s">
        <v>63</v>
      </c>
      <c r="L59" s="1" t="s">
        <v>16</v>
      </c>
      <c r="M59" s="1" t="s">
        <v>17</v>
      </c>
      <c r="N59" s="1" t="s">
        <v>0</v>
      </c>
    </row>
    <row r="60" spans="2:22">
      <c r="B60" s="1" t="s">
        <v>71</v>
      </c>
      <c r="C60" s="2">
        <f>SUM(C56,C45,C34,C23)</f>
        <v>38</v>
      </c>
      <c r="D60" s="2">
        <f t="shared" ref="D60:N60" si="25">SUM(D56,D45,D34,D23)</f>
        <v>25</v>
      </c>
      <c r="E60" s="2">
        <f t="shared" si="25"/>
        <v>10</v>
      </c>
      <c r="F60" s="2">
        <f t="shared" si="25"/>
        <v>1</v>
      </c>
      <c r="G60" s="2">
        <f t="shared" si="25"/>
        <v>1</v>
      </c>
      <c r="H60" s="2">
        <f t="shared" si="25"/>
        <v>0</v>
      </c>
      <c r="I60" s="2">
        <f t="shared" si="25"/>
        <v>0</v>
      </c>
      <c r="J60" s="2">
        <f t="shared" si="25"/>
        <v>0</v>
      </c>
      <c r="K60" s="2">
        <f t="shared" si="25"/>
        <v>0</v>
      </c>
      <c r="L60" s="2">
        <f t="shared" si="25"/>
        <v>0</v>
      </c>
      <c r="M60" s="2">
        <f t="shared" si="25"/>
        <v>0</v>
      </c>
      <c r="N60" s="2">
        <f t="shared" si="25"/>
        <v>0</v>
      </c>
      <c r="S60" s="2"/>
      <c r="T60" s="2"/>
      <c r="U60" s="2"/>
      <c r="V60" s="2"/>
    </row>
  </sheetData>
  <conditionalFormatting sqref="C9:M9">
    <cfRule type="top10" dxfId="32" priority="11" rank="3"/>
  </conditionalFormatting>
  <conditionalFormatting sqref="C21:M21">
    <cfRule type="top10" dxfId="31" priority="10" rank="2"/>
  </conditionalFormatting>
  <conditionalFormatting sqref="S9:U9">
    <cfRule type="top10" dxfId="30" priority="8" rank="3"/>
  </conditionalFormatting>
  <conditionalFormatting sqref="S21:U21">
    <cfRule type="top10" dxfId="29" priority="7" rank="2"/>
  </conditionalFormatting>
  <conditionalFormatting sqref="S32:U32">
    <cfRule type="top10" dxfId="28" priority="6" rank="2"/>
  </conditionalFormatting>
  <conditionalFormatting sqref="S43:V43">
    <cfRule type="top10" dxfId="27" priority="5" rank="1"/>
  </conditionalFormatting>
  <conditionalFormatting sqref="S54:U54">
    <cfRule type="top10" dxfId="26" priority="4" rank="2"/>
  </conditionalFormatting>
  <conditionalFormatting sqref="C32:M32">
    <cfRule type="top10" dxfId="25" priority="3" rank="1"/>
  </conditionalFormatting>
  <conditionalFormatting sqref="C43:M43">
    <cfRule type="top10" dxfId="24" priority="2" rank="2"/>
  </conditionalFormatting>
  <conditionalFormatting sqref="C54:M54">
    <cfRule type="top10" dxfId="23" priority="1" rank="1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8BD2-7A9D-4817-9C21-6BBF105E7376}">
  <dimension ref="B2:L65"/>
  <sheetViews>
    <sheetView topLeftCell="A37" workbookViewId="0">
      <selection activeCell="C4" sqref="C4"/>
    </sheetView>
  </sheetViews>
  <sheetFormatPr baseColWidth="10" defaultRowHeight="13.8"/>
  <sheetData>
    <row r="2" spans="2:11" ht="14.4">
      <c r="B2" s="9" t="s">
        <v>58</v>
      </c>
      <c r="C2" s="10"/>
      <c r="D2" s="9"/>
      <c r="E2" s="9"/>
      <c r="F2" s="9"/>
      <c r="G2" s="8"/>
      <c r="H2" s="8"/>
      <c r="I2" s="8"/>
      <c r="J2" s="8"/>
      <c r="K2" s="8"/>
    </row>
    <row r="3" spans="2:11" ht="14.4">
      <c r="B3" s="11" t="s">
        <v>66</v>
      </c>
      <c r="C3" s="12">
        <f>SUM(C6:E6)/(75+2)</f>
        <v>18100.857142857141</v>
      </c>
      <c r="D3" s="12"/>
      <c r="E3" s="11"/>
      <c r="F3" s="11"/>
      <c r="G3" s="8"/>
      <c r="H3" s="8"/>
      <c r="I3" s="8"/>
      <c r="J3" s="9" t="s">
        <v>40</v>
      </c>
      <c r="K3" s="10">
        <f>Datos!J34</f>
        <v>75077.7</v>
      </c>
    </row>
    <row r="4" spans="2:11" ht="14.4">
      <c r="B4" s="11"/>
      <c r="C4" s="11"/>
      <c r="D4" s="11"/>
      <c r="E4" s="11"/>
      <c r="F4" s="11"/>
      <c r="G4" s="8"/>
      <c r="H4" s="8"/>
      <c r="I4" s="8"/>
      <c r="J4" s="9" t="s">
        <v>6</v>
      </c>
      <c r="K4" s="10" t="str">
        <f>IF(Datos!C3&gt;$K$3,"PASA CORTE","NO PASA CORTE")</f>
        <v>PASA CORTE</v>
      </c>
    </row>
    <row r="5" spans="2:11" ht="14.4">
      <c r="B5" s="11"/>
      <c r="C5" s="11" t="s">
        <v>6</v>
      </c>
      <c r="D5" s="11" t="s">
        <v>8</v>
      </c>
      <c r="E5" s="11" t="s">
        <v>9</v>
      </c>
      <c r="F5" s="11"/>
      <c r="G5" s="9"/>
      <c r="H5" s="9"/>
      <c r="I5" s="8"/>
      <c r="J5" s="9" t="s">
        <v>8</v>
      </c>
      <c r="K5" s="10" t="str">
        <f>IF(Datos!C4&gt;$K$3,"PASA CORTE","NO PASA CORTE")</f>
        <v>PASA CORTE</v>
      </c>
    </row>
    <row r="6" spans="2:11" ht="14.4">
      <c r="B6" s="11" t="s">
        <v>42</v>
      </c>
      <c r="C6" s="12">
        <f t="array" ref="C6:E6">TRANSPOSE(Datos!C3:C13)</f>
        <v>711713</v>
      </c>
      <c r="D6" s="12">
        <v>470692</v>
      </c>
      <c r="E6" s="12">
        <v>211361</v>
      </c>
      <c r="F6" s="12"/>
      <c r="G6" s="9"/>
      <c r="H6" s="9"/>
      <c r="I6" s="8"/>
      <c r="J6" s="9" t="s">
        <v>9</v>
      </c>
      <c r="K6" s="10" t="str">
        <f>IF(Datos!C5&gt;$K$3,"PASA CORTE","NO PASA CORTE")</f>
        <v>PASA CORTE</v>
      </c>
    </row>
    <row r="7" spans="2:11" ht="14.4">
      <c r="B7" s="11" t="s">
        <v>69</v>
      </c>
      <c r="C7" s="12">
        <f>INT(C6/$C$3)</f>
        <v>39</v>
      </c>
      <c r="D7" s="11">
        <f>INT(D6/$C$3)</f>
        <v>26</v>
      </c>
      <c r="E7" s="11">
        <f>INT(E6/$C$3)</f>
        <v>11</v>
      </c>
      <c r="F7" s="10"/>
      <c r="G7" s="9" t="s">
        <v>64</v>
      </c>
      <c r="H7" s="9">
        <v>75</v>
      </c>
      <c r="I7" s="8"/>
      <c r="J7" s="9" t="s">
        <v>10</v>
      </c>
      <c r="K7" s="10" t="str">
        <f>IF(Datos!C6&gt;$K$3,"PASA CORTE","NO PASA CORTE")</f>
        <v>NO PASA CORTE</v>
      </c>
    </row>
    <row r="8" spans="2:11" ht="14.4">
      <c r="B8" s="11" t="s">
        <v>43</v>
      </c>
      <c r="C8" s="12">
        <f>C7*$C$3</f>
        <v>705933.42857142852</v>
      </c>
      <c r="D8" s="12">
        <f>D7*$C$3</f>
        <v>470622.28571428568</v>
      </c>
      <c r="E8" s="12">
        <f>E7*$C$3</f>
        <v>199109.42857142855</v>
      </c>
      <c r="F8" s="11"/>
      <c r="G8" s="9" t="s">
        <v>67</v>
      </c>
      <c r="H8" s="10">
        <f>SUM(C7:E7)</f>
        <v>76</v>
      </c>
      <c r="I8" s="8"/>
      <c r="J8" s="9" t="s">
        <v>11</v>
      </c>
      <c r="K8" s="10" t="str">
        <f>IF(Datos!C7&gt;$K$3,"PASA CORTE","NO PASA CORTE")</f>
        <v>NO PASA CORTE</v>
      </c>
    </row>
    <row r="9" spans="2:11" ht="14.4">
      <c r="B9" s="11" t="s">
        <v>44</v>
      </c>
      <c r="C9" s="12">
        <f>MOD(C6,$C$3)</f>
        <v>5779.5714285714894</v>
      </c>
      <c r="D9" s="12">
        <f>MOD(D6,$C$3)</f>
        <v>69.714285714326252</v>
      </c>
      <c r="E9" s="12">
        <f>MOD(E6,$C$3)</f>
        <v>12251.571428571446</v>
      </c>
      <c r="F9" s="11"/>
      <c r="G9" s="9" t="s">
        <v>68</v>
      </c>
      <c r="H9" s="10">
        <f>H7-H8</f>
        <v>-1</v>
      </c>
      <c r="I9" s="8"/>
      <c r="J9" s="9" t="s">
        <v>12</v>
      </c>
      <c r="K9" s="10" t="str">
        <f>IF(Datos!C8&gt;$K$3,"PASA CORTE","NO PASA CORTE")</f>
        <v>NO PASA CORTE</v>
      </c>
    </row>
    <row r="10" spans="2:11" ht="14.4">
      <c r="B10" s="11" t="s">
        <v>70</v>
      </c>
      <c r="C10" s="11">
        <v>0</v>
      </c>
      <c r="D10" s="11">
        <v>0</v>
      </c>
      <c r="E10" s="11">
        <v>0</v>
      </c>
      <c r="F10" s="12"/>
      <c r="G10" s="10"/>
      <c r="H10" s="10"/>
      <c r="I10" s="8"/>
      <c r="J10" s="9" t="s">
        <v>14</v>
      </c>
      <c r="K10" s="10" t="str">
        <f>IF(Datos!C9&gt;$K$3,"PASA CORTE","NO PASA CORTE")</f>
        <v>NO PASA CORTE</v>
      </c>
    </row>
    <row r="11" spans="2:11" ht="14.4">
      <c r="B11" s="11" t="s">
        <v>61</v>
      </c>
      <c r="C11" s="11">
        <f>SUM(C10,C7)</f>
        <v>39</v>
      </c>
      <c r="D11" s="11">
        <f t="shared" ref="D11:E11" si="0">SUM(D10,D7)</f>
        <v>26</v>
      </c>
      <c r="E11" s="11">
        <f t="shared" si="0"/>
        <v>11</v>
      </c>
      <c r="F11" s="12"/>
      <c r="G11" s="9"/>
      <c r="H11" s="9"/>
      <c r="I11" s="8"/>
      <c r="J11" s="9" t="s">
        <v>15</v>
      </c>
      <c r="K11" s="10" t="str">
        <f>IF(Datos!C10&gt;$K$3,"PASA CORTE","NO PASA CORTE")</f>
        <v>NO PASA CORTE</v>
      </c>
    </row>
    <row r="12" spans="2:11" ht="14.4">
      <c r="B12" s="8"/>
      <c r="C12" s="8"/>
      <c r="D12" s="8"/>
      <c r="E12" s="8"/>
      <c r="F12" s="8"/>
      <c r="G12" s="9"/>
      <c r="H12" s="9"/>
      <c r="I12" s="8"/>
      <c r="J12" s="9" t="s">
        <v>63</v>
      </c>
      <c r="K12" s="10" t="str">
        <f>IF(Datos!C11&gt;$K$3,"PASA CORTE","NO PASA CORTE")</f>
        <v>NO PASA CORTE</v>
      </c>
    </row>
    <row r="13" spans="2:11" ht="14.4">
      <c r="B13" s="8"/>
      <c r="C13" s="8"/>
      <c r="D13" s="8"/>
      <c r="E13" s="8"/>
      <c r="F13" s="8"/>
      <c r="G13" s="9"/>
      <c r="H13" s="9"/>
      <c r="I13" s="8"/>
      <c r="J13" s="9" t="s">
        <v>16</v>
      </c>
      <c r="K13" s="10" t="str">
        <f>IF(Datos!C12&gt;$K$3,"PASA CORTE","NO PASA CORTE")</f>
        <v>NO PASA CORTE</v>
      </c>
    </row>
    <row r="14" spans="2:11" ht="14.4">
      <c r="B14" s="12" t="s">
        <v>45</v>
      </c>
      <c r="C14" s="8"/>
      <c r="D14" s="8"/>
      <c r="E14" s="8"/>
      <c r="F14" s="8"/>
      <c r="G14" s="9"/>
      <c r="H14" s="9"/>
      <c r="I14" s="8"/>
      <c r="J14" s="8"/>
      <c r="K14" s="8"/>
    </row>
    <row r="15" spans="2:11" ht="14.4">
      <c r="B15" s="12" t="s">
        <v>1</v>
      </c>
      <c r="C15" s="8"/>
      <c r="D15" s="8"/>
      <c r="E15" s="8"/>
      <c r="F15" s="8"/>
      <c r="G15" s="9"/>
      <c r="H15" s="9"/>
      <c r="I15" s="8"/>
      <c r="J15" s="9" t="s">
        <v>40</v>
      </c>
      <c r="K15" s="10">
        <f>Datos!J35</f>
        <v>30702.5</v>
      </c>
    </row>
    <row r="16" spans="2:11" ht="14.4">
      <c r="B16" s="11" t="s">
        <v>66</v>
      </c>
      <c r="C16" s="12">
        <f>SUM(Datos!D3:D5)/(Datos!E33+2)</f>
        <v>21182.111111111109</v>
      </c>
      <c r="D16" s="11"/>
      <c r="E16" s="11"/>
      <c r="F16" s="11"/>
      <c r="G16" s="8"/>
      <c r="H16" s="8"/>
      <c r="I16" s="8"/>
      <c r="J16" s="9" t="s">
        <v>6</v>
      </c>
      <c r="K16" s="10" t="str">
        <f>IF(Datos!D3&gt;$K$15,"PASA CORTE","NO PASA CORTE")</f>
        <v>PASA CORTE</v>
      </c>
    </row>
    <row r="17" spans="2:11" ht="14.4">
      <c r="B17" s="11"/>
      <c r="C17" s="11"/>
      <c r="D17" s="11"/>
      <c r="E17" s="11"/>
      <c r="F17" s="11"/>
      <c r="G17" s="8"/>
      <c r="H17" s="8"/>
      <c r="I17" s="8"/>
      <c r="J17" s="9" t="s">
        <v>8</v>
      </c>
      <c r="K17" s="10" t="str">
        <f>IF(Datos!D4&gt;$K$15,"PASA CORTE","NO PASA CORTE")</f>
        <v>PASA CORTE</v>
      </c>
    </row>
    <row r="18" spans="2:11" ht="14.4">
      <c r="B18" s="11"/>
      <c r="C18" s="11" t="s">
        <v>6</v>
      </c>
      <c r="D18" s="11" t="s">
        <v>8</v>
      </c>
      <c r="E18" s="11" t="s">
        <v>9</v>
      </c>
      <c r="F18" s="11"/>
      <c r="G18" s="9"/>
      <c r="H18" s="9"/>
      <c r="I18" s="8"/>
      <c r="J18" s="9" t="s">
        <v>9</v>
      </c>
      <c r="K18" s="10" t="str">
        <f>IF(Datos!D5&gt;$K$15,"PASA CORTE","NO PASA CORTE")</f>
        <v>PASA CORTE</v>
      </c>
    </row>
    <row r="19" spans="2:11" ht="14.4">
      <c r="B19" s="11" t="s">
        <v>42</v>
      </c>
      <c r="C19" s="12">
        <f t="array" ref="C19:E19">TRANSPOSE(Datos!D3:D13)</f>
        <v>292651</v>
      </c>
      <c r="D19" s="12">
        <v>199462</v>
      </c>
      <c r="E19" s="12">
        <v>79804</v>
      </c>
      <c r="F19" s="12"/>
      <c r="G19" s="9"/>
      <c r="H19" s="9"/>
      <c r="I19" s="8"/>
      <c r="J19" s="9" t="s">
        <v>10</v>
      </c>
      <c r="K19" s="10" t="str">
        <f>IF(Datos!D6&gt;$K$15,"PASA CORTE","NO PASA CORTE")</f>
        <v>NO PASA CORTE</v>
      </c>
    </row>
    <row r="20" spans="2:11" ht="14.4">
      <c r="B20" s="11" t="s">
        <v>69</v>
      </c>
      <c r="C20" s="11">
        <f>INT(C19/$C$16)</f>
        <v>13</v>
      </c>
      <c r="D20" s="11">
        <f t="shared" ref="D20:E20" si="1">INT(D19/$C$16)</f>
        <v>9</v>
      </c>
      <c r="E20" s="11">
        <f t="shared" si="1"/>
        <v>3</v>
      </c>
      <c r="F20" s="10"/>
      <c r="G20" s="9" t="s">
        <v>64</v>
      </c>
      <c r="H20" s="9">
        <v>25</v>
      </c>
      <c r="I20" s="8"/>
      <c r="J20" s="9" t="s">
        <v>11</v>
      </c>
      <c r="K20" s="10" t="str">
        <f>IF(Datos!D7&gt;$K$15,"PASA CORTE","NO PASA CORTE")</f>
        <v>NO PASA CORTE</v>
      </c>
    </row>
    <row r="21" spans="2:11" ht="14.4">
      <c r="B21" s="11" t="s">
        <v>43</v>
      </c>
      <c r="C21" s="12">
        <f>C20*$C$16</f>
        <v>275367.44444444444</v>
      </c>
      <c r="D21" s="12">
        <f t="shared" ref="D21:E21" si="2">D20*$C$16</f>
        <v>190639</v>
      </c>
      <c r="E21" s="12">
        <f t="shared" si="2"/>
        <v>63546.333333333328</v>
      </c>
      <c r="F21" s="11"/>
      <c r="G21" s="9" t="s">
        <v>67</v>
      </c>
      <c r="H21" s="10">
        <f>SUM(C20:E20)</f>
        <v>25</v>
      </c>
      <c r="I21" s="8"/>
      <c r="J21" s="9" t="s">
        <v>12</v>
      </c>
      <c r="K21" s="10" t="str">
        <f>IF(Datos!D8&gt;$K$15,"PASA CORTE","NO PASA CORTE")</f>
        <v>NO PASA CORTE</v>
      </c>
    </row>
    <row r="22" spans="2:11" ht="14.4">
      <c r="B22" s="11" t="s">
        <v>44</v>
      </c>
      <c r="C22" s="12">
        <f>MOD(C19,$C$16)</f>
        <v>17283.555555555577</v>
      </c>
      <c r="D22" s="12">
        <f t="shared" ref="D22:E22" si="3">MOD(D19,$C$16)</f>
        <v>8823.0000000000146</v>
      </c>
      <c r="E22" s="12">
        <f t="shared" si="3"/>
        <v>16257.666666666672</v>
      </c>
      <c r="F22" s="11"/>
      <c r="G22" s="9" t="s">
        <v>68</v>
      </c>
      <c r="H22" s="10">
        <f>H20-H21</f>
        <v>0</v>
      </c>
      <c r="I22" s="8"/>
      <c r="J22" s="9" t="s">
        <v>14</v>
      </c>
      <c r="K22" s="10" t="str">
        <f>IF(Datos!D9&gt;$K$15,"PASA CORTE","NO PASA CORTE")</f>
        <v>NO PASA CORTE</v>
      </c>
    </row>
    <row r="23" spans="2:11" ht="14.4">
      <c r="B23" s="11" t="s">
        <v>70</v>
      </c>
      <c r="C23" s="11">
        <v>0</v>
      </c>
      <c r="D23" s="11">
        <v>0</v>
      </c>
      <c r="E23" s="11">
        <v>0</v>
      </c>
      <c r="F23" s="12"/>
      <c r="G23" s="10"/>
      <c r="H23" s="10"/>
      <c r="I23" s="8"/>
      <c r="J23" s="9" t="s">
        <v>15</v>
      </c>
      <c r="K23" s="10" t="str">
        <f>IF(Datos!D10&gt;$K$15,"PASA CORTE","NO PASA CORTE")</f>
        <v>NO PASA CORTE</v>
      </c>
    </row>
    <row r="24" spans="2:11" ht="14.4">
      <c r="B24" s="11" t="s">
        <v>61</v>
      </c>
      <c r="C24" s="11">
        <f>SUM(C20,C23)</f>
        <v>13</v>
      </c>
      <c r="D24" s="11">
        <f t="shared" ref="D24:E24" si="4">SUM(D20,D23)</f>
        <v>9</v>
      </c>
      <c r="E24" s="11">
        <f t="shared" si="4"/>
        <v>3</v>
      </c>
      <c r="F24" s="12"/>
      <c r="G24" s="9"/>
      <c r="H24" s="9"/>
      <c r="I24" s="8"/>
      <c r="J24" s="9" t="s">
        <v>63</v>
      </c>
      <c r="K24" s="10" t="str">
        <f>IF(Datos!D11&gt;$K$15,"PASA CORTE","NO PASA CORTE")</f>
        <v>NO PASA CORTE</v>
      </c>
    </row>
    <row r="25" spans="2:11" ht="14.4">
      <c r="B25" s="8"/>
      <c r="C25" s="8"/>
      <c r="D25" s="8"/>
      <c r="E25" s="8"/>
      <c r="F25" s="8"/>
      <c r="G25" s="8"/>
      <c r="H25" s="8"/>
      <c r="I25" s="8"/>
      <c r="J25" s="9" t="s">
        <v>16</v>
      </c>
      <c r="K25" s="10" t="str">
        <f>IF(Datos!D12&gt;$K$15,"PASA CORTE","NO PASA CORTE")</f>
        <v>NO PASA CORTE</v>
      </c>
    </row>
    <row r="26" spans="2:11" ht="14.4">
      <c r="B26" s="8"/>
      <c r="C26" s="8"/>
      <c r="D26" s="8"/>
      <c r="E26" s="8"/>
      <c r="F26" s="8"/>
      <c r="G26" s="8"/>
      <c r="H26" s="8"/>
      <c r="I26" s="8"/>
      <c r="J26" s="9" t="s">
        <v>17</v>
      </c>
      <c r="K26" s="10" t="str">
        <f>IF(Datos!D13&gt;$K$15,"PASA CORTE","NO PASA CORTE")</f>
        <v>NO PASA CORTE</v>
      </c>
    </row>
    <row r="27" spans="2:11" ht="14.4">
      <c r="B27" s="12" t="s">
        <v>2</v>
      </c>
      <c r="C27" s="8"/>
      <c r="D27" s="8"/>
      <c r="E27" s="8"/>
      <c r="F27" s="8"/>
      <c r="G27" s="9"/>
      <c r="H27" s="9"/>
    </row>
    <row r="28" spans="2:11" ht="14.4">
      <c r="B28" s="11" t="s">
        <v>66</v>
      </c>
      <c r="C28" s="12">
        <f>SUM(Datos!E3:E5)/(Datos!E34+2)</f>
        <v>20309.375</v>
      </c>
      <c r="D28" s="11"/>
      <c r="E28" s="11"/>
      <c r="F28" s="11"/>
      <c r="G28" s="8"/>
      <c r="H28" s="8"/>
      <c r="J28" s="9" t="s">
        <v>40</v>
      </c>
      <c r="K28" s="10">
        <f>Datos!J36</f>
        <v>26142.7</v>
      </c>
    </row>
    <row r="29" spans="2:11" ht="14.4">
      <c r="B29" s="11"/>
      <c r="C29" s="11"/>
      <c r="D29" s="11"/>
      <c r="E29" s="11"/>
      <c r="F29" s="11"/>
      <c r="G29" s="8"/>
      <c r="H29" s="8"/>
      <c r="J29" s="9" t="s">
        <v>6</v>
      </c>
      <c r="K29" s="10" t="str">
        <f>IF(Datos!E3&gt;$K$28,"PASA CORTE","NO PASA CORTE")</f>
        <v>PASA CORTE</v>
      </c>
    </row>
    <row r="30" spans="2:11" ht="14.4">
      <c r="B30" s="11"/>
      <c r="C30" s="11" t="s">
        <v>6</v>
      </c>
      <c r="D30" s="11" t="s">
        <v>8</v>
      </c>
      <c r="E30" s="11" t="s">
        <v>9</v>
      </c>
      <c r="F30" s="11"/>
      <c r="G30" s="9"/>
      <c r="H30" s="9"/>
      <c r="J30" s="9" t="s">
        <v>8</v>
      </c>
      <c r="K30" s="10" t="str">
        <f>IF(Datos!E4&gt;$K$28,"PASA CORTE","NO PASA CORTE")</f>
        <v>PASA CORTE</v>
      </c>
    </row>
    <row r="31" spans="2:11" ht="14.4">
      <c r="B31" s="11" t="s">
        <v>42</v>
      </c>
      <c r="C31" s="12">
        <f t="array" ref="C31:E31">TRANSPOSE(Datos!E3:E13)</f>
        <v>230245</v>
      </c>
      <c r="D31" s="12">
        <v>180068</v>
      </c>
      <c r="E31" s="12">
        <v>77112</v>
      </c>
      <c r="F31" s="12"/>
      <c r="G31" s="9"/>
      <c r="H31" s="9"/>
      <c r="J31" s="9" t="s">
        <v>9</v>
      </c>
      <c r="K31" s="10" t="str">
        <f>IF(Datos!E5&gt;$K$28,"PASA CORTE","NO PASA CORTE")</f>
        <v>PASA CORTE</v>
      </c>
    </row>
    <row r="32" spans="2:11" ht="14.4">
      <c r="B32" s="11" t="s">
        <v>69</v>
      </c>
      <c r="C32" s="11">
        <f>INT(C31/$C$28)</f>
        <v>11</v>
      </c>
      <c r="D32" s="11">
        <f t="shared" ref="D32:E32" si="5">INT(D31/$C$28)</f>
        <v>8</v>
      </c>
      <c r="E32" s="11">
        <f t="shared" si="5"/>
        <v>3</v>
      </c>
      <c r="F32" s="10"/>
      <c r="G32" s="9" t="s">
        <v>64</v>
      </c>
      <c r="H32" s="9">
        <v>22</v>
      </c>
      <c r="J32" s="9" t="s">
        <v>10</v>
      </c>
      <c r="K32" s="10" t="str">
        <f>IF(Datos!E6&gt;$K$28,"PASA CORTE","NO PASA CORTE")</f>
        <v>NO PASA CORTE</v>
      </c>
    </row>
    <row r="33" spans="2:12" ht="14.4">
      <c r="B33" s="11" t="s">
        <v>43</v>
      </c>
      <c r="C33" s="12">
        <f>C32*$C$28</f>
        <v>223403.125</v>
      </c>
      <c r="D33" s="12">
        <f t="shared" ref="D33:E33" si="6">D32*$C$28</f>
        <v>162475</v>
      </c>
      <c r="E33" s="12">
        <f t="shared" si="6"/>
        <v>60928.125</v>
      </c>
      <c r="F33" s="11"/>
      <c r="G33" s="9" t="s">
        <v>67</v>
      </c>
      <c r="H33" s="10">
        <f>SUM(C32:E32)</f>
        <v>22</v>
      </c>
      <c r="J33" s="9" t="s">
        <v>11</v>
      </c>
      <c r="K33" s="10" t="str">
        <f>IF(Datos!E7&gt;$K$28,"PASA CORTE","NO PASA CORTE")</f>
        <v>NO PASA CORTE</v>
      </c>
    </row>
    <row r="34" spans="2:12" ht="14.4">
      <c r="B34" s="11" t="s">
        <v>44</v>
      </c>
      <c r="C34" s="12">
        <f>MOD(C31,$C$28)</f>
        <v>6841.875</v>
      </c>
      <c r="D34" s="12">
        <f t="shared" ref="D34:E34" si="7">MOD(D31,$C$28)</f>
        <v>17593</v>
      </c>
      <c r="E34" s="12">
        <f t="shared" si="7"/>
        <v>16183.875</v>
      </c>
      <c r="F34" s="11"/>
      <c r="G34" s="9" t="s">
        <v>68</v>
      </c>
      <c r="H34" s="10">
        <f>H32-H33</f>
        <v>0</v>
      </c>
      <c r="J34" s="9" t="s">
        <v>12</v>
      </c>
      <c r="K34" s="10" t="str">
        <f>IF(Datos!E8&gt;$K$28,"PASA CORTE","NO PASA CORTE")</f>
        <v>NO PASA CORTE</v>
      </c>
    </row>
    <row r="35" spans="2:12" ht="14.4">
      <c r="B35" s="11" t="s">
        <v>70</v>
      </c>
      <c r="C35" s="11">
        <v>0</v>
      </c>
      <c r="D35" s="11">
        <v>0</v>
      </c>
      <c r="E35" s="11">
        <v>0</v>
      </c>
      <c r="F35" s="12"/>
      <c r="G35" s="10"/>
      <c r="H35" s="10"/>
      <c r="J35" s="9" t="s">
        <v>14</v>
      </c>
      <c r="K35" s="10" t="str">
        <f>IF(Datos!E9&gt;$K$28,"PASA CORTE","NO PASA CORTE")</f>
        <v>NO PASA CORTE</v>
      </c>
    </row>
    <row r="36" spans="2:12" ht="14.4">
      <c r="B36" s="11" t="s">
        <v>61</v>
      </c>
      <c r="C36" s="11">
        <f>SUM(C32,C35)</f>
        <v>11</v>
      </c>
      <c r="D36" s="11">
        <f t="shared" ref="D36:E36" si="8">SUM(D32,D35)</f>
        <v>8</v>
      </c>
      <c r="E36" s="11">
        <f t="shared" si="8"/>
        <v>3</v>
      </c>
      <c r="F36" s="12"/>
      <c r="G36" s="9"/>
      <c r="H36" s="9"/>
      <c r="J36" s="9" t="s">
        <v>15</v>
      </c>
      <c r="K36" s="10" t="str">
        <f>IF(Datos!E10&gt;$K$28,"PASA CORTE","NO PASA CORTE")</f>
        <v>NO PASA CORTE</v>
      </c>
    </row>
    <row r="37" spans="2:12" ht="14.4">
      <c r="J37" s="9" t="s">
        <v>63</v>
      </c>
      <c r="K37" s="10" t="str">
        <f>IF(Datos!E11&gt;$K$28,"PASA CORTE","NO PASA CORTE")</f>
        <v>NO PASA CORTE</v>
      </c>
    </row>
    <row r="38" spans="2:12" ht="14.4">
      <c r="J38" s="9" t="s">
        <v>16</v>
      </c>
      <c r="K38" s="10" t="str">
        <f>IF(Datos!E12&gt;$K$28,"PASA CORTE","NO PASA CORTE")</f>
        <v>NO PASA CORTE</v>
      </c>
    </row>
    <row r="39" spans="2:12" ht="14.4">
      <c r="B39" s="12" t="s">
        <v>3</v>
      </c>
      <c r="C39" s="8"/>
      <c r="D39" s="8"/>
      <c r="E39" s="8"/>
      <c r="F39" s="8"/>
      <c r="G39" s="9"/>
      <c r="H39" s="9"/>
    </row>
    <row r="40" spans="2:12" ht="14.4">
      <c r="B40" s="11" t="s">
        <v>66</v>
      </c>
      <c r="C40" s="12">
        <f>SUM(Datos!F3:F6)/(Datos!E35+2)</f>
        <v>10650</v>
      </c>
      <c r="D40" s="11"/>
      <c r="E40" s="11"/>
      <c r="F40" s="11"/>
      <c r="G40" s="8"/>
      <c r="H40" s="8"/>
      <c r="K40" s="9" t="s">
        <v>40</v>
      </c>
      <c r="L40" s="10">
        <f>Datos!J37</f>
        <v>8855.5</v>
      </c>
    </row>
    <row r="41" spans="2:12" ht="14.4">
      <c r="B41" s="11"/>
      <c r="C41" s="11"/>
      <c r="D41" s="11"/>
      <c r="E41" s="11"/>
      <c r="F41" s="11"/>
      <c r="G41" s="8"/>
      <c r="H41" s="8"/>
      <c r="K41" s="9" t="s">
        <v>6</v>
      </c>
      <c r="L41" s="10" t="str">
        <f>IF(Datos!F3&gt;$L$40,"PASA CORTE","NO PASA CORTE")</f>
        <v>PASA CORTE</v>
      </c>
    </row>
    <row r="42" spans="2:12" ht="14.4">
      <c r="B42" s="11"/>
      <c r="C42" s="11" t="s">
        <v>6</v>
      </c>
      <c r="D42" s="11" t="s">
        <v>8</v>
      </c>
      <c r="E42" s="11" t="s">
        <v>9</v>
      </c>
      <c r="F42" s="11" t="s">
        <v>10</v>
      </c>
      <c r="G42" s="9"/>
      <c r="H42" s="9"/>
      <c r="K42" s="9" t="s">
        <v>8</v>
      </c>
      <c r="L42" s="10" t="str">
        <f>IF(Datos!F4&gt;$L$40,"PASA CORTE","NO PASA CORTE")</f>
        <v>PASA CORTE</v>
      </c>
    </row>
    <row r="43" spans="2:12" ht="14.4">
      <c r="B43" s="11" t="s">
        <v>42</v>
      </c>
      <c r="C43" s="12">
        <f t="array" ref="C43:F43">TRANSPOSE(Datos!F3:F13)</f>
        <v>88694</v>
      </c>
      <c r="D43" s="12">
        <v>44222</v>
      </c>
      <c r="E43" s="12">
        <v>22042</v>
      </c>
      <c r="F43" s="12">
        <v>15442</v>
      </c>
      <c r="G43" s="9"/>
      <c r="H43" s="9"/>
      <c r="K43" s="9" t="s">
        <v>9</v>
      </c>
      <c r="L43" s="10" t="str">
        <f>IF(Datos!F5&gt;$L$40,"PASA CORTE","NO PASA CORTE")</f>
        <v>PASA CORTE</v>
      </c>
    </row>
    <row r="44" spans="2:12" ht="14.4">
      <c r="B44" s="11" t="s">
        <v>69</v>
      </c>
      <c r="C44" s="11">
        <f>INT(C43/$C$40)</f>
        <v>8</v>
      </c>
      <c r="D44" s="11">
        <f t="shared" ref="D44:F44" si="9">INT(D43/$C$40)</f>
        <v>4</v>
      </c>
      <c r="E44" s="11">
        <f t="shared" si="9"/>
        <v>2</v>
      </c>
      <c r="F44" s="11">
        <f t="shared" si="9"/>
        <v>1</v>
      </c>
      <c r="H44" s="9" t="s">
        <v>64</v>
      </c>
      <c r="I44" s="9">
        <v>14</v>
      </c>
      <c r="K44" s="9" t="s">
        <v>10</v>
      </c>
      <c r="L44" s="10" t="str">
        <f>IF(Datos!F6&gt;$L$40,"PASA CORTE","NO PASA CORTE")</f>
        <v>PASA CORTE</v>
      </c>
    </row>
    <row r="45" spans="2:12" ht="14.4">
      <c r="B45" s="11" t="s">
        <v>43</v>
      </c>
      <c r="C45" s="12">
        <f>C44*$C$40</f>
        <v>85200</v>
      </c>
      <c r="D45" s="12">
        <f t="shared" ref="D45:F45" si="10">D44*$C$40</f>
        <v>42600</v>
      </c>
      <c r="E45" s="12">
        <f t="shared" si="10"/>
        <v>21300</v>
      </c>
      <c r="F45" s="12">
        <f t="shared" si="10"/>
        <v>10650</v>
      </c>
      <c r="H45" s="9" t="s">
        <v>67</v>
      </c>
      <c r="I45" s="10">
        <f>SUM(C44:F44)</f>
        <v>15</v>
      </c>
      <c r="K45" s="9" t="s">
        <v>11</v>
      </c>
      <c r="L45" s="10" t="str">
        <f>IF(Datos!F7&gt;$L$40,"PASA CORTE","NO PASA CORTE")</f>
        <v>NO PASA CORTE</v>
      </c>
    </row>
    <row r="46" spans="2:12" ht="14.4">
      <c r="B46" s="11" t="s">
        <v>44</v>
      </c>
      <c r="C46" s="12">
        <f>MOD(C43,$C$40)</f>
        <v>3494</v>
      </c>
      <c r="D46" s="12">
        <f t="shared" ref="D46:F46" si="11">MOD(D43,$C$40)</f>
        <v>1622</v>
      </c>
      <c r="E46" s="12">
        <f t="shared" si="11"/>
        <v>742</v>
      </c>
      <c r="F46" s="12">
        <f t="shared" si="11"/>
        <v>4792</v>
      </c>
      <c r="H46" s="9" t="s">
        <v>68</v>
      </c>
      <c r="I46" s="10">
        <f>I44-I45</f>
        <v>-1</v>
      </c>
      <c r="K46" s="9" t="s">
        <v>12</v>
      </c>
      <c r="L46" s="10" t="str">
        <f>IF(Datos!F8&gt;$L$40,"PASA CORTE","NO PASA CORTE")</f>
        <v>NO PASA CORTE</v>
      </c>
    </row>
    <row r="47" spans="2:12" ht="14.4">
      <c r="B47" s="11" t="s">
        <v>70</v>
      </c>
      <c r="C47" s="11">
        <v>0</v>
      </c>
      <c r="D47" s="11">
        <v>0</v>
      </c>
      <c r="E47" s="11">
        <v>0</v>
      </c>
      <c r="F47" s="12">
        <v>0</v>
      </c>
      <c r="G47" s="10"/>
      <c r="H47" s="10"/>
      <c r="K47" s="9" t="s">
        <v>14</v>
      </c>
      <c r="L47" s="10" t="str">
        <f>IF(Datos!F9&gt;$L$40,"PASA CORTE","NO PASA CORTE")</f>
        <v>NO PASA CORTE</v>
      </c>
    </row>
    <row r="48" spans="2:12" ht="14.4">
      <c r="B48" s="11" t="s">
        <v>61</v>
      </c>
      <c r="C48" s="11">
        <f>SUM(C44,C47)</f>
        <v>8</v>
      </c>
      <c r="D48" s="11">
        <f t="shared" ref="D48:F48" si="12">SUM(D44,D47)</f>
        <v>4</v>
      </c>
      <c r="E48" s="11">
        <f t="shared" si="12"/>
        <v>2</v>
      </c>
      <c r="F48" s="11">
        <f t="shared" si="12"/>
        <v>1</v>
      </c>
      <c r="G48" s="9"/>
      <c r="H48" s="9"/>
      <c r="K48" s="9" t="s">
        <v>15</v>
      </c>
      <c r="L48" s="10" t="str">
        <f>IF(Datos!F10&gt;$L$40,"PASA CORTE","NO PASA CORTE")</f>
        <v>NO PASA CORTE</v>
      </c>
    </row>
    <row r="49" spans="2:12" ht="14.4">
      <c r="K49" s="9" t="s">
        <v>63</v>
      </c>
      <c r="L49" s="10" t="str">
        <f>IF(Datos!F11&gt;$L$40,"PASA CORTE","NO PASA CORTE")</f>
        <v>NO PASA CORTE</v>
      </c>
    </row>
    <row r="50" spans="2:12" ht="14.4">
      <c r="K50" s="9" t="s">
        <v>16</v>
      </c>
      <c r="L50" s="10" t="str">
        <f>IF(Datos!F12&gt;$L$40,"PASA CORTE","NO PASA CORTE")</f>
        <v>NO PASA CORTE</v>
      </c>
    </row>
    <row r="51" spans="2:12" ht="14.4">
      <c r="B51" s="12" t="s">
        <v>4</v>
      </c>
      <c r="C51" s="8"/>
      <c r="D51" s="8"/>
      <c r="E51" s="8"/>
      <c r="F51" s="8"/>
      <c r="G51" s="9"/>
      <c r="H51" s="9"/>
      <c r="K51" s="9"/>
      <c r="L51" s="10"/>
    </row>
    <row r="52" spans="2:12" ht="14.4">
      <c r="B52" s="11" t="s">
        <v>66</v>
      </c>
      <c r="C52" s="12">
        <f>SUM(Datos!G3:G5)/(Datos!E36+2)</f>
        <v>11216.625</v>
      </c>
      <c r="D52" s="11"/>
      <c r="E52" s="11"/>
      <c r="F52" s="11"/>
      <c r="G52" s="8"/>
      <c r="H52" s="8"/>
      <c r="J52" s="9" t="s">
        <v>40</v>
      </c>
      <c r="K52" s="10">
        <f>Datos!J38</f>
        <v>9385.2000000000007</v>
      </c>
    </row>
    <row r="53" spans="2:12" ht="14.4">
      <c r="B53" s="11"/>
      <c r="C53" s="11"/>
      <c r="D53" s="11"/>
      <c r="E53" s="11"/>
      <c r="F53" s="11"/>
      <c r="G53" s="8"/>
      <c r="H53" s="8"/>
      <c r="J53" s="9" t="s">
        <v>6</v>
      </c>
      <c r="K53" s="10" t="str">
        <f>IF(Datos!G3&gt;$K$52,"PASA CORTE","NO PASA CORTE")</f>
        <v>PASA CORTE</v>
      </c>
    </row>
    <row r="54" spans="2:12" ht="14.4">
      <c r="B54" s="11"/>
      <c r="C54" s="11" t="s">
        <v>6</v>
      </c>
      <c r="D54" s="11" t="s">
        <v>8</v>
      </c>
      <c r="E54" s="11" t="s">
        <v>9</v>
      </c>
      <c r="F54" s="11"/>
      <c r="G54" s="9"/>
      <c r="H54" s="9"/>
      <c r="J54" s="9" t="s">
        <v>8</v>
      </c>
      <c r="K54" s="10" t="str">
        <f>IF(Datos!G4&gt;$K$52,"PASA CORTE","NO PASA CORTE")</f>
        <v>PASA CORTE</v>
      </c>
    </row>
    <row r="55" spans="2:12" ht="14.4">
      <c r="B55" s="11" t="s">
        <v>42</v>
      </c>
      <c r="C55" s="12">
        <f t="array" ref="C55:E55">TRANSPOSE(Datos!G3:G13)</f>
        <v>100123</v>
      </c>
      <c r="D55" s="12">
        <v>46940</v>
      </c>
      <c r="E55" s="12">
        <v>32403</v>
      </c>
      <c r="F55" s="12"/>
      <c r="G55" s="9"/>
      <c r="H55" s="9"/>
      <c r="J55" s="9" t="s">
        <v>9</v>
      </c>
      <c r="K55" s="10" t="str">
        <f>IF(Datos!G5&gt;$K$52,"PASA CORTE","NO PASA CORTE")</f>
        <v>PASA CORTE</v>
      </c>
    </row>
    <row r="56" spans="2:12" ht="14.4">
      <c r="B56" s="11" t="s">
        <v>69</v>
      </c>
      <c r="C56" s="11">
        <f>INT(C55/$C$52)</f>
        <v>8</v>
      </c>
      <c r="D56" s="11">
        <f t="shared" ref="D56:E56" si="13">INT(D55/$C$52)</f>
        <v>4</v>
      </c>
      <c r="E56" s="11">
        <f t="shared" si="13"/>
        <v>2</v>
      </c>
      <c r="F56" s="10"/>
      <c r="G56" s="9" t="s">
        <v>64</v>
      </c>
      <c r="H56" s="9">
        <v>14</v>
      </c>
      <c r="J56" s="9" t="s">
        <v>10</v>
      </c>
      <c r="K56" s="10" t="str">
        <f>IF(Datos!G6&gt;$K$52,"PASA CORTE","NO PASA CORTE")</f>
        <v>NO PASA CORTE</v>
      </c>
    </row>
    <row r="57" spans="2:12" ht="14.4">
      <c r="B57" s="11" t="s">
        <v>43</v>
      </c>
      <c r="C57" s="12">
        <f>C56*$C$52</f>
        <v>89733</v>
      </c>
      <c r="D57" s="12">
        <f t="shared" ref="D57:E57" si="14">D56*$C$52</f>
        <v>44866.5</v>
      </c>
      <c r="E57" s="12">
        <f t="shared" si="14"/>
        <v>22433.25</v>
      </c>
      <c r="F57" s="11"/>
      <c r="G57" s="9" t="s">
        <v>67</v>
      </c>
      <c r="H57" s="10">
        <f>SUM(C56:E56)</f>
        <v>14</v>
      </c>
      <c r="J57" s="9" t="s">
        <v>11</v>
      </c>
      <c r="K57" s="10" t="str">
        <f>IF(Datos!G7&gt;$K$52,"PASA CORTE","NO PASA CORTE")</f>
        <v>NO PASA CORTE</v>
      </c>
    </row>
    <row r="58" spans="2:12" ht="14.4">
      <c r="B58" s="11" t="s">
        <v>44</v>
      </c>
      <c r="C58" s="12">
        <f>MOD(C55,$C$52)</f>
        <v>10390</v>
      </c>
      <c r="D58" s="12">
        <f t="shared" ref="D58:E58" si="15">MOD(D55,$C$52)</f>
        <v>2073.5</v>
      </c>
      <c r="E58" s="12">
        <f t="shared" si="15"/>
        <v>9969.75</v>
      </c>
      <c r="F58" s="11"/>
      <c r="G58" s="9" t="s">
        <v>68</v>
      </c>
      <c r="H58" s="10">
        <f>H56-H57</f>
        <v>0</v>
      </c>
      <c r="J58" s="9" t="s">
        <v>12</v>
      </c>
      <c r="K58" s="10" t="str">
        <f>IF(Datos!G8&gt;$K$52,"PASA CORTE","NO PASA CORTE")</f>
        <v>NO PASA CORTE</v>
      </c>
    </row>
    <row r="59" spans="2:12" ht="14.4">
      <c r="B59" s="11" t="s">
        <v>70</v>
      </c>
      <c r="C59" s="11">
        <v>0</v>
      </c>
      <c r="D59" s="11">
        <v>0</v>
      </c>
      <c r="E59" s="11">
        <v>0</v>
      </c>
      <c r="F59" s="12"/>
      <c r="G59" s="10"/>
      <c r="H59" s="10"/>
      <c r="J59" s="9" t="s">
        <v>14</v>
      </c>
      <c r="K59" s="10" t="str">
        <f>IF(Datos!G9&gt;$K$52,"PASA CORTE","NO PASA CORTE")</f>
        <v>NO PASA CORTE</v>
      </c>
    </row>
    <row r="60" spans="2:12" ht="14.4">
      <c r="B60" s="11" t="s">
        <v>61</v>
      </c>
      <c r="C60" s="11">
        <f>SUM(C56,C59)</f>
        <v>8</v>
      </c>
      <c r="D60" s="11">
        <f t="shared" ref="D60:E60" si="16">SUM(D56,D59)</f>
        <v>4</v>
      </c>
      <c r="E60" s="11">
        <f t="shared" si="16"/>
        <v>2</v>
      </c>
      <c r="F60" s="12"/>
      <c r="G60" s="9"/>
      <c r="H60" s="9"/>
      <c r="J60" s="9" t="s">
        <v>15</v>
      </c>
      <c r="K60" s="10" t="str">
        <f>IF(Datos!G10&gt;$K$52,"PASA CORTE","NO PASA CORTE")</f>
        <v>NO PASA CORTE</v>
      </c>
    </row>
    <row r="61" spans="2:12" ht="14.4">
      <c r="J61" s="9" t="s">
        <v>63</v>
      </c>
      <c r="K61" s="10" t="str">
        <f>IF(Datos!G11&gt;$K$52,"PASA CORTE","NO PASA CORTE")</f>
        <v>NO PASA CORTE</v>
      </c>
    </row>
    <row r="62" spans="2:12" ht="14.4">
      <c r="C62" s="11" t="s">
        <v>6</v>
      </c>
      <c r="D62" s="11" t="s">
        <v>8</v>
      </c>
      <c r="E62" s="11" t="s">
        <v>9</v>
      </c>
      <c r="F62" s="13" t="s">
        <v>10</v>
      </c>
      <c r="J62" s="9" t="s">
        <v>16</v>
      </c>
      <c r="K62" s="10" t="str">
        <f>IF(Datos!G12&gt;$K$52,"PASA CORTE","NO PASA CORTE")</f>
        <v>NO PASA CORTE</v>
      </c>
    </row>
    <row r="63" spans="2:12" ht="14.4">
      <c r="B63" s="13" t="s">
        <v>62</v>
      </c>
      <c r="C63" s="11">
        <f>SUM(C60,C48,C36,C24)</f>
        <v>40</v>
      </c>
      <c r="D63" s="11">
        <f t="shared" ref="D63:E63" si="17">SUM(D60,D48,D36,D24)</f>
        <v>25</v>
      </c>
      <c r="E63" s="11">
        <f t="shared" si="17"/>
        <v>10</v>
      </c>
      <c r="F63" s="11">
        <f>F48</f>
        <v>1</v>
      </c>
    </row>
    <row r="64" spans="2:12" ht="14.4">
      <c r="C64" s="11"/>
      <c r="D64" s="11"/>
      <c r="E64" s="11"/>
      <c r="F64" s="11"/>
    </row>
    <row r="65" spans="3:6" ht="14.4">
      <c r="C65" s="11">
        <f>SUM(C63:F63)</f>
        <v>76</v>
      </c>
      <c r="D65" s="11"/>
      <c r="E65" s="11"/>
      <c r="F65" s="11"/>
    </row>
  </sheetData>
  <conditionalFormatting sqref="G10:H10">
    <cfRule type="top10" dxfId="22" priority="11" rank="5"/>
  </conditionalFormatting>
  <conditionalFormatting sqref="G23:H23">
    <cfRule type="top10" dxfId="21" priority="9" rank="5"/>
  </conditionalFormatting>
  <conditionalFormatting sqref="J24">
    <cfRule type="top10" dxfId="20" priority="7" rank="3"/>
  </conditionalFormatting>
  <conditionalFormatting sqref="G35:H35">
    <cfRule type="top10" dxfId="19" priority="6" rank="5"/>
  </conditionalFormatting>
  <conditionalFormatting sqref="G47:H47">
    <cfRule type="top10" dxfId="18" priority="4" rank="5"/>
  </conditionalFormatting>
  <conditionalFormatting sqref="G59:H59">
    <cfRule type="top10" dxfId="17" priority="2" rank="5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AB67"/>
  <sheetViews>
    <sheetView topLeftCell="A37" workbookViewId="0">
      <selection activeCell="H13" sqref="H13"/>
    </sheetView>
  </sheetViews>
  <sheetFormatPr baseColWidth="10" defaultRowHeight="14.4"/>
  <cols>
    <col min="1" max="16" width="11.19921875" style="1"/>
    <col min="17" max="17" width="19" style="1" bestFit="1" customWidth="1"/>
    <col min="18" max="16384" width="11.19921875" style="1"/>
  </cols>
  <sheetData>
    <row r="3" spans="2:28">
      <c r="B3" s="1" t="s">
        <v>66</v>
      </c>
      <c r="D3" s="2">
        <f>1+(Datos!J8/(Datos!E32+1))</f>
        <v>19758.28947368421</v>
      </c>
      <c r="F3" s="1" t="s">
        <v>64</v>
      </c>
      <c r="G3" s="1">
        <v>75</v>
      </c>
      <c r="I3" s="1" t="s">
        <v>67</v>
      </c>
      <c r="K3" s="1">
        <f>SUM(C7:M7)</f>
        <v>71</v>
      </c>
      <c r="L3" s="1" t="s">
        <v>68</v>
      </c>
      <c r="N3" s="1">
        <f>G3-K3</f>
        <v>4</v>
      </c>
      <c r="R3" s="2"/>
    </row>
    <row r="5" spans="2:28"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14</v>
      </c>
      <c r="J5" s="1" t="s">
        <v>15</v>
      </c>
      <c r="K5" s="1" t="s">
        <v>63</v>
      </c>
      <c r="L5" s="1" t="s">
        <v>16</v>
      </c>
      <c r="M5" s="1" t="s">
        <v>17</v>
      </c>
      <c r="N5" s="1" t="s">
        <v>0</v>
      </c>
    </row>
    <row r="6" spans="2:28">
      <c r="B6" s="1" t="s">
        <v>42</v>
      </c>
      <c r="C6" s="1">
        <f t="array" ref="C6:M6">TRANSPOSE(Datos!C3:C13)</f>
        <v>711713</v>
      </c>
      <c r="D6" s="1">
        <v>470692</v>
      </c>
      <c r="E6" s="1">
        <v>211361</v>
      </c>
      <c r="F6" s="1">
        <v>15442</v>
      </c>
      <c r="G6" s="1">
        <v>34045</v>
      </c>
      <c r="H6" s="1">
        <v>29009</v>
      </c>
      <c r="I6" s="1">
        <v>5932</v>
      </c>
      <c r="J6" s="1">
        <v>4420</v>
      </c>
      <c r="K6" s="1">
        <v>2884</v>
      </c>
      <c r="L6" s="1">
        <v>1635</v>
      </c>
      <c r="M6" s="1">
        <v>1572</v>
      </c>
    </row>
    <row r="7" spans="2:28">
      <c r="B7" s="1" t="s">
        <v>69</v>
      </c>
      <c r="C7" s="1">
        <f t="shared" ref="C7:M7" si="0">INT(C6/$D$3)</f>
        <v>36</v>
      </c>
      <c r="D7" s="1">
        <f t="shared" si="0"/>
        <v>23</v>
      </c>
      <c r="E7" s="1">
        <f t="shared" si="0"/>
        <v>10</v>
      </c>
      <c r="F7" s="1">
        <f t="shared" si="0"/>
        <v>0</v>
      </c>
      <c r="G7" s="1">
        <f t="shared" si="0"/>
        <v>1</v>
      </c>
      <c r="H7" s="1">
        <f t="shared" si="0"/>
        <v>1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2">
        <f>SUM(B7:L7)</f>
        <v>71</v>
      </c>
      <c r="AB7" s="2"/>
    </row>
    <row r="8" spans="2:28">
      <c r="B8" s="1" t="s">
        <v>43</v>
      </c>
      <c r="C8" s="2">
        <f>C7*$D$3</f>
        <v>711298.42105263157</v>
      </c>
      <c r="D8" s="2">
        <f t="shared" ref="D8:M8" si="1">D7*$D$3</f>
        <v>454440.65789473685</v>
      </c>
      <c r="E8" s="2">
        <f t="shared" si="1"/>
        <v>197582.89473684211</v>
      </c>
      <c r="F8" s="2">
        <f t="shared" si="1"/>
        <v>0</v>
      </c>
      <c r="G8" s="2">
        <f t="shared" si="1"/>
        <v>19758.28947368421</v>
      </c>
      <c r="H8" s="2">
        <f t="shared" si="1"/>
        <v>19758.28947368421</v>
      </c>
      <c r="I8" s="2">
        <f t="shared" si="1"/>
        <v>0</v>
      </c>
      <c r="J8" s="2">
        <f t="shared" si="1"/>
        <v>0</v>
      </c>
      <c r="K8" s="2">
        <f t="shared" si="1"/>
        <v>0</v>
      </c>
      <c r="L8" s="2">
        <f t="shared" si="1"/>
        <v>0</v>
      </c>
      <c r="M8" s="2">
        <f t="shared" si="1"/>
        <v>0</v>
      </c>
      <c r="Q8" s="2"/>
      <c r="R8" s="2"/>
      <c r="S8" s="2"/>
      <c r="T8" s="2"/>
      <c r="V8" s="2"/>
      <c r="W8" s="2"/>
      <c r="X8" s="2"/>
      <c r="Y8" s="2"/>
      <c r="Z8" s="2"/>
      <c r="AA8" s="2"/>
    </row>
    <row r="9" spans="2:28">
      <c r="B9" s="1" t="s">
        <v>44</v>
      </c>
      <c r="C9" s="2">
        <f t="shared" ref="C9:M9" si="2">MOD(C6,$D$3)</f>
        <v>414.57894736844173</v>
      </c>
      <c r="D9" s="2">
        <f t="shared" si="2"/>
        <v>16251.342105263171</v>
      </c>
      <c r="E9" s="2">
        <f t="shared" si="2"/>
        <v>13778.1052631579</v>
      </c>
      <c r="F9" s="2">
        <f t="shared" si="2"/>
        <v>15442</v>
      </c>
      <c r="G9" s="2">
        <f t="shared" si="2"/>
        <v>14286.71052631579</v>
      </c>
      <c r="H9" s="2">
        <f t="shared" si="2"/>
        <v>9250.71052631579</v>
      </c>
      <c r="I9" s="2">
        <f t="shared" si="2"/>
        <v>5932</v>
      </c>
      <c r="J9" s="2">
        <f t="shared" si="2"/>
        <v>4420</v>
      </c>
      <c r="K9" s="2">
        <f t="shared" si="2"/>
        <v>2884</v>
      </c>
      <c r="L9" s="2">
        <f t="shared" si="2"/>
        <v>1635</v>
      </c>
      <c r="M9" s="2">
        <f t="shared" si="2"/>
        <v>1572</v>
      </c>
      <c r="Q9" s="2"/>
      <c r="R9" s="2"/>
      <c r="S9" s="2"/>
      <c r="T9" s="2"/>
      <c r="V9" s="2"/>
      <c r="W9" s="2"/>
      <c r="X9" s="2"/>
      <c r="Y9" s="2"/>
      <c r="Z9" s="2"/>
      <c r="AA9" s="2"/>
    </row>
    <row r="10" spans="2:28">
      <c r="B10" s="1" t="s">
        <v>70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f t="shared" ref="N10:N11" si="3">SUM(B10:L10)</f>
        <v>4</v>
      </c>
      <c r="O10" s="2"/>
      <c r="AB10" s="2"/>
    </row>
    <row r="11" spans="2:28">
      <c r="B11" s="1" t="s">
        <v>61</v>
      </c>
      <c r="C11" s="1">
        <f>SUM(C7,C10)</f>
        <v>36</v>
      </c>
      <c r="D11" s="1">
        <f t="shared" ref="D11:M11" si="4">SUM(D7,D10)</f>
        <v>24</v>
      </c>
      <c r="E11" s="1">
        <f t="shared" si="4"/>
        <v>11</v>
      </c>
      <c r="F11" s="1">
        <f t="shared" si="4"/>
        <v>1</v>
      </c>
      <c r="G11" s="1">
        <f t="shared" si="4"/>
        <v>2</v>
      </c>
      <c r="H11" s="1">
        <f t="shared" si="4"/>
        <v>1</v>
      </c>
      <c r="I11" s="1">
        <f t="shared" si="4"/>
        <v>0</v>
      </c>
      <c r="J11" s="1">
        <f t="shared" si="4"/>
        <v>0</v>
      </c>
      <c r="K11" s="1">
        <f t="shared" si="4"/>
        <v>0</v>
      </c>
      <c r="L11" s="1">
        <f t="shared" si="4"/>
        <v>0</v>
      </c>
      <c r="M11" s="1">
        <f t="shared" si="4"/>
        <v>0</v>
      </c>
      <c r="N11" s="2">
        <f t="shared" si="3"/>
        <v>75</v>
      </c>
      <c r="O11" s="2"/>
      <c r="AB11" s="2"/>
    </row>
    <row r="14" spans="2:28">
      <c r="B14" s="1" t="s">
        <v>46</v>
      </c>
    </row>
    <row r="15" spans="2:28">
      <c r="B15" s="1" t="s">
        <v>1</v>
      </c>
      <c r="C15" s="1" t="s">
        <v>66</v>
      </c>
      <c r="E15" s="2">
        <f>1+(Datos!J9/(Datos!E33+1))</f>
        <v>23618.307692307691</v>
      </c>
      <c r="F15" s="1" t="s">
        <v>64</v>
      </c>
      <c r="G15" s="1">
        <v>25</v>
      </c>
      <c r="I15" s="1" t="s">
        <v>67</v>
      </c>
      <c r="K15" s="1">
        <f>SUM(C19:M19)</f>
        <v>23</v>
      </c>
      <c r="L15" s="1" t="s">
        <v>68</v>
      </c>
      <c r="N15" s="1">
        <f>G15-K15</f>
        <v>2</v>
      </c>
      <c r="R15" s="2"/>
    </row>
    <row r="17" spans="2:23">
      <c r="C17" s="1" t="s">
        <v>6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14</v>
      </c>
      <c r="J17" s="1" t="s">
        <v>15</v>
      </c>
      <c r="K17" s="1" t="s">
        <v>63</v>
      </c>
      <c r="L17" s="1" t="s">
        <v>16</v>
      </c>
      <c r="M17" s="1" t="s">
        <v>17</v>
      </c>
      <c r="N17" s="1" t="s">
        <v>0</v>
      </c>
    </row>
    <row r="18" spans="2:23">
      <c r="B18" s="1" t="s">
        <v>42</v>
      </c>
      <c r="C18" s="1">
        <f t="array" ref="C18:M18">TRANSPOSE(Datos!D3:D13)</f>
        <v>292651</v>
      </c>
      <c r="D18" s="1">
        <v>199462</v>
      </c>
      <c r="E18" s="1">
        <v>79804</v>
      </c>
      <c r="F18" s="1">
        <v>0</v>
      </c>
      <c r="G18" s="1">
        <v>15399</v>
      </c>
      <c r="H18" s="1">
        <v>14014</v>
      </c>
      <c r="I18" s="1">
        <v>2551</v>
      </c>
      <c r="J18" s="1">
        <v>1999</v>
      </c>
      <c r="K18" s="1">
        <v>1170</v>
      </c>
      <c r="L18" s="1">
        <v>441</v>
      </c>
      <c r="M18" s="1">
        <v>694</v>
      </c>
    </row>
    <row r="19" spans="2:23">
      <c r="B19" s="1" t="s">
        <v>69</v>
      </c>
      <c r="C19" s="1">
        <f>INT(C18/$E$15)</f>
        <v>12</v>
      </c>
      <c r="D19" s="1">
        <f t="shared" ref="D19:M19" si="5">INT(D18/$E$15)</f>
        <v>8</v>
      </c>
      <c r="E19" s="1">
        <f t="shared" si="5"/>
        <v>3</v>
      </c>
      <c r="F19" s="1">
        <f t="shared" si="5"/>
        <v>0</v>
      </c>
      <c r="G19" s="1">
        <f t="shared" si="5"/>
        <v>0</v>
      </c>
      <c r="H19" s="1">
        <f t="shared" si="5"/>
        <v>0</v>
      </c>
      <c r="I19" s="1">
        <f t="shared" si="5"/>
        <v>0</v>
      </c>
      <c r="J19" s="1">
        <f t="shared" si="5"/>
        <v>0</v>
      </c>
      <c r="K19" s="1">
        <f t="shared" si="5"/>
        <v>0</v>
      </c>
      <c r="L19" s="1">
        <f t="shared" si="5"/>
        <v>0</v>
      </c>
      <c r="M19" s="1">
        <f t="shared" si="5"/>
        <v>0</v>
      </c>
      <c r="N19" s="2">
        <f>SUM(B19:L19)</f>
        <v>23</v>
      </c>
    </row>
    <row r="20" spans="2:23">
      <c r="B20" s="1" t="s">
        <v>43</v>
      </c>
      <c r="C20" s="2">
        <f>C19*$E$15</f>
        <v>283419.69230769231</v>
      </c>
      <c r="D20" s="2">
        <f t="shared" ref="D20:M20" si="6">D19*$E$15</f>
        <v>188946.46153846153</v>
      </c>
      <c r="E20" s="2">
        <f t="shared" si="6"/>
        <v>70854.923076923078</v>
      </c>
      <c r="F20" s="2">
        <f t="shared" si="6"/>
        <v>0</v>
      </c>
      <c r="G20" s="2">
        <f t="shared" si="6"/>
        <v>0</v>
      </c>
      <c r="H20" s="2">
        <f t="shared" si="6"/>
        <v>0</v>
      </c>
      <c r="I20" s="2">
        <f t="shared" si="6"/>
        <v>0</v>
      </c>
      <c r="J20" s="2">
        <f t="shared" si="6"/>
        <v>0</v>
      </c>
      <c r="K20" s="2">
        <f t="shared" si="6"/>
        <v>0</v>
      </c>
      <c r="L20" s="2">
        <f t="shared" si="6"/>
        <v>0</v>
      </c>
      <c r="M20" s="2">
        <f t="shared" si="6"/>
        <v>0</v>
      </c>
      <c r="Q20" s="2"/>
      <c r="R20" s="2"/>
      <c r="S20" s="2"/>
      <c r="T20" s="2"/>
      <c r="V20" s="2"/>
      <c r="W20" s="2"/>
    </row>
    <row r="21" spans="2:23">
      <c r="B21" s="1" t="s">
        <v>44</v>
      </c>
      <c r="C21" s="2">
        <f>MOD(C18,$E$15)</f>
        <v>9231.3076923077024</v>
      </c>
      <c r="D21" s="2">
        <f t="shared" ref="D21:M21" si="7">MOD(D18,$E$15)</f>
        <v>10515.538461538468</v>
      </c>
      <c r="E21" s="2">
        <f t="shared" si="7"/>
        <v>8949.0769230769256</v>
      </c>
      <c r="F21" s="2">
        <f t="shared" si="7"/>
        <v>0</v>
      </c>
      <c r="G21" s="2">
        <f t="shared" si="7"/>
        <v>15399</v>
      </c>
      <c r="H21" s="2">
        <f t="shared" si="7"/>
        <v>14014</v>
      </c>
      <c r="I21" s="2">
        <f t="shared" si="7"/>
        <v>2551</v>
      </c>
      <c r="J21" s="2">
        <f t="shared" si="7"/>
        <v>1999</v>
      </c>
      <c r="K21" s="2">
        <f t="shared" si="7"/>
        <v>1170</v>
      </c>
      <c r="L21" s="2">
        <f t="shared" si="7"/>
        <v>441</v>
      </c>
      <c r="M21" s="2">
        <f t="shared" si="7"/>
        <v>694</v>
      </c>
      <c r="Q21" s="2"/>
      <c r="R21" s="2"/>
      <c r="S21" s="2"/>
      <c r="T21" s="2"/>
      <c r="V21" s="2"/>
      <c r="W21" s="2"/>
    </row>
    <row r="22" spans="2:23">
      <c r="B22" s="1" t="s">
        <v>70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f t="shared" ref="N22:N23" si="8">SUM(B22:L22)</f>
        <v>2</v>
      </c>
    </row>
    <row r="23" spans="2:23">
      <c r="B23" s="1" t="s">
        <v>61</v>
      </c>
      <c r="C23" s="1">
        <f t="shared" ref="C23:M23" si="9">SUM(C19,C22)</f>
        <v>12</v>
      </c>
      <c r="D23" s="1">
        <f t="shared" si="9"/>
        <v>8</v>
      </c>
      <c r="E23" s="1">
        <f t="shared" si="9"/>
        <v>3</v>
      </c>
      <c r="F23" s="1">
        <f t="shared" si="9"/>
        <v>0</v>
      </c>
      <c r="G23" s="1">
        <f t="shared" si="9"/>
        <v>1</v>
      </c>
      <c r="H23" s="1">
        <f t="shared" si="9"/>
        <v>1</v>
      </c>
      <c r="I23" s="1">
        <f t="shared" si="9"/>
        <v>0</v>
      </c>
      <c r="J23" s="1">
        <f t="shared" si="9"/>
        <v>0</v>
      </c>
      <c r="K23" s="1">
        <f t="shared" si="9"/>
        <v>0</v>
      </c>
      <c r="L23" s="1">
        <f t="shared" si="9"/>
        <v>0</v>
      </c>
      <c r="M23" s="1">
        <f t="shared" si="9"/>
        <v>0</v>
      </c>
      <c r="N23" s="2">
        <f t="shared" si="8"/>
        <v>25</v>
      </c>
    </row>
    <row r="26" spans="2:23">
      <c r="B26" s="1" t="s">
        <v>2</v>
      </c>
      <c r="C26" s="1" t="s">
        <v>66</v>
      </c>
      <c r="E26" s="2">
        <f>1+(Datos!J10/(Datos!E34+1))</f>
        <v>22733.782608695652</v>
      </c>
      <c r="F26" s="1" t="s">
        <v>64</v>
      </c>
      <c r="G26" s="1">
        <v>22</v>
      </c>
      <c r="I26" s="1" t="s">
        <v>67</v>
      </c>
      <c r="K26" s="1">
        <f>SUM(C30:M30)</f>
        <v>20</v>
      </c>
      <c r="L26" s="1" t="s">
        <v>68</v>
      </c>
      <c r="N26" s="1">
        <f>G26-K26</f>
        <v>2</v>
      </c>
      <c r="R26" s="2"/>
    </row>
    <row r="28" spans="2:23">
      <c r="C28" s="1" t="s">
        <v>6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14</v>
      </c>
      <c r="J28" s="1" t="s">
        <v>15</v>
      </c>
      <c r="K28" s="1" t="s">
        <v>63</v>
      </c>
      <c r="L28" s="1" t="s">
        <v>16</v>
      </c>
      <c r="M28" s="1" t="s">
        <v>17</v>
      </c>
      <c r="N28" s="1" t="s">
        <v>0</v>
      </c>
    </row>
    <row r="29" spans="2:23">
      <c r="B29" s="1" t="s">
        <v>42</v>
      </c>
      <c r="C29" s="1">
        <f t="array" ref="C29:M29">TRANSPOSE(Datos!E3:E13)</f>
        <v>230245</v>
      </c>
      <c r="D29" s="1">
        <v>180068</v>
      </c>
      <c r="E29" s="1">
        <v>77112</v>
      </c>
      <c r="F29" s="1">
        <v>0</v>
      </c>
      <c r="G29" s="1">
        <v>12168</v>
      </c>
      <c r="H29" s="1">
        <v>12818</v>
      </c>
      <c r="I29" s="1">
        <v>2404</v>
      </c>
      <c r="J29" s="1">
        <v>1731</v>
      </c>
      <c r="K29" s="1">
        <v>962</v>
      </c>
      <c r="L29" s="1">
        <v>542</v>
      </c>
      <c r="M29" s="1">
        <v>542</v>
      </c>
    </row>
    <row r="30" spans="2:23">
      <c r="B30" s="1" t="s">
        <v>69</v>
      </c>
      <c r="C30" s="1">
        <f>INT(C29/$E$26)</f>
        <v>10</v>
      </c>
      <c r="D30" s="1">
        <f t="shared" ref="D30:M30" si="10">INT(D29/$E$26)</f>
        <v>7</v>
      </c>
      <c r="E30" s="1">
        <f t="shared" si="10"/>
        <v>3</v>
      </c>
      <c r="F30" s="1">
        <f t="shared" si="10"/>
        <v>0</v>
      </c>
      <c r="G30" s="1">
        <f t="shared" si="10"/>
        <v>0</v>
      </c>
      <c r="H30" s="1">
        <f t="shared" si="10"/>
        <v>0</v>
      </c>
      <c r="I30" s="1">
        <f t="shared" si="10"/>
        <v>0</v>
      </c>
      <c r="J30" s="1">
        <f t="shared" si="10"/>
        <v>0</v>
      </c>
      <c r="K30" s="1">
        <f t="shared" si="10"/>
        <v>0</v>
      </c>
      <c r="L30" s="1">
        <f t="shared" si="10"/>
        <v>0</v>
      </c>
      <c r="M30" s="1">
        <f t="shared" si="10"/>
        <v>0</v>
      </c>
      <c r="N30" s="2">
        <f>SUM(B30:L30)</f>
        <v>20</v>
      </c>
    </row>
    <row r="31" spans="2:23">
      <c r="B31" s="1" t="s">
        <v>43</v>
      </c>
      <c r="C31" s="2">
        <f>C30*$E$26</f>
        <v>227337.82608695651</v>
      </c>
      <c r="D31" s="2">
        <f t="shared" ref="D31:M31" si="11">D30*$E$26</f>
        <v>159136.47826086957</v>
      </c>
      <c r="E31" s="2">
        <f t="shared" si="11"/>
        <v>68201.34782608696</v>
      </c>
      <c r="F31" s="2">
        <f t="shared" si="11"/>
        <v>0</v>
      </c>
      <c r="G31" s="2">
        <f t="shared" si="11"/>
        <v>0</v>
      </c>
      <c r="H31" s="2">
        <f t="shared" si="11"/>
        <v>0</v>
      </c>
      <c r="I31" s="2">
        <f t="shared" si="11"/>
        <v>0</v>
      </c>
      <c r="J31" s="2">
        <f t="shared" si="11"/>
        <v>0</v>
      </c>
      <c r="K31" s="2">
        <f t="shared" si="11"/>
        <v>0</v>
      </c>
      <c r="L31" s="2">
        <f t="shared" si="11"/>
        <v>0</v>
      </c>
      <c r="M31" s="2">
        <f t="shared" si="11"/>
        <v>0</v>
      </c>
      <c r="Q31" s="2"/>
      <c r="R31" s="2"/>
      <c r="S31" s="2"/>
      <c r="T31" s="2"/>
      <c r="V31" s="2"/>
      <c r="W31" s="2"/>
    </row>
    <row r="32" spans="2:23">
      <c r="B32" s="1" t="s">
        <v>44</v>
      </c>
      <c r="C32" s="2">
        <f>MOD(C29,$E$26)</f>
        <v>2907.1739130434798</v>
      </c>
      <c r="D32" s="2">
        <f t="shared" ref="D32:M32" si="12">MOD(D29,$E$26)</f>
        <v>20931.521739130436</v>
      </c>
      <c r="E32" s="2">
        <f t="shared" si="12"/>
        <v>8910.652173913044</v>
      </c>
      <c r="F32" s="2">
        <f t="shared" si="12"/>
        <v>0</v>
      </c>
      <c r="G32" s="2">
        <f t="shared" si="12"/>
        <v>12168</v>
      </c>
      <c r="H32" s="2">
        <f t="shared" si="12"/>
        <v>12818</v>
      </c>
      <c r="I32" s="2">
        <f t="shared" si="12"/>
        <v>2404</v>
      </c>
      <c r="J32" s="2">
        <f t="shared" si="12"/>
        <v>1731</v>
      </c>
      <c r="K32" s="2">
        <f t="shared" si="12"/>
        <v>962</v>
      </c>
      <c r="L32" s="2">
        <f t="shared" si="12"/>
        <v>542</v>
      </c>
      <c r="M32" s="2">
        <f t="shared" si="12"/>
        <v>542</v>
      </c>
      <c r="Q32" s="2"/>
      <c r="R32" s="2"/>
      <c r="S32" s="2"/>
      <c r="T32" s="2"/>
      <c r="V32" s="2"/>
      <c r="W32" s="2"/>
    </row>
    <row r="33" spans="2:23">
      <c r="B33" s="1" t="s">
        <v>70</v>
      </c>
      <c r="C33" s="1">
        <v>0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f t="shared" ref="N33:N34" si="13">SUM(B33:L33)</f>
        <v>2</v>
      </c>
    </row>
    <row r="34" spans="2:23">
      <c r="B34" s="1" t="s">
        <v>61</v>
      </c>
      <c r="C34" s="1">
        <f t="shared" ref="C34:M34" si="14">SUM(C30,C33)</f>
        <v>10</v>
      </c>
      <c r="D34" s="1">
        <f t="shared" si="14"/>
        <v>8</v>
      </c>
      <c r="E34" s="1">
        <f t="shared" si="14"/>
        <v>3</v>
      </c>
      <c r="F34" s="1">
        <f t="shared" si="14"/>
        <v>0</v>
      </c>
      <c r="G34" s="1">
        <f t="shared" si="14"/>
        <v>1</v>
      </c>
      <c r="H34" s="1">
        <f t="shared" si="14"/>
        <v>0</v>
      </c>
      <c r="I34" s="1">
        <f t="shared" si="14"/>
        <v>0</v>
      </c>
      <c r="J34" s="1">
        <f t="shared" si="14"/>
        <v>0</v>
      </c>
      <c r="K34" s="1">
        <f t="shared" si="14"/>
        <v>0</v>
      </c>
      <c r="L34" s="1">
        <f t="shared" si="14"/>
        <v>0</v>
      </c>
      <c r="M34" s="1">
        <f t="shared" si="14"/>
        <v>0</v>
      </c>
      <c r="N34" s="2">
        <f t="shared" si="13"/>
        <v>22</v>
      </c>
    </row>
    <row r="37" spans="2:23">
      <c r="B37" s="1" t="s">
        <v>3</v>
      </c>
      <c r="C37" s="1" t="s">
        <v>66</v>
      </c>
      <c r="E37" s="2">
        <f>1+(Datos!J11/(Datos!E35+1))</f>
        <v>11808.333333333334</v>
      </c>
      <c r="F37" s="1" t="s">
        <v>64</v>
      </c>
      <c r="G37" s="1">
        <v>14</v>
      </c>
      <c r="I37" s="1" t="s">
        <v>67</v>
      </c>
      <c r="K37" s="1">
        <f>SUM(C41:M41)</f>
        <v>12</v>
      </c>
      <c r="L37" s="1" t="s">
        <v>68</v>
      </c>
      <c r="N37" s="1">
        <f>G37-K37</f>
        <v>2</v>
      </c>
      <c r="R37" s="2"/>
    </row>
    <row r="39" spans="2:23">
      <c r="C39" s="1" t="s">
        <v>6</v>
      </c>
      <c r="D39" s="1" t="s">
        <v>8</v>
      </c>
      <c r="E39" s="1" t="s">
        <v>9</v>
      </c>
      <c r="F39" s="1" t="s">
        <v>10</v>
      </c>
      <c r="G39" s="1" t="s">
        <v>11</v>
      </c>
      <c r="H39" s="1" t="s">
        <v>12</v>
      </c>
      <c r="I39" s="1" t="s">
        <v>14</v>
      </c>
      <c r="J39" s="1" t="s">
        <v>15</v>
      </c>
      <c r="K39" s="1" t="s">
        <v>63</v>
      </c>
      <c r="L39" s="1" t="s">
        <v>16</v>
      </c>
      <c r="M39" s="1" t="s">
        <v>17</v>
      </c>
      <c r="N39" s="1" t="s">
        <v>0</v>
      </c>
    </row>
    <row r="40" spans="2:23">
      <c r="B40" s="1" t="s">
        <v>42</v>
      </c>
      <c r="C40" s="1">
        <f t="array" ref="C40:M40">TRANSPOSE(Datos!F3:F13)</f>
        <v>88694</v>
      </c>
      <c r="D40" s="1">
        <v>44222</v>
      </c>
      <c r="E40" s="1">
        <v>22042</v>
      </c>
      <c r="F40" s="1">
        <v>15442</v>
      </c>
      <c r="G40" s="1">
        <v>2961</v>
      </c>
      <c r="H40" s="1">
        <v>979</v>
      </c>
      <c r="I40" s="1">
        <v>478</v>
      </c>
      <c r="J40" s="1">
        <v>309</v>
      </c>
      <c r="K40" s="1">
        <v>175</v>
      </c>
      <c r="L40" s="1">
        <v>560</v>
      </c>
      <c r="M40" s="1">
        <v>160</v>
      </c>
    </row>
    <row r="41" spans="2:23">
      <c r="B41" s="1" t="s">
        <v>69</v>
      </c>
      <c r="C41" s="1">
        <f>INT(C40/$E$37)</f>
        <v>7</v>
      </c>
      <c r="D41" s="1">
        <f t="shared" ref="D41:M41" si="15">INT(D40/$E$37)</f>
        <v>3</v>
      </c>
      <c r="E41" s="1">
        <f t="shared" si="15"/>
        <v>1</v>
      </c>
      <c r="F41" s="1">
        <f t="shared" si="15"/>
        <v>1</v>
      </c>
      <c r="G41" s="1">
        <f t="shared" si="15"/>
        <v>0</v>
      </c>
      <c r="H41" s="1">
        <f t="shared" si="15"/>
        <v>0</v>
      </c>
      <c r="I41" s="1">
        <f t="shared" si="15"/>
        <v>0</v>
      </c>
      <c r="J41" s="1">
        <f t="shared" si="15"/>
        <v>0</v>
      </c>
      <c r="K41" s="1">
        <f t="shared" si="15"/>
        <v>0</v>
      </c>
      <c r="L41" s="1">
        <f t="shared" si="15"/>
        <v>0</v>
      </c>
      <c r="M41" s="1">
        <f t="shared" si="15"/>
        <v>0</v>
      </c>
      <c r="N41" s="2">
        <f>SUM(B41:L41)</f>
        <v>12</v>
      </c>
    </row>
    <row r="42" spans="2:23">
      <c r="B42" s="1" t="s">
        <v>43</v>
      </c>
      <c r="C42" s="2">
        <f t="shared" ref="C42:M42" si="16">C41*$D$4</f>
        <v>0</v>
      </c>
      <c r="D42" s="2">
        <f t="shared" si="16"/>
        <v>0</v>
      </c>
      <c r="E42" s="2">
        <f t="shared" si="16"/>
        <v>0</v>
      </c>
      <c r="F42" s="2">
        <f t="shared" si="16"/>
        <v>0</v>
      </c>
      <c r="G42" s="2">
        <f t="shared" si="16"/>
        <v>0</v>
      </c>
      <c r="H42" s="2">
        <f t="shared" si="16"/>
        <v>0</v>
      </c>
      <c r="I42" s="2">
        <f t="shared" si="16"/>
        <v>0</v>
      </c>
      <c r="J42" s="2">
        <f t="shared" si="16"/>
        <v>0</v>
      </c>
      <c r="K42" s="2">
        <f t="shared" si="16"/>
        <v>0</v>
      </c>
      <c r="L42" s="2">
        <f t="shared" si="16"/>
        <v>0</v>
      </c>
      <c r="M42" s="2">
        <f t="shared" si="16"/>
        <v>0</v>
      </c>
      <c r="Q42" s="2"/>
      <c r="R42" s="2"/>
      <c r="S42" s="2"/>
      <c r="T42" s="2"/>
      <c r="V42" s="2"/>
      <c r="W42" s="2"/>
    </row>
    <row r="43" spans="2:23">
      <c r="B43" s="1" t="s">
        <v>44</v>
      </c>
      <c r="C43" s="2">
        <f>MOD(C40,$E$37)</f>
        <v>6035.6666666666624</v>
      </c>
      <c r="D43" s="2">
        <f t="shared" ref="D43:M43" si="17">MOD(D40,$E$37)</f>
        <v>8796.9999999999982</v>
      </c>
      <c r="E43" s="2">
        <f t="shared" si="17"/>
        <v>10233.666666666666</v>
      </c>
      <c r="F43" s="2">
        <f t="shared" si="17"/>
        <v>3633.6666666666661</v>
      </c>
      <c r="G43" s="2">
        <f t="shared" si="17"/>
        <v>2961</v>
      </c>
      <c r="H43" s="2">
        <f t="shared" si="17"/>
        <v>979</v>
      </c>
      <c r="I43" s="2">
        <f t="shared" si="17"/>
        <v>478</v>
      </c>
      <c r="J43" s="2">
        <f t="shared" si="17"/>
        <v>309</v>
      </c>
      <c r="K43" s="2">
        <f t="shared" si="17"/>
        <v>175</v>
      </c>
      <c r="L43" s="2">
        <f t="shared" si="17"/>
        <v>560</v>
      </c>
      <c r="M43" s="2">
        <f t="shared" si="17"/>
        <v>160</v>
      </c>
      <c r="Q43" s="2"/>
      <c r="R43" s="2"/>
      <c r="S43" s="2"/>
      <c r="T43" s="2"/>
      <c r="V43" s="2"/>
      <c r="W43" s="2"/>
    </row>
    <row r="44" spans="2:23">
      <c r="B44" s="1" t="s">
        <v>70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f t="shared" ref="N44:N45" si="18">SUM(B44:L44)</f>
        <v>2</v>
      </c>
    </row>
    <row r="45" spans="2:23">
      <c r="B45" s="1" t="s">
        <v>61</v>
      </c>
      <c r="C45" s="1">
        <f t="shared" ref="C45:M45" si="19">SUM(C41,C44)</f>
        <v>7</v>
      </c>
      <c r="D45" s="1">
        <f t="shared" si="19"/>
        <v>4</v>
      </c>
      <c r="E45" s="1">
        <f t="shared" si="19"/>
        <v>2</v>
      </c>
      <c r="F45" s="1">
        <f t="shared" si="19"/>
        <v>1</v>
      </c>
      <c r="G45" s="1">
        <f t="shared" si="19"/>
        <v>0</v>
      </c>
      <c r="H45" s="1">
        <f t="shared" si="19"/>
        <v>0</v>
      </c>
      <c r="I45" s="1">
        <f t="shared" si="19"/>
        <v>0</v>
      </c>
      <c r="J45" s="1">
        <f t="shared" si="19"/>
        <v>0</v>
      </c>
      <c r="K45" s="1">
        <f t="shared" si="19"/>
        <v>0</v>
      </c>
      <c r="L45" s="1">
        <f t="shared" si="19"/>
        <v>0</v>
      </c>
      <c r="M45" s="1">
        <f t="shared" si="19"/>
        <v>0</v>
      </c>
      <c r="N45" s="2">
        <f t="shared" si="18"/>
        <v>14</v>
      </c>
    </row>
    <row r="48" spans="2:23">
      <c r="B48" s="1" t="s">
        <v>4</v>
      </c>
      <c r="C48" s="1" t="s">
        <v>66</v>
      </c>
      <c r="E48" s="2">
        <f>1+(Datos!J12/(Datos!E36+1))</f>
        <v>12514.6</v>
      </c>
      <c r="F48" s="1" t="s">
        <v>64</v>
      </c>
      <c r="G48" s="1">
        <v>14</v>
      </c>
      <c r="I48" s="1" t="s">
        <v>67</v>
      </c>
      <c r="K48" s="1">
        <f>SUM(C52:M52)</f>
        <v>13</v>
      </c>
      <c r="L48" s="1" t="s">
        <v>68</v>
      </c>
      <c r="N48" s="1">
        <f>G48-K48</f>
        <v>1</v>
      </c>
      <c r="R48" s="2"/>
    </row>
    <row r="50" spans="2:23">
      <c r="C50" s="1" t="s">
        <v>6</v>
      </c>
      <c r="D50" s="1" t="s">
        <v>8</v>
      </c>
      <c r="E50" s="1" t="s">
        <v>9</v>
      </c>
      <c r="F50" s="1" t="s">
        <v>10</v>
      </c>
      <c r="G50" s="1" t="s">
        <v>11</v>
      </c>
      <c r="H50" s="1" t="s">
        <v>12</v>
      </c>
      <c r="I50" s="1" t="s">
        <v>14</v>
      </c>
      <c r="J50" s="1" t="s">
        <v>15</v>
      </c>
      <c r="K50" s="1" t="s">
        <v>63</v>
      </c>
      <c r="L50" s="1" t="s">
        <v>16</v>
      </c>
      <c r="M50" s="1" t="s">
        <v>17</v>
      </c>
      <c r="N50" s="1" t="s">
        <v>0</v>
      </c>
    </row>
    <row r="51" spans="2:23">
      <c r="B51" s="1" t="s">
        <v>42</v>
      </c>
      <c r="C51" s="1">
        <f t="array" ref="C51:M51">TRANSPOSE(Datos!G3:G13)</f>
        <v>100123</v>
      </c>
      <c r="D51" s="1">
        <v>46940</v>
      </c>
      <c r="E51" s="1">
        <v>32403</v>
      </c>
      <c r="F51" s="1">
        <v>0</v>
      </c>
      <c r="G51" s="1">
        <v>3517</v>
      </c>
      <c r="H51" s="1">
        <v>1198</v>
      </c>
      <c r="I51" s="1">
        <v>499</v>
      </c>
      <c r="J51" s="1">
        <v>381</v>
      </c>
      <c r="K51" s="1">
        <v>577</v>
      </c>
      <c r="L51" s="1">
        <v>256</v>
      </c>
      <c r="M51" s="1">
        <v>176</v>
      </c>
    </row>
    <row r="52" spans="2:23">
      <c r="B52" s="1" t="s">
        <v>69</v>
      </c>
      <c r="C52" s="1">
        <f>INT(C51/$E$48)</f>
        <v>8</v>
      </c>
      <c r="D52" s="1">
        <f t="shared" ref="D52:M52" si="20">INT(D51/$E$48)</f>
        <v>3</v>
      </c>
      <c r="E52" s="1">
        <f t="shared" si="20"/>
        <v>2</v>
      </c>
      <c r="F52" s="1">
        <f t="shared" si="20"/>
        <v>0</v>
      </c>
      <c r="G52" s="1">
        <f t="shared" si="20"/>
        <v>0</v>
      </c>
      <c r="H52" s="1">
        <f t="shared" si="20"/>
        <v>0</v>
      </c>
      <c r="I52" s="1">
        <f t="shared" si="20"/>
        <v>0</v>
      </c>
      <c r="J52" s="1">
        <f t="shared" si="20"/>
        <v>0</v>
      </c>
      <c r="K52" s="1">
        <f t="shared" si="20"/>
        <v>0</v>
      </c>
      <c r="L52" s="1">
        <f t="shared" si="20"/>
        <v>0</v>
      </c>
      <c r="M52" s="1">
        <f t="shared" si="20"/>
        <v>0</v>
      </c>
      <c r="N52" s="2">
        <f>SUM(B52:L52)</f>
        <v>13</v>
      </c>
    </row>
    <row r="53" spans="2:23">
      <c r="B53" s="1" t="s">
        <v>43</v>
      </c>
      <c r="C53" s="2">
        <f t="shared" ref="C53:M53" si="21">C52*$D$4</f>
        <v>0</v>
      </c>
      <c r="D53" s="2">
        <f t="shared" si="21"/>
        <v>0</v>
      </c>
      <c r="E53" s="2">
        <f t="shared" si="21"/>
        <v>0</v>
      </c>
      <c r="F53" s="2">
        <f t="shared" si="21"/>
        <v>0</v>
      </c>
      <c r="G53" s="2">
        <f t="shared" si="21"/>
        <v>0</v>
      </c>
      <c r="H53" s="2">
        <f t="shared" si="21"/>
        <v>0</v>
      </c>
      <c r="I53" s="2">
        <f t="shared" si="21"/>
        <v>0</v>
      </c>
      <c r="J53" s="2">
        <f t="shared" si="21"/>
        <v>0</v>
      </c>
      <c r="K53" s="2">
        <f t="shared" si="21"/>
        <v>0</v>
      </c>
      <c r="L53" s="2">
        <f t="shared" si="21"/>
        <v>0</v>
      </c>
      <c r="M53" s="2">
        <f t="shared" si="21"/>
        <v>0</v>
      </c>
      <c r="Q53" s="2"/>
      <c r="R53" s="2"/>
      <c r="S53" s="2"/>
      <c r="T53" s="2"/>
      <c r="V53" s="2"/>
      <c r="W53" s="2"/>
    </row>
    <row r="54" spans="2:23">
      <c r="B54" s="1" t="s">
        <v>44</v>
      </c>
      <c r="C54" s="2">
        <f>MOD(C51,$E$48)</f>
        <v>6.1999999999970896</v>
      </c>
      <c r="D54" s="2">
        <f t="shared" ref="D54:M54" si="22">MOD(D51,$E$48)</f>
        <v>9396.1999999999989</v>
      </c>
      <c r="E54" s="2">
        <f t="shared" si="22"/>
        <v>7373.7999999999993</v>
      </c>
      <c r="F54" s="2">
        <f t="shared" si="22"/>
        <v>0</v>
      </c>
      <c r="G54" s="2">
        <f t="shared" si="22"/>
        <v>3517</v>
      </c>
      <c r="H54" s="2">
        <f t="shared" si="22"/>
        <v>1198</v>
      </c>
      <c r="I54" s="2">
        <f t="shared" si="22"/>
        <v>499</v>
      </c>
      <c r="J54" s="2">
        <f t="shared" si="22"/>
        <v>381</v>
      </c>
      <c r="K54" s="2">
        <f t="shared" si="22"/>
        <v>577</v>
      </c>
      <c r="L54" s="2">
        <f t="shared" si="22"/>
        <v>256</v>
      </c>
      <c r="M54" s="2">
        <f t="shared" si="22"/>
        <v>176</v>
      </c>
      <c r="Q54" s="2"/>
      <c r="R54" s="2"/>
      <c r="S54" s="2"/>
      <c r="T54" s="2"/>
      <c r="V54" s="2"/>
      <c r="W54" s="2"/>
    </row>
    <row r="55" spans="2:23">
      <c r="B55" s="1" t="s">
        <v>70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f t="shared" ref="N55:N56" si="23">SUM(B55:L55)</f>
        <v>1</v>
      </c>
    </row>
    <row r="56" spans="2:23">
      <c r="B56" s="1" t="s">
        <v>61</v>
      </c>
      <c r="C56" s="1">
        <f t="shared" ref="C56:M56" si="24">SUM(C52,C55)</f>
        <v>8</v>
      </c>
      <c r="D56" s="1">
        <f t="shared" si="24"/>
        <v>4</v>
      </c>
      <c r="E56" s="1">
        <f t="shared" si="24"/>
        <v>2</v>
      </c>
      <c r="F56" s="1">
        <f t="shared" si="24"/>
        <v>0</v>
      </c>
      <c r="G56" s="1">
        <f t="shared" si="24"/>
        <v>0</v>
      </c>
      <c r="H56" s="1">
        <f t="shared" si="24"/>
        <v>0</v>
      </c>
      <c r="I56" s="1">
        <f t="shared" si="24"/>
        <v>0</v>
      </c>
      <c r="J56" s="1">
        <f t="shared" si="24"/>
        <v>0</v>
      </c>
      <c r="K56" s="1">
        <f t="shared" si="24"/>
        <v>0</v>
      </c>
      <c r="L56" s="1">
        <f t="shared" si="24"/>
        <v>0</v>
      </c>
      <c r="M56" s="1">
        <f t="shared" si="24"/>
        <v>0</v>
      </c>
      <c r="N56" s="2">
        <f t="shared" si="23"/>
        <v>14</v>
      </c>
    </row>
    <row r="59" spans="2:23">
      <c r="C59" s="1" t="s">
        <v>6</v>
      </c>
      <c r="D59" s="1" t="s">
        <v>8</v>
      </c>
      <c r="E59" s="1" t="s">
        <v>9</v>
      </c>
      <c r="F59" s="1" t="s">
        <v>10</v>
      </c>
      <c r="G59" s="1" t="s">
        <v>11</v>
      </c>
      <c r="H59" s="1" t="s">
        <v>12</v>
      </c>
      <c r="I59" s="1" t="s">
        <v>14</v>
      </c>
      <c r="J59" s="1" t="s">
        <v>15</v>
      </c>
      <c r="K59" s="1" t="s">
        <v>63</v>
      </c>
      <c r="L59" s="1" t="s">
        <v>16</v>
      </c>
      <c r="M59" s="1" t="s">
        <v>17</v>
      </c>
    </row>
    <row r="60" spans="2:23">
      <c r="B60" s="1" t="s">
        <v>71</v>
      </c>
      <c r="C60" s="2">
        <f>SUM(C56,C45,C34,C23)</f>
        <v>37</v>
      </c>
      <c r="D60" s="2">
        <f t="shared" ref="D60:M60" si="25">SUM(D56,D45,D34,D23)</f>
        <v>24</v>
      </c>
      <c r="E60" s="2">
        <f t="shared" si="25"/>
        <v>10</v>
      </c>
      <c r="F60" s="2">
        <f t="shared" si="25"/>
        <v>1</v>
      </c>
      <c r="G60" s="2">
        <f t="shared" si="25"/>
        <v>2</v>
      </c>
      <c r="H60" s="2">
        <f t="shared" si="25"/>
        <v>1</v>
      </c>
      <c r="I60" s="2">
        <f t="shared" si="25"/>
        <v>0</v>
      </c>
      <c r="J60" s="2">
        <f t="shared" si="25"/>
        <v>0</v>
      </c>
      <c r="K60" s="2">
        <f t="shared" si="25"/>
        <v>0</v>
      </c>
      <c r="L60" s="2">
        <f t="shared" si="25"/>
        <v>0</v>
      </c>
      <c r="M60" s="2">
        <f t="shared" si="25"/>
        <v>0</v>
      </c>
      <c r="N60" s="2">
        <f>SUM(C60:M60)</f>
        <v>75</v>
      </c>
      <c r="Q60" s="2"/>
      <c r="R60" s="2"/>
      <c r="S60" s="2"/>
      <c r="T60" s="2"/>
    </row>
    <row r="63" spans="2:23">
      <c r="N63" s="2"/>
    </row>
    <row r="64" spans="2:2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3:14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3:14">
      <c r="N66" s="2"/>
    </row>
    <row r="67" spans="3:14">
      <c r="N67" s="2"/>
    </row>
  </sheetData>
  <conditionalFormatting sqref="C9:M9">
    <cfRule type="top10" dxfId="16" priority="11" rank="4"/>
  </conditionalFormatting>
  <conditionalFormatting sqref="C21:M21">
    <cfRule type="top10" dxfId="15" priority="10" rank="2"/>
  </conditionalFormatting>
  <conditionalFormatting sqref="C32:M32">
    <cfRule type="top10" dxfId="14" priority="9" rank="2"/>
  </conditionalFormatting>
  <conditionalFormatting sqref="C43:M43">
    <cfRule type="top10" dxfId="13" priority="8" rank="2"/>
  </conditionalFormatting>
  <conditionalFormatting sqref="C54:M54">
    <cfRule type="top10" dxfId="12" priority="7" rank="1"/>
  </conditionalFormatting>
  <conditionalFormatting sqref="C65:M65">
    <cfRule type="top10" dxfId="11" priority="6" rank="2"/>
  </conditionalFormatting>
  <conditionalFormatting sqref="V9:AA9 Q9:T9">
    <cfRule type="top10" dxfId="10" priority="5" rank="5"/>
  </conditionalFormatting>
  <conditionalFormatting sqref="V21:W21 Q21:T21">
    <cfRule type="top10" dxfId="9" priority="4" rank="5"/>
  </conditionalFormatting>
  <conditionalFormatting sqref="V32:W32 Q32:T32">
    <cfRule type="top10" dxfId="8" priority="3" rank="5"/>
  </conditionalFormatting>
  <conditionalFormatting sqref="V43:W43 Q43:T43">
    <cfRule type="top10" dxfId="7" priority="2" rank="5"/>
  </conditionalFormatting>
  <conditionalFormatting sqref="V54:W54 Q54:T54">
    <cfRule type="top10" dxfId="6" priority="1" rank="5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A7A0-9CB1-4908-B97B-5EF8FCCE6E10}">
  <dimension ref="B2:K76"/>
  <sheetViews>
    <sheetView topLeftCell="B49" workbookViewId="0">
      <selection activeCell="B49" sqref="B49"/>
    </sheetView>
  </sheetViews>
  <sheetFormatPr baseColWidth="10" defaultRowHeight="13.8"/>
  <sheetData>
    <row r="2" spans="2:11" ht="14.4">
      <c r="B2" s="9" t="s">
        <v>58</v>
      </c>
      <c r="C2" s="10"/>
      <c r="D2" s="9"/>
      <c r="E2" s="9"/>
      <c r="F2" s="9"/>
      <c r="G2" s="8"/>
      <c r="H2" s="8"/>
      <c r="I2" s="8"/>
      <c r="J2" s="8"/>
      <c r="K2" s="8"/>
    </row>
    <row r="3" spans="2:11" ht="14.4">
      <c r="B3" s="11" t="s">
        <v>66</v>
      </c>
      <c r="C3" s="12">
        <f>1+((SUM(Datos!C3:C5))/(Datos!E32+1))</f>
        <v>18340.026315789473</v>
      </c>
      <c r="D3" s="11"/>
      <c r="E3" s="11"/>
      <c r="F3" s="11"/>
      <c r="G3" s="8"/>
      <c r="H3" s="8"/>
      <c r="I3" s="8"/>
      <c r="J3" s="9" t="s">
        <v>40</v>
      </c>
      <c r="K3" s="10">
        <f>Datos!J34</f>
        <v>75077.7</v>
      </c>
    </row>
    <row r="4" spans="2:11" ht="14.4">
      <c r="B4" s="11"/>
      <c r="C4" s="11"/>
      <c r="D4" s="11"/>
      <c r="E4" s="11"/>
      <c r="F4" s="11"/>
      <c r="G4" s="8"/>
      <c r="H4" s="8"/>
      <c r="I4" s="8"/>
      <c r="J4" s="9" t="s">
        <v>6</v>
      </c>
      <c r="K4" s="10" t="str">
        <f>IF(Datos!C3&gt;$K$3,"PASA CORTE","NO PASA CORTE")</f>
        <v>PASA CORTE</v>
      </c>
    </row>
    <row r="5" spans="2:11" ht="14.4">
      <c r="B5" s="11"/>
      <c r="C5" s="11" t="s">
        <v>6</v>
      </c>
      <c r="D5" s="11" t="s">
        <v>8</v>
      </c>
      <c r="E5" s="11" t="s">
        <v>9</v>
      </c>
      <c r="F5" s="11"/>
      <c r="G5" s="9"/>
      <c r="H5" s="9"/>
      <c r="I5" s="8"/>
      <c r="J5" s="9" t="s">
        <v>8</v>
      </c>
      <c r="K5" s="10" t="str">
        <f>IF(Datos!C4&gt;$K$3,"PASA CORTE","NO PASA CORTE")</f>
        <v>PASA CORTE</v>
      </c>
    </row>
    <row r="6" spans="2:11" ht="14.4">
      <c r="B6" s="11" t="s">
        <v>42</v>
      </c>
      <c r="C6" s="12">
        <f t="array" ref="C6:E6">TRANSPOSE(Datos!C3:C13)</f>
        <v>711713</v>
      </c>
      <c r="D6" s="12">
        <v>470692</v>
      </c>
      <c r="E6" s="12">
        <v>211361</v>
      </c>
      <c r="F6" s="12"/>
      <c r="G6" s="9"/>
      <c r="H6" s="9"/>
      <c r="I6" s="8"/>
      <c r="J6" s="9" t="s">
        <v>9</v>
      </c>
      <c r="K6" s="10" t="str">
        <f>IF(Datos!C5&gt;$K$3,"PASA CORTE","NO PASA CORTE")</f>
        <v>PASA CORTE</v>
      </c>
    </row>
    <row r="7" spans="2:11" ht="14.4">
      <c r="B7" s="11" t="s">
        <v>69</v>
      </c>
      <c r="C7" s="11">
        <f>INT(C6/$C$3)</f>
        <v>38</v>
      </c>
      <c r="D7" s="11">
        <f t="shared" ref="D7:E7" si="0">INT(D6/$C$3)</f>
        <v>25</v>
      </c>
      <c r="E7" s="11">
        <f t="shared" si="0"/>
        <v>11</v>
      </c>
      <c r="F7" s="10"/>
      <c r="G7" s="9" t="s">
        <v>64</v>
      </c>
      <c r="H7" s="9">
        <v>75</v>
      </c>
      <c r="I7" s="8"/>
      <c r="J7" s="9" t="s">
        <v>10</v>
      </c>
      <c r="K7" s="10" t="str">
        <f>IF(Datos!C6&gt;$K$3,"PASA CORTE","NO PASA CORTE")</f>
        <v>NO PASA CORTE</v>
      </c>
    </row>
    <row r="8" spans="2:11" ht="14.4">
      <c r="B8" s="11" t="s">
        <v>43</v>
      </c>
      <c r="C8" s="12">
        <f>C7*$C$3</f>
        <v>696921</v>
      </c>
      <c r="D8" s="12">
        <f t="shared" ref="D8:E8" si="1">D7*$C$3</f>
        <v>458500.65789473685</v>
      </c>
      <c r="E8" s="12">
        <f t="shared" si="1"/>
        <v>201740.28947368421</v>
      </c>
      <c r="F8" s="11"/>
      <c r="G8" s="9" t="s">
        <v>67</v>
      </c>
      <c r="H8" s="10">
        <f>SUM(C7:E7)</f>
        <v>74</v>
      </c>
      <c r="I8" s="8"/>
      <c r="J8" s="9" t="s">
        <v>11</v>
      </c>
      <c r="K8" s="10" t="str">
        <f>IF(Datos!C7&gt;$K$3,"PASA CORTE","NO PASA CORTE")</f>
        <v>NO PASA CORTE</v>
      </c>
    </row>
    <row r="9" spans="2:11" ht="14.4">
      <c r="B9" s="11" t="s">
        <v>44</v>
      </c>
      <c r="C9" s="12">
        <f>MOD(C6,$C$3)</f>
        <v>14792.000000000015</v>
      </c>
      <c r="D9" s="12">
        <f t="shared" ref="D9:E9" si="2">MOD(D6,$C$3)</f>
        <v>12191.342105263167</v>
      </c>
      <c r="E9" s="12">
        <f t="shared" si="2"/>
        <v>9620.7105263157937</v>
      </c>
      <c r="F9" s="11"/>
      <c r="G9" s="9" t="s">
        <v>68</v>
      </c>
      <c r="H9" s="10">
        <f>H7-H8</f>
        <v>1</v>
      </c>
      <c r="I9" s="8"/>
      <c r="J9" s="9" t="s">
        <v>12</v>
      </c>
      <c r="K9" s="10" t="str">
        <f>IF(Datos!C8&gt;$K$3,"PASA CORTE","NO PASA CORTE")</f>
        <v>NO PASA CORTE</v>
      </c>
    </row>
    <row r="10" spans="2:11" ht="14.4">
      <c r="B10" s="11" t="s">
        <v>70</v>
      </c>
      <c r="C10" s="11">
        <v>1</v>
      </c>
      <c r="D10" s="11">
        <v>0</v>
      </c>
      <c r="E10" s="11">
        <v>0</v>
      </c>
      <c r="F10" s="12"/>
      <c r="G10" s="10"/>
      <c r="H10" s="10"/>
      <c r="I10" s="8"/>
      <c r="J10" s="9" t="s">
        <v>14</v>
      </c>
      <c r="K10" s="10" t="str">
        <f>IF(Datos!C9&gt;$K$3,"PASA CORTE","NO PASA CORTE")</f>
        <v>NO PASA CORTE</v>
      </c>
    </row>
    <row r="11" spans="2:11" ht="14.4">
      <c r="B11" s="11" t="s">
        <v>61</v>
      </c>
      <c r="C11" s="11">
        <f>SUM(C10,C7)</f>
        <v>39</v>
      </c>
      <c r="D11" s="11">
        <f t="shared" ref="D11:E11" si="3">SUM(D10,D7)</f>
        <v>25</v>
      </c>
      <c r="E11" s="11">
        <f t="shared" si="3"/>
        <v>11</v>
      </c>
      <c r="F11" s="12"/>
      <c r="G11" s="9"/>
      <c r="H11" s="9"/>
      <c r="I11" s="8"/>
      <c r="J11" s="9" t="s">
        <v>15</v>
      </c>
      <c r="K11" s="10" t="str">
        <f>IF(Datos!C10&gt;$K$3,"PASA CORTE","NO PASA CORTE")</f>
        <v>NO PASA CORTE</v>
      </c>
    </row>
    <row r="12" spans="2:11" ht="14.4">
      <c r="B12" s="8"/>
      <c r="C12" s="8"/>
      <c r="D12" s="8"/>
      <c r="E12" s="8"/>
      <c r="F12" s="8"/>
      <c r="G12" s="9"/>
      <c r="H12" s="9"/>
      <c r="I12" s="8"/>
      <c r="J12" s="9" t="s">
        <v>63</v>
      </c>
      <c r="K12" s="10" t="str">
        <f>IF(Datos!C11&gt;$K$3,"PASA CORTE","NO PASA CORTE")</f>
        <v>NO PASA CORTE</v>
      </c>
    </row>
    <row r="13" spans="2:11" ht="14.4">
      <c r="B13" s="8"/>
      <c r="C13" s="8"/>
      <c r="D13" s="8"/>
      <c r="E13" s="8"/>
      <c r="F13" s="8"/>
      <c r="G13" s="9"/>
      <c r="H13" s="9"/>
      <c r="I13" s="8"/>
      <c r="J13" s="9" t="s">
        <v>16</v>
      </c>
      <c r="K13" s="10" t="str">
        <f>IF(Datos!C12&gt;$K$3,"PASA CORTE","NO PASA CORTE")</f>
        <v>NO PASA CORTE</v>
      </c>
    </row>
    <row r="14" spans="2:11" ht="14.4">
      <c r="B14" s="13" t="s">
        <v>59</v>
      </c>
      <c r="D14" s="8"/>
      <c r="E14" s="8"/>
      <c r="F14" s="8"/>
      <c r="G14" s="9"/>
      <c r="H14" s="9"/>
      <c r="I14" s="8"/>
      <c r="J14" s="9" t="s">
        <v>17</v>
      </c>
      <c r="K14" s="10" t="str">
        <f>IF(Datos!C13&gt;$K$3,"PASA CORTE","NO PASA CORTE")</f>
        <v>NO PASA CORTE</v>
      </c>
    </row>
    <row r="15" spans="2:11" ht="14.4">
      <c r="B15" s="13" t="s">
        <v>1</v>
      </c>
    </row>
    <row r="16" spans="2:11" ht="14.4">
      <c r="B16" s="11" t="s">
        <v>66</v>
      </c>
      <c r="C16" s="10">
        <f>1+((SUM(Datos!D3:D5))/(Datos!E33+1))</f>
        <v>21997.807692307691</v>
      </c>
      <c r="D16" s="12"/>
      <c r="E16" s="11"/>
      <c r="F16" s="11"/>
      <c r="G16" s="8"/>
      <c r="H16" s="8"/>
      <c r="J16" s="9" t="s">
        <v>40</v>
      </c>
      <c r="K16" s="10">
        <f>Datos!J35</f>
        <v>30702.5</v>
      </c>
    </row>
    <row r="17" spans="2:11" ht="14.4">
      <c r="B17" s="11"/>
      <c r="C17" s="11"/>
      <c r="D17" s="11"/>
      <c r="E17" s="11"/>
      <c r="F17" s="11"/>
      <c r="G17" s="8"/>
      <c r="H17" s="8"/>
      <c r="J17" s="9" t="s">
        <v>6</v>
      </c>
      <c r="K17" s="10" t="str">
        <f>IF(Datos!D3&gt;$K$16,"PASA CORTE","NO PASA CORTE")</f>
        <v>PASA CORTE</v>
      </c>
    </row>
    <row r="18" spans="2:11" ht="14.4">
      <c r="B18" s="11"/>
      <c r="C18" s="11" t="s">
        <v>6</v>
      </c>
      <c r="D18" s="11" t="s">
        <v>8</v>
      </c>
      <c r="E18" s="11" t="s">
        <v>9</v>
      </c>
      <c r="F18" s="11"/>
      <c r="G18" s="9"/>
      <c r="H18" s="9"/>
      <c r="J18" s="9" t="s">
        <v>8</v>
      </c>
      <c r="K18" s="10" t="str">
        <f>IF(Datos!D4&gt;$K$16,"PASA CORTE","NO PASA CORTE")</f>
        <v>PASA CORTE</v>
      </c>
    </row>
    <row r="19" spans="2:11" ht="14.4">
      <c r="B19" s="11" t="s">
        <v>42</v>
      </c>
      <c r="C19" s="12">
        <f t="array" ref="C19:E19">TRANSPOSE(Datos!D3:D13)</f>
        <v>292651</v>
      </c>
      <c r="D19" s="12">
        <v>199462</v>
      </c>
      <c r="E19" s="12">
        <v>79804</v>
      </c>
      <c r="F19" s="12"/>
      <c r="G19" s="9"/>
      <c r="H19" s="9"/>
      <c r="J19" s="9" t="s">
        <v>9</v>
      </c>
      <c r="K19" s="10" t="str">
        <f>IF(Datos!D5&gt;$K$16,"PASA CORTE","NO PASA CORTE")</f>
        <v>PASA CORTE</v>
      </c>
    </row>
    <row r="20" spans="2:11" ht="14.4">
      <c r="B20" s="11" t="s">
        <v>69</v>
      </c>
      <c r="C20" s="12">
        <f>INT(C19/$C$16)</f>
        <v>13</v>
      </c>
      <c r="D20" s="12">
        <f>INT(D19/$C$16)</f>
        <v>9</v>
      </c>
      <c r="E20" s="12">
        <f>INT(E19/$C$16)</f>
        <v>3</v>
      </c>
      <c r="F20" s="10"/>
      <c r="G20" s="9" t="s">
        <v>64</v>
      </c>
      <c r="H20" s="9">
        <v>25</v>
      </c>
      <c r="J20" s="9" t="s">
        <v>10</v>
      </c>
      <c r="K20" s="10" t="str">
        <f>IF(Datos!D6&gt;$K$16,"PASA CORTE","NO PASA CORTE")</f>
        <v>NO PASA CORTE</v>
      </c>
    </row>
    <row r="21" spans="2:11" ht="14.4">
      <c r="B21" s="11" t="s">
        <v>43</v>
      </c>
      <c r="C21" s="12">
        <f>C20*$C$16</f>
        <v>285971.5</v>
      </c>
      <c r="D21" s="12">
        <f>D20*$C$16</f>
        <v>197980.26923076922</v>
      </c>
      <c r="E21" s="12">
        <f>E20*$C$16</f>
        <v>65993.423076923078</v>
      </c>
      <c r="F21" s="11"/>
      <c r="G21" s="9" t="s">
        <v>67</v>
      </c>
      <c r="H21" s="10">
        <f>SUM(C20:E20)</f>
        <v>25</v>
      </c>
      <c r="J21" s="9" t="s">
        <v>11</v>
      </c>
      <c r="K21" s="10" t="str">
        <f>IF(Datos!D7&gt;$K$16,"PASA CORTE","NO PASA CORTE")</f>
        <v>NO PASA CORTE</v>
      </c>
    </row>
    <row r="22" spans="2:11" ht="14.4">
      <c r="B22" s="11" t="s">
        <v>44</v>
      </c>
      <c r="C22" s="12">
        <f>MOD(C19,$C$16)</f>
        <v>6679.5000000000109</v>
      </c>
      <c r="D22" s="12">
        <f>MOD(D19,$C$16)</f>
        <v>1481.7307692307768</v>
      </c>
      <c r="E22" s="12">
        <f>MOD(E19,$C$16)</f>
        <v>13810.576923076926</v>
      </c>
      <c r="F22" s="11"/>
      <c r="G22" s="9" t="s">
        <v>68</v>
      </c>
      <c r="H22" s="10">
        <f>H20-H21</f>
        <v>0</v>
      </c>
      <c r="J22" s="9" t="s">
        <v>12</v>
      </c>
      <c r="K22" s="10" t="str">
        <f>IF(Datos!D8&gt;$K$16,"PASA CORTE","NO PASA CORTE")</f>
        <v>NO PASA CORTE</v>
      </c>
    </row>
    <row r="23" spans="2:11" ht="14.4">
      <c r="B23" s="11" t="s">
        <v>70</v>
      </c>
      <c r="C23" s="11">
        <v>0</v>
      </c>
      <c r="D23" s="11">
        <v>0</v>
      </c>
      <c r="E23" s="11">
        <v>0</v>
      </c>
      <c r="F23" s="12"/>
      <c r="G23" s="10"/>
      <c r="H23" s="10"/>
      <c r="J23" s="9" t="s">
        <v>14</v>
      </c>
      <c r="K23" s="10" t="str">
        <f>IF(Datos!D9&gt;$K$16,"PASA CORTE","NO PASA CORTE")</f>
        <v>NO PASA CORTE</v>
      </c>
    </row>
    <row r="24" spans="2:11" ht="14.4">
      <c r="B24" s="11" t="s">
        <v>61</v>
      </c>
      <c r="C24" s="11">
        <f>SUM(C23,C20)</f>
        <v>13</v>
      </c>
      <c r="D24" s="11">
        <f t="shared" ref="D24:E24" si="4">SUM(D23,D20)</f>
        <v>9</v>
      </c>
      <c r="E24" s="11">
        <f t="shared" si="4"/>
        <v>3</v>
      </c>
      <c r="F24" s="12"/>
      <c r="G24" s="9"/>
      <c r="H24" s="9"/>
      <c r="J24" s="9" t="s">
        <v>15</v>
      </c>
      <c r="K24" s="10" t="str">
        <f>IF(Datos!D10&gt;$K$16,"PASA CORTE","NO PASA CORTE")</f>
        <v>NO PASA CORTE</v>
      </c>
    </row>
    <row r="25" spans="2:11" ht="14.4">
      <c r="J25" s="9" t="s">
        <v>63</v>
      </c>
      <c r="K25" s="10" t="str">
        <f>IF(Datos!D11&gt;$K$16,"PASA CORTE","NO PASA CORTE")</f>
        <v>NO PASA CORTE</v>
      </c>
    </row>
    <row r="26" spans="2:11" ht="14.4">
      <c r="J26" s="9" t="s">
        <v>16</v>
      </c>
      <c r="K26" s="10" t="str">
        <f>IF(Datos!D12&gt;$K$16,"PASA CORTE","NO PASA CORTE")</f>
        <v>NO PASA CORTE</v>
      </c>
    </row>
    <row r="27" spans="2:11" ht="14.4">
      <c r="J27" s="9" t="s">
        <v>17</v>
      </c>
      <c r="K27" s="10" t="str">
        <f>IF(Datos!D13&gt;$K$16,"PASA CORTE","NO PASA CORTE")</f>
        <v>NO PASA CORTE</v>
      </c>
    </row>
    <row r="30" spans="2:11" ht="14.4">
      <c r="B30" s="13" t="s">
        <v>2</v>
      </c>
      <c r="J30" s="9" t="s">
        <v>40</v>
      </c>
      <c r="K30" s="10">
        <f>Datos!J36</f>
        <v>26142.7</v>
      </c>
    </row>
    <row r="31" spans="2:11" ht="14.4">
      <c r="B31" s="11" t="s">
        <v>66</v>
      </c>
      <c r="C31" s="10">
        <f>1+((SUM(Datos!E3:E5))/(Datos!E34+1))</f>
        <v>21193.391304347828</v>
      </c>
      <c r="D31" s="12"/>
      <c r="E31" s="11"/>
      <c r="F31" s="11"/>
      <c r="G31" s="8"/>
      <c r="H31" s="8"/>
      <c r="J31" s="9" t="s">
        <v>6</v>
      </c>
      <c r="K31" s="10" t="str">
        <f>IF(Datos!E3&gt;$K$30,"PASA CORTE","NO PASA CORTE")</f>
        <v>PASA CORTE</v>
      </c>
    </row>
    <row r="32" spans="2:11" ht="14.4">
      <c r="B32" s="11"/>
      <c r="C32" s="11"/>
      <c r="D32" s="11"/>
      <c r="E32" s="11"/>
      <c r="F32" s="11"/>
      <c r="G32" s="8"/>
      <c r="H32" s="8"/>
      <c r="J32" s="9" t="s">
        <v>8</v>
      </c>
      <c r="K32" s="10" t="str">
        <f>IF(Datos!E4&gt;$K$30,"PASA CORTE","NO PASA CORTE")</f>
        <v>PASA CORTE</v>
      </c>
    </row>
    <row r="33" spans="2:11" ht="14.4">
      <c r="B33" s="11"/>
      <c r="C33" s="11" t="s">
        <v>6</v>
      </c>
      <c r="D33" s="11" t="s">
        <v>8</v>
      </c>
      <c r="E33" s="11" t="s">
        <v>9</v>
      </c>
      <c r="F33" s="11"/>
      <c r="G33" s="9"/>
      <c r="H33" s="9"/>
      <c r="J33" s="9" t="s">
        <v>9</v>
      </c>
      <c r="K33" s="10" t="str">
        <f>IF(Datos!E5&gt;$K$30,"PASA CORTE","NO PASA CORTE")</f>
        <v>PASA CORTE</v>
      </c>
    </row>
    <row r="34" spans="2:11" ht="14.4">
      <c r="B34" s="11" t="s">
        <v>42</v>
      </c>
      <c r="C34" s="12">
        <f t="array" ref="C34:E34">TRANSPOSE(Datos!E3:E13)</f>
        <v>230245</v>
      </c>
      <c r="D34" s="12">
        <v>180068</v>
      </c>
      <c r="E34" s="12">
        <v>77112</v>
      </c>
      <c r="F34" s="12"/>
      <c r="G34" s="9"/>
      <c r="H34" s="9"/>
      <c r="J34" s="9" t="s">
        <v>10</v>
      </c>
      <c r="K34" s="10" t="str">
        <f>IF(Datos!E6&gt;$K$30,"PASA CORTE","NO PASA CORTE")</f>
        <v>NO PASA CORTE</v>
      </c>
    </row>
    <row r="35" spans="2:11" ht="14.4">
      <c r="B35" s="11" t="s">
        <v>69</v>
      </c>
      <c r="C35" s="12">
        <f>INT(C34/$C$31)</f>
        <v>10</v>
      </c>
      <c r="D35" s="12">
        <f>INT(D34/$C$31)</f>
        <v>8</v>
      </c>
      <c r="E35" s="12">
        <f>INT(E34/$C$31)</f>
        <v>3</v>
      </c>
      <c r="F35" s="10"/>
      <c r="G35" s="9" t="s">
        <v>64</v>
      </c>
      <c r="H35" s="9">
        <v>22</v>
      </c>
      <c r="J35" s="9" t="s">
        <v>11</v>
      </c>
      <c r="K35" s="10" t="str">
        <f>IF(Datos!E7&gt;$K$30,"PASA CORTE","NO PASA CORTE")</f>
        <v>NO PASA CORTE</v>
      </c>
    </row>
    <row r="36" spans="2:11" ht="14.4">
      <c r="B36" s="11" t="s">
        <v>43</v>
      </c>
      <c r="C36" s="12">
        <f>C35*$C$31</f>
        <v>211933.91304347827</v>
      </c>
      <c r="D36" s="12">
        <f>D35*$C$31</f>
        <v>169547.13043478262</v>
      </c>
      <c r="E36" s="12">
        <f>E35*$C$31</f>
        <v>63580.173913043487</v>
      </c>
      <c r="F36" s="11"/>
      <c r="G36" s="9" t="s">
        <v>67</v>
      </c>
      <c r="H36" s="10">
        <f>SUM(C35:E35)</f>
        <v>21</v>
      </c>
      <c r="J36" s="9" t="s">
        <v>12</v>
      </c>
      <c r="K36" s="10" t="str">
        <f>IF(Datos!E8&gt;$K$30,"PASA CORTE","NO PASA CORTE")</f>
        <v>NO PASA CORTE</v>
      </c>
    </row>
    <row r="37" spans="2:11" ht="14.4">
      <c r="B37" s="11" t="s">
        <v>44</v>
      </c>
      <c r="C37" s="12">
        <f>MOD(C34,$C$31)</f>
        <v>18311.086956521722</v>
      </c>
      <c r="D37" s="12">
        <f>MOD(D34,$C$31)</f>
        <v>10520.869565217377</v>
      </c>
      <c r="E37" s="12">
        <f>MOD(E34,$C$31)</f>
        <v>13531.826086956517</v>
      </c>
      <c r="F37" s="11"/>
      <c r="G37" s="9" t="s">
        <v>68</v>
      </c>
      <c r="H37" s="10">
        <f>H35-H36</f>
        <v>1</v>
      </c>
      <c r="J37" s="9" t="s">
        <v>14</v>
      </c>
      <c r="K37" s="10" t="str">
        <f>IF(Datos!E9&gt;$K$30,"PASA CORTE","NO PASA CORTE")</f>
        <v>NO PASA CORTE</v>
      </c>
    </row>
    <row r="38" spans="2:11" ht="14.4">
      <c r="B38" s="11" t="s">
        <v>70</v>
      </c>
      <c r="C38" s="11">
        <v>1</v>
      </c>
      <c r="D38" s="11">
        <v>0</v>
      </c>
      <c r="E38" s="11">
        <v>0</v>
      </c>
      <c r="F38" s="12"/>
      <c r="G38" s="10"/>
      <c r="H38" s="10"/>
      <c r="J38" s="9" t="s">
        <v>15</v>
      </c>
      <c r="K38" s="10" t="str">
        <f>IF(Datos!E10&gt;$K$30,"PASA CORTE","NO PASA CORTE")</f>
        <v>NO PASA CORTE</v>
      </c>
    </row>
    <row r="39" spans="2:11" ht="14.4">
      <c r="B39" s="11" t="s">
        <v>61</v>
      </c>
      <c r="C39" s="11">
        <f>SUM(C38,C35)</f>
        <v>11</v>
      </c>
      <c r="D39" s="11">
        <f t="shared" ref="D39:E39" si="5">SUM(D38,D35)</f>
        <v>8</v>
      </c>
      <c r="E39" s="11">
        <f t="shared" si="5"/>
        <v>3</v>
      </c>
      <c r="F39" s="12"/>
      <c r="G39" s="9"/>
      <c r="H39" s="9"/>
      <c r="J39" s="9" t="s">
        <v>63</v>
      </c>
      <c r="K39" s="10" t="str">
        <f>IF(Datos!E11&gt;$K$30,"PASA CORTE","NO PASA CORTE")</f>
        <v>NO PASA CORTE</v>
      </c>
    </row>
    <row r="40" spans="2:11" ht="14.4">
      <c r="J40" s="9" t="s">
        <v>16</v>
      </c>
      <c r="K40" s="10" t="str">
        <f>IF(Datos!E12&gt;$K$30,"PASA CORTE","NO PASA CORTE")</f>
        <v>NO PASA CORTE</v>
      </c>
    </row>
    <row r="41" spans="2:11" ht="14.4">
      <c r="J41" s="9" t="s">
        <v>17</v>
      </c>
      <c r="K41" s="10" t="str">
        <f>IF(Datos!E13&gt;$K$30,"PASA CORTE","NO PASA CORTE")</f>
        <v>NO PASA CORTE</v>
      </c>
    </row>
    <row r="45" spans="2:11" ht="14.4">
      <c r="B45" s="13" t="s">
        <v>3</v>
      </c>
      <c r="J45" s="9" t="s">
        <v>40</v>
      </c>
      <c r="K45" s="10">
        <f>Datos!J37</f>
        <v>8855.5</v>
      </c>
    </row>
    <row r="46" spans="2:11" ht="14.4">
      <c r="B46" s="11" t="s">
        <v>66</v>
      </c>
      <c r="C46" s="10">
        <f>1+((SUM(Datos!F3:F6))/(Datos!E35+1))</f>
        <v>11361</v>
      </c>
      <c r="D46" s="12"/>
      <c r="E46" s="11"/>
      <c r="F46" s="11"/>
      <c r="G46" s="8"/>
      <c r="H46" s="8"/>
      <c r="J46" s="9" t="s">
        <v>6</v>
      </c>
      <c r="K46" s="10" t="str">
        <f>IF(Datos!F3&gt;$K$45,"PASA CORTE","NO PASA CORTE")</f>
        <v>PASA CORTE</v>
      </c>
    </row>
    <row r="47" spans="2:11" ht="14.4">
      <c r="B47" s="11"/>
      <c r="C47" s="11"/>
      <c r="D47" s="11"/>
      <c r="E47" s="11"/>
      <c r="F47" s="11"/>
      <c r="G47" s="8"/>
      <c r="H47" s="8"/>
      <c r="J47" s="9" t="s">
        <v>8</v>
      </c>
      <c r="K47" s="10" t="str">
        <f>IF(Datos!F4&gt;$K$45,"PASA CORTE","NO PASA CORTE")</f>
        <v>PASA CORTE</v>
      </c>
    </row>
    <row r="48" spans="2:11" ht="14.4">
      <c r="B48" s="11"/>
      <c r="C48" s="11" t="s">
        <v>6</v>
      </c>
      <c r="D48" s="11" t="s">
        <v>8</v>
      </c>
      <c r="E48" s="11" t="s">
        <v>9</v>
      </c>
      <c r="F48" s="11" t="s">
        <v>10</v>
      </c>
      <c r="G48" s="9"/>
      <c r="H48" s="9"/>
      <c r="J48" s="9" t="s">
        <v>9</v>
      </c>
      <c r="K48" s="10" t="str">
        <f>IF(Datos!F5&gt;$K$45,"PASA CORTE","NO PASA CORTE")</f>
        <v>PASA CORTE</v>
      </c>
    </row>
    <row r="49" spans="2:11" ht="14.4">
      <c r="B49" s="11" t="s">
        <v>42</v>
      </c>
      <c r="C49" s="12">
        <f t="array" ref="C49:F49">TRANSPOSE(Datos!F3:F13)</f>
        <v>88694</v>
      </c>
      <c r="D49" s="12">
        <v>44222</v>
      </c>
      <c r="E49" s="12">
        <v>22042</v>
      </c>
      <c r="F49" s="12">
        <v>15442</v>
      </c>
      <c r="G49" s="9"/>
      <c r="H49" s="9"/>
      <c r="J49" s="9" t="s">
        <v>10</v>
      </c>
      <c r="K49" s="10" t="str">
        <f>IF(Datos!F6&gt;$K$45,"PASA CORTE","NO PASA CORTE")</f>
        <v>PASA CORTE</v>
      </c>
    </row>
    <row r="50" spans="2:11" ht="14.4">
      <c r="B50" s="11" t="s">
        <v>69</v>
      </c>
      <c r="C50" s="12">
        <f>INT(C49/$C$46)</f>
        <v>7</v>
      </c>
      <c r="D50" s="12">
        <f>INT(D49/$C$46)</f>
        <v>3</v>
      </c>
      <c r="E50" s="12">
        <f>INT(E49/$C$46)</f>
        <v>1</v>
      </c>
      <c r="F50" s="12">
        <f>INT(F49/$C$46)</f>
        <v>1</v>
      </c>
      <c r="H50" s="9" t="s">
        <v>64</v>
      </c>
      <c r="I50" s="9">
        <v>14</v>
      </c>
      <c r="J50" s="9" t="s">
        <v>11</v>
      </c>
      <c r="K50" s="10" t="str">
        <f>IF(Datos!F7&gt;$K$45,"PASA CORTE","NO PASA CORTE")</f>
        <v>NO PASA CORTE</v>
      </c>
    </row>
    <row r="51" spans="2:11" ht="14.4">
      <c r="B51" s="11" t="s">
        <v>43</v>
      </c>
      <c r="C51" s="12">
        <f>C50*$C$46</f>
        <v>79527</v>
      </c>
      <c r="D51" s="12">
        <f>D50*$C$46</f>
        <v>34083</v>
      </c>
      <c r="E51" s="12">
        <f>E50*$C$46</f>
        <v>11361</v>
      </c>
      <c r="F51" s="12">
        <f>F50*$C$46</f>
        <v>11361</v>
      </c>
      <c r="H51" s="9" t="s">
        <v>67</v>
      </c>
      <c r="I51" s="10">
        <f>SUM(C50:F50)</f>
        <v>12</v>
      </c>
      <c r="J51" s="9" t="s">
        <v>12</v>
      </c>
      <c r="K51" s="10" t="str">
        <f>IF(Datos!F8&gt;$K$45,"PASA CORTE","NO PASA CORTE")</f>
        <v>NO PASA CORTE</v>
      </c>
    </row>
    <row r="52" spans="2:11" ht="14.4">
      <c r="B52" s="11" t="s">
        <v>44</v>
      </c>
      <c r="C52" s="12">
        <f>MOD(C49,$C$46)</f>
        <v>9167</v>
      </c>
      <c r="D52" s="12">
        <f>MOD(D49,$C$46)</f>
        <v>10139</v>
      </c>
      <c r="E52" s="12">
        <f>MOD(E49,$C$46)</f>
        <v>10681</v>
      </c>
      <c r="F52" s="12">
        <f>MOD(F49,$C$46)</f>
        <v>4081</v>
      </c>
      <c r="H52" s="9" t="s">
        <v>68</v>
      </c>
      <c r="I52" s="10">
        <f>I50-I51</f>
        <v>2</v>
      </c>
      <c r="J52" s="9" t="s">
        <v>14</v>
      </c>
      <c r="K52" s="10" t="str">
        <f>IF(Datos!F9&gt;$K$45,"PASA CORTE","NO PASA CORTE")</f>
        <v>NO PASA CORTE</v>
      </c>
    </row>
    <row r="53" spans="2:11" ht="14.4">
      <c r="B53" s="11" t="s">
        <v>70</v>
      </c>
      <c r="C53" s="11">
        <v>0</v>
      </c>
      <c r="D53" s="11">
        <v>1</v>
      </c>
      <c r="E53" s="11">
        <v>1</v>
      </c>
      <c r="F53" s="11">
        <v>0</v>
      </c>
      <c r="G53" s="10"/>
      <c r="H53" s="10"/>
      <c r="J53" s="9" t="s">
        <v>15</v>
      </c>
      <c r="K53" s="10" t="str">
        <f>IF(Datos!F10&gt;$K$45,"PASA CORTE","NO PASA CORTE")</f>
        <v>NO PASA CORTE</v>
      </c>
    </row>
    <row r="54" spans="2:11" ht="14.4">
      <c r="B54" s="11" t="s">
        <v>61</v>
      </c>
      <c r="C54" s="11">
        <f>SUM(C53,C50)</f>
        <v>7</v>
      </c>
      <c r="D54" s="11">
        <f t="shared" ref="D54:F54" si="6">SUM(D53,D50)</f>
        <v>4</v>
      </c>
      <c r="E54" s="11">
        <f t="shared" si="6"/>
        <v>2</v>
      </c>
      <c r="F54" s="11">
        <f t="shared" si="6"/>
        <v>1</v>
      </c>
      <c r="G54" s="9"/>
      <c r="H54" s="9"/>
      <c r="J54" s="9" t="s">
        <v>63</v>
      </c>
      <c r="K54" s="10" t="str">
        <f>IF(Datos!F11&gt;$K$45,"PASA CORTE","NO PASA CORTE")</f>
        <v>NO PASA CORTE</v>
      </c>
    </row>
    <row r="55" spans="2:11" ht="14.4">
      <c r="J55" s="9" t="s">
        <v>16</v>
      </c>
      <c r="K55" s="10" t="str">
        <f>IF(Datos!F12&gt;$K$45,"PASA CORTE","NO PASA CORTE")</f>
        <v>NO PASA CORTE</v>
      </c>
    </row>
    <row r="56" spans="2:11" ht="14.4">
      <c r="J56" s="9" t="s">
        <v>17</v>
      </c>
      <c r="K56" s="10" t="str">
        <f>IF(Datos!F13&gt;$K$45,"PASA CORTE","NO PASA CORTE")</f>
        <v>NO PASA CORTE</v>
      </c>
    </row>
    <row r="60" spans="2:11" ht="14.4">
      <c r="B60" s="13" t="s">
        <v>4</v>
      </c>
      <c r="J60" s="9" t="s">
        <v>40</v>
      </c>
      <c r="K60" s="10">
        <f>Datos!J37</f>
        <v>8855.5</v>
      </c>
    </row>
    <row r="61" spans="2:11" ht="14.4">
      <c r="B61" s="11" t="s">
        <v>66</v>
      </c>
      <c r="C61" s="10">
        <f>1+((SUM(Datos!G3:G5))/(Datos!E36+1))</f>
        <v>11965.4</v>
      </c>
      <c r="D61" s="12"/>
      <c r="E61" s="11"/>
      <c r="F61" s="11"/>
      <c r="G61" s="8"/>
      <c r="H61" s="8"/>
      <c r="J61" s="9" t="s">
        <v>6</v>
      </c>
      <c r="K61" s="10" t="str">
        <f>IF(Datos!G3&gt;$K$60,"PASA CORTE","NO PASA CORTE")</f>
        <v>PASA CORTE</v>
      </c>
    </row>
    <row r="62" spans="2:11" ht="14.4">
      <c r="B62" s="11"/>
      <c r="C62" s="11"/>
      <c r="D62" s="11"/>
      <c r="E62" s="11"/>
      <c r="F62" s="11"/>
      <c r="G62" s="8"/>
      <c r="H62" s="8"/>
      <c r="J62" s="9" t="s">
        <v>8</v>
      </c>
      <c r="K62" s="10" t="str">
        <f>IF(Datos!G4&gt;$K$60,"PASA CORTE","NO PASA CORTE")</f>
        <v>PASA CORTE</v>
      </c>
    </row>
    <row r="63" spans="2:11" ht="14.4">
      <c r="B63" s="11"/>
      <c r="C63" s="11" t="s">
        <v>6</v>
      </c>
      <c r="D63" s="11" t="s">
        <v>8</v>
      </c>
      <c r="E63" s="11" t="s">
        <v>9</v>
      </c>
      <c r="F63" s="11"/>
      <c r="G63" s="9"/>
      <c r="H63" s="9"/>
      <c r="J63" s="9" t="s">
        <v>9</v>
      </c>
      <c r="K63" s="10" t="str">
        <f>IF(Datos!G5&gt;$K$60,"PASA CORTE","NO PASA CORTE")</f>
        <v>PASA CORTE</v>
      </c>
    </row>
    <row r="64" spans="2:11" ht="14.4">
      <c r="B64" s="11" t="s">
        <v>42</v>
      </c>
      <c r="C64" s="12">
        <f t="array" ref="C64:E64">TRANSPOSE(Datos!G3:G13)</f>
        <v>100123</v>
      </c>
      <c r="D64" s="12">
        <v>46940</v>
      </c>
      <c r="E64" s="12">
        <v>32403</v>
      </c>
      <c r="F64" s="12"/>
      <c r="G64" s="9"/>
      <c r="H64" s="9"/>
      <c r="J64" s="9" t="s">
        <v>10</v>
      </c>
      <c r="K64" s="10" t="str">
        <f>IF(Datos!G6&gt;$K$60,"PASA CORTE","NO PASA CORTE")</f>
        <v>NO PASA CORTE</v>
      </c>
    </row>
    <row r="65" spans="2:11" ht="14.4">
      <c r="B65" s="11" t="s">
        <v>69</v>
      </c>
      <c r="C65" s="12">
        <f>INT(C64/$C$61)</f>
        <v>8</v>
      </c>
      <c r="D65" s="12">
        <f>INT(D64/$C$61)</f>
        <v>3</v>
      </c>
      <c r="E65" s="12">
        <f>INT(E64/$C$61)</f>
        <v>2</v>
      </c>
      <c r="F65" s="10"/>
      <c r="G65" s="9" t="s">
        <v>64</v>
      </c>
      <c r="H65" s="10">
        <v>14</v>
      </c>
      <c r="J65" s="9" t="s">
        <v>11</v>
      </c>
      <c r="K65" s="10" t="str">
        <f>IF(Datos!G7&gt;$K$60,"PASA CORTE","NO PASA CORTE")</f>
        <v>NO PASA CORTE</v>
      </c>
    </row>
    <row r="66" spans="2:11" ht="14.4">
      <c r="B66" s="11" t="s">
        <v>43</v>
      </c>
      <c r="C66" s="12">
        <f>C65*$C$61</f>
        <v>95723.199999999997</v>
      </c>
      <c r="D66" s="12">
        <f>D65*$C$61</f>
        <v>35896.199999999997</v>
      </c>
      <c r="E66" s="12">
        <f>E65*$C$61</f>
        <v>23930.799999999999</v>
      </c>
      <c r="F66" s="11"/>
      <c r="G66" s="9" t="s">
        <v>67</v>
      </c>
      <c r="H66" s="10">
        <f>SUM(C65:E65)</f>
        <v>13</v>
      </c>
      <c r="J66" s="9" t="s">
        <v>12</v>
      </c>
      <c r="K66" s="10" t="str">
        <f>IF(Datos!G8&gt;$K$60,"PASA CORTE","NO PASA CORTE")</f>
        <v>NO PASA CORTE</v>
      </c>
    </row>
    <row r="67" spans="2:11" ht="14.4">
      <c r="B67" s="11" t="s">
        <v>44</v>
      </c>
      <c r="C67" s="12">
        <f>MOD(C64,$C$61)</f>
        <v>4399.8000000000029</v>
      </c>
      <c r="D67" s="12">
        <f>MOD(D64,$C$61)</f>
        <v>11043.800000000001</v>
      </c>
      <c r="E67" s="12">
        <f>MOD(E64,$C$61)</f>
        <v>8472.2000000000007</v>
      </c>
      <c r="F67" s="11"/>
      <c r="G67" s="9" t="s">
        <v>68</v>
      </c>
      <c r="H67" s="10">
        <f>H65-H66</f>
        <v>1</v>
      </c>
      <c r="J67" s="9" t="s">
        <v>14</v>
      </c>
      <c r="K67" s="10" t="str">
        <f>IF(Datos!G9&gt;$K$60,"PASA CORTE","NO PASA CORTE")</f>
        <v>NO PASA CORTE</v>
      </c>
    </row>
    <row r="68" spans="2:11" ht="14.4">
      <c r="B68" s="11" t="s">
        <v>70</v>
      </c>
      <c r="C68" s="11">
        <v>0</v>
      </c>
      <c r="D68" s="11">
        <v>1</v>
      </c>
      <c r="E68" s="11">
        <v>0</v>
      </c>
      <c r="F68" s="12"/>
      <c r="G68" s="10"/>
      <c r="H68" s="10"/>
      <c r="J68" s="9" t="s">
        <v>15</v>
      </c>
      <c r="K68" s="10" t="str">
        <f>IF(Datos!G10&gt;$K$60,"PASA CORTE","NO PASA CORTE")</f>
        <v>NO PASA CORTE</v>
      </c>
    </row>
    <row r="69" spans="2:11" ht="14.4">
      <c r="B69" s="11" t="s">
        <v>61</v>
      </c>
      <c r="C69" s="11">
        <f>SUM(C68,C65)</f>
        <v>8</v>
      </c>
      <c r="D69" s="11">
        <f t="shared" ref="D69:E69" si="7">SUM(D68,D65)</f>
        <v>4</v>
      </c>
      <c r="E69" s="11">
        <f t="shared" si="7"/>
        <v>2</v>
      </c>
      <c r="F69" s="12"/>
      <c r="G69" s="9"/>
      <c r="H69" s="9"/>
      <c r="J69" s="9" t="s">
        <v>63</v>
      </c>
      <c r="K69" s="10" t="str">
        <f>IF(Datos!G11&gt;$K$60,"PASA CORTE","NO PASA CORTE")</f>
        <v>NO PASA CORTE</v>
      </c>
    </row>
    <row r="70" spans="2:11" ht="14.4">
      <c r="J70" s="9" t="s">
        <v>16</v>
      </c>
      <c r="K70" s="10" t="str">
        <f>IF(Datos!G12&gt;$K$60,"PASA CORTE","NO PASA CORTE")</f>
        <v>NO PASA CORTE</v>
      </c>
    </row>
    <row r="71" spans="2:11" ht="14.4">
      <c r="J71" s="9" t="s">
        <v>17</v>
      </c>
      <c r="K71" s="10" t="str">
        <f>IF(Datos!G13&gt;$K$60,"PASA CORTE","NO PASA CORTE")</f>
        <v>NO PASA CORTE</v>
      </c>
    </row>
    <row r="72" spans="2:11" ht="14.4">
      <c r="C72" s="11" t="s">
        <v>6</v>
      </c>
      <c r="D72" s="11" t="s">
        <v>8</v>
      </c>
      <c r="E72" s="11" t="s">
        <v>9</v>
      </c>
    </row>
    <row r="73" spans="2:11" ht="14.4">
      <c r="B73" s="13" t="s">
        <v>61</v>
      </c>
      <c r="C73" s="13">
        <f>SUM(C69,C54,C39,C24)</f>
        <v>39</v>
      </c>
      <c r="D73" s="13">
        <f>SUM(D69,D54,D39,D24)</f>
        <v>25</v>
      </c>
      <c r="E73" s="13">
        <f>SUM(E69,E54,E39,E24)</f>
        <v>10</v>
      </c>
      <c r="F73" s="14">
        <f>SUM(F69,F54,F39,F24)</f>
        <v>1</v>
      </c>
      <c r="G73" s="13"/>
    </row>
    <row r="76" spans="2:11">
      <c r="B76">
        <f>SUM(C73:F73)</f>
        <v>75</v>
      </c>
    </row>
  </sheetData>
  <conditionalFormatting sqref="G23:H23">
    <cfRule type="top10" dxfId="5" priority="6" rank="5"/>
  </conditionalFormatting>
  <conditionalFormatting sqref="G10:H10">
    <cfRule type="top10" dxfId="4" priority="5" rank="5"/>
  </conditionalFormatting>
  <conditionalFormatting sqref="C9:E9">
    <cfRule type="top10" dxfId="3" priority="4" rank="1"/>
  </conditionalFormatting>
  <conditionalFormatting sqref="G38:H38">
    <cfRule type="top10" dxfId="2" priority="3" rank="5"/>
  </conditionalFormatting>
  <conditionalFormatting sqref="G53:H53">
    <cfRule type="top10" dxfId="1" priority="2" rank="5"/>
  </conditionalFormatting>
  <conditionalFormatting sqref="G68:H68">
    <cfRule type="top10" dxfId="0" priority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Datos</vt:lpstr>
      <vt:lpstr>Resumen</vt:lpstr>
      <vt:lpstr>Proporciones</vt:lpstr>
      <vt:lpstr>D´Hont actual</vt:lpstr>
      <vt:lpstr>D´Hont VC sen UE</vt:lpstr>
      <vt:lpstr>D´hont UC</vt:lpstr>
      <vt:lpstr>D´Hont UC con UE</vt:lpstr>
      <vt:lpstr>Sainte-Laguë CU sin UE</vt:lpstr>
      <vt:lpstr>Sainte-Laguë VC sin UE</vt:lpstr>
      <vt:lpstr>Sainte-Lagüe UC con UE</vt:lpstr>
      <vt:lpstr>Sainte-Lagüe VC con UE</vt:lpstr>
      <vt:lpstr>Cociente Hare sen UE</vt:lpstr>
      <vt:lpstr>Cociente Hare UE</vt:lpstr>
      <vt:lpstr>Cuota Imperiali sin UE</vt:lpstr>
      <vt:lpstr>Cuota Imperiali con UE</vt:lpstr>
      <vt:lpstr>Droop</vt:lpstr>
      <vt:lpstr>Droop con 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Romasanta Vázquez David</dc:creator>
  <cp:lastModifiedBy>David Romasanta Vazquez</cp:lastModifiedBy>
  <cp:revision>3</cp:revision>
  <dcterms:created xsi:type="dcterms:W3CDTF">2024-02-22T09:57:47Z</dcterms:created>
  <dcterms:modified xsi:type="dcterms:W3CDTF">2024-07-16T19:18:47Z</dcterms:modified>
</cp:coreProperties>
</file>