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tabRatio="759"/>
  </bookViews>
  <sheets>
    <sheet name="12.98" sheetId="17" r:id="rId1"/>
    <sheet name="01.99" sheetId="2" r:id="rId2"/>
    <sheet name="02.99" sheetId="6" r:id="rId3"/>
    <sheet name="03.99" sheetId="7" r:id="rId4"/>
    <sheet name="04.99" sheetId="8" r:id="rId5"/>
    <sheet name="05.99" sheetId="9" r:id="rId6"/>
    <sheet name="06.99" sheetId="10" r:id="rId7"/>
    <sheet name="07.99" sheetId="11" r:id="rId8"/>
    <sheet name="08.99" sheetId="12" r:id="rId9"/>
    <sheet name="09.99" sheetId="13" r:id="rId10"/>
    <sheet name="10.99" sheetId="14" r:id="rId11"/>
    <sheet name="11.99" sheetId="15" r:id="rId12"/>
    <sheet name="12.99" sheetId="16" r:id="rId1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17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5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4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3"/>
  <c r="S9"/>
  <c r="R9"/>
  <c r="Q9"/>
  <c r="P9"/>
  <c r="O9"/>
  <c r="N9"/>
  <c r="M9"/>
  <c r="L9"/>
  <c r="K9"/>
  <c r="J9"/>
  <c r="I9"/>
  <c r="H9"/>
  <c r="G9"/>
  <c r="F9"/>
  <c r="E9"/>
  <c r="D9"/>
  <c r="C9"/>
  <c r="B9"/>
  <c r="C6"/>
  <c r="E2"/>
  <c r="E1"/>
  <c r="T9" i="12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1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10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9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8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7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T9" i="6"/>
  <c r="S9"/>
  <c r="R9"/>
  <c r="Q9"/>
  <c r="P9"/>
  <c r="O9"/>
  <c r="N9"/>
  <c r="M9"/>
  <c r="C6" s="1"/>
  <c r="L9"/>
  <c r="K9"/>
  <c r="J9"/>
  <c r="I9"/>
  <c r="H9"/>
  <c r="G9"/>
  <c r="F9"/>
  <c r="E9"/>
  <c r="D9"/>
  <c r="C9"/>
  <c r="B9"/>
  <c r="E2"/>
  <c r="E1"/>
  <c r="C9" i="2"/>
  <c r="D9"/>
  <c r="E9"/>
  <c r="F9"/>
  <c r="G9"/>
  <c r="H9"/>
  <c r="I9"/>
  <c r="J9"/>
  <c r="K9"/>
  <c r="L9"/>
  <c r="M9"/>
  <c r="C6" s="1"/>
  <c r="N9"/>
  <c r="O9"/>
  <c r="P9"/>
  <c r="Q9"/>
  <c r="R9"/>
  <c r="S9"/>
  <c r="B6" i="17" l="1"/>
  <c r="A6"/>
  <c r="A9"/>
  <c r="T8" s="1"/>
  <c r="B6" i="16"/>
  <c r="B6" i="15"/>
  <c r="B6" i="14"/>
  <c r="B6" i="13"/>
  <c r="B6" i="9"/>
  <c r="B6" i="12"/>
  <c r="B6" i="11"/>
  <c r="B6" i="10"/>
  <c r="B6" i="8"/>
  <c r="B6" i="7"/>
  <c r="B6" i="6"/>
  <c r="A9" i="16"/>
  <c r="S8" s="1"/>
  <c r="A9" i="15"/>
  <c r="B1" s="1"/>
  <c r="A9" i="14"/>
  <c r="B2" s="1"/>
  <c r="A9" i="13"/>
  <c r="B1" s="1"/>
  <c r="A9" i="12"/>
  <c r="B1" s="1"/>
  <c r="A9" i="11"/>
  <c r="B2" s="1"/>
  <c r="A9" i="10"/>
  <c r="S8" s="1"/>
  <c r="A9" i="9"/>
  <c r="B1" s="1"/>
  <c r="A9" i="8"/>
  <c r="B2" s="1"/>
  <c r="A9" i="7"/>
  <c r="B2" s="1"/>
  <c r="A9" i="6"/>
  <c r="S8" s="1"/>
  <c r="A6" i="16"/>
  <c r="A6" i="14"/>
  <c r="A6" i="11"/>
  <c r="B2" i="10"/>
  <c r="A6"/>
  <c r="A6" i="8"/>
  <c r="A6" i="7"/>
  <c r="A6" i="6"/>
  <c r="S8" i="15"/>
  <c r="R8"/>
  <c r="B8"/>
  <c r="A6"/>
  <c r="D8" i="14"/>
  <c r="Q8" i="13"/>
  <c r="O8"/>
  <c r="M8"/>
  <c r="K8"/>
  <c r="I8"/>
  <c r="G8"/>
  <c r="E8"/>
  <c r="C8"/>
  <c r="T8"/>
  <c r="R8"/>
  <c r="P8"/>
  <c r="N8"/>
  <c r="L8"/>
  <c r="J8"/>
  <c r="H8"/>
  <c r="F8"/>
  <c r="D8"/>
  <c r="B8"/>
  <c r="B2"/>
  <c r="A6"/>
  <c r="R8" i="12"/>
  <c r="B8"/>
  <c r="A6"/>
  <c r="Q8" i="10"/>
  <c r="I8"/>
  <c r="T8"/>
  <c r="L8"/>
  <c r="D8"/>
  <c r="S8" i="9"/>
  <c r="G8"/>
  <c r="E8"/>
  <c r="C8"/>
  <c r="T8"/>
  <c r="R8"/>
  <c r="P8"/>
  <c r="N8"/>
  <c r="L8"/>
  <c r="J8"/>
  <c r="H8"/>
  <c r="F8"/>
  <c r="D8"/>
  <c r="B8"/>
  <c r="B2"/>
  <c r="A6"/>
  <c r="B6" i="2"/>
  <c r="S8" i="8"/>
  <c r="K8"/>
  <c r="C8"/>
  <c r="N8"/>
  <c r="F8"/>
  <c r="Q8" i="7"/>
  <c r="M8"/>
  <c r="I8"/>
  <c r="E8"/>
  <c r="T8"/>
  <c r="P8"/>
  <c r="L8"/>
  <c r="H8"/>
  <c r="D8"/>
  <c r="B1"/>
  <c r="Q8" i="6"/>
  <c r="M8"/>
  <c r="I8"/>
  <c r="E8"/>
  <c r="R8"/>
  <c r="N8"/>
  <c r="J8"/>
  <c r="F8"/>
  <c r="B8"/>
  <c r="B2"/>
  <c r="T9" i="2"/>
  <c r="E2"/>
  <c r="E1"/>
  <c r="G8" i="17" l="1"/>
  <c r="B1"/>
  <c r="O8"/>
  <c r="F8"/>
  <c r="C8"/>
  <c r="K8"/>
  <c r="B8"/>
  <c r="N8"/>
  <c r="S8"/>
  <c r="B2"/>
  <c r="E8"/>
  <c r="I8"/>
  <c r="M8"/>
  <c r="Q8"/>
  <c r="D8"/>
  <c r="J8"/>
  <c r="R8"/>
  <c r="H8"/>
  <c r="L8"/>
  <c r="P8"/>
  <c r="T8" i="14"/>
  <c r="B1" i="10"/>
  <c r="H8"/>
  <c r="P8"/>
  <c r="E8"/>
  <c r="M8"/>
  <c r="J8" i="12"/>
  <c r="K8"/>
  <c r="J8" i="15"/>
  <c r="G8"/>
  <c r="L8" i="14"/>
  <c r="K8"/>
  <c r="B1"/>
  <c r="H8"/>
  <c r="P8"/>
  <c r="E8"/>
  <c r="S8"/>
  <c r="S8" i="13"/>
  <c r="Q8" i="11"/>
  <c r="B8" i="10"/>
  <c r="F8"/>
  <c r="J8"/>
  <c r="N8"/>
  <c r="R8"/>
  <c r="C8"/>
  <c r="G8"/>
  <c r="K8"/>
  <c r="O8"/>
  <c r="B8" i="8"/>
  <c r="J8"/>
  <c r="R8"/>
  <c r="G8"/>
  <c r="O8"/>
  <c r="F8" i="15"/>
  <c r="N8"/>
  <c r="C8"/>
  <c r="K8"/>
  <c r="F8" i="12"/>
  <c r="N8"/>
  <c r="C8"/>
  <c r="S8"/>
  <c r="K8" i="9"/>
  <c r="O8" i="15"/>
  <c r="B2"/>
  <c r="D8"/>
  <c r="H8"/>
  <c r="L8"/>
  <c r="P8"/>
  <c r="T8"/>
  <c r="E8"/>
  <c r="I8"/>
  <c r="M8"/>
  <c r="Q8"/>
  <c r="B8" i="14"/>
  <c r="F8"/>
  <c r="J8"/>
  <c r="N8"/>
  <c r="R8"/>
  <c r="C8"/>
  <c r="G8"/>
  <c r="O8"/>
  <c r="L8" i="11"/>
  <c r="D8"/>
  <c r="T8"/>
  <c r="I8" i="9"/>
  <c r="O8"/>
  <c r="I8" i="11"/>
  <c r="B1"/>
  <c r="H8"/>
  <c r="P8"/>
  <c r="E8"/>
  <c r="M8"/>
  <c r="M8" i="9"/>
  <c r="Q8"/>
  <c r="B1" i="6"/>
  <c r="T8"/>
  <c r="D8"/>
  <c r="H8"/>
  <c r="L8"/>
  <c r="P8"/>
  <c r="C8"/>
  <c r="G8"/>
  <c r="K8"/>
  <c r="O8"/>
  <c r="G8" i="12"/>
  <c r="O8"/>
  <c r="B2"/>
  <c r="D8"/>
  <c r="H8"/>
  <c r="L8"/>
  <c r="P8"/>
  <c r="T8"/>
  <c r="E8"/>
  <c r="I8"/>
  <c r="M8"/>
  <c r="Q8"/>
  <c r="I8" i="14"/>
  <c r="M8"/>
  <c r="Q8"/>
  <c r="B8" i="7"/>
  <c r="F8"/>
  <c r="J8"/>
  <c r="N8"/>
  <c r="R8"/>
  <c r="C8"/>
  <c r="G8"/>
  <c r="K8"/>
  <c r="O8"/>
  <c r="S8"/>
  <c r="J8" i="16"/>
  <c r="B2"/>
  <c r="E8"/>
  <c r="T8"/>
  <c r="M8"/>
  <c r="F8"/>
  <c r="P8"/>
  <c r="L8"/>
  <c r="I8"/>
  <c r="Q8"/>
  <c r="B1" i="8"/>
  <c r="D8"/>
  <c r="H8"/>
  <c r="L8"/>
  <c r="P8"/>
  <c r="T8"/>
  <c r="E8"/>
  <c r="I8"/>
  <c r="M8"/>
  <c r="Q8"/>
  <c r="B1" i="16"/>
  <c r="D8"/>
  <c r="H8"/>
  <c r="N8"/>
  <c r="R8"/>
  <c r="B8"/>
  <c r="C8"/>
  <c r="G8"/>
  <c r="K8"/>
  <c r="O8"/>
  <c r="B8" i="11"/>
  <c r="F8"/>
  <c r="J8"/>
  <c r="N8"/>
  <c r="R8"/>
  <c r="C8"/>
  <c r="G8"/>
  <c r="K8"/>
  <c r="O8"/>
  <c r="S8"/>
  <c r="B9" i="2"/>
  <c r="A6" s="1"/>
  <c r="A9" l="1"/>
  <c r="B8" s="1"/>
  <c r="Q8" l="1"/>
  <c r="S8"/>
  <c r="R8"/>
  <c r="T8"/>
  <c r="O8"/>
  <c r="P8"/>
  <c r="B1"/>
  <c r="B2"/>
  <c r="D8"/>
  <c r="H8"/>
  <c r="G8"/>
  <c r="K8"/>
  <c r="L8"/>
  <c r="N8"/>
  <c r="C8"/>
  <c r="F8"/>
  <c r="J8"/>
  <c r="E8"/>
  <c r="I8"/>
  <c r="M8"/>
</calcChain>
</file>

<file path=xl/comments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lekarz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telewizor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pralnia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3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bułki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ciastka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bułki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N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M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<sst xmlns="http://schemas.openxmlformats.org/spreadsheetml/2006/main" count="362" uniqueCount="29">
  <si>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</si>
  <si>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</si>
  <si>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</si>
  <si>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</si>
  <si>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</si>
  <si>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</si>
  <si>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</si>
  <si>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</si>
  <si>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</si>
  <si>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</si>
  <si>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</si>
  <si>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</si>
  <si>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Papiernicze i biurowe</t>
  </si>
  <si>
    <t>Procent [%]</t>
  </si>
  <si>
    <t>Zarobki:</t>
  </si>
  <si>
    <t>Administracyjne</t>
  </si>
  <si>
    <t>Rzeczy i sprzęty</t>
  </si>
  <si>
    <t>Transport i noclegi</t>
  </si>
  <si>
    <t>Kultura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</si>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</sst>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0"/>
  <sheetViews>
    <sheetView tabSelected="1" workbookViewId="0">
      <selection activeCell="F30" sqref="F30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814.5</v>
      </c>
      <c r="D1" s="11" t="s">
        <v>11</v>
      </c>
      <c r="E1" s="9">
        <f>SUM(F1:K1)</f>
        <v>3350</v>
      </c>
      <c r="F1" s="18">
        <v>3350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864.5</v>
      </c>
      <c r="C2" s="4"/>
      <c r="D2" s="12" t="s">
        <v>14</v>
      </c>
      <c r="E2" s="10">
        <f>SUM(F2:K2)</f>
        <v>3400</v>
      </c>
      <c r="F2" s="19">
        <v>3400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1915.5</v>
      </c>
      <c r="B6" s="29">
        <f>SUM(H9+J9+K9+I9+L9+N9+P9+O9)</f>
        <v>620</v>
      </c>
      <c r="C6" s="29">
        <f>SUM(M9)</f>
        <v>0</v>
      </c>
      <c r="D6" s="33">
        <v>300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25.813449023861171</v>
      </c>
      <c r="C8" s="6">
        <f t="shared" si="0"/>
        <v>35.495957404851112</v>
      </c>
      <c r="D8" s="6">
        <f t="shared" si="0"/>
        <v>3.3918359297968843</v>
      </c>
      <c r="E8" s="6">
        <f t="shared" si="0"/>
        <v>3.5495957404851115</v>
      </c>
      <c r="F8" s="6">
        <f t="shared" si="0"/>
        <v>4.1411950305659637</v>
      </c>
      <c r="G8" s="6">
        <f t="shared" si="0"/>
        <v>3.1551962137645435</v>
      </c>
      <c r="H8" s="6">
        <f t="shared" si="0"/>
        <v>4.1411950305659637</v>
      </c>
      <c r="I8" s="6">
        <f t="shared" si="0"/>
        <v>19.719976336028395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0.59159929008085188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2535.5</v>
      </c>
      <c r="B9" s="16">
        <f>SUM(B11:B706)</f>
        <v>654.5</v>
      </c>
      <c r="C9" s="16">
        <f t="shared" ref="C9:T9" si="1">SUM(C11:C706)</f>
        <v>900</v>
      </c>
      <c r="D9" s="16">
        <f t="shared" si="1"/>
        <v>86</v>
      </c>
      <c r="E9" s="16">
        <f t="shared" si="1"/>
        <v>90</v>
      </c>
      <c r="F9" s="16">
        <f t="shared" si="1"/>
        <v>105</v>
      </c>
      <c r="G9" s="16">
        <f t="shared" si="1"/>
        <v>80</v>
      </c>
      <c r="H9" s="16">
        <f t="shared" si="1"/>
        <v>105</v>
      </c>
      <c r="I9" s="16">
        <f t="shared" si="1"/>
        <v>500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15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212</v>
      </c>
      <c r="C11" s="19">
        <v>750</v>
      </c>
      <c r="D11" s="19">
        <v>26</v>
      </c>
      <c r="E11" s="19">
        <v>90</v>
      </c>
      <c r="F11" s="19">
        <v>50</v>
      </c>
      <c r="G11" s="19">
        <v>25</v>
      </c>
      <c r="H11" s="19">
        <v>80</v>
      </c>
      <c r="I11" s="19">
        <v>500</v>
      </c>
      <c r="J11" s="19"/>
      <c r="K11" s="19"/>
      <c r="L11" s="19"/>
      <c r="M11" s="19"/>
      <c r="N11" s="19"/>
      <c r="O11" s="19"/>
      <c r="P11" s="19">
        <v>15</v>
      </c>
      <c r="Q11" s="19"/>
      <c r="R11" s="19"/>
      <c r="S11" s="19"/>
      <c r="T11" s="19"/>
    </row>
    <row r="12" spans="1:27">
      <c r="A12" s="13">
        <v>2</v>
      </c>
      <c r="B12" s="19">
        <v>62.5</v>
      </c>
      <c r="C12" s="19">
        <v>150</v>
      </c>
      <c r="D12" s="19">
        <v>60</v>
      </c>
      <c r="E12" s="19"/>
      <c r="F12" s="19">
        <v>55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140</v>
      </c>
      <c r="C13" s="19"/>
      <c r="D13" s="19"/>
      <c r="E13" s="19"/>
      <c r="F13" s="19"/>
      <c r="G13" s="19">
        <v>35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25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180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1395.5</v>
      </c>
      <c r="C2" s="4"/>
      <c r="D2" s="12" t="s">
        <v>14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1594.5</v>
      </c>
      <c r="B6" s="29">
        <f>SUM(H9+J9+K9+I9+L9+N9+P9+O9)</f>
        <v>850</v>
      </c>
      <c r="C6" s="29">
        <f>SUM(M9)</f>
        <v>60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2.395687762028349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60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>
        <v>60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741.09999999999991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151.09999999999991</v>
      </c>
      <c r="C2" s="4"/>
      <c r="D2" s="12" t="s">
        <v>14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1689.9</v>
      </c>
      <c r="B6" s="29">
        <f>SUM(H9+J9+K9+I9+L9+N9+P9+O9)</f>
        <v>1469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20.320364683908956</v>
      </c>
      <c r="C8" s="6">
        <f t="shared" si="0"/>
        <v>29.757193959922756</v>
      </c>
      <c r="D8" s="6">
        <f t="shared" si="0"/>
        <v>0.72810155433853552</v>
      </c>
      <c r="E8" s="6">
        <f t="shared" si="0"/>
        <v>0</v>
      </c>
      <c r="F8" s="6">
        <f t="shared" si="0"/>
        <v>1.2662635727626705</v>
      </c>
      <c r="G8" s="6">
        <f t="shared" si="0"/>
        <v>1.4245465193580042</v>
      </c>
      <c r="H8" s="6">
        <f t="shared" si="0"/>
        <v>2.8490930387160085</v>
      </c>
      <c r="I8" s="6">
        <f t="shared" si="0"/>
        <v>3.1340023425876096</v>
      </c>
      <c r="J8" s="6">
        <f t="shared" si="0"/>
        <v>39.570736648833453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0.18993953591440058</v>
      </c>
      <c r="O8" s="6">
        <f t="shared" si="0"/>
        <v>0</v>
      </c>
      <c r="P8" s="6">
        <f t="shared" si="0"/>
        <v>0.7597581436576023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3158.9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90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6</v>
      </c>
      <c r="O9" s="16">
        <f t="shared" si="1"/>
        <v>0</v>
      </c>
      <c r="P9" s="16">
        <f t="shared" si="1"/>
        <v>24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>
        <v>6</v>
      </c>
      <c r="O11" s="19"/>
      <c r="P11" s="19">
        <v>24</v>
      </c>
      <c r="Q11" s="19"/>
      <c r="R11" s="19"/>
      <c r="S11" s="19"/>
      <c r="T11" s="19"/>
    </row>
    <row r="12" spans="1:27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/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G80" sqref="G80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1994.1999999999998</v>
      </c>
      <c r="C2" s="4"/>
      <c r="D2" s="12" t="s">
        <v>14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1890.8000000000002</v>
      </c>
      <c r="B6" s="29">
        <f>SUM(H9+J9+K9+I9+L9+N9+P9+O9)</f>
        <v>265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0</v>
      </c>
      <c r="N8" s="6">
        <f t="shared" si="0"/>
        <v>0</v>
      </c>
      <c r="O8" s="6">
        <f t="shared" si="0"/>
        <v>3.7109193802764633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 t="shared" si="1"/>
        <v>0</v>
      </c>
      <c r="N9" s="16">
        <f t="shared" si="1"/>
        <v>0</v>
      </c>
      <c r="O9" s="16">
        <f t="shared" si="1"/>
        <v>80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/>
      <c r="N11" s="19"/>
      <c r="O11" s="19">
        <v>80</v>
      </c>
      <c r="P11" s="19"/>
      <c r="Q11" s="19"/>
      <c r="R11" s="19"/>
      <c r="S11" s="19"/>
      <c r="T11" s="19"/>
    </row>
    <row r="12" spans="1:27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H74" sqref="H73:H74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1164.0999999999999</v>
      </c>
      <c r="C2" s="4"/>
      <c r="D2" s="12" t="s">
        <v>14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28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1780.9</v>
      </c>
      <c r="B6" s="29">
        <f>SUM(H9+J9+K9+I9+L9+N9+P9+O9)</f>
        <v>375</v>
      </c>
      <c r="C6" s="29">
        <f>SUM(M9)</f>
        <v>180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1.3699216576052056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7.705809324029282</v>
      </c>
      <c r="N8" s="6">
        <f t="shared" si="0"/>
        <v>1.070251295004067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32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180</v>
      </c>
      <c r="N9" s="16">
        <f t="shared" si="1"/>
        <v>25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>
        <v>180</v>
      </c>
      <c r="N11" s="19">
        <v>25</v>
      </c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58.9</v>
      </c>
      <c r="C12" s="19">
        <v>160</v>
      </c>
      <c r="D12" s="19"/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E50" sqref="A1:XFD1048576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1986.5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1851.5</v>
      </c>
      <c r="C2" s="4"/>
      <c r="D2" s="12" t="s">
        <v>14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1894.5</v>
      </c>
      <c r="B6" s="29">
        <f>SUM(H9+J9+K9+I9+L9+N9+P9+O9)</f>
        <v>499</v>
      </c>
      <c r="C6" s="29">
        <f>SUM(M9)</f>
        <v>20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25.460948829500726</v>
      </c>
      <c r="C8" s="6">
        <f t="shared" si="0"/>
        <v>37.290242386575514</v>
      </c>
      <c r="D8" s="6">
        <f t="shared" si="0"/>
        <v>8.038118914439611</v>
      </c>
      <c r="E8" s="6">
        <f t="shared" ref="E8:K8" si="1">100*E9/$A$9</f>
        <v>0.99440646364201368</v>
      </c>
      <c r="F8" s="6">
        <f t="shared" si="1"/>
        <v>4.8477315102548166</v>
      </c>
      <c r="G8" s="6">
        <f t="shared" si="1"/>
        <v>1.8645121193287757</v>
      </c>
      <c r="H8" s="6">
        <f t="shared" si="1"/>
        <v>5.1377667288170707</v>
      </c>
      <c r="I8" s="6">
        <f t="shared" si="1"/>
        <v>14.501760928112699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0.82867205303501135</v>
      </c>
      <c r="N8" s="6">
        <f t="shared" si="2"/>
        <v>0</v>
      </c>
      <c r="O8" s="6">
        <f t="shared" si="2"/>
        <v>0</v>
      </c>
      <c r="P8" s="6">
        <f t="shared" si="2"/>
        <v>1.0358400662937643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.75" thickBot="1">
      <c r="A9" s="5">
        <f>SUM(B9:Z9)</f>
        <v>2413.5</v>
      </c>
      <c r="B9" s="16">
        <f>SUM(B11:B706)</f>
        <v>614.5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124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 t="shared" si="3"/>
        <v>20</v>
      </c>
      <c r="N9" s="16">
        <f t="shared" si="3"/>
        <v>0</v>
      </c>
      <c r="O9" s="16">
        <f t="shared" si="3"/>
        <v>0</v>
      </c>
      <c r="P9" s="16">
        <f t="shared" si="3"/>
        <v>25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>
        <v>20</v>
      </c>
      <c r="N11" s="19"/>
      <c r="O11" s="19"/>
      <c r="P11" s="19">
        <v>25</v>
      </c>
      <c r="Q11" s="19"/>
      <c r="R11" s="19"/>
      <c r="S11" s="19"/>
      <c r="T11" s="19"/>
    </row>
    <row r="12" spans="1:27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>
        <v>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F6" sqref="F6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1084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1109</v>
      </c>
      <c r="C2" s="4"/>
      <c r="D2" s="12" t="s">
        <v>14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1979</v>
      </c>
      <c r="B6" s="29">
        <f>SUM(H9+J9+K9+I9+L9+N9+P9+O9)</f>
        <v>1202</v>
      </c>
      <c r="C6" s="29">
        <f>SUM(M9)</f>
        <v>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20.559572461490099</v>
      </c>
      <c r="C8" s="6">
        <f t="shared" si="0"/>
        <v>28.292989625903804</v>
      </c>
      <c r="D8" s="6">
        <f t="shared" si="0"/>
        <v>5.2813580635020436</v>
      </c>
      <c r="E8" s="6">
        <f t="shared" si="0"/>
        <v>0</v>
      </c>
      <c r="F8" s="6">
        <f t="shared" si="0"/>
        <v>6.0358377868594779</v>
      </c>
      <c r="G8" s="6">
        <f t="shared" si="0"/>
        <v>2.0433825840930524</v>
      </c>
      <c r="H8" s="6">
        <f t="shared" si="0"/>
        <v>3.6780886513674944</v>
      </c>
      <c r="I8" s="6">
        <f t="shared" si="0"/>
        <v>10.374096196164729</v>
      </c>
      <c r="J8" s="6">
        <f t="shared" si="0"/>
        <v>0</v>
      </c>
      <c r="K8" s="6">
        <f t="shared" si="0"/>
        <v>18.861993083935868</v>
      </c>
      <c r="L8" s="6">
        <f t="shared" si="0"/>
        <v>2.8292989625903804</v>
      </c>
      <c r="M8" s="6">
        <f t="shared" si="0"/>
        <v>0</v>
      </c>
      <c r="N8" s="6">
        <f t="shared" si="0"/>
        <v>0.47154982709839671</v>
      </c>
      <c r="O8" s="6">
        <f t="shared" si="0"/>
        <v>1.5718327569946557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3181</v>
      </c>
      <c r="B9" s="16">
        <f>SUM(B11:B706)</f>
        <v>654</v>
      </c>
      <c r="C9" s="16">
        <f t="shared" ref="C9:T9" si="1">SUM(C11:C706)</f>
        <v>900</v>
      </c>
      <c r="D9" s="16">
        <f t="shared" si="1"/>
        <v>168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 t="shared" si="1"/>
        <v>0</v>
      </c>
      <c r="N9" s="16">
        <f t="shared" si="1"/>
        <v>15</v>
      </c>
      <c r="O9" s="16">
        <f t="shared" si="1"/>
        <v>50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/>
      <c r="N11" s="19">
        <v>15</v>
      </c>
      <c r="O11" s="19">
        <v>50</v>
      </c>
      <c r="P11" s="19"/>
      <c r="Q11" s="19"/>
      <c r="R11" s="19"/>
      <c r="S11" s="19"/>
      <c r="T11" s="19"/>
    </row>
    <row r="12" spans="1:27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75</v>
      </c>
      <c r="C14" s="19"/>
      <c r="D14" s="19"/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67" sqref="D6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3016.27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2821.27</v>
      </c>
      <c r="C2" s="4"/>
      <c r="D2" s="12" t="s">
        <v>14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 t="s">
        <v>27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1691.23</v>
      </c>
      <c r="B6" s="29">
        <f>SUM(H9+J9+K9+I9+L9+N9+P9+O9)</f>
        <v>357.5</v>
      </c>
      <c r="C6" s="29">
        <f>SUM(M9)</f>
        <v>50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28.027902588708407</v>
      </c>
      <c r="C8" s="6">
        <f t="shared" si="0"/>
        <v>42.883076908416044</v>
      </c>
      <c r="D8" s="6">
        <f t="shared" si="0"/>
        <v>3.4782940159048565</v>
      </c>
      <c r="E8" s="6">
        <f t="shared" si="0"/>
        <v>0</v>
      </c>
      <c r="F8" s="6">
        <f t="shared" si="0"/>
        <v>3.0971111100522695</v>
      </c>
      <c r="G8" s="6">
        <f t="shared" si="0"/>
        <v>3.0971111100522695</v>
      </c>
      <c r="H8" s="6">
        <f t="shared" si="0"/>
        <v>5.0030256393152053</v>
      </c>
      <c r="I8" s="6">
        <f t="shared" si="0"/>
        <v>9.5295726463146764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2.3823931615786691</v>
      </c>
      <c r="N8" s="6">
        <f t="shared" si="0"/>
        <v>0.11911965807893345</v>
      </c>
      <c r="O8" s="6">
        <f t="shared" si="0"/>
        <v>0</v>
      </c>
      <c r="P8" s="6">
        <f t="shared" si="0"/>
        <v>2.3823931615786691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2098.73</v>
      </c>
      <c r="B9" s="16">
        <f>SUM(B11:B706)</f>
        <v>588.23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65</v>
      </c>
      <c r="H9" s="16">
        <f t="shared" si="1"/>
        <v>105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50</v>
      </c>
      <c r="N9" s="16">
        <f t="shared" si="1"/>
        <v>2.5</v>
      </c>
      <c r="O9" s="16">
        <f t="shared" si="1"/>
        <v>0</v>
      </c>
      <c r="P9" s="16">
        <f t="shared" si="1"/>
        <v>50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>
        <v>50</v>
      </c>
      <c r="N11" s="19">
        <v>2.5</v>
      </c>
      <c r="O11" s="19"/>
      <c r="P11" s="19">
        <v>50</v>
      </c>
      <c r="Q11" s="19"/>
      <c r="R11" s="19"/>
      <c r="S11" s="19"/>
      <c r="T11" s="19"/>
    </row>
    <row r="12" spans="1:27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>
        <v>2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>
        <v>3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2163</v>
      </c>
      <c r="C2" s="4"/>
      <c r="D2" s="12" t="s">
        <v>14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1722</v>
      </c>
      <c r="B6" s="29">
        <f>SUM(H9+J9+K9+I9+L9+N9+P9+O9)</f>
        <v>410</v>
      </c>
      <c r="C6" s="29">
        <f>SUM(M9)</f>
        <v>15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0.69864927806241262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 t="shared" si="1"/>
        <v>15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>
        <v>15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1573</v>
      </c>
      <c r="C2" s="4"/>
      <c r="D2" s="12" t="s">
        <v>14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1838</v>
      </c>
      <c r="B6" s="29">
        <f>SUM(H9+J9+K9+I9+L9+N9+P9+O9)</f>
        <v>924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1.7740767559739319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3.7653874004344678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0.3620564808110065</v>
      </c>
      <c r="O8" s="6">
        <f t="shared" si="0"/>
        <v>0</v>
      </c>
      <c r="P8" s="6">
        <f t="shared" si="0"/>
        <v>0.724112961622013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49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104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10</v>
      </c>
      <c r="O9" s="16">
        <f t="shared" si="1"/>
        <v>0</v>
      </c>
      <c r="P9" s="16">
        <f t="shared" si="1"/>
        <v>20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>
        <v>10</v>
      </c>
      <c r="O11" s="19"/>
      <c r="P11" s="19">
        <v>20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110</v>
      </c>
      <c r="C13" s="19"/>
      <c r="D13" s="19"/>
      <c r="E13" s="19"/>
      <c r="F13" s="19"/>
      <c r="G13" s="19">
        <v>20</v>
      </c>
      <c r="H13" s="19"/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-340.19999999999982</v>
      </c>
      <c r="C2" s="4"/>
      <c r="D2" s="12" t="s">
        <v>14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1680.2</v>
      </c>
      <c r="B6" s="29">
        <f>SUM(H9+J9+K9+I9+L9+N9+P9+O9)</f>
        <v>2810</v>
      </c>
      <c r="C6" s="29">
        <f>SUM(M9)</f>
        <v>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4.0087301233798049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0.66812168722996756</v>
      </c>
      <c r="P8" s="6">
        <f t="shared" si="0"/>
        <v>1.3362433744599351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180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30</v>
      </c>
      <c r="P9" s="16">
        <f t="shared" si="1"/>
        <v>60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/>
      <c r="N11" s="19"/>
      <c r="O11" s="19">
        <v>30</v>
      </c>
      <c r="P11" s="19">
        <v>60</v>
      </c>
      <c r="Q11" s="19"/>
      <c r="R11" s="19"/>
      <c r="S11" s="19"/>
      <c r="T11" s="19"/>
    </row>
    <row r="12" spans="1:27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109.6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D7" sqref="D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879.59999999999991</v>
      </c>
      <c r="C2" s="4"/>
      <c r="D2" s="12" t="s">
        <v>14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1830.4</v>
      </c>
      <c r="B6" s="29">
        <f>SUM(H9+J9+K9+I9+L9+N9+P9+O9)</f>
        <v>340</v>
      </c>
      <c r="C6" s="29">
        <f>SUM(M9)</f>
        <v>70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3.1244420639171575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70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>
        <v>40</v>
      </c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140"/>
  <sheetViews>
    <sheetView workbookViewId="0">
      <selection activeCell="F7" sqref="F7"/>
    </sheetView>
  </sheetViews>
  <sheetFormatPr defaultRowHeight="15"/>
  <cols>
    <col min="1" max="1" width="13.140625" bestFit="1" customWidth="1"/>
    <col min="2" max="2" width="11.7109375" bestFit="1" customWidth="1"/>
    <col min="3" max="3" width="11.85546875" bestFit="1" customWidth="1"/>
    <col min="4" max="4" width="15" bestFit="1" customWidth="1"/>
    <col min="5" max="5" width="13.28515625" bestFit="1" customWidth="1"/>
    <col min="6" max="6" width="17.5703125" bestFit="1" customWidth="1"/>
    <col min="7" max="7" width="19.42578125" bestFit="1" customWidth="1"/>
    <col min="8" max="8" width="20.140625" bestFit="1" customWidth="1"/>
    <col min="9" max="9" width="14.7109375" bestFit="1" customWidth="1"/>
    <col min="10" max="10" width="8.28515625" bestFit="1" customWidth="1"/>
    <col min="11" max="11" width="7.85546875" bestFit="1" customWidth="1"/>
    <col min="12" max="12" width="13.85546875" bestFit="1" customWidth="1"/>
    <col min="13" max="13" width="17.5703125" bestFit="1" customWidth="1"/>
    <col min="14" max="14" width="20.42578125" bestFit="1" customWidth="1"/>
    <col min="15" max="15" width="15.5703125" bestFit="1" customWidth="1"/>
    <col min="16" max="16" width="7.42578125" bestFit="1" customWidth="1"/>
  </cols>
  <sheetData>
    <row r="1" spans="1:27" ht="15.75" thickBot="1">
      <c r="A1" s="25" t="s">
        <v>23</v>
      </c>
      <c r="B1" s="31">
        <f>E1-A9</f>
        <v>-236.30000000000018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.75" thickBot="1">
      <c r="A2" s="28" t="s">
        <v>24</v>
      </c>
      <c r="B2" s="32">
        <f>E2-A9</f>
        <v>-106.30000000000018</v>
      </c>
      <c r="C2" s="4"/>
      <c r="D2" s="12" t="s">
        <v>14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thickBot="1">
      <c r="E3" s="30" t="s">
        <v>4</v>
      </c>
      <c r="F3" s="22" t="s">
        <v>25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thickBot="1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25" t="s">
        <v>21</v>
      </c>
      <c r="B5" s="26" t="s">
        <v>22</v>
      </c>
      <c r="C5" s="26" t="s">
        <v>19</v>
      </c>
      <c r="D5" s="27" t="s">
        <v>20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>
      <c r="A6" s="28">
        <f>SUM(B9+C9+D9+F9+E9+G9)</f>
        <v>1644.3</v>
      </c>
      <c r="B6" s="29">
        <f>SUM(H9+J9+K9+I9+L9+N9+P9+O9)</f>
        <v>1712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thickBot="1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.75" thickBot="1">
      <c r="A8" s="1" t="s">
        <v>13</v>
      </c>
      <c r="B8" s="6">
        <f t="shared" ref="B8:T8" si="0">100*B9/$A$9</f>
        <v>21.073801507612547</v>
      </c>
      <c r="C8" s="6">
        <f t="shared" si="0"/>
        <v>26.815242975896073</v>
      </c>
      <c r="D8" s="6">
        <f t="shared" si="0"/>
        <v>0.35753657301194763</v>
      </c>
      <c r="E8" s="6">
        <f t="shared" si="0"/>
        <v>0</v>
      </c>
      <c r="F8" s="6">
        <f t="shared" si="0"/>
        <v>0</v>
      </c>
      <c r="G8" s="6">
        <f t="shared" si="0"/>
        <v>0.74486786044155762</v>
      </c>
      <c r="H8" s="6">
        <f t="shared" si="0"/>
        <v>1.2513780055418169</v>
      </c>
      <c r="I8" s="6">
        <f t="shared" si="0"/>
        <v>12.811727199594792</v>
      </c>
      <c r="J8" s="6">
        <f t="shared" si="0"/>
        <v>22.941930101599976</v>
      </c>
      <c r="K8" s="6">
        <f t="shared" si="0"/>
        <v>4.4692071626493455</v>
      </c>
      <c r="L8" s="6">
        <f t="shared" si="0"/>
        <v>3.5753657301194766</v>
      </c>
      <c r="M8" s="6">
        <f t="shared" si="0"/>
        <v>0</v>
      </c>
      <c r="N8" s="6">
        <f t="shared" si="0"/>
        <v>0</v>
      </c>
      <c r="O8" s="6">
        <f t="shared" si="0"/>
        <v>5.9589428835324609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.75" thickBot="1">
      <c r="A9" s="5">
        <f>SUM(B9:Z9)</f>
        <v>3356.3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 t="shared" si="1"/>
        <v>0</v>
      </c>
      <c r="N9" s="16">
        <f t="shared" si="1"/>
        <v>0</v>
      </c>
      <c r="O9" s="16">
        <f t="shared" si="1"/>
        <v>200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17</v>
      </c>
      <c r="G10" s="14" t="s">
        <v>5</v>
      </c>
      <c r="H10" s="14" t="s">
        <v>1</v>
      </c>
      <c r="I10" s="15" t="s">
        <v>16</v>
      </c>
      <c r="J10" s="14" t="s">
        <v>2</v>
      </c>
      <c r="K10" s="15" t="s">
        <v>3</v>
      </c>
      <c r="L10" s="15" t="s">
        <v>7</v>
      </c>
      <c r="M10" s="15" t="s">
        <v>10</v>
      </c>
      <c r="N10" s="15" t="s">
        <v>12</v>
      </c>
      <c r="O10" s="15" t="s">
        <v>15</v>
      </c>
      <c r="P10" s="24" t="s">
        <v>18</v>
      </c>
      <c r="Q10" s="24"/>
      <c r="R10" s="24"/>
      <c r="S10" s="24"/>
      <c r="T10" s="24"/>
    </row>
    <row r="11" spans="1:27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/>
      <c r="N11" s="19"/>
      <c r="O11" s="19">
        <v>200</v>
      </c>
      <c r="P11" s="19"/>
      <c r="Q11" s="19"/>
      <c r="R11" s="19"/>
      <c r="S11" s="19"/>
      <c r="T11" s="19"/>
    </row>
    <row r="12" spans="1:27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12.98</vt:lpstr>
      <vt:lpstr>01.99</vt:lpstr>
      <vt:lpstr>02.99</vt:lpstr>
      <vt:lpstr>03.99</vt:lpstr>
      <vt:lpstr>04.99</vt:lpstr>
      <vt:lpstr>05.99</vt:lpstr>
      <vt:lpstr>06.99</vt:lpstr>
      <vt:lpstr>07.99</vt:lpstr>
      <vt:lpstr>08.99</vt:lpstr>
      <vt:lpstr>09.99</vt:lpstr>
      <vt:lpstr>10.99</vt:lpstr>
      <vt:lpstr>11.99</vt:lpstr>
      <vt:lpstr>12.99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2019-07-02T16:25:29Z</dcterms:modified>
</cp:coreProperties>
</file>