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27.xml"/>
  <Override ContentType="application/vnd.openxmlformats-officedocument.drawingml.chart+xml" PartName="/xl/charts/chart14.xml"/>
  <Override ContentType="application/vnd.openxmlformats-officedocument.drawingml.chart+xml" PartName="/xl/charts/chart30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31.xml"/>
  <Override ContentType="application/vnd.openxmlformats-officedocument.drawingml.chart+xml" PartName="/xl/charts/chart26.xml"/>
  <Override ContentType="application/vnd.openxmlformats-officedocument.drawingml.chart+xml" PartName="/xl/charts/chart35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34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29.xml"/>
  <Override ContentType="application/vnd.openxmlformats-officedocument.drawingml.chart+xml" PartName="/xl/charts/chart37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33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28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32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drawingml.chart+xml" PartName="/xl/charts/chart36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.RawResults-Speedup" sheetId="1" r:id="rId3"/>
    <sheet state="visible" name="0.RawResults-Scale" sheetId="2" r:id="rId4"/>
    <sheet state="visible" name="1.XgbBottleneckAnalysis" sheetId="3" r:id="rId5"/>
    <sheet state="visible" name="2.Speedup" sheetId="4" r:id="rId6"/>
    <sheet state="visible" name="3. StrongScaling" sheetId="5" r:id="rId7"/>
    <sheet state="visible" name="Speedup-Scaling" sheetId="6" r:id="rId8"/>
    <sheet state="visible" name="best-rowsize" sheetId="7" r:id="rId9"/>
    <sheet state="visible" name="halftrick" sheetId="8" r:id="rId10"/>
    <sheet state="visible" name="lightgbm-speedup" sheetId="9" r:id="rId11"/>
    <sheet state="hidden" name="xgbhist" sheetId="10" r:id="rId12"/>
    <sheet state="visible" name="binid-scale" sheetId="11" r:id="rId13"/>
    <sheet state="visible" name="converge" sheetId="12" r:id="rId14"/>
    <sheet state="hidden" name="BlockBottleneckOptimize" sheetId="13" r:id="rId15"/>
    <sheet state="hidden" name="1.Validation" sheetId="14" r:id="rId16"/>
  </sheets>
  <definedNames/>
  <calcPr/>
</workbook>
</file>

<file path=xl/sharedStrings.xml><?xml version="1.0" encoding="utf-8"?>
<sst xmlns="http://schemas.openxmlformats.org/spreadsheetml/2006/main" count="2470" uniqueCount="485">
  <si>
    <t>cutmodelhalf</t>
  </si>
  <si>
    <t>BuildHist</t>
  </si>
  <si>
    <t>Training</t>
  </si>
  <si>
    <t>AverageTraining</t>
  </si>
  <si>
    <t>Init</t>
  </si>
  <si>
    <t>HalfTrick</t>
  </si>
  <si>
    <t>UpdatePred</t>
  </si>
  <si>
    <t>FindSplit</t>
  </si>
  <si>
    <t>ResetTree</t>
  </si>
  <si>
    <t>ResetPositionAfterSplit</t>
  </si>
  <si>
    <t>UpdateQueueExpand</t>
  </si>
  <si>
    <t>UpdateTotal</t>
  </si>
  <si>
    <t>ModelInit</t>
  </si>
  <si>
    <t>Prune</t>
  </si>
  <si>
    <t>xgboost-g++-omp-halftrick-noprefetch-cutmodelhalf-release-higgs-n10-d8-mblockdense-b0-f1-r500000-t1</t>
  </si>
  <si>
    <t>xgboost-g++-omp-halftrick-noprefetch-cutmodelhalf-release-higgs-n10-d8-mblockdense-t32-b0-f1-r500000</t>
  </si>
  <si>
    <t/>
  </si>
  <si>
    <t>xgboost-g++-omp-halftrick-noprefetch-cutmodelhalf-release-higgs-n10-d8-mblockdense-b0-f1-r500000-t8</t>
  </si>
  <si>
    <t>xgboost-g++-omp-halftrick-noprefetch-cutmodelhalf-release-higgs-n10-d8-mblockdense-b0-f1-r500000-t16</t>
  </si>
  <si>
    <t>xgboost-g++-omp-halftrick-noprefetch-cutmodelhalf-release-higgs-n10-d8-mblockdense-b0-f1-r500000-t24</t>
  </si>
  <si>
    <t>xgboost-g++-omp-halftrick-noprefetch-cutmodelhalf-release-higgs-n10-d8-mblockdense-b0-f1-r500000-t32</t>
  </si>
  <si>
    <t>xgboost-g++-omp-halftrick-noprefetch-cutmodelhalf-release-higgs-n10-d8-mblockdense-b0-f1-r500000-t40</t>
  </si>
  <si>
    <t>xgboost-g++-omp-halftrick-noprefetch-cutmodelhalf-release-higgs-n10-d8-mblockdense-b0-f1-r500000-t48</t>
  </si>
  <si>
    <t>xgboost-g++-omp-halftrick-noprefetch-cutmodelhalf-release-synset-n10-d8-mblockdense-b0-f1-r500000-t1</t>
  </si>
  <si>
    <t>xgboost-g++-omp-halftrick-noprefetch-cutmodelhalf-release-synset-n10-d8-mblockdense-b0-f1-r500000-t8</t>
  </si>
  <si>
    <t>xgboost-g++-omp-halftrick-noprefetch-cutmodelhalf-release-synset-n10-d8-mblockdense-b0-f1-r500000-t16</t>
  </si>
  <si>
    <t>xgboost-g++-omp-halftrick-noprefetch-cutmodelhalf-release-synset-n10-d8-mblockdense-b0-f1-r500000-t24</t>
  </si>
  <si>
    <t>xgboost-g++-omp-halftrick-noprefetch-cutmodelhalf-release-higgs-n10-d12-mblockdense-t32-b0-f1-r500000</t>
  </si>
  <si>
    <t>xgboost-g++-omp-halftrick-noprefetch-cutmodelhalf-release-synset-n10-d8-mblockdense-b0-f1-r500000-t32</t>
  </si>
  <si>
    <t>xgboost-g++-omp-halftrick-noprefetch-cutmodelhalf-release-synset-n10-d8-mblockdense-b0-f1-r500000-t40</t>
  </si>
  <si>
    <t>xgboost-g++-omp-halftrick-noprefetch-cutmodelhalf-release-synset-n10-d8-mblockdense-b0-f1-r500000-t48</t>
  </si>
  <si>
    <t>xgboost-g++-omp-nohalftrick-noprefetch-cutmodelhalf-release-higgs-n10-d8-mblockdense-b0-f1-r500000-t1</t>
  </si>
  <si>
    <t>xgboost-g++-omp-nohalftrick-noprefetch-cutmodelhalf-release-higgs-n10-d8-mblockdense-b0-f1-r500000-t8</t>
  </si>
  <si>
    <t>xgboost-g++-omp-nohalftrick-noprefetch-cutmodelhalf-release-higgs-n10-d8-mblockdense-b0-f1-r500000-t16</t>
  </si>
  <si>
    <t>xgboost-g++-omp-nohalftrick-noprefetch-cutmodelhalf-release-higgs-n10-d8-mblockdense-b0-f1-r500000-t24</t>
  </si>
  <si>
    <t>xgboost-g++-omp-nohalftrick-noprefetch-cutmodelhalf-release-higgs-n10-d8-mblockdense-b0-f1-r500000-t32</t>
  </si>
  <si>
    <t>xgboost-g++-omp-nohalftrick-noprefetch-cutmodelhalf-release-higgs-n10-d8-mblockdense-b0-f1-r500000-t40</t>
  </si>
  <si>
    <t>xgboost-g++-omp-halftrick-noprefetch-cutmodelhalf-release-higgs-n10-d16-mblockdense-t32-b0-f1-r500000</t>
  </si>
  <si>
    <t>xgboost-g++-omp-nohalftrick-noprefetch-cutmodelhalf-release-higgs-n10-d8-mblockdense-b0-f1-r500000-t48</t>
  </si>
  <si>
    <t>xgboost-g++-omp-nohalftrick-noprefetch-cutmodelhalf-release-synset-n10-d8-mblockdense-b0-f1-r500000-t1</t>
  </si>
  <si>
    <t>xgboost-g++-omp-nohalftrick-noprefetch-cutmodelhalf-release-synset-n10-d8-mblockdense-b0-f1-r500000-t8</t>
  </si>
  <si>
    <t>xgboost-g++-omp-nohalftrick-noprefetch-cutmodelhalf-release-synset-n10-d8-mblockdense-b0-f1-r500000-t16</t>
  </si>
  <si>
    <t>xgboost-g++-omp-nohalftrick-noprefetch-cutmodelhalf-release-synset-n10-d8-mblockdense-b0-f1-r500000-t24</t>
  </si>
  <si>
    <t>xgboost-g++-omp-nohalftrick-noprefetch-cutmodelhalf-release-synset-n10-d8-mblockdense-b0-f1-r500000-t32</t>
  </si>
  <si>
    <t>xgboost-g++-omp-nohalftrick-noprefetch-cutmodelhalf-release-synset-n10-d8-mblockdense-b0-f1-r500000-t40</t>
  </si>
  <si>
    <t>xgboost-g++-omp-nohalftrick-noprefetch-cutmodelhalf-release-synset-n10-d8-mblockdense-b0-f1-r500000-t48</t>
  </si>
  <si>
    <t>xgboost-g++-omp-nohalftrick-noprefetch-cutmodelhalf-release-higgs-n10-d8-mblockdense-t32-b0-f1-r500000</t>
  </si>
  <si>
    <t>DAALGBT-2019</t>
  </si>
  <si>
    <t>daalgbt-2019update1.1-timeinfo-d8-t1</t>
  </si>
  <si>
    <t>daalgbt-2019update1.1-timeinfo-d8-t8</t>
  </si>
  <si>
    <t>daalgbt-2019update1.1-timeinfo-d8-t16</t>
  </si>
  <si>
    <t>daalgbt-2019update1.1-timeinfo-d8-t24</t>
  </si>
  <si>
    <t>daalgbt-2019update1.1-timeinfo-d8-t32</t>
  </si>
  <si>
    <t>daalgbt-2019update1.1-timeinfo-d8-t40</t>
  </si>
  <si>
    <t>daalgbt-2019update1.1-timeinfo-d8-t48</t>
  </si>
  <si>
    <t>DAALGBT-2019update1.1</t>
  </si>
  <si>
    <t>LightGBM</t>
  </si>
  <si>
    <t>lightgbm-higgs-n10-d8-mfeature-t1</t>
  </si>
  <si>
    <t>lightgbm-higgs-n10-d8-mfeature-t8</t>
  </si>
  <si>
    <t>lightgbm-higgs-n10-d8-mfeature-t16</t>
  </si>
  <si>
    <t>lightgbm-higgs-n10-d8-mfeature-t24</t>
  </si>
  <si>
    <t>lightgbm-higgs-n10-d8-mfeature-t32</t>
  </si>
  <si>
    <t>lightgbm-higgs-n10-d8-mfeature-t40</t>
  </si>
  <si>
    <t>lightgbm-higgs-n10-d8-mfeature-t48</t>
  </si>
  <si>
    <t>lightgbm-higgs-n10-d12-mfeature-t1</t>
  </si>
  <si>
    <t>lightgbm-higgs-n10-d12-mfeature-t8</t>
  </si>
  <si>
    <t>lightgbm-higgs-n10-d12-mfeature-t16</t>
  </si>
  <si>
    <t>lightgbm-higgs-n10-d12-mfeature-t24</t>
  </si>
  <si>
    <t>xgboost-g++-omp-nohalftrick-noprefetch-cutmodelhalf-release-higgs-n10-d12-mblockdense-t32-b0-f1-r500000</t>
  </si>
  <si>
    <t>lightgbm-higgs-n10-d12-mfeature-t32</t>
  </si>
  <si>
    <t>lightgbm-higgs-n10-d12-mfeature-t40</t>
  </si>
  <si>
    <t>lightgbm-higgs-n10-d12-mfeature-t48</t>
  </si>
  <si>
    <t>lightgbm-higgs-n10-d16-mfeature-t1</t>
  </si>
  <si>
    <t>lightgbm-higgs-n10-d16-mfeature-t8</t>
  </si>
  <si>
    <t>lightgbm-higgs-n10-d16-mfeature-t16</t>
  </si>
  <si>
    <t>lightgbm-higgs-n10-d16-mfeature-t24</t>
  </si>
  <si>
    <t>lightgbm-higgs-n10-d16-mfeature-t32</t>
  </si>
  <si>
    <t>lightgbm-higgs-n10-d16-mfeature-t40</t>
  </si>
  <si>
    <t>lightgbm-higgs-n10-d16-mfeature-t48</t>
  </si>
  <si>
    <t>lightgbm-synset-n10-d8-mfeature-t1</t>
  </si>
  <si>
    <t>lightgbm-synset-n10-d8-mfeature-t8</t>
  </si>
  <si>
    <t>lightgbm-synset-n10-d8-mfeature-t16</t>
  </si>
  <si>
    <t>lightgbm-synset-n10-d8-mfeature-t24</t>
  </si>
  <si>
    <t>lightgbm-synset-n10-d8-mfeature-t32</t>
  </si>
  <si>
    <t>lightgbm-synset-n10-d8-mfeature-t40</t>
  </si>
  <si>
    <t>lightgbm-synset-n10-d8-mfeature-t48</t>
  </si>
  <si>
    <t>lightgbm-synset-n10-d12-mfeature-t1</t>
  </si>
  <si>
    <t>lightgbm-synset-n10-d12-mfeature-t8</t>
  </si>
  <si>
    <t>lightgbm-synset-n10-d12-mfeature-t16</t>
  </si>
  <si>
    <t>lightgbm-synset-n10-d12-mfeature-t24</t>
  </si>
  <si>
    <t>lightgbm-synset-n10-d12-mfeature-t32</t>
  </si>
  <si>
    <t>lightgbm-synset-n10-d12-mfeature-t40</t>
  </si>
  <si>
    <t>lightgbm-synset-n10-d12-mfeature-t48</t>
  </si>
  <si>
    <t>xgboost-g++-omp-nohalftrick-noprefetch-cutmodelhalf-release-higgs-n10-d16-mblockdense-t32-b0-f1-r500000</t>
  </si>
  <si>
    <t>xgboost-g++-omp-halftrick-noprefetch-cutmodelhalf-release-synset-n10-d8-mblockdense-t32-b0-f1-r500000</t>
  </si>
  <si>
    <t>xgboost-g++-omp-halftrick-noprefetch-cutmodelhalf-release-synset-n10-d12-mblockdense-t32-b0-f1-r500000</t>
  </si>
  <si>
    <t>xgboost-g++-omp-halftrick-noprefetch-cutmodelhalf-release-synset-n10-d13-mblockdense-t32-b0-f1-r500000</t>
  </si>
  <si>
    <t>xgboost-g++-omp-halftrick-noprefetch-cutmodelhalf-release-synset-n10-d14-mblockdense-t32-b0-f1-r500000</t>
  </si>
  <si>
    <t>xgboost-g++-omp-nohalftrick-noprefetch-cutmodelhalf-release-synset-n10-d8-mblockdense-t32-b0-f1-r500000</t>
  </si>
  <si>
    <t>xgboost-g++-omp-nohalftrick-noprefetch-cutmodelhalf-release-synset-n10-d12-mblockdense-t32-b0-f1-r500000</t>
  </si>
  <si>
    <t>xgboost-g++-omp-nohalftrick-noprefetch-cutmodelhalf-release-synset-n10-d13-mblockdense-t32-b0-f1-r500000</t>
  </si>
  <si>
    <t>xgboost-g++-omp-nohalftrick-noprefetch-cutmodelhalf-release-synset-n10-d14-mblockdense-t32-b0-f1-r500000</t>
  </si>
  <si>
    <t>firsttouch</t>
  </si>
  <si>
    <t>xgboost-g++-omp-halftrick-noprefetch-firsttouch-release-higgs-n10-d12-mblockdense-t32-b0-f1-r500000</t>
  </si>
  <si>
    <t>xgboost-g++-omp-halftrick-noprefetch-firsttouch-release-higgs-n10-d16-mblockdense-t32-b0-f1-r500000</t>
  </si>
  <si>
    <t>xgboost-g++-omp-halftrick-noprefetch-firsttouch-release-higgs-n10-d8-mblockdense-t32-b0-f1-r500000</t>
  </si>
  <si>
    <t>xgboost-g++-omp-halftrick-noprefetch-firsttouch-release-synset-n10-d12-mblockdense-t32-b0-f1-r500000</t>
  </si>
  <si>
    <t>xgboost-g++-omp-halftrick-noprefetch-firsttouch-release-synset-n10-d13-mblockdense-t32-b0-f1-r500000</t>
  </si>
  <si>
    <t>xgboost-g++-omp-halftrick-noprefetch-firsttouch-release-synset-n10-d8-mblockdense-t32-b0-f1-r500000</t>
  </si>
  <si>
    <t>xgboost-g++-omp-nohalftrick-noprefetch-firsttouch-release-higgs-n10-d12-mblockdense-t32-b0-f1-r500000</t>
  </si>
  <si>
    <t>xgboost-g++-omp-nohalftrick-noprefetch-firsttouch-release-higgs-n10-d16-mblockdense-t32-b0-f1-r500000</t>
  </si>
  <si>
    <t>xgboost-g++-omp-nohalftrick-noprefetch-firsttouch-release-higgs-n10-d8-mblockdense-t32-b0-f1-r500000</t>
  </si>
  <si>
    <t>xgboost-g++-omp-nohalftrick-noprefetch-firsttouch-release-synset-n10-d12-mblockdense-t32-b0-f1-r500000</t>
  </si>
  <si>
    <t>xgboost-g++-omp-nohalftrick-noprefetch-firsttouch-release-synset-n10-d13-mblockdense-t32-b0-f1-r500000</t>
  </si>
  <si>
    <t>xgboost-g++-omp-nohalftrick-noprefetch-firsttouch-release-synset-n10-d8-mblockdense-t32-b0-f1-r500000</t>
  </si>
  <si>
    <t>Seqnodesum</t>
  </si>
  <si>
    <t>xgboost-g++-omp-halftrick-noprefetch-seqnodesum-release-higgs-n10-d12-mblockdense-t32-b0-f1-r500000</t>
  </si>
  <si>
    <t>xgboost-g++-omp-halftrick-noprefetch-seqnodesum-release-higgs-n10-d16-mblockdense-t32-b0-f1-r500000</t>
  </si>
  <si>
    <t>xgboost-g++-omp-halftrick-noprefetch-seqnodesum-release-higgs-n10-d8-mblockdense-t32-b0-f1-r500000</t>
  </si>
  <si>
    <t>xgboost-g++-omp-halftrick-noprefetch-seqnodesum-release-synset-n10-d12-mblockdense-t32-b0-f1-r500000</t>
  </si>
  <si>
    <t>xgboost-g++-omp-halftrick-noprefetch-seqnodesum-release-synset-n10-d13-mblockdense-t32-b0-f1-r500000</t>
  </si>
  <si>
    <t>xgboost-g++-omp-halftrick-noprefetch-seqnodesum-release-synset-n10-d8-mblockdense-t32-b0-f1-r500000</t>
  </si>
  <si>
    <t>xgboost-g++-omp-nohalftrick-noprefetch-seqnodesum-release-higgs-n10-d12-mblockdense-t32-b0-f1-r500000</t>
  </si>
  <si>
    <t>xgboost-g++-omp-nohalftrick-noprefetch-seqnodesum-release-higgs-n10-d16-mblockdense-t32-b0-f1-r500000</t>
  </si>
  <si>
    <t>xgboost-g++-omp-nohalftrick-noprefetch-seqnodesum-release-higgs-n10-d8-mblockdense-t32-b0-f1-r500000</t>
  </si>
  <si>
    <t>xgboost-g++-omp-nohalftrick-noprefetch-seqnodesum-release-synset-n10-d12-mblockdense-t32-b0-f1-r500000</t>
  </si>
  <si>
    <t>xgboost-g++-omp-nohalftrick-noprefetch-seqnodesum-release-synset-n10-d13-mblockdense-t32-b0-f1-r500000</t>
  </si>
  <si>
    <t>xgboost-g++-omp-nohalftrick-noprefetch-seqnodesum-release-synset-n10-d8-mblockdense-t32-b0-f1-r500000</t>
  </si>
  <si>
    <t>lightgbm-synset-n10-d13-mfeature-t32</t>
  </si>
  <si>
    <t>lightgbm-synset-n10-d14-mfeature-t32</t>
  </si>
  <si>
    <t>lightgbm-synset-n10-d16-mfeature-t32</t>
  </si>
  <si>
    <t>daalgbt-2019update1.1-timeinfo-t32-d12</t>
  </si>
  <si>
    <t>daalgbt-2019update1.1-timeinfo-t32-d16</t>
  </si>
  <si>
    <t>daalgbt-2019update1.1-timeinfo-t32-d8</t>
  </si>
  <si>
    <t>XGBOOST</t>
  </si>
  <si>
    <t>xgboost-g++-omp-halftrick-prefetch-hist-release-higgs-n10-d8-mhist-t32-b0-f1-r500000</t>
  </si>
  <si>
    <t>xgboost-g++-omp-halftrick-prefetch-hist-release-higgs-n10-d12-mhist-t32-b0-f1-r500000</t>
  </si>
  <si>
    <t>xgboost-g++-omp-halftrick-prefetch-hist-release-higgs-n10-d16-mhist-t32-b0-f1-r500000</t>
  </si>
  <si>
    <t>xgboost-g++-omp-halftrick-prefetch-hist-release-synset-n10-d8-mhist-t32-b0-f1-r500000</t>
  </si>
  <si>
    <t>xgboost-g++-omp-halftrick-prefetch-hist-release-synset-n10-d12-mhist-t32-b0-f1-r500000</t>
  </si>
  <si>
    <t>xgboost-g++-omp-halftrick-prefetch-hist-release-synset-n10-d13-mhist-t32-b0-f1-r500000</t>
  </si>
  <si>
    <t>xgboost-g++-omp-halftrick-prefetch-hist-release-synset-n10-d14-mhist-t32-b0-f1-r500000</t>
  </si>
  <si>
    <t>cutmodelhalf-time-vs-depth</t>
  </si>
  <si>
    <t>xgboost-g++-omp-halftrick-noprefetch-cutmodelhalf-release-higgs-n10-d6-mblockdense-t32-b0-f1-r500000</t>
  </si>
  <si>
    <t>xgboost-g++-omp-halftrick-noprefetch-cutmodelhalf-release-higgs-n10-d7-mblockdense-t32-b0-f1-r500000</t>
  </si>
  <si>
    <t>xgboost-g++-omp-halftrick-noprefetch-cutmodelhalf-release-higgs-n10-d9-mblockdense-t32-b0-f1-r500000</t>
  </si>
  <si>
    <t>xgboost-g++-omp-halftrick-noprefetch-cutmodelhalf-release-higgs-n10-d10-mblockdense-t32-b0-f1-r500000</t>
  </si>
  <si>
    <t>xgboost-g++-omp-halftrick-noprefetch-cutmodelhalf-release-higgs-n10-d11-mblockdense-t32-b0-f1-r500000</t>
  </si>
  <si>
    <t>xgboost-g++-omp-halftrick-noprefetch-cutmodelhalf-release-higgs-n10-d13-mblockdense-t32-b0-f1-r500000</t>
  </si>
  <si>
    <t>xgboost-g++-omp-halftrick-noprefetch-cutmodelhalf-release-higgs-n10-d14-mblockdense-t32-b0-f1-r500000</t>
  </si>
  <si>
    <t>xgboost-g++-omp-halftrick-noprefetch-cutmodelhalf-release-higgs-n10-d15-mblockdense-t32-b0-f1-r500000</t>
  </si>
  <si>
    <t>xgboost-g++-omp-nohalftrick-noprefetch-cutmodelhalf-release-higgs-n10-d6-mblockdense-t32-b0-f1-r500000</t>
  </si>
  <si>
    <t>xgboost-g++-omp-nohalftrick-noprefetch-cutmodelhalf-release-higgs-n10-d7-mblockdense-t32-b0-f1-r500000</t>
  </si>
  <si>
    <t>xgboost-g++-omp-nohalftrick-noprefetch-cutmodelhalf-release-higgs-n10-d9-mblockdense-t32-b0-f1-r500000</t>
  </si>
  <si>
    <t>xgboost-g++-omp-nohalftrick-noprefetch-cutmodelhalf-release-higgs-n10-d10-mblockdense-t32-b0-f1-r500000</t>
  </si>
  <si>
    <t>xgboost-g++-omp-nohalftrick-noprefetch-cutmodelhalf-release-higgs-n10-d11-mblockdense-t32-b0-f1-r500000</t>
  </si>
  <si>
    <t>xgboost-g++-omp-nohalftrick-noprefetch-cutmodelhalf-release-higgs-n10-d13-mblockdense-t32-b0-f1-r500000</t>
  </si>
  <si>
    <t>xgboost-g++-omp-nohalftrick-noprefetch-cutmodelhalf-release-higgs-n10-d14-mblockdense-t32-b0-f1-r500000</t>
  </si>
  <si>
    <t>xgboost-g++-omp-nohalftrick-noprefetch-cutmodelhalf-release-higgs-n10-d15-mblockdense-t32-b0-f1-r500000</t>
  </si>
  <si>
    <t>xgboost-g++-omp-halftrick-noprefetch-cutmodelhalf-release-synset-n10-d6-mblockdense-t32-b0-f1-r500000</t>
  </si>
  <si>
    <t>xgboost-g++-omp-halftrick-noprefetch-cutmodelhalf-release-synset-n10-d7-mblockdense-t32-b0-f1-r500000</t>
  </si>
  <si>
    <t>xgboost-g++-omp-halftrick-noprefetch-cutmodelhalf-release-synset-n10-d9-mblockdense-t32-b0-f1-r500000</t>
  </si>
  <si>
    <t>xgboost-g++-omp-halftrick-noprefetch-cutmodelhalf-release-synset-n10-d10-mblockdense-t32-b0-f1-r500000</t>
  </si>
  <si>
    <t>xgboost-g++-omp-halftrick-noprefetch-cutmodelhalf-release-synset-n10-d11-mblockdense-t32-b0-f1-r500000</t>
  </si>
  <si>
    <t>xgboost-g++-omp-halftrick-noprefetch-cutmodelhalf-release-synset-n10-d15-mblockdense-t32-b0-f1-r500000</t>
  </si>
  <si>
    <t>.</t>
  </si>
  <si>
    <t>xgboost-g++-omp-halftrick-noprefetch-cutmodelhalf-release-synset-n10-d16-mblockdense-t32-b0-f1-r500000</t>
  </si>
  <si>
    <t>xgboost-g++-omp-nohalftrick-noprefetch-cutmodelhalf-release-synset-n10-d6-mblockdense-t32-b0-f1-r500000</t>
  </si>
  <si>
    <t>xgboost-g++-omp-nohalftrick-noprefetch-cutmodelhalf-release-synset-n10-d7-mblockdense-t32-b0-f1-r500000</t>
  </si>
  <si>
    <t>xgboost-g++-omp-nohalftrick-noprefetch-cutmodelhalf-release-synset-n10-d9-mblockdense-t32-b0-f1-r500000</t>
  </si>
  <si>
    <t>xgboost-g++-omp-nohalftrick-noprefetch-cutmodelhalf-release-synset-n10-d10-mblockdense-t32-b0-f1-r500000</t>
  </si>
  <si>
    <t>xgboost-g++-omp-nohalftrick-noprefetch-cutmodelhalf-release-synset-n10-d11-mblockdense-t32-b0-f1-r500000</t>
  </si>
  <si>
    <t>xgboost-g++-omp-nohalftrick-noprefetch-cutmodelhalf-release-synset-n10-d15-mblockdense-t32-b0-f1-r500000</t>
  </si>
  <si>
    <t>xgboost-g++-omp-nohalftrick-noprefetch-cutmodelhalf-release-synset-n10-d16-mblockdense-t32-b0-f1-r500000</t>
  </si>
  <si>
    <t>LightGBM-126</t>
  </si>
  <si>
    <t>feature , data no differences</t>
  </si>
  <si>
    <t>lightgbm-higgs-n10-d8-mdata-t32</t>
  </si>
  <si>
    <t>lightgbm-higgs-n10-d12-mdata-t32</t>
  </si>
  <si>
    <t>lightgbm-higgs-n10-d16-mdata-t32</t>
  </si>
  <si>
    <t>lightgbm-synset-n10-d8-mdata-t32</t>
  </si>
  <si>
    <t>lightgbm-synset-n10-d12-mdata-t32</t>
  </si>
  <si>
    <t>lightgbm-synset-n10-d13-mdata-t32</t>
  </si>
  <si>
    <t>lightgbm-synset-n10-d14-mdata-t32</t>
  </si>
  <si>
    <t>higgs</t>
  </si>
  <si>
    <t>Training Time</t>
  </si>
  <si>
    <t>Speedup-hist</t>
  </si>
  <si>
    <t>speedup-lightgbm</t>
  </si>
  <si>
    <t>Tree_depth</t>
  </si>
  <si>
    <t>xgboost</t>
  </si>
  <si>
    <t>block-nohalf</t>
  </si>
  <si>
    <t>lightgbm</t>
  </si>
  <si>
    <t>block</t>
  </si>
  <si>
    <t>synset</t>
  </si>
  <si>
    <t>gbm</t>
  </si>
  <si>
    <t>daalgbt</t>
  </si>
  <si>
    <t>xgb-latest-synset-n10-d13-mhist-t32-b0-f1-r500000</t>
  </si>
  <si>
    <t>xgb-latest-higgs-n10-d16-mhist-t32-b0-f1-r500000</t>
  </si>
  <si>
    <t>Normalize</t>
  </si>
  <si>
    <t>InitData:</t>
  </si>
  <si>
    <t>max_depth</t>
  </si>
  <si>
    <t>EvaluateSplit</t>
  </si>
  <si>
    <t>NodeNum</t>
  </si>
  <si>
    <t>InitNewNode:</t>
  </si>
  <si>
    <t>BuildHist:</t>
  </si>
  <si>
    <t>EvaluateSplit:</t>
  </si>
  <si>
    <t>ApplySplit:</t>
  </si>
  <si>
    <t>Total:</t>
  </si>
  <si>
    <t>BuildHist(s)</t>
  </si>
  <si>
    <t>EvaluateSplit(s)</t>
  </si>
  <si>
    <t>BuildPosSet(s)</t>
  </si>
  <si>
    <t>BuildPosSet</t>
  </si>
  <si>
    <t>[22:07:15]</t>
  </si>
  <si>
    <t>Time:</t>
  </si>
  <si>
    <t>[12:18:40]</t>
  </si>
  <si>
    <t>AUX:</t>
  </si>
  <si>
    <t>xgb-latest-synset-n10-d12-mhist-t32-b0-f1-r500000</t>
  </si>
  <si>
    <t>xgb-latest-higgs-n10-d12-mhist-t32-b0-f1-r500000</t>
  </si>
  <si>
    <t>[14:03:30]</t>
  </si>
  <si>
    <t>[12:06:01]</t>
  </si>
  <si>
    <t>xgb-latest-synset-n10-d8-mhist-t32-b0-f1-r500000</t>
  </si>
  <si>
    <t>xgb-latest-higgs-n10-d8-mhist-t32-b0-f1-r500000</t>
  </si>
  <si>
    <t>higgs-d8</t>
  </si>
  <si>
    <t>[13:43:51]</t>
  </si>
  <si>
    <t>[12:01:19]</t>
  </si>
  <si>
    <t>SpeedUp</t>
  </si>
  <si>
    <t>Thread Number</t>
  </si>
  <si>
    <t>blockhalf</t>
  </si>
  <si>
    <t>Ratio</t>
  </si>
  <si>
    <t>TrainingTime(s)</t>
  </si>
  <si>
    <t>Tree Depth</t>
  </si>
  <si>
    <t>xgboost-g++-omp-halftrick-noprefetch-byte-blockdense-longcube-threadinit-release-higgs-n10-d8-mblockdense-t32-b0-f1-r500000</t>
  </si>
  <si>
    <t>higgs-d16</t>
  </si>
  <si>
    <t>xgboost-g++-omp-halftrick-noprefetch-byte-blockdense-longcube-threadinit-release-higgs-n10-d12-mblockdense-t32-b0-f1-r500000</t>
  </si>
  <si>
    <t>xgboost-g++-omp-halftrick-noprefetch-byte-blockdense-longcube-threadinit-release-higgs-n10-d16-mblockdense-t32-b0-f1-r500000</t>
  </si>
  <si>
    <t>synset-d8</t>
  </si>
  <si>
    <t>TrainingTime</t>
  </si>
  <si>
    <t>xgboost-g++-omp-nohalftrick-noprefetch-byte-blockdense-higgs-n10-d8-mblockdense-t32-b0-f1-r0</t>
  </si>
  <si>
    <t>xgboost-g++-omp-nohalftrick-noprefetch-byte-blockdense-higgs-n10-d8-mblockdense-t32-b0-f1-r100000</t>
  </si>
  <si>
    <t>xgboost-g++-omp-nohalftrick-noprefetch-byte-blockdense-higgs-n10-d8-mblockdense-t32-b0-f1-r1000000</t>
  </si>
  <si>
    <t>xgboost-g++-omp-nohalftrick-noprefetch-byte-blockdense-higgs-n10-d8-mblockdense-t32-b0-f1-r200000</t>
  </si>
  <si>
    <t>xgboost-g++-omp-nohalftrick-noprefetch-byte-blockdense-higgs-n10-d8-mblockdense-t32-b0-f1-r2000000</t>
  </si>
  <si>
    <t>xgboost-g++-omp-nohalftrick-noprefetch-byte-blockdense-higgs-n10-d8-mblockdense-t32-b0-f1-r500000</t>
  </si>
  <si>
    <t>xgboost-g++-omp-nohalftrick-noprefetch-byte-blockdense-higgs-n10-d8-mblockdense-t8-b0-f1-r0</t>
  </si>
  <si>
    <t>i0</t>
  </si>
  <si>
    <t>i1</t>
  </si>
  <si>
    <t>i2</t>
  </si>
  <si>
    <t>xgboost-g++-omp-nohalftrick-noprefetch-byte-blockdense-higgs-n10-d8-mblockdense-t8-b0-f1-r1000000</t>
  </si>
  <si>
    <t>higgs d8</t>
  </si>
  <si>
    <t>xgboost-g++-omp-nohalftrick-noprefetch-byte-blockdense-higgs-n10-d8-mblockdense-t8-b0-f1-r100000</t>
  </si>
  <si>
    <t>xgboost-g++-omp-nohalftrick-noprefetch-byte-blockdense-higgs-n10-d8-mblockdense-t8-b0-f1-r2000000</t>
  </si>
  <si>
    <t>Speedup</t>
  </si>
  <si>
    <t>hist</t>
  </si>
  <si>
    <t>hist-nohalf</t>
  </si>
  <si>
    <t>xgboost-g++-omp-nohalftrick-noprefetch-byte-blockdense-higgs-n10-d8-mblockdense-t8-b0-f1-r200000</t>
  </si>
  <si>
    <t>xgboost-g++-omp-nohalftrick-noprefetch-byte-blockdense-higgs-n10-d8-mblockdense-t8-b0-f1-r500000</t>
  </si>
  <si>
    <t>BlockSize</t>
  </si>
  <si>
    <t>thread-32</t>
  </si>
  <si>
    <t>thread-8</t>
  </si>
  <si>
    <t>xgb-latest-higgs-n10-d8-mhist-t1</t>
  </si>
  <si>
    <t>xgb-latest-higgs-n10-d8-mhist-t16</t>
  </si>
  <si>
    <t>xgb-latest-higgs-n10-d8-mhist-t24</t>
  </si>
  <si>
    <t>xgb-latest-higgs-n10-d8-mhist-t32</t>
  </si>
  <si>
    <t>xgb-latest-higgs-n10-d8-mhist-t40</t>
  </si>
  <si>
    <t>xgb-latest-higgs-n10-d8-mhist-t48</t>
  </si>
  <si>
    <t>xgb-latest-higgs-n10-d8-mhist-t8</t>
  </si>
  <si>
    <t>lgbm_feature-32</t>
  </si>
  <si>
    <t>lgbm_data-32</t>
  </si>
  <si>
    <t>lgbm_feature-t32-d12</t>
  </si>
  <si>
    <t>lgbm_data-t32-d12</t>
  </si>
  <si>
    <t>lgbm_feature-t32-d16</t>
  </si>
  <si>
    <t>lgbm_data-t32-d16</t>
  </si>
  <si>
    <t>num_nodes sync</t>
  </si>
  <si>
    <t>[fg474admin@j-127 scalingTest]$ grep "extra nodes" SpeedUp-xgb-latest-synset-n10-d13-mhist-t32-b0-f1-r500000/*0.log</t>
  </si>
  <si>
    <t>[21:40:41]</t>
  </si>
  <si>
    <t>INFO:</t>
  </si>
  <si>
    <t>src/tree/updater_prune.cc:74:</t>
  </si>
  <si>
    <t>tree</t>
  </si>
  <si>
    <t>pruning</t>
  </si>
  <si>
    <t>end,</t>
  </si>
  <si>
    <t>roots,</t>
  </si>
  <si>
    <t>extra</t>
  </si>
  <si>
    <t>nodes,</t>
  </si>
  <si>
    <t>pruned</t>
  </si>
  <si>
    <t>max_depth=13</t>
  </si>
  <si>
    <t>[21:43:34]</t>
  </si>
  <si>
    <t>[21:46:28]</t>
  </si>
  <si>
    <t>[21:49:21]</t>
  </si>
  <si>
    <t>[21:52:22]</t>
  </si>
  <si>
    <t>[21:55:25]</t>
  </si>
  <si>
    <t>[21:58:25]</t>
  </si>
  <si>
    <t>[22:01:20]</t>
  </si>
  <si>
    <t>[22:04:16]</t>
  </si>
  <si>
    <t>[fg474admin@j-127 scalingTest]$ grep "extra nodes" SpeedUp-xgb-latest-synset-n10-d12-mhist-t32-b0-f1-r500000/*0.log</t>
  </si>
  <si>
    <t>[13:50:19]</t>
  </si>
  <si>
    <t>max_depth=12</t>
  </si>
  <si>
    <t>[13:51:46]</t>
  </si>
  <si>
    <t>[13:53:12]</t>
  </si>
  <si>
    <t>[13:54:40]</t>
  </si>
  <si>
    <t>[13:56:07]</t>
  </si>
  <si>
    <t>[13:57:37]</t>
  </si>
  <si>
    <t>[13:59:06]</t>
  </si>
  <si>
    <t>[14:00:34]</t>
  </si>
  <si>
    <t>[14:02:02]</t>
  </si>
  <si>
    <t>[fg474admin@j-127 scalingTest]$ grep "extra nodes" SpeedUp-xgb-latest-synset-n10-d8-mhist-t32-b0-f1-r500000/*0.log</t>
  </si>
  <si>
    <t>[13:42:38]</t>
  </si>
  <si>
    <t>max_depth=8</t>
  </si>
  <si>
    <t>[13:42:46]</t>
  </si>
  <si>
    <t>[13:42:54]</t>
  </si>
  <si>
    <t>[13:43:02]</t>
  </si>
  <si>
    <t>[13:43:11]</t>
  </si>
  <si>
    <t>[13:43:19]</t>
  </si>
  <si>
    <t>[13:43:27]</t>
  </si>
  <si>
    <t>[13:43:35]</t>
  </si>
  <si>
    <t>[13:43:43]</t>
  </si>
  <si>
    <t>lightgbm-synset-feature-t32-d8</t>
  </si>
  <si>
    <t>lightgbm-synset-feature-t32-d12</t>
  </si>
  <si>
    <t>lightgbm-synset-feature-t32-d13</t>
  </si>
  <si>
    <t>trainingtime</t>
  </si>
  <si>
    <t>xgboost-g++-omp-nohalftrick-noprefetch-block-higgs-n10-d8-mblock-b64</t>
  </si>
  <si>
    <t>f1</t>
  </si>
  <si>
    <t>r500000-t1</t>
  </si>
  <si>
    <t>r500000-t16</t>
  </si>
  <si>
    <t>r500000-t24</t>
  </si>
  <si>
    <t>r500000-t32</t>
  </si>
  <si>
    <t>r500000-t40</t>
  </si>
  <si>
    <t>r500000-t48</t>
  </si>
  <si>
    <t>r500000-t8</t>
  </si>
  <si>
    <t>xgboost-g++-omp-nohalftrick-noprefetch-byte-blockdense-higgs-n10-d8-mblockdense-b0</t>
  </si>
  <si>
    <t>Thread#</t>
  </si>
  <si>
    <t>block-0</t>
  </si>
  <si>
    <t>block-64</t>
  </si>
  <si>
    <t>synset-d12-t32</t>
  </si>
  <si>
    <t>[12:14:05]</t>
  </si>
  <si>
    <t>aux_time</t>
  </si>
  <si>
    <t>:</t>
  </si>
  <si>
    <t>Time</t>
  </si>
  <si>
    <t>???</t>
  </si>
  <si>
    <t>time</t>
  </si>
  <si>
    <t>AUX</t>
  </si>
  <si>
    <t>Aux</t>
  </si>
  <si>
    <t>[13:46:55]</t>
  </si>
  <si>
    <t>vector fill --&gt; memset   78 s-&gt; 49 s</t>
  </si>
  <si>
    <t>[16:15:27]</t>
  </si>
  <si>
    <t>remove global init, but use thread level init,  add 10s to BuildHist, but remove 49s in total, hooray</t>
  </si>
  <si>
    <t>[17:30:49]</t>
  </si>
  <si>
    <t>validation-xgboost-g++-omp-halftrick-noprefetch-byte-blockdense-longcube-memset-release-higgs-n10-d16-mblockdense-t32-b0-f1-r500000</t>
  </si>
  <si>
    <t>validation-xgb-latest-higgs-n10-d16-mhist-t32-b0-f1-r500000</t>
  </si>
  <si>
    <t>[20:47:10]</t>
  </si>
  <si>
    <t>[20:35:57]</t>
  </si>
  <si>
    <t>0:</t>
  </si>
  <si>
    <t>1:</t>
  </si>
  <si>
    <t>2:</t>
  </si>
  <si>
    <t>3:</t>
  </si>
  <si>
    <t>4:</t>
  </si>
  <si>
    <t>5:</t>
  </si>
  <si>
    <t>6:</t>
  </si>
  <si>
    <t>7:</t>
  </si>
  <si>
    <t>8:</t>
  </si>
  <si>
    <t>9:</t>
  </si>
  <si>
    <t>20:48:19,708</t>
  </si>
  <si>
    <t>INFO</t>
  </si>
  <si>
    <t>auc</t>
  </si>
  <si>
    <t>=</t>
  </si>
  <si>
    <t>20:36:07,487</t>
  </si>
  <si>
    <t>validation-xgboost-g++-omp-nohalftrick-noprefetch-byte-blockdense-longcube-memset-release-higgs-n10-d16-mblockdense-t32-b0-f1-r500000</t>
  </si>
  <si>
    <t>[20:40:31]</t>
  </si>
  <si>
    <t>20:41:50,455</t>
  </si>
  <si>
    <t>validation-xgboost-g++-omp-nohalftrick-noprefetch-byte-blockdense-longcube-threadinit-release-higgs-n10-d16-mblockdense-t32-b0-f1-r500000</t>
  </si>
  <si>
    <t>[21:39:18]</t>
  </si>
  <si>
    <t>validation-xgboost-g++-omp-halftrick-noprefetch-byte-blockdense-longcube-threadinit-release-higgs-n10-d16-mblockdense-t32-b0-f1-r500000</t>
  </si>
  <si>
    <t>[21:43:33]</t>
  </si>
  <si>
    <t>run-validate-block.sh</t>
  </si>
  <si>
    <t>depth</t>
  </si>
  <si>
    <t>speedup</t>
  </si>
  <si>
    <t>synset-n10-d8-mblockdense-b0,f16,r0</t>
  </si>
  <si>
    <t>synset-n10-d8-mblockdense-b0,f16,r100000</t>
  </si>
  <si>
    <t>block-1</t>
  </si>
  <si>
    <t>block-8</t>
  </si>
  <si>
    <t>block-16</t>
  </si>
  <si>
    <t>xgb-latest-higgs-tree_method=hist-nthread=32-max_depth=8--r10.log</t>
  </si>
  <si>
    <t>Iter</t>
  </si>
  <si>
    <t>auc=</t>
  </si>
  <si>
    <t>xgb-latest-higgs-tree_method=hist-nthread=32-max_depth=8--r20.log</t>
  </si>
  <si>
    <t>xgb-latest-higgs-tree_method=hist-nthread=32-max_depth=8--r30.log</t>
  </si>
  <si>
    <t>xgboost-g++-omp-nohalftrick-noprefetch-byte-blockdense-higgs-n10-d8-mblockdense-b0	f1	r500000-t8</t>
  </si>
  <si>
    <t>xgb-latest-higgs-tree_method=hist-nthread=32-max_depth=8--r40.log</t>
  </si>
  <si>
    <t>xgb-latest-higgs-tree_method=hist-nthread=32-max_depth=8--r50.log</t>
  </si>
  <si>
    <t>xgb-latest-higgs-tree_method=hist-nthread=32-max_depth=8--r60.log</t>
  </si>
  <si>
    <t>xgb-latest-higgs-tree_method=hist-nthread=32-max_depth=8--r70.log</t>
  </si>
  <si>
    <t>xgb-latest-higgs-tree_method=hist-nthread=32-max_depth=8--r80.log</t>
  </si>
  <si>
    <t>xgb-latest-higgs-tree_method=hist-nthread=32-max_depth=8--r90.log</t>
  </si>
  <si>
    <t>xgb-latest-higgs-tree_method=hist-nthread=32-max_depth=8--r100.log</t>
  </si>
  <si>
    <t>xgb-latest-higgs-tree_method=hist-nthread=32-max_depth=8--r120.log</t>
  </si>
  <si>
    <t>xgb-latest-higgs-tree_method=hist-nthread=32-max_depth=8--r140.log</t>
  </si>
  <si>
    <t>xgb-latest-higgs-tree_method=hist-nthread=32-max_depth=8--r160.log</t>
  </si>
  <si>
    <t>xgb-latest-higgs-tree_method=hist-nthread=32-max_depth=8--r180.log</t>
  </si>
  <si>
    <t>xgb-latest-higgs-tree_method=hist-nthread=32-max_depth=8--r200.log</t>
  </si>
  <si>
    <t>xgb-latest-higgs-tree_method=hist-nthread=32-max_depth=8--r220.log</t>
  </si>
  <si>
    <t>xgb-latest-higgs-tree_method=hist-nthread=32-max_depth=8--r240.log</t>
  </si>
  <si>
    <t>xgb-latest-higgs-tree_method=hist-nthread=32-max_depth=8--r260.log</t>
  </si>
  <si>
    <t>xgb-latest-higgs-tree_method=hist-nthread=32-max_depth=8--r280.log</t>
  </si>
  <si>
    <t>xgb-latest-higgs-tree_method=hist-nthread=32-max_depth=8--r300.log</t>
  </si>
  <si>
    <t>daalgbt2019update1.1</t>
  </si>
  <si>
    <t>daalgbt.v2-t32-d8</t>
  </si>
  <si>
    <t>daalgbt.v2-t32-d12</t>
  </si>
  <si>
    <t>xgboost-g++-omp-nohalftrick-noprefetch-cutmodelhalf-release-higgs_block-max_depth=8----r10.log, 10, time=, 6.81023,</t>
  </si>
  <si>
    <t>xgboost-g++-omp-nohalftrick-noprefetch-cutmodelhalf-release-higgs_block-max_depth=8----r10.log, 10, auc=, 0.712015,</t>
  </si>
  <si>
    <t>xgboost-g++-omp-nohalftrick-noprefetch-cutmodelhalf-release-higgs_block-max_depth=8----r20.log, 20, time=, 13.6702,</t>
  </si>
  <si>
    <t>xgboost-g++-omp-nohalftrick-noprefetch-cutmodelhalf-release-higgs_block-max_depth=8----r20.log, 20, auc=, 0.721246,</t>
  </si>
  <si>
    <t>xgboost-g++-omp-nohalftrick-noprefetch-cutmodelhalf-release-higgs_block-max_depth=8----r30.log, 30, time=, 20.012,</t>
  </si>
  <si>
    <t>xgboost-g++-omp-nohalftrick-noprefetch-cutmodelhalf-release-higgs_block-max_depth=8----r30.log, 30, auc=, 0.726872,</t>
  </si>
  <si>
    <t>xgboost-g++-omp-nohalftrick-noprefetch-cutmodelhalf-release-higgs_block-max_depth=8----r40.log, 40, time=, 26.4346,</t>
  </si>
  <si>
    <t>xgboost-g++-omp-nohalftrick-noprefetch-cutmodelhalf-release-higgs_block-max_depth=8----r40.log, 40, auc=, 0.730289,</t>
  </si>
  <si>
    <t>xgboost-g++-omp-nohalftrick-noprefetch-cutmodelhalf-release-higgs_block-max_depth=8----r50.log, 50, time=, 32.3514,</t>
  </si>
  <si>
    <t>xgboost-g++-omp-nohalftrick-noprefetch-cutmodelhalf-release-higgs_block-max_depth=8----r50.log, 50, auc=, 0.732753,</t>
  </si>
  <si>
    <t>xgboost-g++-omp-nohalftrick-noprefetch-cutmodelhalf-release-higgs_block-max_depth=8----r60.log, 60, time=, 39.5218,</t>
  </si>
  <si>
    <t>xgboost-g++-omp-nohalftrick-noprefetch-cutmodelhalf-release-higgs_block-max_depth=8----r60.log, 60, auc=, 0.734681,</t>
  </si>
  <si>
    <t>xgboost-g++-omp-nohalftrick-noprefetch-cutmodelhalf-release-higgs_block-max_depth=8----r70.log, 70, time=, 45.4233,</t>
  </si>
  <si>
    <t>xgboost-g++-omp-nohalftrick-noprefetch-cutmodelhalf-release-higgs_block-max_depth=8----r70.log, 70, auc=, 0.736455,</t>
  </si>
  <si>
    <t>xgboost-g++-omp-nohalftrick-noprefetch-cutmodelhalf-release-higgs_block-max_depth=8----r80.log, 80, time=, 51.2457,</t>
  </si>
  <si>
    <t>xgboost-g++-omp-nohalftrick-noprefetch-cutmodelhalf-release-higgs_block-max_depth=8----r80.log, 80, auc=, 0.737766,</t>
  </si>
  <si>
    <t>xgboost-g++-omp-nohalftrick-noprefetch-cutmodelhalf-release-higgs_block-max_depth=8----r90.log, 90, time=, 58.1312,</t>
  </si>
  <si>
    <t>xgboost-g++-omp-nohalftrick-noprefetch-cutmodelhalf-release-higgs_block-max_depth=8----r90.log, 90, auc=, 0.739491,</t>
  </si>
  <si>
    <t>xgboost-g++-omp-nohalftrick-noprefetch-cutmodelhalf-release-higgs_block-max_depth=8----r100.log, 100, time=, 64.6234,</t>
  </si>
  <si>
    <t>xgboost-g++-omp-nohalftrick-noprefetch-cutmodelhalf-release-higgs_block-max_depth=8----r100.log, 100, auc=, 0.740474,</t>
  </si>
  <si>
    <t>xgboost-g++-omp-nohalftrick-noprefetch-cutmodelhalf-release-higgs_block-max_depth=8----r120.log, 120, time=, 76.828,</t>
  </si>
  <si>
    <t>xgboost-g++-omp-nohalftrick-noprefetch-cutmodelhalf-release-higgs_block-max_depth=8----r120.log, 120, auc=, 0.742404,</t>
  </si>
  <si>
    <t>xgboost-g++-omp-nohalftrick-noprefetch-cutmodelhalf-release-higgs_block-max_depth=8----r140.log, 140, time=, 89.8113,</t>
  </si>
  <si>
    <t>xgboost-g++-omp-nohalftrick-noprefetch-cutmodelhalf-release-higgs_block-max_depth=8----r140.log, 140, auc=, 0.743535,</t>
  </si>
  <si>
    <t>xgboost-g++-omp-nohalftrick-noprefetch-cutmodelhalf-release-higgs_block-max_depth=8----r160.log, 160, time=, 102.322,</t>
  </si>
  <si>
    <t>xgboost-g++-omp-nohalftrick-noprefetch-cutmodelhalf-release-higgs_block-max_depth=8----r160.log, 160, auc=, 0.745353,</t>
  </si>
  <si>
    <t>xgboost-g++-omp-nohalftrick-noprefetch-cutmodelhalf-release-higgs_block-max_depth=8----r180.log, 180, time=, 116.083,</t>
  </si>
  <si>
    <t>xgboost-g++-omp-nohalftrick-noprefetch-cutmodelhalf-release-higgs_block-max_depth=8----r180.log, 180, auc=, 0.746457,</t>
  </si>
  <si>
    <t>xgboost-g++-omp-nohalftrick-noprefetch-cutmodelhalf-release-higgs_block-max_depth=8----r200.log, 200, time=, 125.625,</t>
  </si>
  <si>
    <t>xgboost-g++-omp-nohalftrick-noprefetch-cutmodelhalf-release-higgs_block-max_depth=8----r200.log, 200, auc=, 0.747379,</t>
  </si>
  <si>
    <t>xgboost-g++-omp-nohalftrick-noprefetch-cutmodelhalf-release-higgs_block-max_depth=8----r220.log, 220, time=, 137.942,</t>
  </si>
  <si>
    <t>xgboost-g++-omp-nohalftrick-noprefetch-cutmodelhalf-release-higgs_block-max_depth=8----r220.log, 220, auc=, 0.748325,</t>
  </si>
  <si>
    <t>xgboost-g++-omp-nohalftrick-noprefetch-cutmodelhalf-release-higgs_block-max_depth=8----r240.log, 240, time=, 150.54,</t>
  </si>
  <si>
    <t>xgboost-g++-omp-nohalftrick-noprefetch-cutmodelhalf-release-higgs_block-max_depth=8----r240.log, 240, auc=, 0.749181,</t>
  </si>
  <si>
    <t>xgboost-g++-omp-nohalftrick-noprefetch-cutmodelhalf-release-higgs_block-max_depth=8----r260.log, 260, time=, 163.659,</t>
  </si>
  <si>
    <t>xgboost-g++-omp-nohalftrick-noprefetch-cutmodelhalf-release-higgs_block-max_depth=8----r260.log, 260, auc=, 0.749737,</t>
  </si>
  <si>
    <t>xgboost-g++-omp-nohalftrick-noprefetch-cutmodelhalf-release-higgs_block-max_depth=8----r280.log, 280, time=, 176.019,</t>
  </si>
  <si>
    <t>xgboost-g++-omp-nohalftrick-noprefetch-cutmodelhalf-release-higgs_block-max_depth=8----r280.log, 280, auc=, 0.750171,</t>
  </si>
  <si>
    <t>xgboost-g++-omp-nohalftrick-noprefetch-cutmodelhalf-release-higgs_block-max_depth=8----r300.log, 300, time=, 188.428,</t>
  </si>
  <si>
    <t>xgboost-g++-omp-nohalftrick-noprefetch-cutmodelhalf-release-higgs_block-max_depth=8----r300.log, 300, auc=, 0.750794,</t>
  </si>
  <si>
    <t>xgboost-g++-omp-halftrick-noprefetch-cutmodelhalf-release-higgs_block-max_depth=8----r10.log, 10, time=, 6.71723,</t>
  </si>
  <si>
    <t>xgboost-g++-omp-halftrick-noprefetch-cutmodelhalf-release-higgs_block-max_depth=8----r10.log, 10, auc=, 0.712015,</t>
  </si>
  <si>
    <t>xgboost-g++-omp-halftrick-noprefetch-cutmodelhalf-release-higgs_block-max_depth=8----r20.log, 20, time=, 13.8061,</t>
  </si>
  <si>
    <t>xgboost-g++-omp-halftrick-noprefetch-cutmodelhalf-release-higgs_block-max_depth=8----r20.log, 20, auc=, 0.714122,</t>
  </si>
  <si>
    <t>xgboost-g++-omp-halftrick-noprefetch-cutmodelhalf-release-higgs_block-max_depth=8----r30.log, 30, time=, 20.6828,</t>
  </si>
  <si>
    <t>xgboost-g++-omp-halftrick-noprefetch-cutmodelhalf-release-higgs_block-max_depth=8----r30.log, 30, auc=, 0.726872,</t>
  </si>
  <si>
    <t>xgboost-g++-omp-halftrick-noprefetch-cutmodelhalf-release-higgs_block-max_depth=8----r40.log, 40, time=, 27.4806,</t>
  </si>
  <si>
    <t>xgboost-g++-omp-halftrick-noprefetch-cutmodelhalf-release-higgs_block-max_depth=8----r40.log, 40, auc=, 0.727129,</t>
  </si>
  <si>
    <t>xgboost-g++-omp-halftrick-noprefetch-cutmodelhalf-release-higgs_block-max_depth=8----r50.log, 50, time=, 33.5778,</t>
  </si>
  <si>
    <t>xgboost-g++-omp-halftrick-noprefetch-cutmodelhalf-release-higgs_block-max_depth=8----r50.log, 50, auc=, 0.732753,</t>
  </si>
  <si>
    <t>xgboost-g++-omp-halftrick-noprefetch-cutmodelhalf-release-higgs_block-max_depth=8----r60.log, 60, time=, 40.8337,</t>
  </si>
  <si>
    <t>xgboost-g++-omp-halftrick-noprefetch-cutmodelhalf-release-higgs_block-max_depth=8----r60.log, 60, auc=, 0.725699,</t>
  </si>
  <si>
    <t>xgboost-g++-omp-halftrick-noprefetch-cutmodelhalf-release-higgs_block-max_depth=8----r70.log, 70, time=, 47.2594,</t>
  </si>
  <si>
    <t>xgboost-g++-omp-halftrick-noprefetch-cutmodelhalf-release-higgs_block-max_depth=8----r70.log, 70, auc=, 0.717678,</t>
  </si>
  <si>
    <t>xgboost-g++-omp-halftrick-noprefetch-cutmodelhalf-release-higgs_block-max_depth=8----r80.log, 80, time=, 53.9284,</t>
  </si>
  <si>
    <t>xgboost-g++-omp-halftrick-noprefetch-cutmodelhalf-release-higgs_block-max_depth=8----r80.log, 80, auc=, 0.738168,</t>
  </si>
  <si>
    <t>xgboost-g++-omp-halftrick-noprefetch-cutmodelhalf-release-higgs_block-max_depth=8----r90.log, 90, time=, 60.1332,</t>
  </si>
  <si>
    <t>xgboost-g++-omp-halftrick-noprefetch-cutmodelhalf-release-higgs_block-max_depth=8----r90.log, 90, auc=, 0.714565,</t>
  </si>
  <si>
    <t>xgboost-g++-omp-halftrick-noprefetch-cutmodelhalf-release-higgs_block-max_depth=8----r100.log, 100, time=, 66.4354,</t>
  </si>
  <si>
    <t>xgboost-g++-omp-halftrick-noprefetch-cutmodelhalf-release-higgs_block-max_depth=8----r100.log, 100, auc=, 0.740474,</t>
  </si>
  <si>
    <t>xgboost-g++-omp-halftrick-noprefetch-cutmodelhalf-release-higgs_block-max_depth=8----r120.log, 120, time=, 79.1934,</t>
  </si>
  <si>
    <t>xgboost-g++-omp-halftrick-noprefetch-cutmodelhalf-release-higgs_block-max_depth=8----r120.log, 120, auc=, 0.741790,</t>
  </si>
  <si>
    <t>xgboost-g++-omp-halftrick-noprefetch-cutmodelhalf-release-higgs_block-max_depth=8----r140.log, 140, time=, 91.5022,</t>
  </si>
  <si>
    <t>xgboost-g++-omp-halftrick-noprefetch-cutmodelhalf-release-higgs_block-max_depth=8----r140.log, 140, auc=, 0.737840,</t>
  </si>
  <si>
    <t>xgboost-g++-omp-halftrick-noprefetch-cutmodelhalf-release-higgs_block-max_depth=8----r160.log, 160, time=, 105.157,</t>
  </si>
  <si>
    <t>xgboost-g++-omp-halftrick-noprefetch-cutmodelhalf-release-higgs_block-max_depth=8----r160.log, 160, auc=, 0.744499,</t>
  </si>
  <si>
    <t>xgboost-g++-omp-halftrick-noprefetch-cutmodelhalf-release-higgs_block-max_depth=8----r180.log, 180, time=, 116.89,</t>
  </si>
  <si>
    <t>xgboost-g++-omp-halftrick-noprefetch-cutmodelhalf-release-higgs_block-max_depth=8----r180.log, 180, auc=, 0.746409,</t>
  </si>
  <si>
    <t>xgboost-g++-omp-halftrick-noprefetch-cutmodelhalf-release-higgs_block-max_depth=8----r200.log, 200, time=, 130.746,</t>
  </si>
  <si>
    <t>xgboost-g++-omp-halftrick-noprefetch-cutmodelhalf-release-higgs_block-max_depth=8----r200.log, 200, auc=, 0.747436,</t>
  </si>
  <si>
    <t>xgboost-g++-omp-halftrick-noprefetch-cutmodelhalf-release-higgs_block-max_depth=8----r220.log, 220, time=, 142.933,</t>
  </si>
  <si>
    <t>xgboost-g++-omp-halftrick-noprefetch-cutmodelhalf-release-higgs_block-max_depth=8----r220.log, 220, auc=, 0.748320,</t>
  </si>
  <si>
    <t>xgboost-g++-omp-halftrick-noprefetch-cutmodelhalf-release-higgs_block-max_depth=8----r240.log, 240, time=, 154.024,</t>
  </si>
  <si>
    <t>xgboost-g++-omp-halftrick-noprefetch-cutmodelhalf-release-higgs_block-max_depth=8----r240.log, 240, auc=, 0.749181,</t>
  </si>
  <si>
    <t>xgboost-g++-omp-halftrick-noprefetch-cutmodelhalf-release-higgs_block-max_depth=8----r260.log, 260, time=, 159.857,</t>
  </si>
  <si>
    <t>xgboost-g++-omp-halftrick-noprefetch-cutmodelhalf-release-higgs_block-max_depth=8----r260.log, 260, auc=, 0.745692,</t>
  </si>
  <si>
    <t>xgboost-g++-omp-halftrick-noprefetch-cutmodelhalf-release-higgs_block-max_depth=8----r280.log, 280, time=, 179.617,</t>
  </si>
  <si>
    <t>xgboost-g++-omp-halftrick-noprefetch-cutmodelhalf-release-higgs_block-max_depth=8----r280.log, 280, auc=, 0.745043,</t>
  </si>
  <si>
    <t>xgboost-g++-omp-halftrick-noprefetch-cutmodelhalf-release-higgs_block-max_depth=8----r300.log, 300, time=, 192.316,</t>
  </si>
  <si>
    <t>xgboost-g++-omp-halftrick-noprefetch-cutmodelhalf-release-higgs_block-max_depth=8----r300.log, 300, auc=, 0.750794,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</si>
</sst>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b/>
    </font>
    <font/>
    <font>
      <color rgb="FF000000"/>
      <name val="Arial"/>
    </font>
    <font>
      <name val="Arial"/>
    </font>
    <font>
      <sz val="11.0"/>
      <color rgb="FF383838"/>
      <name val="Gotham"/>
    </font>
    <font>
      <u/>
      <color rgb="FF0000FF"/>
    </font>
  </fonts>
  <fills count="19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F00FF"/>
        <bgColor rgb="FFFF00F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3" fontId="2" numFmtId="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7" fontId="2" numFmtId="0" xfId="0" applyAlignment="1" applyFill="1" applyFont="1">
      <alignment readingOrder="0"/>
    </xf>
    <xf borderId="0" fillId="8" fontId="3" numFmtId="0" xfId="0" applyAlignment="1" applyFill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4" xfId="0" applyFont="1" applyNumberFormat="1"/>
    <xf borderId="0" fillId="0" fontId="2" numFmtId="0" xfId="0" applyAlignment="1" applyFont="1">
      <alignment horizontal="right"/>
    </xf>
    <xf borderId="0" fillId="9" fontId="3" numFmtId="0" xfId="0" applyAlignment="1" applyFill="1" applyFont="1">
      <alignment horizontal="right" readingOrder="0"/>
    </xf>
    <xf borderId="0" fillId="10" fontId="3" numFmtId="0" xfId="0" applyAlignment="1" applyFill="1" applyFont="1">
      <alignment horizontal="left" readingOrder="0"/>
    </xf>
    <xf borderId="0" fillId="10" fontId="3" numFmtId="0" xfId="0" applyAlignment="1" applyFont="1">
      <alignment horizontal="right" readingOrder="0"/>
    </xf>
    <xf borderId="0" fillId="0" fontId="2" numFmtId="10" xfId="0" applyAlignment="1" applyFont="1" applyNumberFormat="1">
      <alignment readingOrder="0"/>
    </xf>
    <xf borderId="0" fillId="11" fontId="2" numFmtId="0" xfId="0" applyFill="1" applyFont="1"/>
    <xf borderId="0" fillId="12" fontId="2" numFmtId="0" xfId="0" applyAlignment="1" applyFill="1" applyFont="1">
      <alignment readingOrder="0"/>
    </xf>
    <xf borderId="0" fillId="12" fontId="2" numFmtId="10" xfId="0" applyAlignment="1" applyFont="1" applyNumberFormat="1">
      <alignment readingOrder="0"/>
    </xf>
    <xf borderId="0" fillId="9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6" fontId="2" numFmtId="4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4" xfId="0" applyAlignment="1" applyFont="1" applyNumberFormat="1">
      <alignment horizontal="right" vertical="bottom"/>
    </xf>
    <xf borderId="0" fillId="3" fontId="4" numFmtId="4" xfId="0" applyAlignment="1" applyFont="1" applyNumberFormat="1">
      <alignment horizontal="right" vertical="bottom"/>
    </xf>
    <xf borderId="0" fillId="13" fontId="2" numFmtId="0" xfId="0" applyAlignment="1" applyFill="1" applyFont="1">
      <alignment readingOrder="0"/>
    </xf>
    <xf borderId="0" fillId="11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7" fontId="2" numFmtId="0" xfId="0" applyFont="1"/>
    <xf borderId="0" fillId="14" fontId="2" numFmtId="0" xfId="0" applyAlignment="1" applyFill="1" applyFont="1">
      <alignment readingOrder="0"/>
    </xf>
    <xf borderId="0" fillId="15" fontId="2" numFmtId="0" xfId="0" applyAlignment="1" applyFill="1" applyFont="1">
      <alignment readingOrder="0"/>
    </xf>
    <xf borderId="0" fillId="0" fontId="2" numFmtId="11" xfId="0" applyAlignment="1" applyFont="1" applyNumberFormat="1">
      <alignment readingOrder="0"/>
    </xf>
    <xf borderId="0" fillId="16" fontId="2" numFmtId="0" xfId="0" applyAlignment="1" applyFill="1" applyFont="1">
      <alignment readingOrder="0"/>
    </xf>
    <xf borderId="0" fillId="8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17" fontId="2" numFmtId="0" xfId="0" applyAlignment="1" applyFill="1" applyFont="1">
      <alignment readingOrder="0"/>
    </xf>
    <xf borderId="0" fillId="7" fontId="6" numFmtId="0" xfId="0" applyAlignment="1" applyFont="1">
      <alignment readingOrder="0"/>
    </xf>
    <xf borderId="0" fillId="18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Time Complexity of xgboost over TreeDepth on Higgs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'1.XgbBottleneckAnalysis'!$N$8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'1.XgbBottleneckAnalysis'!$K$9:$K$11</c:f>
            </c:strRef>
          </c:cat>
          <c:val>
            <c:numRef>
              <c:f>'1.XgbBottleneckAnalysis'!$N$9:$N$11</c:f>
            </c:numRef>
          </c:val>
          <c:smooth val="1"/>
        </c:ser>
        <c:ser>
          <c:idx val="1"/>
          <c:order val="1"/>
          <c:tx>
            <c:strRef>
              <c:f>'1.XgbBottleneckAnalysis'!$O$8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'1.XgbBottleneckAnalysis'!$K$9:$K$11</c:f>
            </c:strRef>
          </c:cat>
          <c:val>
            <c:numRef>
              <c:f>'1.XgbBottleneckAnalysis'!$O$9:$O$11</c:f>
            </c:numRef>
          </c:val>
          <c:smooth val="1"/>
        </c:ser>
        <c:ser>
          <c:idx val="2"/>
          <c:order val="2"/>
          <c:tx>
            <c:strRef>
              <c:f>'1.XgbBottleneckAnalysis'!$S$8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'1.XgbBottleneckAnalysis'!$K$9:$K$11</c:f>
            </c:strRef>
          </c:cat>
          <c:val>
            <c:numRef>
              <c:f>'1.XgbBottleneckAnalysis'!$S$9:$S$11</c:f>
            </c:numRef>
          </c:val>
          <c:smooth val="1"/>
        </c:ser>
        <c:ser>
          <c:idx val="3"/>
          <c:order val="3"/>
          <c:tx>
            <c:strRef>
              <c:f>'1.XgbBottleneckAnalysis'!$Q$8</c:f>
            </c:strRef>
          </c:tx>
          <c:spPr>
            <a:ln cmpd="sng" w="19050">
              <a:solidFill>
                <a:srgbClr val="109618"/>
              </a:solidFill>
              <a:prstDash val="dash"/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'1.XgbBottleneckAnalysis'!$K$9:$K$11</c:f>
            </c:strRef>
          </c:cat>
          <c:val>
            <c:numRef>
              <c:f>'1.XgbBottleneckAnalysis'!$Q$9:$Q$11</c:f>
            </c:numRef>
          </c:val>
          <c:smooth val="1"/>
        </c:ser>
        <c:axId val="2066383875"/>
        <c:axId val="705554992"/>
      </c:lineChart>
      <c:catAx>
        <c:axId val="2066383875"/>
        <c:scaling>
          <c:orientation val="minMax"/>
          <c:max val="17.0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Tree Depth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705554992"/>
      </c:catAx>
      <c:valAx>
        <c:axId val="705554992"/>
        <c:scaling>
          <c:orientation val="minMax"/>
          <c:max val="7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Normalized 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66383875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Time Complexity to TreeDepth on Synset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'1.XgbBottleneckAnalysis'!$N$2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'1.XgbBottleneckAnalysis'!$K$3:$K$5</c:f>
            </c:strRef>
          </c:cat>
          <c:val>
            <c:numRef>
              <c:f>'1.XgbBottleneckAnalysis'!$N$3:$N$5</c:f>
            </c:numRef>
          </c:val>
          <c:smooth val="1"/>
        </c:ser>
        <c:ser>
          <c:idx val="1"/>
          <c:order val="1"/>
          <c:tx>
            <c:strRef>
              <c:f>'1.XgbBottleneckAnalysis'!$O$2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'1.XgbBottleneckAnalysis'!$K$3:$K$5</c:f>
            </c:strRef>
          </c:cat>
          <c:val>
            <c:numRef>
              <c:f>'1.XgbBottleneckAnalysis'!$O$3:$O$5</c:f>
            </c:numRef>
          </c:val>
          <c:smooth val="1"/>
        </c:ser>
        <c:ser>
          <c:idx val="2"/>
          <c:order val="2"/>
          <c:tx>
            <c:strRef>
              <c:f>'1.XgbBottleneckAnalysis'!$Q$2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'1.XgbBottleneckAnalysis'!$K$3:$K$5</c:f>
            </c:strRef>
          </c:cat>
          <c:val>
            <c:numRef>
              <c:f>'1.XgbBottleneckAnalysis'!$Q$3:$Q$5</c:f>
            </c:numRef>
          </c:val>
          <c:smooth val="1"/>
        </c:ser>
        <c:axId val="825702931"/>
        <c:axId val="2107656944"/>
      </c:lineChart>
      <c:catAx>
        <c:axId val="825702931"/>
        <c:scaling>
          <c:orientation val="minMax"/>
          <c:max val="14.0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Tree Depth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107656944"/>
      </c:catAx>
      <c:valAx>
        <c:axId val="2107656944"/>
        <c:scaling>
          <c:orientation val="minMax"/>
          <c:max val="64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Normalized 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25702931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Time Complexity of Block over TreeDepth on Higgs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'1.XgbBottleneckAnalysis'!$F$49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'1.XgbBottleneckAnalysis'!$C$50:$C$52</c:f>
            </c:strRef>
          </c:cat>
          <c:val>
            <c:numRef>
              <c:f>'1.XgbBottleneckAnalysis'!$F$50:$F$52</c:f>
            </c:numRef>
          </c:val>
          <c:smooth val="1"/>
        </c:ser>
        <c:ser>
          <c:idx val="1"/>
          <c:order val="1"/>
          <c:tx>
            <c:strRef>
              <c:f>'1.XgbBottleneckAnalysis'!$G$49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'1.XgbBottleneckAnalysis'!$C$50:$C$52</c:f>
            </c:strRef>
          </c:cat>
          <c:val>
            <c:numRef>
              <c:f>'1.XgbBottleneckAnalysis'!$G$50:$G$52</c:f>
            </c:numRef>
          </c:val>
          <c:smooth val="1"/>
        </c:ser>
        <c:ser>
          <c:idx val="2"/>
          <c:order val="2"/>
          <c:tx>
            <c:strRef>
              <c:f>'1.XgbBottleneckAnalysis'!$K$49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'1.XgbBottleneckAnalysis'!$C$50:$C$52</c:f>
            </c:strRef>
          </c:cat>
          <c:val>
            <c:numRef>
              <c:f>'1.XgbBottleneckAnalysis'!$K$50:$K$52</c:f>
            </c:numRef>
          </c:val>
          <c:smooth val="1"/>
        </c:ser>
        <c:ser>
          <c:idx val="3"/>
          <c:order val="3"/>
          <c:tx>
            <c:strRef>
              <c:f>'1.XgbBottleneckAnalysis'!$I$49</c:f>
            </c:strRef>
          </c:tx>
          <c:spPr>
            <a:ln cmpd="sng" w="19050">
              <a:solidFill>
                <a:srgbClr val="109618"/>
              </a:solidFill>
              <a:prstDash val="dash"/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'1.XgbBottleneckAnalysis'!$C$50:$C$52</c:f>
            </c:strRef>
          </c:cat>
          <c:val>
            <c:numRef>
              <c:f>'1.XgbBottleneckAnalysis'!$I$50:$I$52</c:f>
            </c:numRef>
          </c:val>
          <c:smooth val="1"/>
        </c:ser>
        <c:axId val="1604285787"/>
        <c:axId val="1384412194"/>
      </c:lineChart>
      <c:catAx>
        <c:axId val="1604285787"/>
        <c:scaling>
          <c:orientation val="minMax"/>
          <c:max val="17.0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Tree Depth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384412194"/>
      </c:catAx>
      <c:valAx>
        <c:axId val="1384412194"/>
        <c:scaling>
          <c:orientation val="minMax"/>
          <c:max val="7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Normalized 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04285787"/>
      </c:valAx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Time Complexity of LightGBM over TreeDepth on Higgs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'1.XgbBottleneckAnalysis'!$F$83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'1.XgbBottleneckAnalysis'!$C$84:$C$86</c:f>
            </c:strRef>
          </c:cat>
          <c:val>
            <c:numRef>
              <c:f>'1.XgbBottleneckAnalysis'!$F$84:$F$86</c:f>
            </c:numRef>
          </c:val>
          <c:smooth val="1"/>
        </c:ser>
        <c:ser>
          <c:idx val="1"/>
          <c:order val="1"/>
          <c:tx>
            <c:strRef>
              <c:f>'1.XgbBottleneckAnalysis'!$I$83</c:f>
            </c:strRef>
          </c:tx>
          <c:spPr>
            <a:ln cmpd="sng" w="19050">
              <a:solidFill>
                <a:srgbClr val="6AA84F"/>
              </a:solidFill>
              <a:prstDash val="dash"/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'1.XgbBottleneckAnalysis'!$C$84:$C$86</c:f>
            </c:strRef>
          </c:cat>
          <c:val>
            <c:numRef>
              <c:f>'1.XgbBottleneckAnalysis'!$I$84:$I$86</c:f>
            </c:numRef>
          </c:val>
          <c:smooth val="1"/>
        </c:ser>
        <c:axId val="352561915"/>
        <c:axId val="1723781287"/>
      </c:lineChart>
      <c:catAx>
        <c:axId val="352561915"/>
        <c:scaling>
          <c:orientation val="minMax"/>
          <c:max val="17.0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Tree Depth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723781287"/>
      </c:catAx>
      <c:valAx>
        <c:axId val="1723781287"/>
        <c:scaling>
          <c:orientation val="minMax"/>
          <c:max val="7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Normalized 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52561915"/>
      </c:valAx>
    </c:plotArea>
    <c:legend>
      <c:legendPos val="r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Time Complexity of DaalGBT over TreeDepth on Higgs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'1.XgbBottleneckAnalysis'!$F$110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'1.XgbBottleneckAnalysis'!$C$84:$C$86</c:f>
            </c:strRef>
          </c:cat>
          <c:val>
            <c:numRef>
              <c:f>'1.XgbBottleneckAnalysis'!$F$111:$F$113</c:f>
            </c:numRef>
          </c:val>
          <c:smooth val="1"/>
        </c:ser>
        <c:ser>
          <c:idx val="1"/>
          <c:order val="1"/>
          <c:tx>
            <c:strRef>
              <c:f>'1.XgbBottleneckAnalysis'!$I$83</c:f>
            </c:strRef>
          </c:tx>
          <c:spPr>
            <a:ln cmpd="sng" w="19050">
              <a:solidFill>
                <a:srgbClr val="6AA84F"/>
              </a:solidFill>
              <a:prstDash val="dash"/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'1.XgbBottleneckAnalysis'!$C$84:$C$86</c:f>
            </c:strRef>
          </c:cat>
          <c:val>
            <c:numRef>
              <c:f>'1.XgbBottleneckAnalysis'!$I$84:$I$86</c:f>
            </c:numRef>
          </c:val>
          <c:smooth val="1"/>
        </c:ser>
        <c:axId val="1364892794"/>
        <c:axId val="998396413"/>
      </c:lineChart>
      <c:catAx>
        <c:axId val="1364892794"/>
        <c:scaling>
          <c:orientation val="minMax"/>
          <c:max val="17.0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Tree Depth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998396413"/>
      </c:catAx>
      <c:valAx>
        <c:axId val="998396413"/>
        <c:scaling>
          <c:orientation val="minMax"/>
          <c:max val="7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Normalized 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64892794"/>
      </c:valAx>
    </c:plotArea>
    <c:legend>
      <c:legendPos val="r"/>
      <c:overlay val="0"/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SpeedUp to Xgboost on Higgs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'2.Speedup'!$H$3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'2.Speedup'!$B$4:$B$6</c:f>
            </c:strRef>
          </c:cat>
          <c:val>
            <c:numRef>
              <c:f>'2.Speedup'!$H$4:$H$6</c:f>
            </c:numRef>
          </c:val>
        </c:ser>
        <c:ser>
          <c:idx val="1"/>
          <c:order val="1"/>
          <c:tx>
            <c:strRef>
              <c:f>'2.Speedup'!$I$3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'2.Speedup'!$B$4:$B$6</c:f>
            </c:strRef>
          </c:cat>
          <c:val>
            <c:numRef>
              <c:f>'2.Speedup'!$I$4:$I$6</c:f>
            </c:numRef>
          </c:val>
        </c:ser>
        <c:ser>
          <c:idx val="2"/>
          <c:order val="2"/>
          <c:tx>
            <c:strRef>
              <c:f>'2.Speedup'!$J$3</c:f>
            </c:strRef>
          </c:tx>
          <c:spPr>
            <a:solidFill>
              <a:srgbClr val="FF9900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'2.Speedup'!$B$4:$B$6</c:f>
            </c:strRef>
          </c:cat>
          <c:val>
            <c:numRef>
              <c:f>'2.Speedup'!$J$4:$J$6</c:f>
            </c:numRef>
          </c:val>
        </c:ser>
        <c:axId val="556421051"/>
        <c:axId val="687392518"/>
      </c:barChart>
      <c:catAx>
        <c:axId val="5564210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Tree_Depth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687392518"/>
      </c:catAx>
      <c:valAx>
        <c:axId val="6873925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Training Time 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56421051"/>
      </c:valAx>
    </c:plotArea>
    <c:legend>
      <c:legendPos val="r"/>
      <c:overlay val="0"/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Training Time on Higgs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'2.Speedup'!$D$3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'2.Speedup'!$B$4:$B$6</c:f>
            </c:strRef>
          </c:cat>
          <c:val>
            <c:numRef>
              <c:f>'2.Speedup'!$D$4:$D$6</c:f>
            </c:numRef>
          </c:val>
        </c:ser>
        <c:ser>
          <c:idx val="1"/>
          <c:order val="1"/>
          <c:tx>
            <c:strRef>
              <c:f>'2.Speedup'!$F$3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'2.Speedup'!$B$4:$B$6</c:f>
            </c:strRef>
          </c:cat>
          <c:val>
            <c:numRef>
              <c:f>'2.Speedup'!$F$4:$F$6</c:f>
            </c:numRef>
          </c:val>
        </c:ser>
        <c:ser>
          <c:idx val="2"/>
          <c:order val="2"/>
          <c:tx>
            <c:strRef>
              <c:f>'2.Speedup'!$E$3</c:f>
            </c:strRef>
          </c:tx>
          <c:spPr>
            <a:solidFill>
              <a:srgbClr val="FF9900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'2.Speedup'!$B$4:$B$6</c:f>
            </c:strRef>
          </c:cat>
          <c:val>
            <c:numRef>
              <c:f>'2.Speedup'!$E$4:$E$6</c:f>
            </c:numRef>
          </c:val>
        </c:ser>
        <c:ser>
          <c:idx val="3"/>
          <c:order val="3"/>
          <c:tx>
            <c:strRef>
              <c:f>'2.Speedup'!$C$3</c:f>
            </c:strRef>
          </c:tx>
          <c:spPr>
            <a:solidFill>
              <a:srgbClr val="109618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'2.Speedup'!$B$4:$B$6</c:f>
            </c:strRef>
          </c:cat>
          <c:val>
            <c:numRef>
              <c:f>'2.Speedup'!$C$4:$C$6</c:f>
            </c:numRef>
          </c:val>
        </c:ser>
        <c:axId val="433549749"/>
        <c:axId val="386815175"/>
      </c:barChart>
      <c:catAx>
        <c:axId val="4335497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Tree_Depth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386815175"/>
      </c:catAx>
      <c:valAx>
        <c:axId val="3868151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Training Time(s)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33549749"/>
      </c:valAx>
    </c:plotArea>
    <c:legend>
      <c:legendPos val="r"/>
      <c:overlay val="0"/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SpeedUp to Xgboost on Synset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'2.Speedup'!$H$29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'2.Speedup'!$G$30:$G$33</c:f>
            </c:strRef>
          </c:cat>
          <c:val>
            <c:numRef>
              <c:f>'2.Speedup'!$H$30:$H$33</c:f>
            </c:numRef>
          </c:val>
        </c:ser>
        <c:ser>
          <c:idx val="1"/>
          <c:order val="1"/>
          <c:tx>
            <c:strRef>
              <c:f>'2.Speedup'!$I$29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'2.Speedup'!$G$30:$G$33</c:f>
            </c:strRef>
          </c:cat>
          <c:val>
            <c:numRef>
              <c:f>'2.Speedup'!$I$30:$I$33</c:f>
            </c:numRef>
          </c:val>
        </c:ser>
        <c:ser>
          <c:idx val="2"/>
          <c:order val="2"/>
          <c:tx>
            <c:strRef>
              <c:f>'2.Speedup'!$J$29</c:f>
            </c:strRef>
          </c:tx>
          <c:spPr>
            <a:solidFill>
              <a:srgbClr val="FF9900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'2.Speedup'!$G$30:$G$33</c:f>
            </c:strRef>
          </c:cat>
          <c:val>
            <c:numRef>
              <c:f>'2.Speedup'!$J$30:$J$33</c:f>
            </c:numRef>
          </c:val>
        </c:ser>
        <c:axId val="1076060173"/>
        <c:axId val="1336114734"/>
      </c:barChart>
      <c:catAx>
        <c:axId val="10760601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Tree_Depth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336114734"/>
      </c:catAx>
      <c:valAx>
        <c:axId val="13361147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Training Time 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76060173"/>
      </c:valAx>
    </c:plotArea>
    <c:legend>
      <c:legendPos val="r"/>
      <c:overlay val="0"/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Training Time on Synset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'2.Speedup'!$D$29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'2.Speedup'!$B$30:$B$33</c:f>
            </c:strRef>
          </c:cat>
          <c:val>
            <c:numRef>
              <c:f>'2.Speedup'!$D$30:$D$33</c:f>
            </c:numRef>
          </c:val>
        </c:ser>
        <c:ser>
          <c:idx val="1"/>
          <c:order val="1"/>
          <c:tx>
            <c:strRef>
              <c:f>'2.Speedup'!$F$29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'2.Speedup'!$B$30:$B$33</c:f>
            </c:strRef>
          </c:cat>
          <c:val>
            <c:numRef>
              <c:f>'2.Speedup'!$F$30:$F$33</c:f>
            </c:numRef>
          </c:val>
        </c:ser>
        <c:ser>
          <c:idx val="2"/>
          <c:order val="2"/>
          <c:tx>
            <c:strRef>
              <c:f>'2.Speedup'!$E$29</c:f>
            </c:strRef>
          </c:tx>
          <c:spPr>
            <a:solidFill>
              <a:srgbClr val="FF9900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'2.Speedup'!$B$30:$B$33</c:f>
            </c:strRef>
          </c:cat>
          <c:val>
            <c:numRef>
              <c:f>'2.Speedup'!$E$30:$E$33</c:f>
            </c:numRef>
          </c:val>
        </c:ser>
        <c:ser>
          <c:idx val="3"/>
          <c:order val="3"/>
          <c:tx>
            <c:strRef>
              <c:f>'2.Speedup'!$C$29</c:f>
            </c:strRef>
          </c:tx>
          <c:spPr>
            <a:solidFill>
              <a:srgbClr val="109618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'2.Speedup'!$B$30:$B$33</c:f>
            </c:strRef>
          </c:cat>
          <c:val>
            <c:numRef>
              <c:f>'2.Speedup'!$C$30:$C$32</c:f>
            </c:numRef>
          </c:val>
        </c:ser>
        <c:axId val="945097346"/>
        <c:axId val="1275394206"/>
      </c:barChart>
      <c:catAx>
        <c:axId val="9450973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Tree_Depth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275394206"/>
      </c:catAx>
      <c:valAx>
        <c:axId val="12753942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Training Time(s)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45097346"/>
      </c:valAx>
    </c:plotArea>
    <c:legend>
      <c:legendPos val="r"/>
      <c:overlay val="0"/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SpeedUp to Xgboost on Higgs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'2.Speedup'!$I$3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'2.Speedup'!$B$4:$B$6</c:f>
            </c:strRef>
          </c:cat>
          <c:val>
            <c:numRef>
              <c:f>'2.Speedup'!$I$4:$I$6</c:f>
            </c:numRef>
          </c:val>
        </c:ser>
        <c:ser>
          <c:idx val="1"/>
          <c:order val="1"/>
          <c:tx>
            <c:strRef>
              <c:f>'2.Speedup'!$J$56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'2.Speedup'!$B$4:$B$6</c:f>
            </c:strRef>
          </c:cat>
          <c:val>
            <c:numRef>
              <c:f>'2.Speedup'!$J$57:$J$59</c:f>
            </c:numRef>
          </c:val>
        </c:ser>
        <c:axId val="1206247033"/>
        <c:axId val="1210637000"/>
      </c:barChart>
      <c:catAx>
        <c:axId val="12062470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Tree_Depth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210637000"/>
      </c:catAx>
      <c:valAx>
        <c:axId val="12106370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Training Time 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06247033"/>
      </c:valAx>
    </c:plotArea>
    <c:legend>
      <c:legendPos val="r"/>
      <c:overlay val="0"/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Strong Scaling on Higgs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'3. StrongScaling'!$L$3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'3. StrongScaling'!$K$4:$K$10</c:f>
            </c:strRef>
          </c:cat>
          <c:val>
            <c:numRef>
              <c:f>'3. StrongScaling'!$L$4:$L$10</c:f>
            </c:numRef>
          </c:val>
          <c:smooth val="0"/>
        </c:ser>
        <c:ser>
          <c:idx val="1"/>
          <c:order val="1"/>
          <c:tx>
            <c:strRef>
              <c:f>'3. StrongScaling'!$M$3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'3. StrongScaling'!$K$4:$K$10</c:f>
            </c:strRef>
          </c:cat>
          <c:val>
            <c:numRef>
              <c:f>'3. StrongScaling'!$M$4:$M$10</c:f>
            </c:numRef>
          </c:val>
          <c:smooth val="0"/>
        </c:ser>
        <c:ser>
          <c:idx val="2"/>
          <c:order val="2"/>
          <c:tx>
            <c:strRef>
              <c:f>'3. StrongScaling'!$O$3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'3. StrongScaling'!$K$4:$K$10</c:f>
            </c:strRef>
          </c:cat>
          <c:val>
            <c:numRef>
              <c:f>'3. StrongScaling'!$O$4:$O$10</c:f>
            </c:numRef>
          </c:val>
          <c:smooth val="0"/>
        </c:ser>
        <c:axId val="653937453"/>
        <c:axId val="687375162"/>
      </c:lineChart>
      <c:catAx>
        <c:axId val="653937453"/>
        <c:scaling>
          <c:orientation val="minMax"/>
          <c:max val="50.0"/>
          <c:min val="0.0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687375162"/>
      </c:catAx>
      <c:valAx>
        <c:axId val="687375162"/>
        <c:scaling>
          <c:orientation val="minMax"/>
          <c:max val="30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53937453"/>
      </c:valAx>
    </c:plotArea>
    <c:legend>
      <c:legendPos val="r"/>
      <c:overlay val="0"/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Training Time on Higgs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'3. StrongScaling'!$F$3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'3. StrongScaling'!$E$4:$E$10</c:f>
            </c:strRef>
          </c:cat>
          <c:val>
            <c:numRef>
              <c:f>'3. StrongScaling'!$F$4:$F$10</c:f>
            </c:numRef>
          </c:val>
        </c:ser>
        <c:ser>
          <c:idx val="1"/>
          <c:order val="1"/>
          <c:tx>
            <c:strRef>
              <c:f>'3. StrongScaling'!$G$3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'3. StrongScaling'!$E$4:$E$10</c:f>
            </c:strRef>
          </c:cat>
          <c:val>
            <c:numRef>
              <c:f>'3. StrongScaling'!$G$4:$G$10</c:f>
            </c:numRef>
          </c:val>
        </c:ser>
        <c:ser>
          <c:idx val="2"/>
          <c:order val="2"/>
          <c:tx>
            <c:strRef>
              <c:f>'3. StrongScaling'!$I$3</c:f>
            </c:strRef>
          </c:tx>
          <c:spPr>
            <a:solidFill>
              <a:srgbClr val="FF9900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'3. StrongScaling'!$E$4:$E$10</c:f>
            </c:strRef>
          </c:cat>
          <c:val>
            <c:numRef>
              <c:f>'3. StrongScaling'!$I$4:$I$10</c:f>
            </c:numRef>
          </c:val>
        </c:ser>
        <c:axId val="1364456699"/>
        <c:axId val="882937078"/>
      </c:barChart>
      <c:catAx>
        <c:axId val="13644566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882937078"/>
      </c:catAx>
      <c:valAx>
        <c:axId val="8829370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Training Time(s)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64456699"/>
      </c:valAx>
    </c:plotArea>
    <c:legend>
      <c:legendPos val="r"/>
      <c:overlay val="0"/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Strong Scaling on Synset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'3. StrongScaling'!$L$63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'3. StrongScaling'!$K$64:$K$70</c:f>
            </c:strRef>
          </c:cat>
          <c:val>
            <c:numRef>
              <c:f>'3. StrongScaling'!$L$64:$L$70</c:f>
            </c:numRef>
          </c:val>
          <c:smooth val="0"/>
        </c:ser>
        <c:ser>
          <c:idx val="1"/>
          <c:order val="1"/>
          <c:tx>
            <c:strRef>
              <c:f>'3. StrongScaling'!$M$63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'3. StrongScaling'!$K$64:$K$70</c:f>
            </c:strRef>
          </c:cat>
          <c:val>
            <c:numRef>
              <c:f>'3. StrongScaling'!$M$64:$M$70</c:f>
            </c:numRef>
          </c:val>
          <c:smooth val="0"/>
        </c:ser>
        <c:ser>
          <c:idx val="2"/>
          <c:order val="2"/>
          <c:tx>
            <c:strRef>
              <c:f>'3. StrongScaling'!$O$63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'3. StrongScaling'!$K$64:$K$70</c:f>
            </c:strRef>
          </c:cat>
          <c:val>
            <c:numRef>
              <c:f>'3. StrongScaling'!$O$64:$O$70</c:f>
            </c:numRef>
          </c:val>
          <c:smooth val="0"/>
        </c:ser>
        <c:axId val="1201359945"/>
        <c:axId val="922677514"/>
      </c:lineChart>
      <c:catAx>
        <c:axId val="1201359945"/>
        <c:scaling>
          <c:orientation val="minMax"/>
          <c:max val="50.0"/>
          <c:min val="0.0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922677514"/>
      </c:catAx>
      <c:valAx>
        <c:axId val="922677514"/>
        <c:scaling>
          <c:orientation val="minMax"/>
          <c:max val="3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01359945"/>
      </c:valAx>
    </c:plotArea>
    <c:legend>
      <c:legendPos val="r"/>
      <c:overlay val="0"/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Training Time on Synset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'3. StrongScaling'!$F$63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'3. StrongScaling'!$E$64:$E$70</c:f>
            </c:strRef>
          </c:cat>
          <c:val>
            <c:numRef>
              <c:f>'3. StrongScaling'!$F$64:$F$70</c:f>
            </c:numRef>
          </c:val>
        </c:ser>
        <c:ser>
          <c:idx val="1"/>
          <c:order val="1"/>
          <c:tx>
            <c:strRef>
              <c:f>'3. StrongScaling'!$G$63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'3. StrongScaling'!$E$64:$E$70</c:f>
            </c:strRef>
          </c:cat>
          <c:val>
            <c:numRef>
              <c:f>'3. StrongScaling'!$G$64:$G$70</c:f>
            </c:numRef>
          </c:val>
        </c:ser>
        <c:ser>
          <c:idx val="2"/>
          <c:order val="2"/>
          <c:tx>
            <c:strRef>
              <c:f>'3. StrongScaling'!$I$63</c:f>
            </c:strRef>
          </c:tx>
          <c:spPr>
            <a:solidFill>
              <a:srgbClr val="FF9900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'3. StrongScaling'!$E$64:$E$70</c:f>
            </c:strRef>
          </c:cat>
          <c:val>
            <c:numRef>
              <c:f>'3. StrongScaling'!$I$64:$I$70</c:f>
            </c:numRef>
          </c:val>
        </c:ser>
        <c:axId val="711122660"/>
        <c:axId val="617085720"/>
      </c:barChart>
      <c:catAx>
        <c:axId val="7111226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617085720"/>
      </c:catAx>
      <c:valAx>
        <c:axId val="6170857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Training Time(s)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11122660"/>
      </c:valAx>
    </c:plotArea>
    <c:legend>
      <c:legendPos val="r"/>
      <c:overlay val="0"/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SpeedUp on Higgs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'Speedup-Scaling'!$B$1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'Speedup-Scaling'!$A$2:$A$4</c:f>
            </c:strRef>
          </c:cat>
          <c:val>
            <c:numRef>
              <c:f>'Speedup-Scaling'!$B$2:$B$4</c:f>
            </c:numRef>
          </c:val>
        </c:ser>
        <c:axId val="805972849"/>
        <c:axId val="1533246742"/>
      </c:barChart>
      <c:catAx>
        <c:axId val="8059728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Tree_Depth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533246742"/>
      </c:catAx>
      <c:valAx>
        <c:axId val="15332467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Training Time 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05972849"/>
      </c:valAx>
    </c:plotArea>
    <c:legend>
      <c:legendPos val="r"/>
      <c:overlay val="0"/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Training Time on Higgs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'Speedup-Scaling'!$D$1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'Speedup-Scaling'!$A$2:$A$4</c:f>
            </c:strRef>
          </c:cat>
          <c:val>
            <c:numRef>
              <c:f>'Speedup-Scaling'!$D$2:$D$4</c:f>
            </c:numRef>
          </c:val>
        </c:ser>
        <c:ser>
          <c:idx val="1"/>
          <c:order val="1"/>
          <c:tx>
            <c:strRef>
              <c:f>'Speedup-Scaling'!$E$1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'Speedup-Scaling'!$A$2:$A$4</c:f>
            </c:strRef>
          </c:cat>
          <c:val>
            <c:numRef>
              <c:f>'Speedup-Scaling'!$E$2:$E$4</c:f>
            </c:numRef>
          </c:val>
        </c:ser>
        <c:axId val="1922305633"/>
        <c:axId val="766394610"/>
      </c:barChart>
      <c:catAx>
        <c:axId val="19223056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Tree_Depth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766394610"/>
      </c:catAx>
      <c:valAx>
        <c:axId val="7663946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Training Time(s)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22305633"/>
      </c:valAx>
    </c:plotArea>
    <c:legend>
      <c:legendPos val="r"/>
      <c:overlay val="0"/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Strong Scaling on Synset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'Speedup-Scaling'!$E$23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'Speedup-Scaling'!$E$24:$E$30</c:f>
            </c:numRef>
          </c:val>
          <c:smooth val="0"/>
        </c:ser>
        <c:ser>
          <c:idx val="1"/>
          <c:order val="1"/>
          <c:tx>
            <c:strRef>
              <c:f>'Speedup-Scaling'!$F$23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'Speedup-Scaling'!$F$24:$F$30</c:f>
            </c:numRef>
          </c:val>
          <c:smooth val="0"/>
        </c:ser>
        <c:axId val="436581703"/>
        <c:axId val="453837703"/>
      </c:lineChart>
      <c:catAx>
        <c:axId val="436581703"/>
        <c:scaling>
          <c:orientation val="minMax"/>
          <c:max val="50.0"/>
          <c:min val="0.0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453837703"/>
      </c:catAx>
      <c:valAx>
        <c:axId val="453837703"/>
        <c:scaling>
          <c:orientation val="minMax"/>
          <c:max val="12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36581703"/>
      </c:valAx>
    </c:plotArea>
    <c:legend>
      <c:legendPos val="r"/>
      <c:overlay val="0"/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Training Time on Synset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'Speedup-Scaling'!$C$23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'Speedup-Scaling'!$C$24:$C$30</c:f>
            </c:numRef>
          </c:val>
        </c:ser>
        <c:ser>
          <c:idx val="1"/>
          <c:order val="1"/>
          <c:tx>
            <c:strRef>
              <c:f>'Speedup-Scaling'!$D$23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'Speedup-Scaling'!$D$24:$D$30</c:f>
            </c:numRef>
          </c:val>
        </c:ser>
        <c:axId val="1222596996"/>
        <c:axId val="105707703"/>
      </c:barChart>
      <c:catAx>
        <c:axId val="12225969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05707703"/>
      </c:catAx>
      <c:valAx>
        <c:axId val="1057077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Training Time(s)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22596996"/>
      </c:valAx>
    </c:plotArea>
    <c:legend>
      <c:legendPos val="r"/>
      <c:overlay val="0"/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SpeedUp on Synset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'Speedup-Scaling'!$B$42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'Speedup-Scaling'!$A$43:$A$46</c:f>
            </c:strRef>
          </c:cat>
          <c:val>
            <c:numRef>
              <c:f>'Speedup-Scaling'!$B$43:$B$46</c:f>
            </c:numRef>
          </c:val>
        </c:ser>
        <c:axId val="1759209123"/>
        <c:axId val="1482250794"/>
      </c:barChart>
      <c:catAx>
        <c:axId val="17592091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Tree_Depth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482250794"/>
      </c:catAx>
      <c:valAx>
        <c:axId val="14822507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Training Time 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59209123"/>
      </c:valAx>
    </c:plotArea>
    <c:legend>
      <c:legendPos val="r"/>
      <c:overlay val="0"/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Training Time on Synset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'Speedup-Scaling'!$D$42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'Speedup-Scaling'!$A$2:$A$4</c:f>
            </c:strRef>
          </c:cat>
          <c:val>
            <c:numRef>
              <c:f>'Speedup-Scaling'!$D$43:$D$46</c:f>
            </c:numRef>
          </c:val>
        </c:ser>
        <c:ser>
          <c:idx val="1"/>
          <c:order val="1"/>
          <c:tx>
            <c:strRef>
              <c:f>'Speedup-Scaling'!$E$42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'Speedup-Scaling'!$A$2:$A$4</c:f>
            </c:strRef>
          </c:cat>
          <c:val>
            <c:numRef>
              <c:f>'Speedup-Scaling'!$E$43:$E$46</c:f>
            </c:numRef>
          </c:val>
        </c:ser>
        <c:axId val="656631034"/>
        <c:axId val="753222251"/>
      </c:barChart>
      <c:catAx>
        <c:axId val="6566310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Tree_Depth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753222251"/>
      </c:catAx>
      <c:valAx>
        <c:axId val="7532222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Training Time(s)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56631034"/>
      </c:valAx>
    </c:plotArea>
    <c:legend>
      <c:legendPos val="r"/>
      <c:overlay val="0"/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Strong Scaling on Synset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'Speedup-Scaling'!$E$62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'Speedup-Scaling'!$E$63:$E$69</c:f>
            </c:numRef>
          </c:val>
          <c:smooth val="0"/>
        </c:ser>
        <c:ser>
          <c:idx val="1"/>
          <c:order val="1"/>
          <c:tx>
            <c:strRef>
              <c:f>'Speedup-Scaling'!$F$62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'Speedup-Scaling'!$F$63:$F$69</c:f>
            </c:numRef>
          </c:val>
          <c:smooth val="0"/>
        </c:ser>
        <c:axId val="1247631634"/>
        <c:axId val="1412687884"/>
      </c:lineChart>
      <c:catAx>
        <c:axId val="1247631634"/>
        <c:scaling>
          <c:orientation val="minMax"/>
          <c:max val="50.0"/>
          <c:min val="0.0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412687884"/>
      </c:catAx>
      <c:valAx>
        <c:axId val="1412687884"/>
        <c:scaling>
          <c:orientation val="minMax"/>
          <c:max val="12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47631634"/>
      </c:valAx>
    </c:plotArea>
    <c:legend>
      <c:legendPos val="r"/>
      <c:overlay val="0"/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Training Time on Synset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'Speedup-Scaling'!$C$62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'Speedup-Scaling'!$C$63:$C$69</c:f>
            </c:numRef>
          </c:val>
        </c:ser>
        <c:ser>
          <c:idx val="1"/>
          <c:order val="1"/>
          <c:tx>
            <c:strRef>
              <c:f>'Speedup-Scaling'!$D$62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'Speedup-Scaling'!$D$63:$D$69</c:f>
            </c:numRef>
          </c:val>
        </c:ser>
        <c:axId val="1708233066"/>
        <c:axId val="783589489"/>
      </c:barChart>
      <c:catAx>
        <c:axId val="17082330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783589489"/>
      </c:catAx>
      <c:valAx>
        <c:axId val="7835894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Training Time(s)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08233066"/>
      </c:valAx>
    </c:plotArea>
    <c:legend>
      <c:legendPos val="r"/>
      <c:overlay val="0"/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Strong Scaling on Synset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'Speedup-Scaling'!$G$81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'Speedup-Scaling'!$G$82:$G$88</c:f>
            </c:numRef>
          </c:val>
          <c:smooth val="0"/>
        </c:ser>
        <c:ser>
          <c:idx val="1"/>
          <c:order val="1"/>
          <c:tx>
            <c:strRef>
              <c:f>'Speedup-Scaling'!$H$81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'Speedup-Scaling'!$H$82:$H$88</c:f>
            </c:numRef>
          </c:val>
          <c:smooth val="0"/>
        </c:ser>
        <c:ser>
          <c:idx val="2"/>
          <c:order val="2"/>
          <c:tx>
            <c:strRef>
              <c:f>'Speedup-Scaling'!$I$81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'Speedup-Scaling'!$I$82:$I$88</c:f>
            </c:numRef>
          </c:val>
          <c:smooth val="0"/>
        </c:ser>
        <c:ser>
          <c:idx val="3"/>
          <c:order val="3"/>
          <c:tx>
            <c:strRef>
              <c:f>'Speedup-Scaling'!$J$81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'Speedup-Scaling'!$J$82:$J$88</c:f>
            </c:numRef>
          </c:val>
          <c:smooth val="0"/>
        </c:ser>
        <c:axId val="1134966315"/>
        <c:axId val="922891100"/>
      </c:lineChart>
      <c:catAx>
        <c:axId val="1134966315"/>
        <c:scaling>
          <c:orientation val="minMax"/>
          <c:max val="50.0"/>
          <c:min val="0.0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922891100"/>
      </c:catAx>
      <c:valAx>
        <c:axId val="922891100"/>
        <c:scaling>
          <c:orientation val="minMax"/>
          <c:max val="30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34966315"/>
      </c:valAx>
    </c:plotArea>
    <c:legend>
      <c:legendPos val="r"/>
      <c:overlay val="0"/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Training Time on Synset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'Speedup-Scaling'!$C$81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'Speedup-Scaling'!$C$82:$C$88</c:f>
            </c:numRef>
          </c:val>
        </c:ser>
        <c:ser>
          <c:idx val="1"/>
          <c:order val="1"/>
          <c:tx>
            <c:strRef>
              <c:f>'Speedup-Scaling'!$D$81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'Speedup-Scaling'!$D$82:$D$88</c:f>
            </c:numRef>
          </c:val>
        </c:ser>
        <c:ser>
          <c:idx val="2"/>
          <c:order val="2"/>
          <c:tx>
            <c:strRef>
              <c:f>'Speedup-Scaling'!$E$81</c:f>
            </c:strRef>
          </c:tx>
          <c:spPr>
            <a:solidFill>
              <a:srgbClr val="FF9900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'Speedup-Scaling'!$E$82:$E$88</c:f>
            </c:numRef>
          </c:val>
        </c:ser>
        <c:ser>
          <c:idx val="3"/>
          <c:order val="3"/>
          <c:tx>
            <c:strRef>
              <c:f>'Speedup-Scaling'!$F$81</c:f>
            </c:strRef>
          </c:tx>
          <c:spPr>
            <a:solidFill>
              <a:srgbClr val="109618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'Speedup-Scaling'!$F$82:$F$88</c:f>
            </c:numRef>
          </c:val>
        </c:ser>
        <c:axId val="992952972"/>
        <c:axId val="1500460368"/>
      </c:barChart>
      <c:catAx>
        <c:axId val="9929529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500460368"/>
      </c:catAx>
      <c:valAx>
        <c:axId val="15004603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Training Time(s)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92952972"/>
      </c:valAx>
    </c:plotArea>
    <c:legend>
      <c:legendPos val="r"/>
      <c:overlay val="0"/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Strong Scaling on Higgs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'Speedup-Scaling'!$E$113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'Speedup-Scaling'!$E$114:$E$120</c:f>
            </c:numRef>
          </c:val>
          <c:smooth val="0"/>
        </c:ser>
        <c:ser>
          <c:idx val="1"/>
          <c:order val="1"/>
          <c:tx>
            <c:strRef>
              <c:f>'Speedup-Scaling'!$F$113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'Speedup-Scaling'!$F$114:$F$120</c:f>
            </c:numRef>
          </c:val>
          <c:smooth val="0"/>
        </c:ser>
        <c:axId val="41260207"/>
        <c:axId val="1742342841"/>
      </c:lineChart>
      <c:catAx>
        <c:axId val="41260207"/>
        <c:scaling>
          <c:orientation val="minMax"/>
          <c:max val="50.0"/>
          <c:min val="0.0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742342841"/>
      </c:catAx>
      <c:valAx>
        <c:axId val="1742342841"/>
        <c:scaling>
          <c:orientation val="minMax"/>
          <c:max val="18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1260207"/>
      </c:valAx>
    </c:plotArea>
    <c:legend>
      <c:legendPos val="r"/>
      <c:overlay val="0"/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Training Time on Higgs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'Speedup-Scaling'!$C$113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'Speedup-Scaling'!$C$114:$C$120</c:f>
            </c:numRef>
          </c:val>
        </c:ser>
        <c:ser>
          <c:idx val="1"/>
          <c:order val="1"/>
          <c:tx>
            <c:strRef>
              <c:f>'Speedup-Scaling'!$D$113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'Speedup-Scaling'!$D$114:$D$120</c:f>
            </c:numRef>
          </c:val>
        </c:ser>
        <c:axId val="694094973"/>
        <c:axId val="1288714321"/>
      </c:barChart>
      <c:catAx>
        <c:axId val="6940949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288714321"/>
      </c:catAx>
      <c:valAx>
        <c:axId val="12887143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Training Time(s)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94094973"/>
      </c:valAx>
    </c:plotArea>
    <c:legend>
      <c:legendPos val="r"/>
      <c:overlay val="0"/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SpeedUp on RowBlockSize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'best-rowsize'!$G$41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'best-rowsize'!$C$42:$C$47</c:f>
            </c:strRef>
          </c:cat>
          <c:val>
            <c:numRef>
              <c:f>'best-rowsize'!$G$42:$G$47</c:f>
            </c:numRef>
          </c:val>
        </c:ser>
        <c:ser>
          <c:idx val="1"/>
          <c:order val="1"/>
          <c:tx>
            <c:strRef>
              <c:f>'best-rowsize'!$F$41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'best-rowsize'!$C$42:$C$47</c:f>
            </c:strRef>
          </c:cat>
          <c:val>
            <c:numRef>
              <c:f>'best-rowsize'!$F$42:$F$47</c:f>
            </c:numRef>
          </c:val>
        </c:ser>
        <c:axId val="1438291846"/>
        <c:axId val="2005723360"/>
      </c:barChart>
      <c:catAx>
        <c:axId val="14382918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Row Block Size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005723360"/>
      </c:catAx>
      <c:valAx>
        <c:axId val="20057233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Training Time 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38291846"/>
      </c:valAx>
    </c:plotArea>
    <c:legend>
      <c:legendPos val="r"/>
      <c:overlay val="0"/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Training Time on RowBlockSize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'best-rowsize'!$D$41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'Speedup-Scaling'!$A$2:$A$4</c:f>
            </c:strRef>
          </c:cat>
          <c:val>
            <c:numRef>
              <c:f>'best-rowsize'!$D$42:$D$47</c:f>
            </c:numRef>
          </c:val>
        </c:ser>
        <c:ser>
          <c:idx val="1"/>
          <c:order val="1"/>
          <c:tx>
            <c:strRef>
              <c:f>'best-rowsize'!$E$41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'Speedup-Scaling'!$A$2:$A$4</c:f>
            </c:strRef>
          </c:cat>
          <c:val>
            <c:numRef>
              <c:f>'best-rowsize'!$E$42:$E$47</c:f>
            </c:numRef>
          </c:val>
        </c:ser>
        <c:axId val="225855827"/>
        <c:axId val="1692724553"/>
      </c:barChart>
      <c:catAx>
        <c:axId val="2258558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Row Block Size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692724553"/>
      </c:catAx>
      <c:valAx>
        <c:axId val="16927245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Training Time(s)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25855827"/>
      </c:valAx>
    </c:plotArea>
    <c:legend>
      <c:legendPos val="r"/>
      <c:overlay val="0"/>
    </c:legend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SpeedUp on HalfTrick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halftrick!$F$3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halftrick!$A$4:$A$6</c:f>
            </c:strRef>
          </c:cat>
          <c:val>
            <c:numRef>
              <c:f>halftrick!$F$4:$F$6</c:f>
            </c:numRef>
          </c:val>
        </c:ser>
        <c:ser>
          <c:idx val="1"/>
          <c:order val="1"/>
          <c:tx>
            <c:strRef>
              <c:f>halftrick!$G$3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halftrick!$A$4:$A$6</c:f>
            </c:strRef>
          </c:cat>
          <c:val>
            <c:numRef>
              <c:f>halftrick!$G$4:$G$6</c:f>
            </c:numRef>
          </c:val>
        </c:ser>
        <c:axId val="586128995"/>
        <c:axId val="947490714"/>
      </c:barChart>
      <c:catAx>
        <c:axId val="5861289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Tree_Depth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947490714"/>
      </c:catAx>
      <c:valAx>
        <c:axId val="9474907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Training Time 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86128995"/>
      </c:valAx>
    </c:plotArea>
    <c:legend>
      <c:legendPos val="r"/>
      <c:overlay val="0"/>
    </c:legend>
    <c:plotVisOnly val="1"/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Training Time on HalfTrick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halftrick!$B$3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'Speedup-Scaling'!$A$2:$A$4</c:f>
            </c:strRef>
          </c:cat>
          <c:val>
            <c:numRef>
              <c:f>halftrick!$B$4:$B$6</c:f>
            </c:numRef>
          </c:val>
        </c:ser>
        <c:ser>
          <c:idx val="1"/>
          <c:order val="1"/>
          <c:tx>
            <c:strRef>
              <c:f>halftrick!$C$3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'Speedup-Scaling'!$A$2:$A$4</c:f>
            </c:strRef>
          </c:cat>
          <c:val>
            <c:numRef>
              <c:f>halftrick!$C$4:$C$6</c:f>
            </c:numRef>
          </c:val>
        </c:ser>
        <c:ser>
          <c:idx val="2"/>
          <c:order val="2"/>
          <c:tx>
            <c:strRef>
              <c:f>halftrick!$D$3</c:f>
            </c:strRef>
          </c:tx>
          <c:spPr>
            <a:solidFill>
              <a:srgbClr val="FF9900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'Speedup-Scaling'!$A$2:$A$4</c:f>
            </c:strRef>
          </c:cat>
          <c:val>
            <c:numRef>
              <c:f>halftrick!$D$4:$D$6</c:f>
            </c:numRef>
          </c:val>
        </c:ser>
        <c:ser>
          <c:idx val="3"/>
          <c:order val="3"/>
          <c:tx>
            <c:strRef>
              <c:f>halftrick!$E$3</c:f>
            </c:strRef>
          </c:tx>
          <c:spPr>
            <a:solidFill>
              <a:srgbClr val="109618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'Speedup-Scaling'!$A$2:$A$4</c:f>
            </c:strRef>
          </c:cat>
          <c:val>
            <c:numRef>
              <c:f>halftrick!$E$4:$E$6</c:f>
            </c:numRef>
          </c:val>
        </c:ser>
        <c:axId val="785705827"/>
        <c:axId val="444219276"/>
      </c:barChart>
      <c:catAx>
        <c:axId val="7857058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Tree_Depth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444219276"/>
      </c:catAx>
      <c:valAx>
        <c:axId val="4442192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Training Time(s)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85705827"/>
      </c:valAx>
    </c:plotArea>
    <c:legend>
      <c:legendPos val="r"/>
      <c:overlay val="0"/>
    </c:legend>
    <c:plotVisOnly val="1"/>
  </c:chart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SpeedUp on Xgboost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'lightgbm-speedup'!$G$30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'lightgbm-speedup'!$A$31:$A$33</c:f>
            </c:strRef>
          </c:cat>
          <c:val>
            <c:numRef>
              <c:f>'lightgbm-speedup'!$G$31:$G$33</c:f>
            </c:numRef>
          </c:val>
        </c:ser>
        <c:ser>
          <c:idx val="1"/>
          <c:order val="1"/>
          <c:tx>
            <c:strRef>
              <c:f>'lightgbm-speedup'!$H$30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'lightgbm-speedup'!$A$31:$A$33</c:f>
            </c:strRef>
          </c:cat>
          <c:val>
            <c:numRef>
              <c:f>'lightgbm-speedup'!$H$31:$H$33</c:f>
            </c:numRef>
          </c:val>
        </c:ser>
        <c:ser>
          <c:idx val="2"/>
          <c:order val="2"/>
          <c:tx>
            <c:strRef>
              <c:f>'lightgbm-speedup'!$F$30</c:f>
            </c:strRef>
          </c:tx>
          <c:spPr>
            <a:solidFill>
              <a:srgbClr val="FF9900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'lightgbm-speedup'!$A$31:$A$33</c:f>
            </c:strRef>
          </c:cat>
          <c:val>
            <c:numRef>
              <c:f>'lightgbm-speedup'!$F$31:$F$33</c:f>
            </c:numRef>
          </c:val>
        </c:ser>
        <c:axId val="202728119"/>
        <c:axId val="1262390897"/>
      </c:barChart>
      <c:catAx>
        <c:axId val="202728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Tree_Depth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262390897"/>
      </c:catAx>
      <c:valAx>
        <c:axId val="12623908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Training Time 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2728119"/>
      </c:valAx>
    </c:plotArea>
    <c:legend>
      <c:legendPos val="r"/>
      <c:overlay val="0"/>
    </c:legend>
    <c:plotVisOnly val="1"/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Training Time on Xgboost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'lightgbm-speedup'!$E$30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'lightgbm-speedup'!$A$31:$A$33</c:f>
            </c:strRef>
          </c:cat>
          <c:val>
            <c:numRef>
              <c:f>'lightgbm-speedup'!$E$31:$E$33</c:f>
            </c:numRef>
          </c:val>
        </c:ser>
        <c:ser>
          <c:idx val="1"/>
          <c:order val="1"/>
          <c:tx>
            <c:strRef>
              <c:f>'lightgbm-speedup'!$D$30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'lightgbm-speedup'!$A$31:$A$33</c:f>
            </c:strRef>
          </c:cat>
          <c:val>
            <c:numRef>
              <c:f>'lightgbm-speedup'!$D$31:$D$33</c:f>
            </c:numRef>
          </c:val>
        </c:ser>
        <c:ser>
          <c:idx val="2"/>
          <c:order val="2"/>
          <c:tx>
            <c:strRef>
              <c:f>'lightgbm-speedup'!$C$30</c:f>
            </c:strRef>
          </c:tx>
          <c:spPr>
            <a:solidFill>
              <a:srgbClr val="FF9900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'lightgbm-speedup'!$A$31:$A$33</c:f>
            </c:strRef>
          </c:cat>
          <c:val>
            <c:numRef>
              <c:f>'lightgbm-speedup'!$C$31:$C$33</c:f>
            </c:numRef>
          </c:val>
        </c:ser>
        <c:ser>
          <c:idx val="3"/>
          <c:order val="3"/>
          <c:tx>
            <c:strRef>
              <c:f>'lightgbm-speedup'!$B$30</c:f>
            </c:strRef>
          </c:tx>
          <c:spPr>
            <a:solidFill>
              <a:srgbClr val="109618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'lightgbm-speedup'!$A$31:$A$33</c:f>
            </c:strRef>
          </c:cat>
          <c:val>
            <c:numRef>
              <c:f>'lightgbm-speedup'!$B$31:$B$33</c:f>
            </c:numRef>
          </c:val>
        </c:ser>
        <c:axId val="823450907"/>
        <c:axId val="1265358177"/>
      </c:barChart>
      <c:catAx>
        <c:axId val="8234509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Tree_Depth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265358177"/>
      </c:catAx>
      <c:valAx>
        <c:axId val="12653581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Training Time(s)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23450907"/>
      </c:valAx>
    </c:plotArea>
    <c:legend>
      <c:legendPos val="r"/>
      <c:overlay val="0"/>
    </c:legend>
    <c:plotVisOnly val="1"/>
  </c:chart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Strong Scaling on Higgs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'binid-scale'!$G$22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'binid-scale'!$G$23:$G$29</c:f>
            </c:numRef>
          </c:val>
          <c:smooth val="0"/>
        </c:ser>
        <c:ser>
          <c:idx val="1"/>
          <c:order val="1"/>
          <c:tx>
            <c:strRef>
              <c:f>'binid-scale'!$H$22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'binid-scale'!$H$23:$H$29</c:f>
            </c:numRef>
          </c:val>
          <c:smooth val="0"/>
        </c:ser>
        <c:ser>
          <c:idx val="2"/>
          <c:order val="2"/>
          <c:tx>
            <c:strRef>
              <c:f>'binid-scale'!$I$22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'binid-scale'!$I$23:$I$29</c:f>
            </c:numRef>
          </c:val>
          <c:smooth val="0"/>
        </c:ser>
        <c:axId val="140480235"/>
        <c:axId val="1696583362"/>
      </c:lineChart>
      <c:catAx>
        <c:axId val="140480235"/>
        <c:scaling>
          <c:orientation val="minMax"/>
          <c:max val="50.0"/>
          <c:min val="0.0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696583362"/>
      </c:catAx>
      <c:valAx>
        <c:axId val="1696583362"/>
        <c:scaling>
          <c:orientation val="minMax"/>
          <c:max val="30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0480235"/>
      </c:valAx>
    </c:plotArea>
    <c:legend>
      <c:legendPos val="r"/>
      <c:overlay val="0"/>
    </c:legend>
    <c:plotVisOnly val="1"/>
  </c:chart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Training Time on Higgs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'binid-scale'!$C$22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'binid-scale'!$C$23:$C$29</c:f>
            </c:numRef>
          </c:val>
        </c:ser>
        <c:ser>
          <c:idx val="1"/>
          <c:order val="1"/>
          <c:tx>
            <c:strRef>
              <c:f>'binid-scale'!$D$22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'binid-scale'!$D$23:$D$29</c:f>
            </c:numRef>
          </c:val>
        </c:ser>
        <c:ser>
          <c:idx val="2"/>
          <c:order val="2"/>
          <c:tx>
            <c:strRef>
              <c:f>'binid-scale'!$E$22</c:f>
            </c:strRef>
          </c:tx>
          <c:spPr>
            <a:solidFill>
              <a:srgbClr val="FF9900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'Speedup-Scaling'!$A$24:$A$30</c:f>
            </c:strRef>
          </c:cat>
          <c:val>
            <c:numRef>
              <c:f>'binid-scale'!$E$23:$E$29</c:f>
            </c:numRef>
          </c:val>
        </c:ser>
        <c:axId val="1455306377"/>
        <c:axId val="283731434"/>
      </c:barChart>
      <c:catAx>
        <c:axId val="14553063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83731434"/>
      </c:catAx>
      <c:valAx>
        <c:axId val="2837314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Training Time(s)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55306377"/>
      </c:valAx>
    </c:plotArea>
    <c:legend>
      <c:legendPos val="r"/>
      <c:overlay val="0"/>
    </c:legend>
    <c:plotVisOnly val="1"/>
  </c:chart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Convergence Rate on Higgs Depth=8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converge!$G$2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converge!$F$3:$F$23</c:f>
            </c:strRef>
          </c:cat>
          <c:val>
            <c:numRef>
              <c:f>converge!$G$3:$G$23</c:f>
            </c:numRef>
          </c:val>
          <c:smooth val="1"/>
        </c:ser>
        <c:ser>
          <c:idx val="1"/>
          <c:order val="1"/>
          <c:tx>
            <c:strRef>
              <c:f>converge!$H$2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converge!$F$3:$F$23</c:f>
            </c:strRef>
          </c:cat>
          <c:val>
            <c:numRef>
              <c:f>converge!$H$3:$H$23</c:f>
            </c:numRef>
          </c:val>
          <c:smooth val="1"/>
        </c:ser>
        <c:axId val="1952984200"/>
        <c:axId val="1913076789"/>
      </c:lineChart>
      <c:catAx>
        <c:axId val="1952984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Iteration Number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913076789"/>
      </c:catAx>
      <c:valAx>
        <c:axId val="1913076789"/>
        <c:scaling>
          <c:orientation val="minMax"/>
          <c:min val="0.6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AUC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52984200"/>
      </c:valAx>
    </c:plotArea>
    <c:legend>
      <c:legendPos val="r"/>
      <c:overlay val="0"/>
    </c:legend>
    <c:plotVisOnly val="1"/>
  </c:chart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TrainingTime on Higgs Depth=8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converge!$J$1:$J$2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converge!$F$4:$F$23</c:f>
            </c:strRef>
          </c:cat>
          <c:val>
            <c:numRef>
              <c:f>converge!$J$3:$J$23</c:f>
            </c:numRef>
          </c:val>
          <c:smooth val="0"/>
        </c:ser>
        <c:ser>
          <c:idx val="1"/>
          <c:order val="1"/>
          <c:tx>
            <c:strRef>
              <c:f>converge!$K$1:$K$2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C3912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converge!$F$4:$F$23</c:f>
            </c:strRef>
          </c:cat>
          <c:val>
            <c:numRef>
              <c:f>converge!$K$3:$K$23</c:f>
            </c:numRef>
          </c:val>
          <c:smooth val="0"/>
        </c:ser>
        <c:axId val="902825262"/>
        <c:axId val="1853028276"/>
      </c:lineChart>
      <c:catAx>
        <c:axId val="9028252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Iteration Number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53028276"/>
      </c:catAx>
      <c:valAx>
        <c:axId val="18530282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TrainingTime(s)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02825262"/>
      </c:valAx>
    </c:plotArea>
    <c:legend>
      <c:legendPos val="r"/>
      <c:overlay val="0"/>
    </c:legend>
    <c:plotVisOnly val="1"/>
  </c:chart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Training Time on Synset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converge!$G$54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'2.Speedup'!$B$4:$B$6</c:f>
            </c:strRef>
          </c:cat>
          <c:val>
            <c:numRef>
              <c:f>converge!$G$55:$G$56</c:f>
            </c:numRef>
          </c:val>
        </c:ser>
        <c:ser>
          <c:idx val="1"/>
          <c:order val="1"/>
          <c:tx>
            <c:strRef>
              <c:f>converge!$H$54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'2.Speedup'!$B$4:$B$6</c:f>
            </c:strRef>
          </c:cat>
          <c:val>
            <c:numRef>
              <c:f>converge!$H$55:$H$56</c:f>
            </c:numRef>
          </c:val>
        </c:ser>
        <c:axId val="1787277062"/>
        <c:axId val="506863124"/>
      </c:barChart>
      <c:catAx>
        <c:axId val="17872770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Tree_Depth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506863124"/>
      </c:catAx>
      <c:valAx>
        <c:axId val="5068631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Training Time(s)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87277062"/>
      </c:valAx>
    </c:plotArea>
    <c:legend>
      <c:legendPos val="r"/>
      <c:overlay val="0"/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11" Type="http://schemas.openxmlformats.org/officeDocument/2006/relationships/chart" Target="../charts/chart25.xml"/><Relationship Id="rId10" Type="http://schemas.openxmlformats.org/officeDocument/2006/relationships/chart" Target="../charts/chart24.xml"/><Relationship Id="rId12" Type="http://schemas.openxmlformats.org/officeDocument/2006/relationships/chart" Target="../charts/chart26.xml"/><Relationship Id="rId9" Type="http://schemas.openxmlformats.org/officeDocument/2006/relationships/chart" Target="../charts/chart23.xml"/><Relationship Id="rId5" Type="http://schemas.openxmlformats.org/officeDocument/2006/relationships/chart" Target="../charts/chart19.xml"/><Relationship Id="rId6" Type="http://schemas.openxmlformats.org/officeDocument/2006/relationships/chart" Target="../charts/chart20.xml"/><Relationship Id="rId7" Type="http://schemas.openxmlformats.org/officeDocument/2006/relationships/chart" Target="../charts/chart21.xml"/><Relationship Id="rId8" Type="http://schemas.openxmlformats.org/officeDocument/2006/relationships/chart" Target="../charts/chart22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7.xml"/><Relationship Id="rId2" Type="http://schemas.openxmlformats.org/officeDocument/2006/relationships/chart" Target="../charts/chart28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29.xml"/><Relationship Id="rId2" Type="http://schemas.openxmlformats.org/officeDocument/2006/relationships/chart" Target="../charts/chart30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33.xml"/><Relationship Id="rId2" Type="http://schemas.openxmlformats.org/officeDocument/2006/relationships/chart" Target="../charts/chart34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5.xml"/><Relationship Id="rId2" Type="http://schemas.openxmlformats.org/officeDocument/2006/relationships/chart" Target="../charts/chart36.xml"/><Relationship Id="rId3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10</xdr:col>
      <xdr:colOff>38100</xdr:colOff>
      <xdr:row>13</xdr:row>
      <xdr:rowOff>0</xdr:rowOff>
    </xdr:from>
    <xdr:ext cx="5715000" cy="3533775"/>
    <xdr:graphicFrame>
      <xdr:nvGraphicFramePr>
        <xdr:cNvPr id="2" name="Chart 2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17</xdr:col>
      <xdr:colOff>0</xdr:colOff>
      <xdr:row>13</xdr:row>
      <xdr:rowOff>0</xdr:rowOff>
    </xdr:from>
    <xdr:ext cx="5715000" cy="3533775"/>
    <xdr:graphicFrame>
      <xdr:nvGraphicFramePr>
        <xdr:cNvPr id="4" name="Chart 4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809625</xdr:colOff>
      <xdr:row>59</xdr:row>
      <xdr:rowOff>152400</xdr:rowOff>
    </xdr:from>
    <xdr:ext cx="5715000" cy="3533775"/>
    <xdr:graphicFrame>
      <xdr:nvGraphicFramePr>
        <xdr:cNvPr id="7" name="Chart 7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152400</xdr:colOff>
      <xdr:row>87</xdr:row>
      <xdr:rowOff>47625</xdr:rowOff>
    </xdr:from>
    <xdr:ext cx="5715000" cy="3533775"/>
    <xdr:graphicFrame>
      <xdr:nvGraphicFramePr>
        <xdr:cNvPr id="11" name="Chart 11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</xdr:col>
      <xdr:colOff>0</xdr:colOff>
      <xdr:row>115</xdr:row>
      <xdr:rowOff>0</xdr:rowOff>
    </xdr:from>
    <xdr:ext cx="5715000" cy="3533775"/>
    <xdr:graphicFrame>
      <xdr:nvGraphicFramePr>
        <xdr:cNvPr id="13" name="Chart 13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0</xdr:colOff>
      <xdr:row>8</xdr:row>
      <xdr:rowOff>0</xdr:rowOff>
    </xdr:from>
    <xdr:ext cx="5715000" cy="3533775"/>
    <xdr:graphicFrame>
      <xdr:nvGraphicFramePr>
        <xdr:cNvPr id="1" name="Chart 1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8</xdr:row>
      <xdr:rowOff>0</xdr:rowOff>
    </xdr:from>
    <xdr:ext cx="5715000" cy="3533775"/>
    <xdr:graphicFrame>
      <xdr:nvGraphicFramePr>
        <xdr:cNvPr id="3" name="Chart 3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0</xdr:colOff>
      <xdr:row>34</xdr:row>
      <xdr:rowOff>0</xdr:rowOff>
    </xdr:from>
    <xdr:ext cx="5715000" cy="3533775"/>
    <xdr:graphicFrame>
      <xdr:nvGraphicFramePr>
        <xdr:cNvPr id="5" name="Chart 5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0</xdr:colOff>
      <xdr:row>34</xdr:row>
      <xdr:rowOff>0</xdr:rowOff>
    </xdr:from>
    <xdr:ext cx="5715000" cy="3533775"/>
    <xdr:graphicFrame>
      <xdr:nvGraphicFramePr>
        <xdr:cNvPr id="8" name="Chart 8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</xdr:col>
      <xdr:colOff>0</xdr:colOff>
      <xdr:row>61</xdr:row>
      <xdr:rowOff>0</xdr:rowOff>
    </xdr:from>
    <xdr:ext cx="5715000" cy="3533775"/>
    <xdr:graphicFrame>
      <xdr:nvGraphicFramePr>
        <xdr:cNvPr id="10" name="Chart 10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190500</xdr:colOff>
      <xdr:row>11</xdr:row>
      <xdr:rowOff>19050</xdr:rowOff>
    </xdr:from>
    <xdr:ext cx="5715000" cy="3533775"/>
    <xdr:graphicFrame>
      <xdr:nvGraphicFramePr>
        <xdr:cNvPr id="6" name="Chart 6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952500</xdr:colOff>
      <xdr:row>11</xdr:row>
      <xdr:rowOff>0</xdr:rowOff>
    </xdr:from>
    <xdr:ext cx="5715000" cy="3533775"/>
    <xdr:graphicFrame>
      <xdr:nvGraphicFramePr>
        <xdr:cNvPr id="9" name="Chart 9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171450</xdr:colOff>
      <xdr:row>71</xdr:row>
      <xdr:rowOff>19050</xdr:rowOff>
    </xdr:from>
    <xdr:ext cx="5715000" cy="3533775"/>
    <xdr:graphicFrame>
      <xdr:nvGraphicFramePr>
        <xdr:cNvPr id="12" name="Chart 12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19050</xdr:colOff>
      <xdr:row>71</xdr:row>
      <xdr:rowOff>0</xdr:rowOff>
    </xdr:from>
    <xdr:ext cx="5715000" cy="3533775"/>
    <xdr:graphicFrame>
      <xdr:nvGraphicFramePr>
        <xdr:cNvPr id="15" name="Chart 15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600075</xdr:colOff>
      <xdr:row>1</xdr:row>
      <xdr:rowOff>104775</xdr:rowOff>
    </xdr:from>
    <xdr:ext cx="5715000" cy="3533775"/>
    <xdr:graphicFrame>
      <xdr:nvGraphicFramePr>
        <xdr:cNvPr id="14" name="Chart 14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809625</xdr:colOff>
      <xdr:row>1</xdr:row>
      <xdr:rowOff>104775</xdr:rowOff>
    </xdr:from>
    <xdr:ext cx="5715000" cy="3533775"/>
    <xdr:graphicFrame>
      <xdr:nvGraphicFramePr>
        <xdr:cNvPr id="16" name="Chart 16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180975</xdr:colOff>
      <xdr:row>20</xdr:row>
      <xdr:rowOff>76200</xdr:rowOff>
    </xdr:from>
    <xdr:ext cx="5715000" cy="3533775"/>
    <xdr:graphicFrame>
      <xdr:nvGraphicFramePr>
        <xdr:cNvPr id="19" name="Chart 19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314325</xdr:colOff>
      <xdr:row>20</xdr:row>
      <xdr:rowOff>85725</xdr:rowOff>
    </xdr:from>
    <xdr:ext cx="5715000" cy="3533775"/>
    <xdr:graphicFrame>
      <xdr:nvGraphicFramePr>
        <xdr:cNvPr id="21" name="Chart 21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0</xdr:colOff>
      <xdr:row>41</xdr:row>
      <xdr:rowOff>0</xdr:rowOff>
    </xdr:from>
    <xdr:ext cx="5715000" cy="3533775"/>
    <xdr:graphicFrame>
      <xdr:nvGraphicFramePr>
        <xdr:cNvPr id="23" name="Chart 23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12</xdr:col>
      <xdr:colOff>0</xdr:colOff>
      <xdr:row>41</xdr:row>
      <xdr:rowOff>0</xdr:rowOff>
    </xdr:from>
    <xdr:ext cx="5715000" cy="3533775"/>
    <xdr:graphicFrame>
      <xdr:nvGraphicFramePr>
        <xdr:cNvPr id="25" name="Chart 25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</xdr:col>
      <xdr:colOff>0</xdr:colOff>
      <xdr:row>61</xdr:row>
      <xdr:rowOff>0</xdr:rowOff>
    </xdr:from>
    <xdr:ext cx="5715000" cy="3533775"/>
    <xdr:graphicFrame>
      <xdr:nvGraphicFramePr>
        <xdr:cNvPr id="27" name="Chart 27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12</xdr:col>
      <xdr:colOff>0</xdr:colOff>
      <xdr:row>61</xdr:row>
      <xdr:rowOff>0</xdr:rowOff>
    </xdr:from>
    <xdr:ext cx="5715000" cy="3533775"/>
    <xdr:graphicFrame>
      <xdr:nvGraphicFramePr>
        <xdr:cNvPr id="30" name="Chart 30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3</xdr:col>
      <xdr:colOff>0</xdr:colOff>
      <xdr:row>91</xdr:row>
      <xdr:rowOff>0</xdr:rowOff>
    </xdr:from>
    <xdr:ext cx="5715000" cy="3533775"/>
    <xdr:graphicFrame>
      <xdr:nvGraphicFramePr>
        <xdr:cNvPr id="31" name="Chart 31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10</xdr:col>
      <xdr:colOff>0</xdr:colOff>
      <xdr:row>91</xdr:row>
      <xdr:rowOff>0</xdr:rowOff>
    </xdr:from>
    <xdr:ext cx="5715000" cy="3533775"/>
    <xdr:graphicFrame>
      <xdr:nvGraphicFramePr>
        <xdr:cNvPr id="33" name="Chart 33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6</xdr:col>
      <xdr:colOff>0</xdr:colOff>
      <xdr:row>112</xdr:row>
      <xdr:rowOff>0</xdr:rowOff>
    </xdr:from>
    <xdr:ext cx="5715000" cy="3533775"/>
    <xdr:graphicFrame>
      <xdr:nvGraphicFramePr>
        <xdr:cNvPr id="34" name="Chart 34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12</xdr:col>
      <xdr:colOff>0</xdr:colOff>
      <xdr:row>112</xdr:row>
      <xdr:rowOff>0</xdr:rowOff>
    </xdr:from>
    <xdr:ext cx="5715000" cy="3533775"/>
    <xdr:graphicFrame>
      <xdr:nvGraphicFramePr>
        <xdr:cNvPr id="36" name="Chart 36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1562100</xdr:colOff>
      <xdr:row>54</xdr:row>
      <xdr:rowOff>180975</xdr:rowOff>
    </xdr:from>
    <xdr:ext cx="5715000" cy="3533775"/>
    <xdr:graphicFrame>
      <xdr:nvGraphicFramePr>
        <xdr:cNvPr id="18" name="Chart 18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28575</xdr:colOff>
      <xdr:row>55</xdr:row>
      <xdr:rowOff>9525</xdr:rowOff>
    </xdr:from>
    <xdr:ext cx="5715000" cy="3533775"/>
    <xdr:graphicFrame>
      <xdr:nvGraphicFramePr>
        <xdr:cNvPr id="20" name="Chart 20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8</xdr:row>
      <xdr:rowOff>0</xdr:rowOff>
    </xdr:from>
    <xdr:ext cx="5715000" cy="3533775"/>
    <xdr:graphicFrame>
      <xdr:nvGraphicFramePr>
        <xdr:cNvPr id="17" name="Chart 17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19050</xdr:colOff>
      <xdr:row>7</xdr:row>
      <xdr:rowOff>180975</xdr:rowOff>
    </xdr:from>
    <xdr:ext cx="5715000" cy="3533775"/>
    <xdr:graphicFrame>
      <xdr:nvGraphicFramePr>
        <xdr:cNvPr id="22" name="Chart 22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36</xdr:row>
      <xdr:rowOff>0</xdr:rowOff>
    </xdr:from>
    <xdr:ext cx="5715000" cy="3533775"/>
    <xdr:graphicFrame>
      <xdr:nvGraphicFramePr>
        <xdr:cNvPr id="24" name="Chart 24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0</xdr:colOff>
      <xdr:row>36</xdr:row>
      <xdr:rowOff>0</xdr:rowOff>
    </xdr:from>
    <xdr:ext cx="5715000" cy="3533775"/>
    <xdr:graphicFrame>
      <xdr:nvGraphicFramePr>
        <xdr:cNvPr id="28" name="Chart 28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0</xdr:colOff>
      <xdr:row>33</xdr:row>
      <xdr:rowOff>0</xdr:rowOff>
    </xdr:from>
    <xdr:ext cx="5715000" cy="3533775"/>
    <xdr:graphicFrame>
      <xdr:nvGraphicFramePr>
        <xdr:cNvPr id="26" name="Chart 26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0</xdr:colOff>
      <xdr:row>33</xdr:row>
      <xdr:rowOff>0</xdr:rowOff>
    </xdr:from>
    <xdr:ext cx="5715000" cy="3533775"/>
    <xdr:graphicFrame>
      <xdr:nvGraphicFramePr>
        <xdr:cNvPr id="29" name="Chart 29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952500</xdr:colOff>
      <xdr:row>31</xdr:row>
      <xdr:rowOff>95250</xdr:rowOff>
    </xdr:from>
    <xdr:ext cx="5715000" cy="3533775"/>
    <xdr:graphicFrame>
      <xdr:nvGraphicFramePr>
        <xdr:cNvPr id="32" name="Chart 32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142875</xdr:colOff>
      <xdr:row>31</xdr:row>
      <xdr:rowOff>104775</xdr:rowOff>
    </xdr:from>
    <xdr:ext cx="5715000" cy="3533775"/>
    <xdr:graphicFrame>
      <xdr:nvGraphicFramePr>
        <xdr:cNvPr id="35" name="Chart 35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0</xdr:colOff>
      <xdr:row>58</xdr:row>
      <xdr:rowOff>0</xdr:rowOff>
    </xdr:from>
    <xdr:ext cx="5715000" cy="3533775"/>
    <xdr:graphicFrame>
      <xdr:nvGraphicFramePr>
        <xdr:cNvPr id="37" name="Chart 37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run-validate-block.sh" TargetMode="External"/><Relationship Id="rId2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7.57"/>
    <col customWidth="1" min="2" max="2" width="6.71"/>
  </cols>
  <sheetData>
    <row r="1">
      <c r="A1" s="1" t="s">
        <v>0</v>
      </c>
      <c r="C1" s="2" t="s">
        <v>1</v>
      </c>
      <c r="D1" s="2" t="s">
        <v>2</v>
      </c>
      <c r="E1" s="3" t="s">
        <v>3</v>
      </c>
      <c r="F1" s="2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>
      <c r="A2" s="5" t="s">
        <v>15</v>
      </c>
      <c r="B2" s="2">
        <v>0.0</v>
      </c>
      <c r="C2" s="2">
        <v>4.66164</v>
      </c>
      <c r="D2" s="2">
        <v>6.81144</v>
      </c>
      <c r="E2" s="2"/>
      <c r="F2" s="2"/>
      <c r="G2" s="2">
        <v>14.758277</v>
      </c>
      <c r="H2" s="2">
        <v>0.011209</v>
      </c>
      <c r="I2" s="2">
        <v>0.123802</v>
      </c>
      <c r="J2" s="2">
        <v>0.037138</v>
      </c>
      <c r="K2" s="2">
        <v>2.91E-4</v>
      </c>
      <c r="L2" s="2">
        <v>0.153326</v>
      </c>
      <c r="M2" s="2">
        <v>0.148619</v>
      </c>
      <c r="N2" s="2">
        <v>21.245315</v>
      </c>
      <c r="O2" s="2">
        <v>0.12745</v>
      </c>
      <c r="P2" s="2">
        <v>7.67E-4</v>
      </c>
      <c r="Q2" s="2" t="s">
        <v>16</v>
      </c>
    </row>
    <row r="3">
      <c r="A3" s="5" t="s">
        <v>15</v>
      </c>
      <c r="B3" s="2">
        <v>1.0</v>
      </c>
      <c r="C3" s="2">
        <v>4.65865</v>
      </c>
      <c r="D3" s="2">
        <v>6.73667</v>
      </c>
      <c r="E3" s="2"/>
      <c r="F3" s="2"/>
      <c r="G3" s="2">
        <v>13.806473</v>
      </c>
      <c r="H3" s="2">
        <v>0.012718</v>
      </c>
      <c r="I3" s="2">
        <v>0.113736</v>
      </c>
      <c r="J3" s="2">
        <v>0.036222</v>
      </c>
      <c r="K3" s="2">
        <v>1.97E-4</v>
      </c>
      <c r="L3" s="2">
        <v>0.147675</v>
      </c>
      <c r="M3" s="2">
        <v>0.139312</v>
      </c>
      <c r="N3" s="2">
        <v>20.25575</v>
      </c>
      <c r="O3" s="2">
        <v>0.126693</v>
      </c>
      <c r="P3" s="2">
        <v>5.16E-4</v>
      </c>
      <c r="Q3" s="2" t="s">
        <v>16</v>
      </c>
    </row>
    <row r="4">
      <c r="A4" s="5" t="s">
        <v>15</v>
      </c>
      <c r="B4" s="2">
        <v>2.0</v>
      </c>
      <c r="C4" s="2">
        <v>4.62051</v>
      </c>
      <c r="D4" s="2">
        <v>6.7677</v>
      </c>
      <c r="E4" s="7">
        <f>AVERAGE(D2:D4)</f>
        <v>6.771936667</v>
      </c>
      <c r="F4" s="8">
        <v>6.771936666666666</v>
      </c>
      <c r="G4" s="2">
        <v>14.299679</v>
      </c>
      <c r="H4" s="2">
        <v>0.012761</v>
      </c>
      <c r="I4" s="2">
        <v>0.124706</v>
      </c>
      <c r="J4" s="2">
        <v>0.034804</v>
      </c>
      <c r="K4" s="2">
        <v>1.12E-4</v>
      </c>
      <c r="L4" s="2">
        <v>0.154434</v>
      </c>
      <c r="M4" s="2">
        <v>0.177623</v>
      </c>
      <c r="N4" s="2">
        <v>20.757228</v>
      </c>
      <c r="O4" s="2">
        <v>0.125357</v>
      </c>
      <c r="P4" s="2">
        <v>7.04E-4</v>
      </c>
      <c r="Q4" s="2" t="s">
        <v>16</v>
      </c>
    </row>
    <row r="5">
      <c r="A5" s="5" t="s">
        <v>27</v>
      </c>
      <c r="B5" s="2">
        <v>0.0</v>
      </c>
      <c r="C5" s="2">
        <v>8.34435</v>
      </c>
      <c r="D5" s="2">
        <v>12.5172</v>
      </c>
      <c r="E5" s="2"/>
      <c r="F5" s="8"/>
      <c r="G5" s="2">
        <v>13.865856</v>
      </c>
      <c r="H5" s="2">
        <v>0.172163</v>
      </c>
      <c r="I5" s="2">
        <v>0.126018</v>
      </c>
      <c r="J5" s="2">
        <v>0.286421</v>
      </c>
      <c r="K5" s="2">
        <v>0.001187</v>
      </c>
      <c r="L5" s="2">
        <v>0.143839</v>
      </c>
      <c r="M5" s="2">
        <v>0.2883</v>
      </c>
      <c r="N5" s="2">
        <v>26.066532</v>
      </c>
      <c r="O5" s="2">
        <v>0.124091</v>
      </c>
      <c r="P5" s="2">
        <v>0.001124</v>
      </c>
      <c r="Q5" s="2" t="s">
        <v>16</v>
      </c>
    </row>
    <row r="6">
      <c r="A6" s="5" t="s">
        <v>27</v>
      </c>
      <c r="B6" s="2">
        <v>1.0</v>
      </c>
      <c r="C6" s="2">
        <v>8.26492</v>
      </c>
      <c r="D6" s="2">
        <v>12.4989</v>
      </c>
      <c r="E6" s="2"/>
      <c r="F6" s="8"/>
      <c r="G6" s="2">
        <v>14.588391</v>
      </c>
      <c r="H6" s="2">
        <v>0.193135</v>
      </c>
      <c r="I6" s="2">
        <v>0.131747</v>
      </c>
      <c r="J6" s="2">
        <v>0.276814</v>
      </c>
      <c r="K6" s="2">
        <v>7.21E-4</v>
      </c>
      <c r="L6" s="2">
        <v>0.146262</v>
      </c>
      <c r="M6" s="2">
        <v>0.288801</v>
      </c>
      <c r="N6" s="2">
        <v>26.75265</v>
      </c>
      <c r="O6" s="2">
        <v>0.124718</v>
      </c>
      <c r="P6" s="2">
        <v>0.001104</v>
      </c>
      <c r="Q6" s="2" t="s">
        <v>16</v>
      </c>
    </row>
    <row r="7">
      <c r="A7" s="5" t="s">
        <v>27</v>
      </c>
      <c r="B7" s="2">
        <v>2.0</v>
      </c>
      <c r="C7" s="2">
        <v>8.23233</v>
      </c>
      <c r="D7" s="2">
        <v>12.4062</v>
      </c>
      <c r="E7" s="7">
        <f>AVERAGE(D5:D7)</f>
        <v>12.4741</v>
      </c>
      <c r="F7" s="8">
        <v>12.4741</v>
      </c>
      <c r="G7" s="2">
        <v>15.114695</v>
      </c>
      <c r="H7" s="2">
        <v>0.168762</v>
      </c>
      <c r="I7" s="2">
        <v>0.125175</v>
      </c>
      <c r="J7" s="2">
        <v>0.284488</v>
      </c>
      <c r="K7" s="2">
        <v>7.31E-4</v>
      </c>
      <c r="L7" s="2">
        <v>0.146129</v>
      </c>
      <c r="M7" s="2">
        <v>0.27904</v>
      </c>
      <c r="N7" s="2">
        <v>27.200409</v>
      </c>
      <c r="O7" s="2">
        <v>0.124912</v>
      </c>
      <c r="P7" s="2">
        <v>0.001033</v>
      </c>
      <c r="Q7" s="2" t="s">
        <v>16</v>
      </c>
    </row>
    <row r="8">
      <c r="A8" s="5" t="s">
        <v>37</v>
      </c>
      <c r="B8" s="2">
        <v>0.0</v>
      </c>
      <c r="C8" s="2">
        <v>17.5071</v>
      </c>
      <c r="D8" s="2">
        <v>27.2887</v>
      </c>
      <c r="E8" s="2"/>
      <c r="F8" s="8"/>
      <c r="G8" s="2">
        <v>14.012623</v>
      </c>
      <c r="H8" s="2">
        <v>1.752329</v>
      </c>
      <c r="I8" s="2">
        <v>0.245421</v>
      </c>
      <c r="J8" s="2">
        <v>2.47832</v>
      </c>
      <c r="K8" s="2">
        <v>0.010633</v>
      </c>
      <c r="L8" s="2">
        <v>0.15133</v>
      </c>
      <c r="M8" s="2">
        <v>0.62184</v>
      </c>
      <c r="N8" s="2">
        <v>40.844646</v>
      </c>
      <c r="O8" s="2">
        <v>0.124611</v>
      </c>
      <c r="P8" s="2">
        <v>0.008376</v>
      </c>
      <c r="Q8" s="2" t="s">
        <v>16</v>
      </c>
    </row>
    <row r="9">
      <c r="A9" s="5" t="s">
        <v>37</v>
      </c>
      <c r="B9" s="2">
        <v>1.0</v>
      </c>
      <c r="C9" s="2">
        <v>17.6794</v>
      </c>
      <c r="D9" s="2">
        <v>27.3795</v>
      </c>
      <c r="E9" s="2"/>
      <c r="F9" s="8"/>
      <c r="G9" s="2">
        <v>13.999232</v>
      </c>
      <c r="H9" s="2">
        <v>1.891023</v>
      </c>
      <c r="I9" s="2">
        <v>0.229901</v>
      </c>
      <c r="J9" s="2">
        <v>2.482088</v>
      </c>
      <c r="K9" s="2">
        <v>0.008106</v>
      </c>
      <c r="L9" s="2">
        <v>0.145307</v>
      </c>
      <c r="M9" s="2">
        <v>0.615499</v>
      </c>
      <c r="N9" s="2">
        <v>40.970325</v>
      </c>
      <c r="O9" s="2">
        <v>0.125468</v>
      </c>
      <c r="P9" s="2">
        <v>0.008049</v>
      </c>
      <c r="Q9" s="2" t="s">
        <v>16</v>
      </c>
    </row>
    <row r="10">
      <c r="A10" s="5" t="s">
        <v>37</v>
      </c>
      <c r="B10" s="2">
        <v>2.0</v>
      </c>
      <c r="C10" s="2">
        <v>17.7042</v>
      </c>
      <c r="D10" s="2">
        <v>27.4975</v>
      </c>
      <c r="E10" s="7">
        <f>AVERAGE(D8:D10)</f>
        <v>27.38856667</v>
      </c>
      <c r="F10" s="8">
        <v>27.388566666666666</v>
      </c>
      <c r="G10" s="2">
        <v>13.685569</v>
      </c>
      <c r="H10" s="2">
        <v>1.853837</v>
      </c>
      <c r="I10" s="2">
        <v>0.225384</v>
      </c>
      <c r="J10" s="2">
        <v>2.484092</v>
      </c>
      <c r="K10" s="2">
        <v>0.007227</v>
      </c>
      <c r="L10" s="2">
        <v>0.148633</v>
      </c>
      <c r="M10" s="2">
        <v>0.645822</v>
      </c>
      <c r="N10" s="2">
        <v>40.774919</v>
      </c>
      <c r="O10" s="2">
        <v>0.124388</v>
      </c>
      <c r="P10" s="2">
        <v>0.007873</v>
      </c>
      <c r="Q10" s="2" t="s">
        <v>16</v>
      </c>
    </row>
    <row r="11">
      <c r="A11" s="2" t="s">
        <v>46</v>
      </c>
      <c r="B11" s="2">
        <v>0.0</v>
      </c>
      <c r="C11" s="2">
        <v>4.48072</v>
      </c>
      <c r="D11" s="2">
        <v>6.59873</v>
      </c>
      <c r="E11" s="2"/>
      <c r="F11" s="8"/>
      <c r="G11" s="2">
        <v>13.891415</v>
      </c>
      <c r="H11" s="2">
        <v>0.0</v>
      </c>
      <c r="I11" s="2">
        <v>0.116683</v>
      </c>
      <c r="J11" s="2">
        <v>0.037174</v>
      </c>
      <c r="K11" s="2">
        <v>4.06E-4</v>
      </c>
      <c r="L11" s="2">
        <v>0.151803</v>
      </c>
      <c r="M11" s="2">
        <v>0.15845</v>
      </c>
      <c r="N11" s="2">
        <v>20.193415</v>
      </c>
      <c r="O11" s="2">
        <v>0.126012</v>
      </c>
      <c r="P11" s="2">
        <v>6.66E-4</v>
      </c>
      <c r="Q11" s="2" t="s">
        <v>16</v>
      </c>
    </row>
    <row r="12">
      <c r="A12" s="2" t="s">
        <v>46</v>
      </c>
      <c r="B12" s="2">
        <v>1.0</v>
      </c>
      <c r="C12" s="2">
        <v>4.51146</v>
      </c>
      <c r="D12" s="2">
        <v>6.67068</v>
      </c>
      <c r="E12" s="2"/>
      <c r="F12" s="8"/>
      <c r="G12" s="2">
        <v>13.817846</v>
      </c>
      <c r="H12" s="2">
        <v>0.0</v>
      </c>
      <c r="I12" s="2">
        <v>0.129481</v>
      </c>
      <c r="J12" s="2">
        <v>0.036852</v>
      </c>
      <c r="K12" s="2">
        <v>2.51E-4</v>
      </c>
      <c r="L12" s="2">
        <v>0.150941</v>
      </c>
      <c r="M12" s="2">
        <v>0.149826</v>
      </c>
      <c r="N12" s="2">
        <v>20.16251</v>
      </c>
      <c r="O12" s="2">
        <v>0.128283</v>
      </c>
      <c r="P12" s="2">
        <v>6.95E-4</v>
      </c>
      <c r="Q12" s="2" t="s">
        <v>16</v>
      </c>
    </row>
    <row r="13">
      <c r="A13" s="2" t="s">
        <v>46</v>
      </c>
      <c r="B13" s="2">
        <v>2.0</v>
      </c>
      <c r="C13" s="2">
        <v>4.61356</v>
      </c>
      <c r="D13" s="2">
        <v>6.70919</v>
      </c>
      <c r="E13" s="7">
        <f>AVERAGE(D11:D13)</f>
        <v>6.659533333</v>
      </c>
      <c r="F13" s="8">
        <v>6.659533333333333</v>
      </c>
      <c r="G13" s="2">
        <v>13.966661</v>
      </c>
      <c r="H13" s="2">
        <v>0.0</v>
      </c>
      <c r="I13" s="2">
        <v>0.118172</v>
      </c>
      <c r="J13" s="2">
        <v>0.035646</v>
      </c>
      <c r="K13" s="2">
        <v>1.65E-4</v>
      </c>
      <c r="L13" s="2">
        <v>0.140929</v>
      </c>
      <c r="M13" s="2">
        <v>0.163702</v>
      </c>
      <c r="N13" s="2">
        <v>20.386209</v>
      </c>
      <c r="O13" s="2">
        <v>0.125083</v>
      </c>
      <c r="P13" s="2">
        <v>4.77E-4</v>
      </c>
      <c r="Q13" s="2" t="s">
        <v>16</v>
      </c>
    </row>
    <row r="14">
      <c r="A14" s="2" t="s">
        <v>68</v>
      </c>
      <c r="B14" s="2">
        <v>0.0</v>
      </c>
      <c r="C14" s="2">
        <v>11.1718</v>
      </c>
      <c r="D14" s="2">
        <v>15.3529</v>
      </c>
      <c r="E14" s="2"/>
      <c r="F14" s="8"/>
      <c r="G14" s="2">
        <v>14.542736</v>
      </c>
      <c r="H14" s="2">
        <v>0.0</v>
      </c>
      <c r="I14" s="2">
        <v>0.120892</v>
      </c>
      <c r="J14" s="2">
        <v>0.28579</v>
      </c>
      <c r="K14" s="2">
        <v>7.23E-4</v>
      </c>
      <c r="L14" s="2">
        <v>0.150004</v>
      </c>
      <c r="M14" s="2">
        <v>0.263256</v>
      </c>
      <c r="N14" s="2">
        <v>29.599504</v>
      </c>
      <c r="O14" s="2">
        <v>0.127508</v>
      </c>
      <c r="P14" s="2">
        <v>0.001106</v>
      </c>
      <c r="Q14" s="2" t="s">
        <v>16</v>
      </c>
    </row>
    <row r="15">
      <c r="A15" s="2" t="s">
        <v>68</v>
      </c>
      <c r="B15" s="2">
        <v>1.0</v>
      </c>
      <c r="C15" s="2">
        <v>11.0062</v>
      </c>
      <c r="D15" s="2">
        <v>15.2915</v>
      </c>
      <c r="E15" s="2"/>
      <c r="F15" s="8"/>
      <c r="G15" s="2">
        <v>14.831555</v>
      </c>
      <c r="H15" s="2">
        <v>0.0</v>
      </c>
      <c r="I15" s="2">
        <v>0.142161</v>
      </c>
      <c r="J15" s="2">
        <v>0.288073</v>
      </c>
      <c r="K15" s="2">
        <v>7.68E-4</v>
      </c>
      <c r="L15" s="2">
        <v>0.14854</v>
      </c>
      <c r="M15" s="2">
        <v>0.289238</v>
      </c>
      <c r="N15" s="2">
        <v>29.776065</v>
      </c>
      <c r="O15" s="2">
        <v>0.127112</v>
      </c>
      <c r="P15" s="2">
        <v>0.001165</v>
      </c>
      <c r="Q15" s="2" t="s">
        <v>16</v>
      </c>
    </row>
    <row r="16">
      <c r="A16" s="2" t="s">
        <v>68</v>
      </c>
      <c r="B16" s="2">
        <v>2.0</v>
      </c>
      <c r="C16" s="2">
        <v>10.8245</v>
      </c>
      <c r="D16" s="2">
        <v>15.0244</v>
      </c>
      <c r="E16" s="7">
        <f>AVERAGE(D14:D16)</f>
        <v>15.22293333</v>
      </c>
      <c r="F16" s="8">
        <v>15.222933333333332</v>
      </c>
      <c r="G16" s="2">
        <v>13.713315</v>
      </c>
      <c r="H16" s="2">
        <v>0.0</v>
      </c>
      <c r="I16" s="2">
        <v>0.111962</v>
      </c>
      <c r="J16" s="2">
        <v>0.288181</v>
      </c>
      <c r="K16" s="2">
        <v>7.71E-4</v>
      </c>
      <c r="L16" s="2">
        <v>0.150179</v>
      </c>
      <c r="M16" s="2">
        <v>0.275142</v>
      </c>
      <c r="N16" s="2">
        <v>28.448014</v>
      </c>
      <c r="O16" s="2">
        <v>0.126366</v>
      </c>
      <c r="P16" s="2">
        <v>0.001165</v>
      </c>
      <c r="Q16" s="2" t="s">
        <v>16</v>
      </c>
    </row>
    <row r="17">
      <c r="A17" s="2" t="s">
        <v>93</v>
      </c>
      <c r="B17" s="2">
        <v>0.0</v>
      </c>
      <c r="C17" s="2">
        <v>26.5179</v>
      </c>
      <c r="D17" s="2">
        <v>36.4782</v>
      </c>
      <c r="E17" s="2"/>
      <c r="F17" s="8"/>
      <c r="G17" s="2">
        <v>14.362222</v>
      </c>
      <c r="H17" s="2">
        <v>0.0</v>
      </c>
      <c r="I17" s="2">
        <v>0.181522</v>
      </c>
      <c r="J17" s="2">
        <v>2.511506</v>
      </c>
      <c r="K17" s="2">
        <v>0.00579</v>
      </c>
      <c r="L17" s="2">
        <v>0.145416</v>
      </c>
      <c r="M17" s="2">
        <v>0.793864</v>
      </c>
      <c r="N17" s="2">
        <v>50.448982</v>
      </c>
      <c r="O17" s="2">
        <v>0.124271</v>
      </c>
      <c r="P17" s="2">
        <v>0.005906</v>
      </c>
      <c r="Q17" s="2" t="s">
        <v>16</v>
      </c>
    </row>
    <row r="18">
      <c r="A18" s="2" t="s">
        <v>93</v>
      </c>
      <c r="B18" s="2">
        <v>1.0</v>
      </c>
      <c r="C18" s="2">
        <v>26.1302</v>
      </c>
      <c r="D18" s="2">
        <v>35.8515</v>
      </c>
      <c r="E18" s="2"/>
      <c r="F18" s="8"/>
      <c r="G18" s="2">
        <v>14.06996</v>
      </c>
      <c r="H18" s="2">
        <v>0.0</v>
      </c>
      <c r="I18" s="2">
        <v>0.163469</v>
      </c>
      <c r="J18" s="2">
        <v>2.495644</v>
      </c>
      <c r="K18" s="2">
        <v>0.006732</v>
      </c>
      <c r="L18" s="2">
        <v>0.149316</v>
      </c>
      <c r="M18" s="2">
        <v>0.674262</v>
      </c>
      <c r="N18" s="2">
        <v>49.569065</v>
      </c>
      <c r="O18" s="2">
        <v>0.127686</v>
      </c>
      <c r="P18" s="2">
        <v>0.005973</v>
      </c>
      <c r="Q18" s="2" t="s">
        <v>16</v>
      </c>
    </row>
    <row r="19">
      <c r="A19" s="2" t="s">
        <v>93</v>
      </c>
      <c r="B19" s="2">
        <v>2.0</v>
      </c>
      <c r="C19" s="2">
        <v>26.2726</v>
      </c>
      <c r="D19" s="2">
        <v>36.0087</v>
      </c>
      <c r="E19" s="7">
        <f>AVERAGE(D17:D19)</f>
        <v>36.1128</v>
      </c>
      <c r="F19" s="8">
        <v>36.1128</v>
      </c>
      <c r="G19" s="2">
        <v>13.763807</v>
      </c>
      <c r="H19" s="2">
        <v>0.0</v>
      </c>
      <c r="I19" s="2">
        <v>0.140916</v>
      </c>
      <c r="J19" s="2">
        <v>2.484272</v>
      </c>
      <c r="K19" s="2">
        <v>0.005628</v>
      </c>
      <c r="L19" s="2">
        <v>0.140352</v>
      </c>
      <c r="M19" s="2">
        <v>0.719737</v>
      </c>
      <c r="N19" s="2">
        <v>49.446569</v>
      </c>
      <c r="O19" s="2">
        <v>0.12352</v>
      </c>
      <c r="P19" s="2">
        <v>0.005529</v>
      </c>
      <c r="Q19" s="2" t="s">
        <v>16</v>
      </c>
    </row>
    <row r="20">
      <c r="A20" s="5" t="s">
        <v>94</v>
      </c>
      <c r="B20" s="2">
        <v>0.0</v>
      </c>
      <c r="C20" s="2">
        <v>16.3897</v>
      </c>
      <c r="D20" s="2">
        <v>18.0964</v>
      </c>
      <c r="E20" s="2"/>
      <c r="F20" s="8"/>
      <c r="G20" s="2">
        <v>61.406822</v>
      </c>
      <c r="H20" s="2">
        <v>0.430818</v>
      </c>
      <c r="I20" s="2">
        <v>0.014856</v>
      </c>
      <c r="J20" s="2">
        <v>1.06685</v>
      </c>
      <c r="K20" s="2">
        <v>3.47E-4</v>
      </c>
      <c r="L20" s="2">
        <v>0.014289</v>
      </c>
      <c r="M20" s="2">
        <v>0.028584</v>
      </c>
      <c r="N20" s="2">
        <v>79.468518</v>
      </c>
      <c r="O20" s="2">
        <v>0.004164</v>
      </c>
      <c r="P20" s="2">
        <v>5.82E-4</v>
      </c>
      <c r="Q20" s="2" t="s">
        <v>16</v>
      </c>
    </row>
    <row r="21">
      <c r="A21" s="5" t="s">
        <v>94</v>
      </c>
      <c r="B21" s="2">
        <v>1.0</v>
      </c>
      <c r="C21" s="2">
        <v>16.245</v>
      </c>
      <c r="D21" s="2">
        <v>17.988</v>
      </c>
      <c r="E21" s="2"/>
      <c r="F21" s="8"/>
      <c r="G21" s="2">
        <v>61.068342</v>
      </c>
      <c r="H21" s="2">
        <v>0.43993</v>
      </c>
      <c r="I21" s="2">
        <v>0.017487</v>
      </c>
      <c r="J21" s="2">
        <v>1.077935</v>
      </c>
      <c r="K21" s="2">
        <v>2.15E-4</v>
      </c>
      <c r="L21" s="2">
        <v>0.01452</v>
      </c>
      <c r="M21" s="2">
        <v>0.025813</v>
      </c>
      <c r="N21" s="2">
        <v>79.016459</v>
      </c>
      <c r="O21" s="2">
        <v>0.005398</v>
      </c>
      <c r="P21" s="2">
        <v>5.09E-4</v>
      </c>
      <c r="Q21" s="2" t="s">
        <v>16</v>
      </c>
    </row>
    <row r="22">
      <c r="A22" s="5" t="s">
        <v>94</v>
      </c>
      <c r="B22" s="2">
        <v>2.0</v>
      </c>
      <c r="C22" s="2">
        <v>16.4573</v>
      </c>
      <c r="D22" s="2">
        <v>18.1162</v>
      </c>
      <c r="E22" s="7">
        <f>AVERAGE(D20:D22)</f>
        <v>18.06686667</v>
      </c>
      <c r="F22" s="8">
        <v>18.066866666666666</v>
      </c>
      <c r="G22" s="2">
        <v>62.080425</v>
      </c>
      <c r="H22" s="2">
        <v>0.462623</v>
      </c>
      <c r="I22" s="2">
        <v>0.01423</v>
      </c>
      <c r="J22" s="2">
        <v>1.062248</v>
      </c>
      <c r="K22" s="2">
        <v>4.67E-4</v>
      </c>
      <c r="L22" s="2">
        <v>0.014567</v>
      </c>
      <c r="M22" s="2">
        <v>0.026543</v>
      </c>
      <c r="N22" s="2">
        <v>80.16426</v>
      </c>
      <c r="O22" s="2">
        <v>0.004146</v>
      </c>
      <c r="P22" s="2">
        <v>4.82E-4</v>
      </c>
      <c r="Q22" s="2" t="s">
        <v>16</v>
      </c>
    </row>
    <row r="23">
      <c r="A23" s="5" t="s">
        <v>95</v>
      </c>
      <c r="B23" s="2">
        <v>0.0</v>
      </c>
      <c r="C23" s="2">
        <v>40.4941</v>
      </c>
      <c r="D23" s="2">
        <v>56.481</v>
      </c>
      <c r="E23" s="2"/>
      <c r="F23" s="8"/>
      <c r="G23" s="2">
        <v>62.278941</v>
      </c>
      <c r="H23" s="2">
        <v>6.665581</v>
      </c>
      <c r="I23" s="2">
        <v>0.014001</v>
      </c>
      <c r="J23" s="2">
        <v>11.619888</v>
      </c>
      <c r="K23" s="2">
        <v>0.002394</v>
      </c>
      <c r="L23" s="2">
        <v>0.014232</v>
      </c>
      <c r="M23" s="2">
        <v>0.080862</v>
      </c>
      <c r="N23" s="2">
        <v>118.725711</v>
      </c>
      <c r="O23" s="2">
        <v>0.004558</v>
      </c>
      <c r="P23" s="2">
        <v>0.001043</v>
      </c>
      <c r="Q23" s="2" t="s">
        <v>16</v>
      </c>
    </row>
    <row r="24">
      <c r="A24" s="5" t="s">
        <v>95</v>
      </c>
      <c r="B24" s="2">
        <v>1.0</v>
      </c>
      <c r="C24" s="2">
        <v>40.7284</v>
      </c>
      <c r="D24" s="2">
        <v>56.6211</v>
      </c>
      <c r="E24" s="2"/>
      <c r="F24" s="8"/>
      <c r="G24" s="2">
        <v>65.372048</v>
      </c>
      <c r="H24" s="2">
        <v>6.604534</v>
      </c>
      <c r="I24" s="2">
        <v>0.012272</v>
      </c>
      <c r="J24" s="2">
        <v>11.60668</v>
      </c>
      <c r="K24" s="2">
        <v>0.001681</v>
      </c>
      <c r="L24" s="2">
        <v>0.014867</v>
      </c>
      <c r="M24" s="2">
        <v>0.080436</v>
      </c>
      <c r="N24" s="2">
        <v>121.961466</v>
      </c>
      <c r="O24" s="2">
        <v>0.00484</v>
      </c>
      <c r="P24" s="2">
        <v>0.001099</v>
      </c>
      <c r="Q24" s="2" t="s">
        <v>16</v>
      </c>
    </row>
    <row r="25">
      <c r="A25" s="5" t="s">
        <v>95</v>
      </c>
      <c r="B25" s="2">
        <v>2.0</v>
      </c>
      <c r="C25" s="2">
        <v>40.8524</v>
      </c>
      <c r="D25" s="2">
        <v>56.7687</v>
      </c>
      <c r="E25" s="7">
        <f>AVERAGE(D23:D25)</f>
        <v>56.6236</v>
      </c>
      <c r="F25" s="8">
        <v>56.6236</v>
      </c>
      <c r="G25" s="2">
        <v>62.50026</v>
      </c>
      <c r="H25" s="2">
        <v>6.57895</v>
      </c>
      <c r="I25" s="2">
        <v>0.014753</v>
      </c>
      <c r="J25" s="2">
        <v>11.621166</v>
      </c>
      <c r="K25" s="2">
        <v>0.002709</v>
      </c>
      <c r="L25" s="2">
        <v>0.014706</v>
      </c>
      <c r="M25" s="2">
        <v>0.074354</v>
      </c>
      <c r="N25" s="2">
        <v>119.233657</v>
      </c>
      <c r="O25" s="2">
        <v>0.004873</v>
      </c>
      <c r="P25" s="2">
        <v>9.93E-4</v>
      </c>
      <c r="Q25" s="2" t="s">
        <v>16</v>
      </c>
    </row>
    <row r="26">
      <c r="A26" s="5" t="s">
        <v>96</v>
      </c>
      <c r="B26" s="2">
        <v>0.0</v>
      </c>
      <c r="C26" s="2">
        <v>56.8271</v>
      </c>
      <c r="D26" s="2">
        <v>84.416</v>
      </c>
      <c r="E26" s="2"/>
      <c r="F26" s="8"/>
      <c r="G26" s="2">
        <v>61.32021</v>
      </c>
      <c r="H26" s="2">
        <v>12.197501</v>
      </c>
      <c r="I26" s="2">
        <v>0.015853</v>
      </c>
      <c r="J26" s="2">
        <v>21.345506</v>
      </c>
      <c r="K26" s="2">
        <v>0.002464</v>
      </c>
      <c r="L26" s="2">
        <v>0.01463</v>
      </c>
      <c r="M26" s="2">
        <v>0.119354</v>
      </c>
      <c r="N26" s="2">
        <v>145.697603</v>
      </c>
      <c r="O26" s="2">
        <v>0.004684</v>
      </c>
      <c r="P26" s="2">
        <v>0.001402</v>
      </c>
      <c r="Q26" s="2" t="s">
        <v>16</v>
      </c>
    </row>
    <row r="27">
      <c r="A27" s="5" t="s">
        <v>96</v>
      </c>
      <c r="B27" s="2">
        <v>1.0</v>
      </c>
      <c r="C27" s="2">
        <v>56.526</v>
      </c>
      <c r="D27" s="2">
        <v>84.2065</v>
      </c>
      <c r="E27" s="2"/>
      <c r="F27" s="8"/>
      <c r="G27" s="2">
        <v>61.649481</v>
      </c>
      <c r="H27" s="2">
        <v>12.044369</v>
      </c>
      <c r="I27" s="2">
        <v>0.013729</v>
      </c>
      <c r="J27" s="2">
        <v>21.347171</v>
      </c>
      <c r="K27" s="2">
        <v>0.002968</v>
      </c>
      <c r="L27" s="2">
        <v>0.015002</v>
      </c>
      <c r="M27" s="2">
        <v>0.121782</v>
      </c>
      <c r="N27" s="2">
        <v>145.821085</v>
      </c>
      <c r="O27" s="2">
        <v>0.005109</v>
      </c>
      <c r="P27" s="2">
        <v>0.001375</v>
      </c>
      <c r="Q27" s="2" t="s">
        <v>16</v>
      </c>
    </row>
    <row r="28">
      <c r="A28" s="5" t="s">
        <v>96</v>
      </c>
      <c r="B28" s="2">
        <v>2.0</v>
      </c>
      <c r="C28" s="2">
        <v>56.2325</v>
      </c>
      <c r="D28" s="2">
        <v>83.9588</v>
      </c>
      <c r="E28" s="7">
        <f>AVERAGE(D26:D28)</f>
        <v>84.19376667</v>
      </c>
      <c r="F28" s="8">
        <v>84.19376666666666</v>
      </c>
      <c r="G28" s="2">
        <v>62.543116</v>
      </c>
      <c r="H28" s="2">
        <v>11.878187</v>
      </c>
      <c r="I28" s="2">
        <v>0.015216</v>
      </c>
      <c r="J28" s="2">
        <v>21.436331</v>
      </c>
      <c r="K28" s="2">
        <v>0.002475</v>
      </c>
      <c r="L28" s="2">
        <v>0.014544</v>
      </c>
      <c r="M28" s="2">
        <v>0.11146</v>
      </c>
      <c r="N28" s="2">
        <v>146.465361</v>
      </c>
      <c r="O28" s="2">
        <v>0.004331</v>
      </c>
      <c r="P28" s="2">
        <v>0.001444</v>
      </c>
      <c r="Q28" s="2" t="s">
        <v>16</v>
      </c>
    </row>
    <row r="29">
      <c r="A29" s="5" t="s">
        <v>97</v>
      </c>
      <c r="B29" s="2">
        <v>0.0</v>
      </c>
      <c r="C29" s="2">
        <v>78.4788</v>
      </c>
      <c r="D29" s="2">
        <v>124.861</v>
      </c>
      <c r="E29" s="2"/>
      <c r="F29" s="8"/>
      <c r="G29" s="2">
        <v>63.317879</v>
      </c>
      <c r="H29" s="2">
        <v>19.886139</v>
      </c>
      <c r="I29" s="2">
        <v>0.018021</v>
      </c>
      <c r="J29" s="2">
        <v>37.39485</v>
      </c>
      <c r="K29" s="2">
        <v>0.006155</v>
      </c>
      <c r="L29" s="2">
        <v>0.016161</v>
      </c>
      <c r="M29" s="2">
        <v>0.180969</v>
      </c>
      <c r="N29" s="2">
        <v>188.13885</v>
      </c>
      <c r="O29" s="2">
        <v>0.005914</v>
      </c>
      <c r="P29" s="2">
        <v>0.002752</v>
      </c>
      <c r="Q29" s="2" t="s">
        <v>16</v>
      </c>
    </row>
    <row r="30">
      <c r="A30" s="5" t="s">
        <v>97</v>
      </c>
      <c r="B30" s="2">
        <v>1.0</v>
      </c>
      <c r="C30" s="2">
        <v>77.3352</v>
      </c>
      <c r="D30" s="2">
        <v>123.933</v>
      </c>
      <c r="E30" s="2"/>
      <c r="F30" s="8"/>
      <c r="G30" s="2">
        <v>61.208708</v>
      </c>
      <c r="H30" s="2">
        <v>19.497446</v>
      </c>
      <c r="I30" s="2">
        <v>0.017679</v>
      </c>
      <c r="J30" s="2">
        <v>37.533163</v>
      </c>
      <c r="K30" s="2">
        <v>0.004068</v>
      </c>
      <c r="L30" s="2">
        <v>0.014385</v>
      </c>
      <c r="M30" s="2">
        <v>0.172488</v>
      </c>
      <c r="N30" s="2">
        <v>185.100467</v>
      </c>
      <c r="O30" s="2">
        <v>0.005636</v>
      </c>
      <c r="P30" s="2">
        <v>0.002578</v>
      </c>
      <c r="Q30" s="2" t="s">
        <v>16</v>
      </c>
    </row>
    <row r="31">
      <c r="A31" s="5" t="s">
        <v>97</v>
      </c>
      <c r="B31" s="2">
        <v>2.0</v>
      </c>
      <c r="C31" s="2">
        <v>85.9652</v>
      </c>
      <c r="D31" s="2">
        <v>132.681</v>
      </c>
      <c r="E31" s="7">
        <f>AVERAGE(D29:D31)</f>
        <v>127.1583333</v>
      </c>
      <c r="F31" s="8">
        <v>127.15833333333335</v>
      </c>
      <c r="G31" s="2">
        <v>61.321307</v>
      </c>
      <c r="H31" s="2">
        <v>22.509403</v>
      </c>
      <c r="I31" s="2">
        <v>0.017345</v>
      </c>
      <c r="J31" s="2">
        <v>37.613238</v>
      </c>
      <c r="K31" s="2">
        <v>0.004197</v>
      </c>
      <c r="L31" s="2">
        <v>0.015263</v>
      </c>
      <c r="M31" s="2">
        <v>0.159889</v>
      </c>
      <c r="N31" s="2">
        <v>193.961716</v>
      </c>
      <c r="O31" s="2">
        <v>0.005724</v>
      </c>
      <c r="P31" s="2">
        <v>0.002464</v>
      </c>
      <c r="Q31" s="2" t="s">
        <v>16</v>
      </c>
    </row>
    <row r="32">
      <c r="A32" s="2" t="s">
        <v>98</v>
      </c>
      <c r="B32" s="2">
        <v>0.0</v>
      </c>
      <c r="C32" s="2">
        <v>13.4728</v>
      </c>
      <c r="D32" s="2">
        <v>15.1508</v>
      </c>
      <c r="E32" s="2"/>
      <c r="F32" s="8"/>
      <c r="G32" s="2">
        <v>63.105533</v>
      </c>
      <c r="H32" s="2">
        <v>0.0</v>
      </c>
      <c r="I32" s="2">
        <v>0.017112</v>
      </c>
      <c r="J32" s="2">
        <v>1.085949</v>
      </c>
      <c r="K32" s="2">
        <v>0.001667</v>
      </c>
      <c r="L32" s="2">
        <v>0.015667</v>
      </c>
      <c r="M32" s="2">
        <v>0.023215</v>
      </c>
      <c r="N32" s="2">
        <v>78.216679</v>
      </c>
      <c r="O32" s="2">
        <v>0.004857</v>
      </c>
      <c r="P32" s="2">
        <v>5.33E-4</v>
      </c>
      <c r="Q32" s="2" t="s">
        <v>16</v>
      </c>
    </row>
    <row r="33">
      <c r="A33" s="2" t="s">
        <v>98</v>
      </c>
      <c r="B33" s="2">
        <v>1.0</v>
      </c>
      <c r="C33" s="2">
        <v>13.322</v>
      </c>
      <c r="D33" s="2">
        <v>14.9707</v>
      </c>
      <c r="E33" s="2"/>
      <c r="F33" s="8"/>
      <c r="G33" s="2">
        <v>62.171823</v>
      </c>
      <c r="H33" s="2">
        <v>0.0</v>
      </c>
      <c r="I33" s="2">
        <v>0.011135</v>
      </c>
      <c r="J33" s="2">
        <v>1.073972</v>
      </c>
      <c r="K33" s="2">
        <v>8.87E-4</v>
      </c>
      <c r="L33" s="2">
        <v>0.015111</v>
      </c>
      <c r="M33" s="2">
        <v>0.022241</v>
      </c>
      <c r="N33" s="2">
        <v>77.112906</v>
      </c>
      <c r="O33" s="2">
        <v>0.004604</v>
      </c>
      <c r="P33" s="2">
        <v>4.78E-4</v>
      </c>
      <c r="Q33" s="2" t="s">
        <v>16</v>
      </c>
    </row>
    <row r="34">
      <c r="A34" s="2" t="s">
        <v>98</v>
      </c>
      <c r="B34" s="2">
        <v>2.0</v>
      </c>
      <c r="C34" s="2">
        <v>13.4335</v>
      </c>
      <c r="D34" s="2">
        <v>15.081</v>
      </c>
      <c r="E34" s="7">
        <f>AVERAGE(D32:D34)</f>
        <v>15.0675</v>
      </c>
      <c r="F34" s="8">
        <v>15.0675</v>
      </c>
      <c r="G34" s="2">
        <v>60.891049</v>
      </c>
      <c r="H34" s="2">
        <v>0.0</v>
      </c>
      <c r="I34" s="2">
        <v>0.011969</v>
      </c>
      <c r="J34" s="2">
        <v>1.080897</v>
      </c>
      <c r="K34" s="2">
        <v>3.42E-4</v>
      </c>
      <c r="L34" s="2">
        <v>0.015838</v>
      </c>
      <c r="M34" s="2">
        <v>0.021001</v>
      </c>
      <c r="N34" s="2">
        <v>75.941419</v>
      </c>
      <c r="O34" s="2">
        <v>0.004154</v>
      </c>
      <c r="P34" s="2">
        <v>5.37E-4</v>
      </c>
      <c r="Q34" s="2" t="s">
        <v>16</v>
      </c>
    </row>
    <row r="35">
      <c r="A35" s="2" t="s">
        <v>99</v>
      </c>
      <c r="B35" s="2">
        <v>0.0</v>
      </c>
      <c r="C35" s="2">
        <v>52.4395</v>
      </c>
      <c r="D35" s="2">
        <v>68.426</v>
      </c>
      <c r="E35" s="2"/>
      <c r="F35" s="8"/>
      <c r="G35" s="2">
        <v>62.285748</v>
      </c>
      <c r="H35" s="2">
        <v>0.0</v>
      </c>
      <c r="I35" s="2">
        <v>0.014362</v>
      </c>
      <c r="J35" s="2">
        <v>11.65519</v>
      </c>
      <c r="K35" s="2">
        <v>0.002826</v>
      </c>
      <c r="L35" s="2">
        <v>0.015196</v>
      </c>
      <c r="M35" s="2">
        <v>0.063664</v>
      </c>
      <c r="N35" s="2">
        <v>130.677945</v>
      </c>
      <c r="O35" s="2">
        <v>0.00444</v>
      </c>
      <c r="P35" s="2">
        <v>0.001013</v>
      </c>
      <c r="Q35" s="2" t="s">
        <v>16</v>
      </c>
    </row>
    <row r="36">
      <c r="A36" s="2" t="s">
        <v>99</v>
      </c>
      <c r="B36" s="2">
        <v>1.0</v>
      </c>
      <c r="C36" s="2">
        <v>50.6451</v>
      </c>
      <c r="D36" s="2">
        <v>66.678</v>
      </c>
      <c r="E36" s="2"/>
      <c r="F36" s="8"/>
      <c r="G36" s="2">
        <v>62.44213</v>
      </c>
      <c r="H36" s="2">
        <v>0.0</v>
      </c>
      <c r="I36" s="2">
        <v>0.013558</v>
      </c>
      <c r="J36" s="2">
        <v>11.656298</v>
      </c>
      <c r="K36" s="2">
        <v>0.001839</v>
      </c>
      <c r="L36" s="2">
        <v>0.014668</v>
      </c>
      <c r="M36" s="2">
        <v>0.072081</v>
      </c>
      <c r="N36" s="2">
        <v>129.084503</v>
      </c>
      <c r="O36" s="2">
        <v>0.004503</v>
      </c>
      <c r="P36" s="2">
        <v>0.001058</v>
      </c>
      <c r="Q36" s="2" t="s">
        <v>16</v>
      </c>
    </row>
    <row r="37">
      <c r="A37" s="2" t="s">
        <v>99</v>
      </c>
      <c r="B37" s="2">
        <v>2.0</v>
      </c>
      <c r="C37" s="2">
        <v>52.4485</v>
      </c>
      <c r="D37" s="2">
        <v>68.4225</v>
      </c>
      <c r="E37" s="7">
        <f>AVERAGE(D35:D37)</f>
        <v>67.84216667</v>
      </c>
      <c r="F37" s="8">
        <v>67.84216666666667</v>
      </c>
      <c r="G37" s="2">
        <v>61.271409</v>
      </c>
      <c r="H37" s="2">
        <v>0.0</v>
      </c>
      <c r="I37" s="2">
        <v>0.014366</v>
      </c>
      <c r="J37" s="2">
        <v>11.682188</v>
      </c>
      <c r="K37" s="2">
        <v>0.001997</v>
      </c>
      <c r="L37" s="2">
        <v>0.014847</v>
      </c>
      <c r="M37" s="2">
        <v>0.067534</v>
      </c>
      <c r="N37" s="2">
        <v>129.655743</v>
      </c>
      <c r="O37" s="2">
        <v>0.004212</v>
      </c>
      <c r="P37" s="2">
        <v>0.001072</v>
      </c>
      <c r="Q37" s="2" t="s">
        <v>16</v>
      </c>
    </row>
    <row r="38">
      <c r="A38" s="2" t="s">
        <v>100</v>
      </c>
      <c r="B38" s="2">
        <v>0.0</v>
      </c>
      <c r="C38" s="2">
        <v>73.733</v>
      </c>
      <c r="D38" s="2">
        <v>101.311</v>
      </c>
      <c r="E38" s="2"/>
      <c r="F38" s="8"/>
      <c r="G38" s="2">
        <v>62.10234</v>
      </c>
      <c r="H38" s="2">
        <v>0.0</v>
      </c>
      <c r="I38" s="2">
        <v>0.01301</v>
      </c>
      <c r="J38" s="2">
        <v>21.416221</v>
      </c>
      <c r="K38" s="2">
        <v>0.002602</v>
      </c>
      <c r="L38" s="2">
        <v>0.014698</v>
      </c>
      <c r="M38" s="2">
        <v>0.105915</v>
      </c>
      <c r="N38" s="2">
        <v>163.380367</v>
      </c>
      <c r="O38" s="2">
        <v>0.005365</v>
      </c>
      <c r="P38" s="2">
        <v>0.001372</v>
      </c>
      <c r="Q38" s="2" t="s">
        <v>16</v>
      </c>
    </row>
    <row r="39">
      <c r="A39" s="2" t="s">
        <v>100</v>
      </c>
      <c r="B39" s="2">
        <v>1.0</v>
      </c>
      <c r="C39" s="2">
        <v>73.6496</v>
      </c>
      <c r="D39" s="2">
        <v>101.266</v>
      </c>
      <c r="E39" s="2"/>
      <c r="F39" s="8"/>
      <c r="G39" s="2">
        <v>62.344094</v>
      </c>
      <c r="H39" s="2">
        <v>0.0</v>
      </c>
      <c r="I39" s="2">
        <v>0.014201</v>
      </c>
      <c r="J39" s="2">
        <v>21.373687</v>
      </c>
      <c r="K39" s="2">
        <v>0.004171</v>
      </c>
      <c r="L39" s="2">
        <v>0.015119</v>
      </c>
      <c r="M39" s="2">
        <v>0.131723</v>
      </c>
      <c r="N39" s="2">
        <v>163.573691</v>
      </c>
      <c r="O39" s="2">
        <v>0.007174</v>
      </c>
      <c r="P39" s="2">
        <v>0.001321</v>
      </c>
      <c r="Q39" s="2" t="s">
        <v>16</v>
      </c>
    </row>
    <row r="40">
      <c r="A40" s="2" t="s">
        <v>100</v>
      </c>
      <c r="B40" s="2">
        <v>2.0</v>
      </c>
      <c r="C40" s="2">
        <v>73.939</v>
      </c>
      <c r="D40" s="2">
        <v>101.642</v>
      </c>
      <c r="E40" s="7">
        <f>AVERAGE(D38:D40)</f>
        <v>101.4063333</v>
      </c>
      <c r="F40" s="8">
        <v>101.40633333333334</v>
      </c>
      <c r="G40" s="2">
        <v>60.611313</v>
      </c>
      <c r="H40" s="2">
        <v>0.0</v>
      </c>
      <c r="I40" s="2">
        <v>0.014498</v>
      </c>
      <c r="J40" s="2">
        <v>21.443832</v>
      </c>
      <c r="K40" s="2">
        <v>0.002972</v>
      </c>
      <c r="L40" s="2">
        <v>0.015109</v>
      </c>
      <c r="M40" s="2">
        <v>0.097544</v>
      </c>
      <c r="N40" s="2">
        <v>162.218171</v>
      </c>
      <c r="O40" s="2">
        <v>0.005878</v>
      </c>
      <c r="P40" s="2">
        <v>0.001381</v>
      </c>
      <c r="Q40" s="2" t="s">
        <v>16</v>
      </c>
    </row>
    <row r="41">
      <c r="A41" s="2" t="s">
        <v>101</v>
      </c>
      <c r="B41" s="2">
        <v>0.0</v>
      </c>
      <c r="C41" s="2">
        <v>98.3278</v>
      </c>
      <c r="D41" s="2">
        <v>144.724</v>
      </c>
      <c r="E41" s="2"/>
      <c r="F41" s="8"/>
      <c r="G41" s="2">
        <v>63.020838</v>
      </c>
      <c r="H41" s="2">
        <v>0.0</v>
      </c>
      <c r="I41" s="2">
        <v>0.016442</v>
      </c>
      <c r="J41" s="2">
        <v>37.423319</v>
      </c>
      <c r="K41" s="2">
        <v>0.00544</v>
      </c>
      <c r="L41" s="2">
        <v>0.015034</v>
      </c>
      <c r="M41" s="2">
        <v>0.183424</v>
      </c>
      <c r="N41" s="2">
        <v>207.707233</v>
      </c>
      <c r="O41" s="2">
        <v>0.006416</v>
      </c>
      <c r="P41" s="2">
        <v>0.002239</v>
      </c>
      <c r="Q41" s="2" t="s">
        <v>16</v>
      </c>
    </row>
    <row r="42">
      <c r="A42" s="2" t="s">
        <v>101</v>
      </c>
      <c r="B42" s="2">
        <v>1.0</v>
      </c>
      <c r="C42" s="2">
        <v>99.7125</v>
      </c>
      <c r="D42" s="2">
        <v>146.481</v>
      </c>
      <c r="E42" s="2"/>
      <c r="F42" s="8"/>
      <c r="G42" s="2">
        <v>61.338546</v>
      </c>
      <c r="H42" s="2">
        <v>0.0</v>
      </c>
      <c r="I42" s="2">
        <v>0.01538</v>
      </c>
      <c r="J42" s="2">
        <v>37.533207</v>
      </c>
      <c r="K42" s="2">
        <v>0.005015</v>
      </c>
      <c r="L42" s="2">
        <v>0.015287</v>
      </c>
      <c r="M42" s="2">
        <v>0.162043</v>
      </c>
      <c r="N42" s="2">
        <v>207.781414</v>
      </c>
      <c r="O42" s="2">
        <v>0.008435</v>
      </c>
      <c r="P42" s="2">
        <v>0.0022</v>
      </c>
      <c r="Q42" s="2" t="s">
        <v>16</v>
      </c>
    </row>
    <row r="43">
      <c r="A43" s="2" t="s">
        <v>101</v>
      </c>
      <c r="B43" s="2">
        <v>2.0</v>
      </c>
      <c r="C43" s="2">
        <v>99.6464</v>
      </c>
      <c r="D43" s="2">
        <v>146.021</v>
      </c>
      <c r="E43" s="7">
        <f>AVERAGE(D41:D43)</f>
        <v>145.742</v>
      </c>
      <c r="F43" s="8">
        <v>145.742</v>
      </c>
      <c r="G43" s="2">
        <v>62.232752</v>
      </c>
      <c r="H43" s="2">
        <v>0.0</v>
      </c>
      <c r="I43" s="2">
        <v>0.016299</v>
      </c>
      <c r="J43" s="2">
        <v>37.364923</v>
      </c>
      <c r="K43" s="2">
        <v>0.003807</v>
      </c>
      <c r="L43" s="2">
        <v>0.014703</v>
      </c>
      <c r="M43" s="2">
        <v>0.200773</v>
      </c>
      <c r="N43" s="2">
        <v>208.217223</v>
      </c>
      <c r="O43" s="2">
        <v>0.005969</v>
      </c>
      <c r="P43" s="2">
        <v>0.002191</v>
      </c>
      <c r="Q43" s="2" t="s">
        <v>16</v>
      </c>
    </row>
    <row r="45">
      <c r="A45" s="1" t="s">
        <v>102</v>
      </c>
      <c r="B45" s="2"/>
      <c r="C45" s="2"/>
      <c r="D45" s="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>
      <c r="A46" s="2" t="s">
        <v>103</v>
      </c>
      <c r="B46" s="2">
        <v>0.0</v>
      </c>
      <c r="C46" s="2">
        <v>8.99932</v>
      </c>
      <c r="D46" s="9">
        <v>13.2159</v>
      </c>
      <c r="E46" s="2"/>
      <c r="G46" s="2">
        <v>13.731117</v>
      </c>
      <c r="H46" s="2">
        <v>0.26312</v>
      </c>
      <c r="I46" s="2">
        <v>0.119718</v>
      </c>
      <c r="J46" s="2">
        <v>0.29462</v>
      </c>
      <c r="K46" s="2">
        <v>8.37E-4</v>
      </c>
      <c r="L46" s="2">
        <v>0.152388</v>
      </c>
      <c r="M46" s="2">
        <v>0.283856</v>
      </c>
      <c r="N46" s="2">
        <v>26.653424</v>
      </c>
      <c r="O46" s="2">
        <v>0.12718</v>
      </c>
      <c r="P46" s="2">
        <v>0.001166</v>
      </c>
    </row>
    <row r="47">
      <c r="A47" s="2" t="s">
        <v>103</v>
      </c>
      <c r="B47" s="2">
        <v>1.0</v>
      </c>
      <c r="C47" s="2">
        <v>8.91589</v>
      </c>
      <c r="D47" s="9">
        <v>13.147</v>
      </c>
      <c r="E47" s="2"/>
      <c r="G47" s="2">
        <v>13.712223</v>
      </c>
      <c r="H47" s="2">
        <v>0.291369</v>
      </c>
      <c r="I47" s="2">
        <v>0.11719</v>
      </c>
      <c r="J47" s="2">
        <v>0.28846</v>
      </c>
      <c r="K47" s="2">
        <v>8.42E-4</v>
      </c>
      <c r="L47" s="2">
        <v>0.145968</v>
      </c>
      <c r="M47" s="2">
        <v>0.277199</v>
      </c>
      <c r="N47" s="2">
        <v>26.566977</v>
      </c>
      <c r="O47" s="2">
        <v>0.123373</v>
      </c>
      <c r="P47" s="2">
        <v>0.001139</v>
      </c>
    </row>
    <row r="48">
      <c r="A48" s="2" t="s">
        <v>103</v>
      </c>
      <c r="B48" s="2">
        <v>2.0</v>
      </c>
      <c r="C48" s="2">
        <v>8.86717</v>
      </c>
      <c r="D48" s="9">
        <v>13.0333</v>
      </c>
      <c r="E48" s="7">
        <f>AVERAGE(D46:D48)</f>
        <v>13.13206667</v>
      </c>
      <c r="G48" s="2">
        <v>14.568796</v>
      </c>
      <c r="H48" s="2">
        <v>0.230955</v>
      </c>
      <c r="I48" s="2">
        <v>0.112577</v>
      </c>
      <c r="J48" s="2">
        <v>0.29073</v>
      </c>
      <c r="K48" s="2">
        <v>6.49E-4</v>
      </c>
      <c r="L48" s="2">
        <v>0.150146</v>
      </c>
      <c r="M48" s="2">
        <v>0.255236</v>
      </c>
      <c r="N48" s="2">
        <v>27.312598</v>
      </c>
      <c r="O48" s="2">
        <v>0.126198</v>
      </c>
      <c r="P48" s="2">
        <v>0.001113</v>
      </c>
    </row>
    <row r="49">
      <c r="A49" s="2" t="s">
        <v>104</v>
      </c>
      <c r="B49" s="2">
        <v>0.0</v>
      </c>
      <c r="C49" s="2">
        <v>20.9726</v>
      </c>
      <c r="D49" s="9">
        <v>31.113</v>
      </c>
      <c r="E49" s="2"/>
      <c r="G49" s="2">
        <v>14.400565</v>
      </c>
      <c r="H49" s="2">
        <v>2.592812</v>
      </c>
      <c r="I49" s="2">
        <v>0.252236</v>
      </c>
      <c r="J49" s="2">
        <v>2.575623</v>
      </c>
      <c r="K49" s="2">
        <v>0.010849</v>
      </c>
      <c r="L49" s="2">
        <v>0.152186</v>
      </c>
      <c r="M49" s="2">
        <v>0.620936</v>
      </c>
      <c r="N49" s="2">
        <v>45.050931</v>
      </c>
      <c r="O49" s="2">
        <v>0.128042</v>
      </c>
      <c r="P49" s="2">
        <v>0.008283</v>
      </c>
    </row>
    <row r="50">
      <c r="A50" s="2" t="s">
        <v>104</v>
      </c>
      <c r="B50" s="2">
        <v>1.0</v>
      </c>
      <c r="C50" s="2">
        <v>20.8873</v>
      </c>
      <c r="D50" s="9">
        <v>31.0448</v>
      </c>
      <c r="E50" s="2"/>
      <c r="G50" s="2">
        <v>13.799619</v>
      </c>
      <c r="H50" s="2">
        <v>2.662401</v>
      </c>
      <c r="I50" s="2">
        <v>0.275402</v>
      </c>
      <c r="J50" s="2">
        <v>2.574328</v>
      </c>
      <c r="K50" s="2">
        <v>0.013436</v>
      </c>
      <c r="L50" s="2">
        <v>0.149718</v>
      </c>
      <c r="M50" s="2">
        <v>0.64788</v>
      </c>
      <c r="N50" s="2">
        <v>44.377912</v>
      </c>
      <c r="O50" s="2">
        <v>0.126255</v>
      </c>
      <c r="P50" s="2">
        <v>0.00808</v>
      </c>
    </row>
    <row r="51">
      <c r="A51" s="2" t="s">
        <v>104</v>
      </c>
      <c r="B51" s="2">
        <v>2.0</v>
      </c>
      <c r="C51" s="2">
        <v>20.5652</v>
      </c>
      <c r="D51" s="9">
        <v>31.0312</v>
      </c>
      <c r="E51" s="7">
        <f>AVERAGE(D49:D51)</f>
        <v>31.063</v>
      </c>
      <c r="G51" s="2">
        <v>14.070096</v>
      </c>
      <c r="H51" s="2">
        <v>2.482877</v>
      </c>
      <c r="I51" s="2">
        <v>0.434376</v>
      </c>
      <c r="J51" s="2">
        <v>2.552559</v>
      </c>
      <c r="K51" s="2">
        <v>0.010788</v>
      </c>
      <c r="L51" s="2">
        <v>0.15</v>
      </c>
      <c r="M51" s="2">
        <v>0.672696</v>
      </c>
      <c r="N51" s="2">
        <v>44.48126</v>
      </c>
      <c r="O51" s="2">
        <v>0.128467</v>
      </c>
      <c r="P51" s="2">
        <v>0.008162</v>
      </c>
    </row>
    <row r="52">
      <c r="A52" s="2" t="s">
        <v>105</v>
      </c>
      <c r="B52" s="2">
        <v>0.0</v>
      </c>
      <c r="C52" s="2">
        <v>4.66299</v>
      </c>
      <c r="D52" s="9">
        <v>6.77693</v>
      </c>
      <c r="E52" s="2"/>
      <c r="G52" s="2">
        <v>13.97939</v>
      </c>
      <c r="H52" s="2">
        <v>0.018592</v>
      </c>
      <c r="I52" s="2">
        <v>0.111843</v>
      </c>
      <c r="J52" s="2">
        <v>0.03618</v>
      </c>
      <c r="K52" s="2">
        <v>1.69E-4</v>
      </c>
      <c r="L52" s="2">
        <v>0.148577</v>
      </c>
      <c r="M52" s="2">
        <v>0.146725</v>
      </c>
      <c r="N52" s="2">
        <v>20.470579</v>
      </c>
      <c r="O52" s="2">
        <v>0.121285</v>
      </c>
      <c r="P52" s="2">
        <v>6.16E-4</v>
      </c>
    </row>
    <row r="53">
      <c r="A53" s="2" t="s">
        <v>105</v>
      </c>
      <c r="B53" s="2">
        <v>1.0</v>
      </c>
      <c r="C53" s="2">
        <v>4.66293</v>
      </c>
      <c r="D53" s="9">
        <v>6.77663</v>
      </c>
      <c r="E53" s="2"/>
      <c r="G53" s="2">
        <v>13.916187</v>
      </c>
      <c r="H53" s="2">
        <v>0.018212</v>
      </c>
      <c r="I53" s="2">
        <v>0.111855</v>
      </c>
      <c r="J53" s="2">
        <v>0.0348</v>
      </c>
      <c r="K53" s="2">
        <v>1.39E-4</v>
      </c>
      <c r="L53" s="2">
        <v>0.142721</v>
      </c>
      <c r="M53" s="2">
        <v>0.17199</v>
      </c>
      <c r="N53" s="2">
        <v>20.403736</v>
      </c>
      <c r="O53" s="2">
        <v>0.126106</v>
      </c>
      <c r="P53" s="2">
        <v>5.13E-4</v>
      </c>
    </row>
    <row r="54">
      <c r="A54" s="2" t="s">
        <v>105</v>
      </c>
      <c r="B54" s="2">
        <v>2.0</v>
      </c>
      <c r="C54" s="2">
        <v>4.62233</v>
      </c>
      <c r="D54" s="9">
        <v>6.76041</v>
      </c>
      <c r="E54" s="7">
        <f>AVERAGE(D52:D54)</f>
        <v>6.771323333</v>
      </c>
      <c r="G54" s="2">
        <v>15.234557</v>
      </c>
      <c r="H54" s="2">
        <v>0.020382</v>
      </c>
      <c r="I54" s="2">
        <v>0.114759</v>
      </c>
      <c r="J54" s="2">
        <v>0.037472</v>
      </c>
      <c r="K54" s="2">
        <v>1.81E-4</v>
      </c>
      <c r="L54" s="2">
        <v>0.140463</v>
      </c>
      <c r="M54" s="2">
        <v>0.184641</v>
      </c>
      <c r="N54" s="2">
        <v>21.703937</v>
      </c>
      <c r="O54" s="2">
        <v>0.125998</v>
      </c>
      <c r="P54" s="2">
        <v>5.8E-4</v>
      </c>
    </row>
    <row r="55">
      <c r="A55" s="2" t="s">
        <v>106</v>
      </c>
      <c r="B55" s="2">
        <v>0.0</v>
      </c>
      <c r="C55" s="2">
        <v>51.5692</v>
      </c>
      <c r="D55" s="9">
        <v>67.7163</v>
      </c>
      <c r="E55" s="2"/>
      <c r="G55" s="2">
        <v>61.058308</v>
      </c>
      <c r="H55" s="2">
        <v>9.390996</v>
      </c>
      <c r="I55" s="2">
        <v>0.014415</v>
      </c>
      <c r="J55" s="2">
        <v>11.682443</v>
      </c>
      <c r="K55" s="2">
        <v>0.003304</v>
      </c>
      <c r="L55" s="2">
        <v>0.015024</v>
      </c>
      <c r="M55" s="2">
        <v>0.078283</v>
      </c>
      <c r="N55" s="2">
        <v>128.740904</v>
      </c>
      <c r="O55" s="2">
        <v>0.005583</v>
      </c>
      <c r="P55" s="2">
        <v>9.93E-4</v>
      </c>
    </row>
    <row r="56">
      <c r="A56" s="2" t="s">
        <v>106</v>
      </c>
      <c r="B56" s="2">
        <v>1.0</v>
      </c>
      <c r="C56" s="2">
        <v>49.4725</v>
      </c>
      <c r="D56" s="9">
        <v>65.5662</v>
      </c>
      <c r="E56" s="2"/>
      <c r="G56" s="2">
        <v>63.931253</v>
      </c>
      <c r="H56" s="2">
        <v>7.714014</v>
      </c>
      <c r="I56" s="2">
        <v>0.01634</v>
      </c>
      <c r="J56" s="2">
        <v>11.663654</v>
      </c>
      <c r="K56" s="2">
        <v>0.002128</v>
      </c>
      <c r="L56" s="2">
        <v>0.014386</v>
      </c>
      <c r="M56" s="2">
        <v>0.081974</v>
      </c>
      <c r="N56" s="2">
        <v>129.459855</v>
      </c>
      <c r="O56" s="2">
        <v>0.00439</v>
      </c>
      <c r="P56" s="2">
        <v>0.001037</v>
      </c>
    </row>
    <row r="57">
      <c r="A57" s="2" t="s">
        <v>106</v>
      </c>
      <c r="B57" s="2">
        <v>2.0</v>
      </c>
      <c r="C57" s="2">
        <v>50.6278</v>
      </c>
      <c r="D57" s="9">
        <v>66.7696</v>
      </c>
      <c r="E57" s="7">
        <f>AVERAGE(D55:D57)</f>
        <v>66.68403333</v>
      </c>
      <c r="G57" s="2">
        <v>63.624729</v>
      </c>
      <c r="H57" s="2">
        <v>8.71143</v>
      </c>
      <c r="I57" s="2">
        <v>0.013416</v>
      </c>
      <c r="J57" s="2">
        <v>11.675028</v>
      </c>
      <c r="K57" s="2">
        <v>0.001471</v>
      </c>
      <c r="L57" s="2">
        <v>0.014832</v>
      </c>
      <c r="M57" s="2">
        <v>0.071608</v>
      </c>
      <c r="N57" s="2">
        <v>130.361939</v>
      </c>
      <c r="O57" s="2">
        <v>0.005663</v>
      </c>
      <c r="P57" s="2">
        <v>0.001038</v>
      </c>
    </row>
    <row r="58">
      <c r="A58" s="2" t="s">
        <v>107</v>
      </c>
      <c r="B58" s="2">
        <v>0.0</v>
      </c>
      <c r="C58" s="2">
        <v>81.0496</v>
      </c>
      <c r="D58" s="9">
        <v>108.958</v>
      </c>
      <c r="E58" s="2"/>
      <c r="G58" s="2">
        <v>63.275167</v>
      </c>
      <c r="H58" s="2">
        <v>19.450597</v>
      </c>
      <c r="I58" s="2">
        <v>0.014539</v>
      </c>
      <c r="J58" s="2">
        <v>21.532978</v>
      </c>
      <c r="K58" s="2">
        <v>0.00292</v>
      </c>
      <c r="L58" s="2">
        <v>0.0151</v>
      </c>
      <c r="M58" s="2">
        <v>0.117228</v>
      </c>
      <c r="N58" s="2">
        <v>172.197912</v>
      </c>
      <c r="O58" s="2">
        <v>0.005699</v>
      </c>
      <c r="P58" s="2">
        <v>0.001392</v>
      </c>
    </row>
    <row r="59">
      <c r="A59" s="2" t="s">
        <v>107</v>
      </c>
      <c r="B59" s="2">
        <v>1.0</v>
      </c>
      <c r="C59" s="2">
        <v>74.6647</v>
      </c>
      <c r="D59" s="9">
        <v>102.533</v>
      </c>
      <c r="E59" s="2"/>
      <c r="G59" s="2">
        <v>62.46818</v>
      </c>
      <c r="H59" s="2">
        <v>16.759398</v>
      </c>
      <c r="I59" s="2">
        <v>0.014831</v>
      </c>
      <c r="J59" s="2">
        <v>21.406808</v>
      </c>
      <c r="K59" s="2">
        <v>0.002754</v>
      </c>
      <c r="L59" s="2">
        <v>0.015677</v>
      </c>
      <c r="M59" s="2">
        <v>0.122094</v>
      </c>
      <c r="N59" s="2">
        <v>164.964052</v>
      </c>
      <c r="O59" s="2">
        <v>0.009307</v>
      </c>
      <c r="P59" s="2">
        <v>0.001573</v>
      </c>
    </row>
    <row r="60">
      <c r="A60" s="2" t="s">
        <v>107</v>
      </c>
      <c r="B60" s="2">
        <v>2.0</v>
      </c>
      <c r="C60" s="2">
        <v>80.5757</v>
      </c>
      <c r="D60" s="9">
        <v>108.741</v>
      </c>
      <c r="E60" s="7">
        <f>AVERAGE(D58:D60)</f>
        <v>106.744</v>
      </c>
      <c r="G60" s="2">
        <v>63.192595</v>
      </c>
      <c r="H60" s="2">
        <v>19.584737</v>
      </c>
      <c r="I60" s="2">
        <v>0.015477</v>
      </c>
      <c r="J60" s="2">
        <v>21.520335</v>
      </c>
      <c r="K60" s="2">
        <v>0.00335</v>
      </c>
      <c r="L60" s="2">
        <v>0.015957</v>
      </c>
      <c r="M60" s="2">
        <v>0.117953</v>
      </c>
      <c r="N60" s="2">
        <v>171.890663</v>
      </c>
      <c r="O60" s="2">
        <v>0.005662</v>
      </c>
      <c r="P60" s="2">
        <v>0.001481</v>
      </c>
    </row>
    <row r="61">
      <c r="A61" s="2" t="s">
        <v>108</v>
      </c>
      <c r="B61" s="2">
        <v>0.0</v>
      </c>
      <c r="C61" s="2">
        <v>16.6258</v>
      </c>
      <c r="D61" s="9">
        <v>18.3678</v>
      </c>
      <c r="E61" s="2"/>
      <c r="G61" s="2">
        <v>62.855023</v>
      </c>
      <c r="H61" s="2">
        <v>0.58788</v>
      </c>
      <c r="I61" s="2">
        <v>0.015185</v>
      </c>
      <c r="J61" s="2">
        <v>1.104159</v>
      </c>
      <c r="K61" s="2">
        <v>8.85E-4</v>
      </c>
      <c r="L61" s="2">
        <v>0.014783</v>
      </c>
      <c r="M61" s="2">
        <v>0.026187</v>
      </c>
      <c r="N61" s="2">
        <v>81.188854</v>
      </c>
      <c r="O61" s="2">
        <v>0.00465</v>
      </c>
      <c r="P61" s="2">
        <v>5.47E-4</v>
      </c>
    </row>
    <row r="62">
      <c r="A62" s="2" t="s">
        <v>108</v>
      </c>
      <c r="B62" s="2">
        <v>1.0</v>
      </c>
      <c r="C62" s="2">
        <v>16.6466</v>
      </c>
      <c r="D62" s="9">
        <v>18.3236</v>
      </c>
      <c r="E62" s="2"/>
      <c r="G62" s="2">
        <v>63.203203</v>
      </c>
      <c r="H62" s="2">
        <v>0.560433</v>
      </c>
      <c r="I62" s="2">
        <v>0.012611</v>
      </c>
      <c r="J62" s="2">
        <v>1.100263</v>
      </c>
      <c r="K62" s="2">
        <v>3.17E-4</v>
      </c>
      <c r="L62" s="2">
        <v>0.014517</v>
      </c>
      <c r="M62" s="2">
        <v>0.02432</v>
      </c>
      <c r="N62" s="2">
        <v>81.494906</v>
      </c>
      <c r="O62" s="2">
        <v>0.004157</v>
      </c>
      <c r="P62" s="2">
        <v>5.61E-4</v>
      </c>
    </row>
    <row r="63">
      <c r="A63" s="2" t="s">
        <v>108</v>
      </c>
      <c r="B63" s="2">
        <v>2.0</v>
      </c>
      <c r="C63" s="2">
        <v>16.5942</v>
      </c>
      <c r="D63" s="9">
        <v>18.3334</v>
      </c>
      <c r="E63" s="7">
        <f>AVERAGE(D61:D63)</f>
        <v>18.3416</v>
      </c>
      <c r="G63" s="2">
        <v>61.904546</v>
      </c>
      <c r="H63" s="2">
        <v>0.543655</v>
      </c>
      <c r="I63" s="2">
        <v>0.01572</v>
      </c>
      <c r="J63" s="2">
        <v>1.07889</v>
      </c>
      <c r="K63" s="2">
        <v>0.004145</v>
      </c>
      <c r="L63" s="2">
        <v>0.014916</v>
      </c>
      <c r="M63" s="2">
        <v>0.030976</v>
      </c>
      <c r="N63" s="2">
        <v>80.202114</v>
      </c>
      <c r="O63" s="2">
        <v>0.005471</v>
      </c>
      <c r="P63" s="2">
        <v>6.94E-4</v>
      </c>
    </row>
    <row r="64">
      <c r="A64" s="2" t="s">
        <v>109</v>
      </c>
      <c r="B64" s="2">
        <v>0.0</v>
      </c>
      <c r="C64" s="2">
        <v>11.2292</v>
      </c>
      <c r="D64" s="9">
        <v>15.5318</v>
      </c>
      <c r="E64" s="2"/>
      <c r="G64" s="2">
        <v>14.006924</v>
      </c>
      <c r="H64" s="2">
        <v>0.0</v>
      </c>
      <c r="I64" s="2">
        <v>0.139703</v>
      </c>
      <c r="J64" s="2">
        <v>0.291705</v>
      </c>
      <c r="K64" s="2">
        <v>8.89E-4</v>
      </c>
      <c r="L64" s="2">
        <v>0.153816</v>
      </c>
      <c r="M64" s="2">
        <v>0.322198</v>
      </c>
      <c r="N64" s="2">
        <v>29.195534</v>
      </c>
      <c r="O64" s="2">
        <v>0.125624</v>
      </c>
      <c r="P64" s="2">
        <v>0.001038</v>
      </c>
    </row>
    <row r="65">
      <c r="A65" s="2" t="s">
        <v>109</v>
      </c>
      <c r="B65" s="2">
        <v>1.0</v>
      </c>
      <c r="C65" s="2">
        <v>10.9728</v>
      </c>
      <c r="D65" s="9">
        <v>15.222</v>
      </c>
      <c r="E65" s="2"/>
      <c r="G65" s="2">
        <v>15.344432</v>
      </c>
      <c r="H65" s="2">
        <v>0.0</v>
      </c>
      <c r="I65" s="2">
        <v>0.118967</v>
      </c>
      <c r="J65" s="2">
        <v>0.290845</v>
      </c>
      <c r="K65" s="2">
        <v>9.89E-4</v>
      </c>
      <c r="L65" s="2">
        <v>0.146283</v>
      </c>
      <c r="M65" s="2">
        <v>0.30192</v>
      </c>
      <c r="N65" s="2">
        <v>30.265435</v>
      </c>
      <c r="O65" s="2">
        <v>0.12656</v>
      </c>
      <c r="P65" s="2">
        <v>0.00104</v>
      </c>
    </row>
    <row r="66">
      <c r="A66" s="2" t="s">
        <v>109</v>
      </c>
      <c r="B66" s="2">
        <v>2.0</v>
      </c>
      <c r="C66" s="2">
        <v>11.2935</v>
      </c>
      <c r="D66" s="9">
        <v>15.4741</v>
      </c>
      <c r="E66" s="7">
        <f>AVERAGE(D64:D66)</f>
        <v>15.4093</v>
      </c>
      <c r="G66" s="2">
        <v>13.686498</v>
      </c>
      <c r="H66" s="2">
        <v>0.0</v>
      </c>
      <c r="I66" s="2">
        <v>0.116806</v>
      </c>
      <c r="J66" s="2">
        <v>0.289052</v>
      </c>
      <c r="K66" s="2">
        <v>8.36E-4</v>
      </c>
      <c r="L66" s="2">
        <v>0.143256</v>
      </c>
      <c r="M66" s="2">
        <v>0.287733</v>
      </c>
      <c r="N66" s="2">
        <v>28.866871</v>
      </c>
      <c r="O66" s="2">
        <v>0.123737</v>
      </c>
      <c r="P66" s="2">
        <v>0.001006</v>
      </c>
    </row>
    <row r="67">
      <c r="A67" s="2" t="s">
        <v>110</v>
      </c>
      <c r="B67" s="2">
        <v>0.0</v>
      </c>
      <c r="C67" s="2">
        <v>26.3668</v>
      </c>
      <c r="D67" s="9">
        <v>36.441</v>
      </c>
      <c r="E67" s="2"/>
      <c r="G67" s="2">
        <v>13.827618</v>
      </c>
      <c r="H67" s="2">
        <v>0.0</v>
      </c>
      <c r="I67" s="2">
        <v>0.162411</v>
      </c>
      <c r="J67" s="2">
        <v>2.5548</v>
      </c>
      <c r="K67" s="2">
        <v>0.005692</v>
      </c>
      <c r="L67" s="2">
        <v>0.147023</v>
      </c>
      <c r="M67" s="2">
        <v>0.798535</v>
      </c>
      <c r="N67" s="2">
        <v>49.912121</v>
      </c>
      <c r="O67" s="2">
        <v>0.128867</v>
      </c>
      <c r="P67" s="2">
        <v>0.005618</v>
      </c>
    </row>
    <row r="68">
      <c r="A68" s="2" t="s">
        <v>110</v>
      </c>
      <c r="B68" s="2">
        <v>1.0</v>
      </c>
      <c r="C68" s="2">
        <v>26.7816</v>
      </c>
      <c r="D68" s="9">
        <v>36.7076</v>
      </c>
      <c r="E68" s="2"/>
      <c r="G68" s="2">
        <v>14.464407</v>
      </c>
      <c r="H68" s="2">
        <v>0.0</v>
      </c>
      <c r="I68" s="2">
        <v>0.17538</v>
      </c>
      <c r="J68" s="2">
        <v>2.549448</v>
      </c>
      <c r="K68" s="2">
        <v>0.00568</v>
      </c>
      <c r="L68" s="2">
        <v>0.150499</v>
      </c>
      <c r="M68" s="2">
        <v>0.732253</v>
      </c>
      <c r="N68" s="2">
        <v>50.807631</v>
      </c>
      <c r="O68" s="2">
        <v>0.127915</v>
      </c>
      <c r="P68" s="2">
        <v>0.005861</v>
      </c>
    </row>
    <row r="69">
      <c r="A69" s="2" t="s">
        <v>110</v>
      </c>
      <c r="B69" s="2">
        <v>2.0</v>
      </c>
      <c r="C69" s="2">
        <v>26.3553</v>
      </c>
      <c r="D69" s="9">
        <v>36.3176</v>
      </c>
      <c r="E69" s="7">
        <f>AVERAGE(D67:D69)</f>
        <v>36.48873333</v>
      </c>
      <c r="G69" s="2">
        <v>15.642661</v>
      </c>
      <c r="H69" s="2">
        <v>0.0</v>
      </c>
      <c r="I69" s="2">
        <v>0.160186</v>
      </c>
      <c r="J69" s="2">
        <v>2.544242</v>
      </c>
      <c r="K69" s="2">
        <v>0.005569</v>
      </c>
      <c r="L69" s="2">
        <v>0.157188</v>
      </c>
      <c r="M69" s="2">
        <v>0.778826</v>
      </c>
      <c r="N69" s="2">
        <v>51.605725</v>
      </c>
      <c r="O69" s="2">
        <v>0.125183</v>
      </c>
      <c r="P69" s="2">
        <v>0.005629</v>
      </c>
    </row>
    <row r="70">
      <c r="A70" s="2" t="s">
        <v>111</v>
      </c>
      <c r="B70" s="2">
        <v>0.0</v>
      </c>
      <c r="C70" s="2">
        <v>4.55493</v>
      </c>
      <c r="D70" s="9">
        <v>6.68009</v>
      </c>
      <c r="E70" s="2"/>
      <c r="G70" s="2">
        <v>15.146636</v>
      </c>
      <c r="H70" s="2">
        <v>0.0</v>
      </c>
      <c r="I70" s="2">
        <v>0.118042</v>
      </c>
      <c r="J70" s="2">
        <v>0.034441</v>
      </c>
      <c r="K70" s="2">
        <v>1.39E-4</v>
      </c>
      <c r="L70" s="2">
        <v>0.144026</v>
      </c>
      <c r="M70" s="2">
        <v>0.162559</v>
      </c>
      <c r="N70" s="2">
        <v>21.531406</v>
      </c>
      <c r="O70" s="2">
        <v>0.126353</v>
      </c>
      <c r="P70" s="2">
        <v>4.85E-4</v>
      </c>
    </row>
    <row r="71">
      <c r="A71" s="2" t="s">
        <v>111</v>
      </c>
      <c r="B71" s="2">
        <v>1.0</v>
      </c>
      <c r="C71" s="2">
        <v>4.60337</v>
      </c>
      <c r="D71" s="9">
        <v>6.73426</v>
      </c>
      <c r="E71" s="2"/>
      <c r="G71" s="2">
        <v>14.40507</v>
      </c>
      <c r="H71" s="2">
        <v>0.0</v>
      </c>
      <c r="I71" s="2">
        <v>0.094398</v>
      </c>
      <c r="J71" s="2">
        <v>0.037525</v>
      </c>
      <c r="K71" s="2">
        <v>2.42E-4</v>
      </c>
      <c r="L71" s="2">
        <v>0.136</v>
      </c>
      <c r="M71" s="2">
        <v>0.200724</v>
      </c>
      <c r="N71" s="2">
        <v>20.867815</v>
      </c>
      <c r="O71" s="2">
        <v>0.126995</v>
      </c>
      <c r="P71" s="2">
        <v>6.61E-4</v>
      </c>
    </row>
    <row r="72">
      <c r="A72" s="2" t="s">
        <v>111</v>
      </c>
      <c r="B72" s="2">
        <v>2.0</v>
      </c>
      <c r="C72" s="2">
        <v>4.61484</v>
      </c>
      <c r="D72" s="9">
        <v>6.73863</v>
      </c>
      <c r="E72" s="7">
        <f>AVERAGE(D70:D72)</f>
        <v>6.71766</v>
      </c>
      <c r="G72" s="2">
        <v>13.947006</v>
      </c>
      <c r="H72" s="2">
        <v>0.0</v>
      </c>
      <c r="I72" s="2">
        <v>0.115141</v>
      </c>
      <c r="J72" s="2">
        <v>0.035258</v>
      </c>
      <c r="K72" s="2">
        <v>1.65E-4</v>
      </c>
      <c r="L72" s="2">
        <v>0.145599</v>
      </c>
      <c r="M72" s="2">
        <v>0.167099</v>
      </c>
      <c r="N72" s="2">
        <v>20.388788</v>
      </c>
      <c r="O72" s="2">
        <v>0.126106</v>
      </c>
      <c r="P72" s="2">
        <v>5.53E-4</v>
      </c>
    </row>
    <row r="73">
      <c r="A73" s="2" t="s">
        <v>112</v>
      </c>
      <c r="B73" s="2">
        <v>0.0</v>
      </c>
      <c r="C73" s="2">
        <v>52.548</v>
      </c>
      <c r="D73" s="9">
        <v>68.643</v>
      </c>
      <c r="E73" s="2"/>
      <c r="G73" s="2">
        <v>62.327763</v>
      </c>
      <c r="H73" s="2">
        <v>0.0</v>
      </c>
      <c r="I73" s="2">
        <v>0.017974</v>
      </c>
      <c r="J73" s="2">
        <v>11.633989</v>
      </c>
      <c r="K73" s="2">
        <v>0.001817</v>
      </c>
      <c r="L73" s="2">
        <v>0.015543</v>
      </c>
      <c r="M73" s="2">
        <v>0.081366</v>
      </c>
      <c r="N73" s="2">
        <v>130.928952</v>
      </c>
      <c r="O73" s="2">
        <v>0.006055</v>
      </c>
      <c r="P73" s="2">
        <v>0.001014</v>
      </c>
    </row>
    <row r="74">
      <c r="A74" s="2" t="s">
        <v>112</v>
      </c>
      <c r="B74" s="2">
        <v>1.0</v>
      </c>
      <c r="C74" s="2">
        <v>52.8262</v>
      </c>
      <c r="D74" s="9">
        <v>68.7758</v>
      </c>
      <c r="E74" s="2"/>
      <c r="G74" s="2">
        <v>62.958322</v>
      </c>
      <c r="H74" s="2">
        <v>0.0</v>
      </c>
      <c r="I74" s="2">
        <v>0.013316</v>
      </c>
      <c r="J74" s="2">
        <v>11.644988</v>
      </c>
      <c r="K74" s="2">
        <v>0.002634</v>
      </c>
      <c r="L74" s="2">
        <v>0.015317</v>
      </c>
      <c r="M74" s="2">
        <v>0.083791</v>
      </c>
      <c r="N74" s="2">
        <v>131.701875</v>
      </c>
      <c r="O74" s="2">
        <v>0.004586</v>
      </c>
      <c r="P74" s="2">
        <v>9.55E-4</v>
      </c>
    </row>
    <row r="75">
      <c r="A75" s="2" t="s">
        <v>112</v>
      </c>
      <c r="B75" s="2">
        <v>2.0</v>
      </c>
      <c r="C75" s="2">
        <v>51.0199</v>
      </c>
      <c r="D75" s="9">
        <v>66.9484</v>
      </c>
      <c r="E75" s="7">
        <f>AVERAGE(D73:D75)</f>
        <v>68.1224</v>
      </c>
      <c r="G75" s="2">
        <v>61.694871</v>
      </c>
      <c r="H75" s="2">
        <v>0.0</v>
      </c>
      <c r="I75" s="2">
        <v>0.01443</v>
      </c>
      <c r="J75" s="2">
        <v>11.615783</v>
      </c>
      <c r="K75" s="2">
        <v>0.00277</v>
      </c>
      <c r="L75" s="2">
        <v>0.014816</v>
      </c>
      <c r="M75" s="2">
        <v>0.076301</v>
      </c>
      <c r="N75" s="2">
        <v>128.606893</v>
      </c>
      <c r="O75" s="2">
        <v>0.00445</v>
      </c>
      <c r="P75" s="2">
        <v>0.001074</v>
      </c>
    </row>
    <row r="76">
      <c r="A76" s="2" t="s">
        <v>113</v>
      </c>
      <c r="B76" s="2">
        <v>0.0</v>
      </c>
      <c r="C76" s="2">
        <v>75.7634</v>
      </c>
      <c r="D76" s="9">
        <v>103.384</v>
      </c>
      <c r="E76" s="2"/>
      <c r="G76" s="2">
        <v>64.289675</v>
      </c>
      <c r="H76" s="2">
        <v>0.0</v>
      </c>
      <c r="I76" s="2">
        <v>0.018897</v>
      </c>
      <c r="J76" s="2">
        <v>21.42008</v>
      </c>
      <c r="K76" s="2">
        <v>0.003628</v>
      </c>
      <c r="L76" s="2">
        <v>0.015433</v>
      </c>
      <c r="M76" s="2">
        <v>0.103401</v>
      </c>
      <c r="N76" s="2">
        <v>167.631413</v>
      </c>
      <c r="O76" s="2">
        <v>0.008855</v>
      </c>
      <c r="P76" s="2">
        <v>0.001377</v>
      </c>
    </row>
    <row r="77">
      <c r="A77" s="2" t="s">
        <v>113</v>
      </c>
      <c r="B77" s="2">
        <v>1.0</v>
      </c>
      <c r="C77" s="2">
        <v>83.7669</v>
      </c>
      <c r="D77" s="9">
        <v>111.429</v>
      </c>
      <c r="E77" s="2"/>
      <c r="G77" s="2">
        <v>61.374027</v>
      </c>
      <c r="H77" s="2">
        <v>0.0</v>
      </c>
      <c r="I77" s="2">
        <v>0.013508</v>
      </c>
      <c r="J77" s="2">
        <v>21.49017</v>
      </c>
      <c r="K77" s="2">
        <v>0.002876</v>
      </c>
      <c r="L77" s="2">
        <v>0.014346</v>
      </c>
      <c r="M77" s="2">
        <v>0.10917</v>
      </c>
      <c r="N77" s="2">
        <v>172.770961</v>
      </c>
      <c r="O77" s="2">
        <v>0.005472</v>
      </c>
      <c r="P77" s="2">
        <v>0.001256</v>
      </c>
    </row>
    <row r="78">
      <c r="A78" s="2" t="s">
        <v>113</v>
      </c>
      <c r="B78" s="2">
        <v>2.0</v>
      </c>
      <c r="C78" s="2">
        <v>72.8583</v>
      </c>
      <c r="D78" s="9">
        <v>100.537</v>
      </c>
      <c r="E78" s="7">
        <f>AVERAGE(D76:D78)</f>
        <v>105.1166667</v>
      </c>
      <c r="G78" s="2">
        <v>63.379944</v>
      </c>
      <c r="H78" s="2">
        <v>0.0</v>
      </c>
      <c r="I78" s="2">
        <v>0.012433</v>
      </c>
      <c r="J78" s="2">
        <v>21.386489</v>
      </c>
      <c r="K78" s="2">
        <v>0.003055</v>
      </c>
      <c r="L78" s="2">
        <v>0.015414</v>
      </c>
      <c r="M78" s="2">
        <v>0.127214</v>
      </c>
      <c r="N78" s="2">
        <v>163.885756</v>
      </c>
      <c r="O78" s="2">
        <v>0.012467</v>
      </c>
      <c r="P78" s="2">
        <v>0.001307</v>
      </c>
    </row>
    <row r="79">
      <c r="A79" s="2" t="s">
        <v>114</v>
      </c>
      <c r="B79" s="2">
        <v>0.0</v>
      </c>
      <c r="C79" s="2">
        <v>13.431</v>
      </c>
      <c r="D79" s="9">
        <v>15.1053</v>
      </c>
      <c r="E79" s="2"/>
      <c r="G79" s="2">
        <v>62.822454</v>
      </c>
      <c r="H79" s="2">
        <v>0.0</v>
      </c>
      <c r="I79" s="2">
        <v>0.011536</v>
      </c>
      <c r="J79" s="2">
        <v>1.10917</v>
      </c>
      <c r="K79" s="2">
        <v>6.64E-4</v>
      </c>
      <c r="L79" s="2">
        <v>0.015239</v>
      </c>
      <c r="M79" s="2">
        <v>0.021424</v>
      </c>
      <c r="N79" s="2">
        <v>77.896137</v>
      </c>
      <c r="O79" s="2">
        <v>0.004857</v>
      </c>
      <c r="P79" s="2">
        <v>5.4E-4</v>
      </c>
    </row>
    <row r="80">
      <c r="A80" s="2" t="s">
        <v>114</v>
      </c>
      <c r="B80" s="2">
        <v>1.0</v>
      </c>
      <c r="C80" s="2">
        <v>13.3724</v>
      </c>
      <c r="D80" s="9">
        <v>15.0131</v>
      </c>
      <c r="E80" s="2"/>
      <c r="G80" s="2">
        <v>63.710727</v>
      </c>
      <c r="H80" s="2">
        <v>0.0</v>
      </c>
      <c r="I80" s="2">
        <v>0.011467</v>
      </c>
      <c r="J80" s="2">
        <v>1.089891</v>
      </c>
      <c r="K80" s="2">
        <v>6.33E-4</v>
      </c>
      <c r="L80" s="2">
        <v>0.015459</v>
      </c>
      <c r="M80" s="2">
        <v>0.020499</v>
      </c>
      <c r="N80" s="2">
        <v>78.694037</v>
      </c>
      <c r="O80" s="2">
        <v>0.004706</v>
      </c>
      <c r="P80" s="2">
        <v>5.68E-4</v>
      </c>
    </row>
    <row r="81">
      <c r="A81" s="2" t="s">
        <v>114</v>
      </c>
      <c r="B81" s="2">
        <v>2.0</v>
      </c>
      <c r="C81" s="2">
        <v>13.3188</v>
      </c>
      <c r="D81" s="9">
        <v>15.0837</v>
      </c>
      <c r="E81" s="7">
        <f>AVERAGE(D79:D81)</f>
        <v>15.06736667</v>
      </c>
      <c r="G81" s="2">
        <v>62.199183</v>
      </c>
      <c r="H81" s="2">
        <v>0.0</v>
      </c>
      <c r="I81" s="2">
        <v>0.015367</v>
      </c>
      <c r="J81" s="2">
        <v>1.077808</v>
      </c>
      <c r="K81" s="2">
        <v>0.004108</v>
      </c>
      <c r="L81" s="2">
        <v>0.016003</v>
      </c>
      <c r="M81" s="2">
        <v>0.021645</v>
      </c>
      <c r="N81" s="2">
        <v>77.246162</v>
      </c>
      <c r="O81" s="2">
        <v>0.005406</v>
      </c>
      <c r="P81" s="2">
        <v>5.14E-4</v>
      </c>
    </row>
    <row r="82">
      <c r="E82" s="2"/>
    </row>
    <row r="85">
      <c r="A85" s="1" t="s">
        <v>115</v>
      </c>
    </row>
    <row r="86">
      <c r="A86" s="2" t="s">
        <v>116</v>
      </c>
      <c r="B86" s="2">
        <v>0.0</v>
      </c>
      <c r="C86" s="2">
        <v>8.8831</v>
      </c>
      <c r="D86" s="2">
        <v>13.1807</v>
      </c>
      <c r="E86" s="2"/>
      <c r="G86" s="2">
        <v>14.172231</v>
      </c>
      <c r="H86" s="2">
        <v>0.235392</v>
      </c>
      <c r="I86" s="2">
        <v>0.135413</v>
      </c>
      <c r="J86" s="2">
        <v>0.279181</v>
      </c>
      <c r="K86" s="2">
        <v>8.96E-4</v>
      </c>
      <c r="L86" s="2">
        <v>0.147795</v>
      </c>
      <c r="M86" s="2">
        <v>0.259358</v>
      </c>
      <c r="N86" s="2">
        <v>27.027488</v>
      </c>
      <c r="O86" s="2">
        <v>0.127178</v>
      </c>
      <c r="P86" s="2">
        <v>0.001048</v>
      </c>
    </row>
    <row r="87">
      <c r="A87" s="2" t="s">
        <v>116</v>
      </c>
      <c r="B87" s="2">
        <v>1.0</v>
      </c>
      <c r="C87" s="2">
        <v>8.90377</v>
      </c>
      <c r="D87" s="2">
        <v>13.0709</v>
      </c>
      <c r="E87" s="2"/>
      <c r="G87" s="2">
        <v>13.920097</v>
      </c>
      <c r="H87" s="2">
        <v>0.271575</v>
      </c>
      <c r="I87" s="2">
        <v>0.118463</v>
      </c>
      <c r="J87" s="2">
        <v>0.282494</v>
      </c>
      <c r="K87" s="2">
        <v>7.66E-4</v>
      </c>
      <c r="L87" s="2">
        <v>0.144553</v>
      </c>
      <c r="M87" s="2">
        <v>0.272622</v>
      </c>
      <c r="N87" s="2">
        <v>26.698025</v>
      </c>
      <c r="O87" s="2">
        <v>0.126816</v>
      </c>
      <c r="P87" s="2">
        <v>0.001059</v>
      </c>
    </row>
    <row r="88">
      <c r="A88" s="2" t="s">
        <v>116</v>
      </c>
      <c r="B88" s="2">
        <v>2.0</v>
      </c>
      <c r="C88" s="2">
        <v>8.96606</v>
      </c>
      <c r="D88" s="2">
        <v>13.1256</v>
      </c>
      <c r="E88" s="7">
        <f>AVERAGE(D86:D88)</f>
        <v>13.12573333</v>
      </c>
      <c r="G88" s="2">
        <v>13.596294</v>
      </c>
      <c r="H88" s="2">
        <v>0.258909</v>
      </c>
      <c r="I88" s="2">
        <v>0.110261</v>
      </c>
      <c r="J88" s="2">
        <v>0.283833</v>
      </c>
      <c r="K88" s="2">
        <v>6.87E-4</v>
      </c>
      <c r="L88" s="2">
        <v>0.137863</v>
      </c>
      <c r="M88" s="2">
        <v>0.293603</v>
      </c>
      <c r="N88" s="2">
        <v>26.433042</v>
      </c>
      <c r="O88" s="2">
        <v>0.122783</v>
      </c>
      <c r="P88" s="2">
        <v>0.00103</v>
      </c>
    </row>
    <row r="89">
      <c r="A89" s="2" t="s">
        <v>117</v>
      </c>
      <c r="B89" s="2">
        <v>0.0</v>
      </c>
      <c r="C89" s="2">
        <v>20.1422</v>
      </c>
      <c r="D89" s="2">
        <v>29.7194</v>
      </c>
      <c r="E89" s="2"/>
      <c r="G89" s="2">
        <v>14.724686</v>
      </c>
      <c r="H89" s="2">
        <v>2.43929</v>
      </c>
      <c r="I89" s="2">
        <v>0.218992</v>
      </c>
      <c r="J89" s="2">
        <v>2.336516</v>
      </c>
      <c r="K89" s="2">
        <v>0.009847</v>
      </c>
      <c r="L89" s="2">
        <v>0.146171</v>
      </c>
      <c r="M89" s="2">
        <v>0.572859</v>
      </c>
      <c r="N89" s="2">
        <v>44.041102</v>
      </c>
      <c r="O89" s="2">
        <v>0.126346</v>
      </c>
      <c r="P89" s="2">
        <v>0.007855</v>
      </c>
    </row>
    <row r="90">
      <c r="A90" s="2" t="s">
        <v>117</v>
      </c>
      <c r="B90" s="2">
        <v>1.0</v>
      </c>
      <c r="C90" s="2">
        <v>20.0387</v>
      </c>
      <c r="D90" s="2">
        <v>30.0811</v>
      </c>
      <c r="E90" s="2"/>
      <c r="G90" s="2">
        <v>14.500086</v>
      </c>
      <c r="H90" s="2">
        <v>2.199442</v>
      </c>
      <c r="I90" s="2">
        <v>0.233632</v>
      </c>
      <c r="J90" s="2">
        <v>2.512487</v>
      </c>
      <c r="K90" s="2">
        <v>0.009012</v>
      </c>
      <c r="L90" s="2">
        <v>0.145226</v>
      </c>
      <c r="M90" s="2">
        <v>0.60962</v>
      </c>
      <c r="N90" s="2">
        <v>44.162329</v>
      </c>
      <c r="O90" s="2">
        <v>0.126288</v>
      </c>
      <c r="P90" s="2">
        <v>0.008017</v>
      </c>
    </row>
    <row r="91">
      <c r="A91" s="2" t="s">
        <v>117</v>
      </c>
      <c r="B91" s="2">
        <v>2.0</v>
      </c>
      <c r="C91" s="2">
        <v>20.7964</v>
      </c>
      <c r="D91" s="2">
        <v>30.6112</v>
      </c>
      <c r="E91" s="7">
        <f>AVERAGE(D89:D91)</f>
        <v>30.13723333</v>
      </c>
      <c r="G91" s="2">
        <v>14.962232</v>
      </c>
      <c r="H91" s="2">
        <v>2.416619</v>
      </c>
      <c r="I91" s="2">
        <v>0.256311</v>
      </c>
      <c r="J91" s="2">
        <v>2.533091</v>
      </c>
      <c r="K91" s="2">
        <v>0.009349</v>
      </c>
      <c r="L91" s="2">
        <v>0.149828</v>
      </c>
      <c r="M91" s="2">
        <v>0.586368</v>
      </c>
      <c r="N91" s="2">
        <v>45.098587</v>
      </c>
      <c r="O91" s="2">
        <v>0.128328</v>
      </c>
      <c r="P91" s="2">
        <v>0.008181</v>
      </c>
    </row>
    <row r="92">
      <c r="A92" s="2" t="s">
        <v>118</v>
      </c>
      <c r="B92" s="2">
        <v>0.0</v>
      </c>
      <c r="C92" s="2">
        <v>4.70974</v>
      </c>
      <c r="D92" s="2">
        <v>6.90225</v>
      </c>
      <c r="E92" s="2"/>
      <c r="G92" s="2">
        <v>15.138703</v>
      </c>
      <c r="H92" s="2">
        <v>0.018892</v>
      </c>
      <c r="I92" s="2">
        <v>0.138227</v>
      </c>
      <c r="J92" s="2">
        <v>0.034595</v>
      </c>
      <c r="K92" s="2">
        <v>2.25E-4</v>
      </c>
      <c r="L92" s="2">
        <v>0.145361</v>
      </c>
      <c r="M92" s="2">
        <v>0.179562</v>
      </c>
      <c r="N92" s="2">
        <v>21.724853</v>
      </c>
      <c r="O92" s="2">
        <v>0.123708</v>
      </c>
      <c r="P92" s="2">
        <v>6.96E-4</v>
      </c>
    </row>
    <row r="93">
      <c r="A93" s="2" t="s">
        <v>118</v>
      </c>
      <c r="B93" s="2">
        <v>1.0</v>
      </c>
      <c r="C93" s="2">
        <v>4.67978</v>
      </c>
      <c r="D93" s="2">
        <v>6.81467</v>
      </c>
      <c r="E93" s="2"/>
      <c r="G93" s="2">
        <v>13.997389</v>
      </c>
      <c r="H93" s="2">
        <v>0.014734</v>
      </c>
      <c r="I93" s="2">
        <v>0.124256</v>
      </c>
      <c r="J93" s="2">
        <v>0.035107</v>
      </c>
      <c r="K93" s="2">
        <v>2.82E-4</v>
      </c>
      <c r="L93" s="2">
        <v>0.141724</v>
      </c>
      <c r="M93" s="2">
        <v>0.145058</v>
      </c>
      <c r="N93" s="2">
        <v>20.499858</v>
      </c>
      <c r="O93" s="2">
        <v>0.127318</v>
      </c>
      <c r="P93" s="2">
        <v>5.22E-4</v>
      </c>
    </row>
    <row r="94">
      <c r="A94" s="2" t="s">
        <v>118</v>
      </c>
      <c r="B94" s="2">
        <v>2.0</v>
      </c>
      <c r="C94" s="2">
        <v>4.67464</v>
      </c>
      <c r="D94" s="2">
        <v>6.83102</v>
      </c>
      <c r="E94" s="7">
        <f>AVERAGE(D92:D94)</f>
        <v>6.849313333</v>
      </c>
      <c r="G94" s="2">
        <v>14.056406</v>
      </c>
      <c r="H94" s="2">
        <v>0.015458</v>
      </c>
      <c r="I94" s="2">
        <v>0.117761</v>
      </c>
      <c r="J94" s="2">
        <v>0.035004</v>
      </c>
      <c r="K94" s="2">
        <v>1.87E-4</v>
      </c>
      <c r="L94" s="2">
        <v>0.146386</v>
      </c>
      <c r="M94" s="2">
        <v>0.15104</v>
      </c>
      <c r="N94" s="2">
        <v>20.586972</v>
      </c>
      <c r="O94" s="2">
        <v>0.125785</v>
      </c>
      <c r="P94" s="2">
        <v>5.59E-4</v>
      </c>
    </row>
    <row r="95">
      <c r="A95" s="2" t="s">
        <v>119</v>
      </c>
      <c r="B95" s="2">
        <v>0.0</v>
      </c>
      <c r="C95" s="2">
        <v>50.9926</v>
      </c>
      <c r="D95" s="2">
        <v>66.8641</v>
      </c>
      <c r="E95" s="2"/>
      <c r="G95" s="2">
        <v>64.089518</v>
      </c>
      <c r="H95" s="2">
        <v>8.86549</v>
      </c>
      <c r="I95" s="2">
        <v>0.011491</v>
      </c>
      <c r="J95" s="2">
        <v>11.618058</v>
      </c>
      <c r="K95" s="2">
        <v>0.001629</v>
      </c>
      <c r="L95" s="2">
        <v>0.014285</v>
      </c>
      <c r="M95" s="2">
        <v>0.067838</v>
      </c>
      <c r="N95" s="2">
        <v>130.923327</v>
      </c>
      <c r="O95" s="2">
        <v>0.004174</v>
      </c>
      <c r="P95" s="2">
        <v>9.99E-4</v>
      </c>
    </row>
    <row r="96">
      <c r="A96" s="2" t="s">
        <v>119</v>
      </c>
      <c r="B96" s="2">
        <v>1.0</v>
      </c>
      <c r="C96" s="2">
        <v>50.9066</v>
      </c>
      <c r="D96" s="2">
        <v>66.8681</v>
      </c>
      <c r="E96" s="2"/>
      <c r="G96" s="2">
        <v>62.997673</v>
      </c>
      <c r="H96" s="2">
        <v>8.742626</v>
      </c>
      <c r="I96" s="2">
        <v>0.015006</v>
      </c>
      <c r="J96" s="2">
        <v>11.663656</v>
      </c>
      <c r="K96" s="2">
        <v>0.002691</v>
      </c>
      <c r="L96" s="2">
        <v>0.014711</v>
      </c>
      <c r="M96" s="2">
        <v>0.071255</v>
      </c>
      <c r="N96" s="2">
        <v>129.829547</v>
      </c>
      <c r="O96" s="2">
        <v>0.004584</v>
      </c>
      <c r="P96" s="2">
        <v>0.001049</v>
      </c>
    </row>
    <row r="97">
      <c r="A97" s="2" t="s">
        <v>119</v>
      </c>
      <c r="B97" s="2">
        <v>2.0</v>
      </c>
      <c r="C97" s="2">
        <v>50.9064</v>
      </c>
      <c r="D97" s="2">
        <v>66.9634</v>
      </c>
      <c r="E97" s="7">
        <f>AVERAGE(D95:D97)</f>
        <v>66.89853333</v>
      </c>
      <c r="G97" s="2">
        <v>61.899184</v>
      </c>
      <c r="H97" s="2">
        <v>9.056895</v>
      </c>
      <c r="I97" s="2">
        <v>0.020045</v>
      </c>
      <c r="J97" s="2">
        <v>11.633841</v>
      </c>
      <c r="K97" s="2">
        <v>0.003345</v>
      </c>
      <c r="L97" s="2">
        <v>0.014635</v>
      </c>
      <c r="M97" s="2">
        <v>0.082768</v>
      </c>
      <c r="N97" s="2">
        <v>128.81407</v>
      </c>
      <c r="O97" s="2">
        <v>0.005948</v>
      </c>
      <c r="P97" s="2">
        <v>9.58E-4</v>
      </c>
    </row>
    <row r="98">
      <c r="A98" s="2" t="s">
        <v>120</v>
      </c>
      <c r="B98" s="2">
        <v>0.0</v>
      </c>
      <c r="C98" s="2">
        <v>72.7979</v>
      </c>
      <c r="D98" s="2">
        <v>100.296</v>
      </c>
      <c r="E98" s="2"/>
      <c r="G98" s="2">
        <v>59.854255</v>
      </c>
      <c r="H98" s="2">
        <v>15.072048</v>
      </c>
      <c r="I98" s="2">
        <v>0.015489</v>
      </c>
      <c r="J98" s="2">
        <v>21.395738</v>
      </c>
      <c r="K98" s="2">
        <v>0.002227</v>
      </c>
      <c r="L98" s="2">
        <v>0.014514</v>
      </c>
      <c r="M98" s="2">
        <v>0.131597</v>
      </c>
      <c r="N98" s="2">
        <v>160.113513</v>
      </c>
      <c r="O98" s="2">
        <v>0.005169</v>
      </c>
      <c r="P98" s="2">
        <v>0.001433</v>
      </c>
    </row>
    <row r="99">
      <c r="A99" s="2" t="s">
        <v>120</v>
      </c>
      <c r="B99" s="2">
        <v>1.0</v>
      </c>
      <c r="C99" s="2">
        <v>76.5544</v>
      </c>
      <c r="D99" s="2">
        <v>104.647</v>
      </c>
      <c r="E99" s="2"/>
      <c r="G99" s="2">
        <v>63.993313</v>
      </c>
      <c r="H99" s="2">
        <v>17.049381</v>
      </c>
      <c r="I99" s="2">
        <v>0.018348</v>
      </c>
      <c r="J99" s="2">
        <v>21.442588</v>
      </c>
      <c r="K99" s="2">
        <v>0.003219</v>
      </c>
      <c r="L99" s="2">
        <v>0.01535</v>
      </c>
      <c r="M99" s="2">
        <v>0.113504</v>
      </c>
      <c r="N99" s="2">
        <v>168.592817</v>
      </c>
      <c r="O99" s="2">
        <v>0.010691</v>
      </c>
      <c r="P99" s="2">
        <v>0.001574</v>
      </c>
    </row>
    <row r="100">
      <c r="A100" s="2" t="s">
        <v>120</v>
      </c>
      <c r="B100" s="2">
        <v>2.0</v>
      </c>
      <c r="C100" s="2">
        <v>71.5936</v>
      </c>
      <c r="D100" s="2">
        <v>98.9957</v>
      </c>
      <c r="E100" s="7">
        <f>AVERAGE(D98:D100)</f>
        <v>101.3129</v>
      </c>
      <c r="G100" s="2">
        <v>61.47684</v>
      </c>
      <c r="H100" s="2">
        <v>15.153534</v>
      </c>
      <c r="I100" s="2">
        <v>0.010993</v>
      </c>
      <c r="J100" s="2">
        <v>21.33469</v>
      </c>
      <c r="K100" s="2">
        <v>0.002732</v>
      </c>
      <c r="L100" s="2">
        <v>0.013507</v>
      </c>
      <c r="M100" s="2">
        <v>0.137441</v>
      </c>
      <c r="N100" s="2">
        <v>160.443793</v>
      </c>
      <c r="O100" s="2">
        <v>0.00408</v>
      </c>
      <c r="P100" s="2">
        <v>0.001429</v>
      </c>
    </row>
    <row r="101">
      <c r="A101" s="2" t="s">
        <v>121</v>
      </c>
      <c r="B101" s="2">
        <v>0.0</v>
      </c>
      <c r="C101" s="2">
        <v>16.8302</v>
      </c>
      <c r="D101" s="2">
        <v>18.5206</v>
      </c>
      <c r="E101" s="2"/>
      <c r="G101" s="2">
        <v>60.724082</v>
      </c>
      <c r="H101" s="2">
        <v>0.598325</v>
      </c>
      <c r="I101" s="2">
        <v>0.012353</v>
      </c>
      <c r="J101" s="2">
        <v>1.12516</v>
      </c>
      <c r="K101" s="2">
        <v>5.38E-4</v>
      </c>
      <c r="L101" s="2">
        <v>0.013556</v>
      </c>
      <c r="M101" s="2">
        <v>0.030483</v>
      </c>
      <c r="N101" s="2">
        <v>79.214485</v>
      </c>
      <c r="O101" s="2">
        <v>0.003951</v>
      </c>
      <c r="P101" s="2">
        <v>4.79E-4</v>
      </c>
    </row>
    <row r="102">
      <c r="A102" s="2" t="s">
        <v>121</v>
      </c>
      <c r="B102" s="2">
        <v>1.0</v>
      </c>
      <c r="C102" s="2">
        <v>16.8007</v>
      </c>
      <c r="D102" s="2">
        <v>18.5778</v>
      </c>
      <c r="E102" s="2"/>
      <c r="G102" s="2">
        <v>63.263072</v>
      </c>
      <c r="H102" s="2">
        <v>0.595442</v>
      </c>
      <c r="I102" s="2">
        <v>0.018656</v>
      </c>
      <c r="J102" s="2">
        <v>1.070604</v>
      </c>
      <c r="K102" s="2">
        <v>9.1E-4</v>
      </c>
      <c r="L102" s="2">
        <v>0.015118</v>
      </c>
      <c r="M102" s="2">
        <v>0.033812</v>
      </c>
      <c r="N102" s="2">
        <v>81.803778</v>
      </c>
      <c r="O102" s="2">
        <v>0.004474</v>
      </c>
      <c r="P102" s="2">
        <v>6.91E-4</v>
      </c>
    </row>
    <row r="103">
      <c r="A103" s="2" t="s">
        <v>121</v>
      </c>
      <c r="B103" s="2">
        <v>2.0</v>
      </c>
      <c r="C103" s="2">
        <v>16.8185</v>
      </c>
      <c r="D103" s="2">
        <v>18.4912</v>
      </c>
      <c r="E103" s="7">
        <f>AVERAGE(D101:D103)</f>
        <v>18.52986667</v>
      </c>
      <c r="G103" s="2">
        <v>61.722363</v>
      </c>
      <c r="H103" s="2">
        <v>0.63271</v>
      </c>
      <c r="I103" s="2">
        <v>0.013488</v>
      </c>
      <c r="J103" s="2">
        <v>1.065673</v>
      </c>
      <c r="K103" s="2">
        <v>6.51E-4</v>
      </c>
      <c r="L103" s="2">
        <v>0.014563</v>
      </c>
      <c r="M103" s="2">
        <v>0.025936</v>
      </c>
      <c r="N103" s="2">
        <v>80.182148</v>
      </c>
      <c r="O103" s="2">
        <v>0.004329</v>
      </c>
      <c r="P103" s="2">
        <v>4.79E-4</v>
      </c>
    </row>
    <row r="104">
      <c r="A104" s="2" t="s">
        <v>122</v>
      </c>
      <c r="B104" s="2">
        <v>0.0</v>
      </c>
      <c r="C104" s="2">
        <v>10.9848</v>
      </c>
      <c r="D104" s="2">
        <v>15.248</v>
      </c>
      <c r="E104" s="2"/>
      <c r="G104" s="2">
        <v>13.900348</v>
      </c>
      <c r="H104" s="2">
        <v>0.0</v>
      </c>
      <c r="I104" s="2">
        <v>0.125219</v>
      </c>
      <c r="J104" s="2">
        <v>0.289931</v>
      </c>
      <c r="K104" s="2">
        <v>0.001042</v>
      </c>
      <c r="L104" s="2">
        <v>0.150512</v>
      </c>
      <c r="M104" s="2">
        <v>0.275536</v>
      </c>
      <c r="N104" s="2">
        <v>28.827472</v>
      </c>
      <c r="O104" s="2">
        <v>0.125313</v>
      </c>
      <c r="P104" s="2">
        <v>0.001194</v>
      </c>
    </row>
    <row r="105">
      <c r="A105" s="2" t="s">
        <v>122</v>
      </c>
      <c r="B105" s="2">
        <v>1.0</v>
      </c>
      <c r="C105" s="2">
        <v>11.2064</v>
      </c>
      <c r="D105" s="2">
        <v>15.5387</v>
      </c>
      <c r="E105" s="2"/>
      <c r="G105" s="2">
        <v>13.842411</v>
      </c>
      <c r="H105" s="2">
        <v>0.0</v>
      </c>
      <c r="I105" s="2">
        <v>0.134497</v>
      </c>
      <c r="J105" s="2">
        <v>0.290189</v>
      </c>
      <c r="K105" s="2">
        <v>0.001274</v>
      </c>
      <c r="L105" s="2">
        <v>0.152917</v>
      </c>
      <c r="M105" s="2">
        <v>0.294995</v>
      </c>
      <c r="N105" s="2">
        <v>29.042704</v>
      </c>
      <c r="O105" s="2">
        <v>0.12441</v>
      </c>
      <c r="P105" s="2">
        <v>0.001215</v>
      </c>
    </row>
    <row r="106">
      <c r="A106" s="2" t="s">
        <v>122</v>
      </c>
      <c r="B106" s="2">
        <v>2.0</v>
      </c>
      <c r="C106" s="2">
        <v>11.324</v>
      </c>
      <c r="D106" s="2">
        <v>15.507</v>
      </c>
      <c r="E106" s="7">
        <f>AVERAGE(D104:D106)</f>
        <v>15.43123333</v>
      </c>
      <c r="G106" s="2">
        <v>15.029872</v>
      </c>
      <c r="H106" s="2">
        <v>0.0</v>
      </c>
      <c r="I106" s="2">
        <v>0.097406</v>
      </c>
      <c r="J106" s="2">
        <v>0.288989</v>
      </c>
      <c r="K106" s="2">
        <v>7.31E-4</v>
      </c>
      <c r="L106" s="2">
        <v>0.145788</v>
      </c>
      <c r="M106" s="2">
        <v>0.245973</v>
      </c>
      <c r="N106" s="2">
        <v>30.253982</v>
      </c>
      <c r="O106" s="2">
        <v>0.125251</v>
      </c>
      <c r="P106" s="2">
        <v>0.001106</v>
      </c>
    </row>
    <row r="107">
      <c r="A107" s="2" t="s">
        <v>123</v>
      </c>
      <c r="B107" s="2">
        <v>0.0</v>
      </c>
      <c r="C107" s="2">
        <v>26.664</v>
      </c>
      <c r="D107" s="2">
        <v>36.6945</v>
      </c>
      <c r="E107" s="2"/>
      <c r="G107" s="2">
        <v>13.891182</v>
      </c>
      <c r="H107" s="2">
        <v>0.0</v>
      </c>
      <c r="I107" s="2">
        <v>0.222517</v>
      </c>
      <c r="J107" s="2">
        <v>2.484392</v>
      </c>
      <c r="K107" s="2">
        <v>0.004821</v>
      </c>
      <c r="L107" s="2">
        <v>0.141783</v>
      </c>
      <c r="M107" s="2">
        <v>0.686711</v>
      </c>
      <c r="N107" s="2">
        <v>50.185977</v>
      </c>
      <c r="O107" s="2">
        <v>0.123094</v>
      </c>
      <c r="P107" s="2">
        <v>0.005479</v>
      </c>
    </row>
    <row r="108">
      <c r="A108" s="2" t="s">
        <v>123</v>
      </c>
      <c r="B108" s="2">
        <v>1.0</v>
      </c>
      <c r="C108" s="2">
        <v>26.7713</v>
      </c>
      <c r="D108" s="2">
        <v>36.849</v>
      </c>
      <c r="E108" s="2"/>
      <c r="G108" s="2">
        <v>14.239042</v>
      </c>
      <c r="H108" s="2">
        <v>0.0</v>
      </c>
      <c r="I108" s="2">
        <v>0.214255</v>
      </c>
      <c r="J108" s="2">
        <v>2.49419</v>
      </c>
      <c r="K108" s="2">
        <v>0.005892</v>
      </c>
      <c r="L108" s="2">
        <v>0.150845</v>
      </c>
      <c r="M108" s="2">
        <v>0.667728</v>
      </c>
      <c r="N108" s="2">
        <v>50.66554</v>
      </c>
      <c r="O108" s="2">
        <v>0.127708</v>
      </c>
      <c r="P108" s="2">
        <v>0.005889</v>
      </c>
    </row>
    <row r="109">
      <c r="A109" s="2" t="s">
        <v>123</v>
      </c>
      <c r="B109" s="2">
        <v>2.0</v>
      </c>
      <c r="C109" s="2">
        <v>26.7441</v>
      </c>
      <c r="D109" s="2">
        <v>36.7964</v>
      </c>
      <c r="E109" s="7">
        <f>AVERAGE(D107:D109)</f>
        <v>36.77996667</v>
      </c>
      <c r="G109" s="2">
        <v>13.720718</v>
      </c>
      <c r="H109" s="2">
        <v>0.0</v>
      </c>
      <c r="I109" s="2">
        <v>0.145113</v>
      </c>
      <c r="J109" s="2">
        <v>2.491118</v>
      </c>
      <c r="K109" s="2">
        <v>0.006529</v>
      </c>
      <c r="L109" s="2">
        <v>0.15229</v>
      </c>
      <c r="M109" s="2">
        <v>0.745218</v>
      </c>
      <c r="N109" s="2">
        <v>50.190151</v>
      </c>
      <c r="O109" s="2">
        <v>0.123085</v>
      </c>
      <c r="P109" s="2">
        <v>0.005896</v>
      </c>
    </row>
    <row r="110">
      <c r="A110" s="2" t="s">
        <v>124</v>
      </c>
      <c r="B110" s="2">
        <v>0.0</v>
      </c>
      <c r="C110" s="2">
        <v>4.52951</v>
      </c>
      <c r="D110" s="2">
        <v>6.63388</v>
      </c>
      <c r="E110" s="2"/>
      <c r="G110" s="2">
        <v>14.364575</v>
      </c>
      <c r="H110" s="2">
        <v>0.0</v>
      </c>
      <c r="I110" s="2">
        <v>0.100609</v>
      </c>
      <c r="J110" s="2">
        <v>0.035468</v>
      </c>
      <c r="K110" s="2">
        <v>2.71E-4</v>
      </c>
      <c r="L110" s="2">
        <v>0.144711</v>
      </c>
      <c r="M110" s="2">
        <v>0.14101</v>
      </c>
      <c r="N110" s="2">
        <v>20.720181</v>
      </c>
      <c r="O110" s="2">
        <v>0.125101</v>
      </c>
      <c r="P110" s="2">
        <v>6.89E-4</v>
      </c>
    </row>
    <row r="111">
      <c r="A111" s="2" t="s">
        <v>124</v>
      </c>
      <c r="B111" s="2">
        <v>1.0</v>
      </c>
      <c r="C111" s="2">
        <v>4.73526</v>
      </c>
      <c r="D111" s="2">
        <v>6.93856</v>
      </c>
      <c r="E111" s="2"/>
      <c r="G111" s="2">
        <v>14.187001</v>
      </c>
      <c r="H111" s="2">
        <v>0.0</v>
      </c>
      <c r="I111" s="2">
        <v>0.126091</v>
      </c>
      <c r="J111" s="2">
        <v>0.036095</v>
      </c>
      <c r="K111" s="2">
        <v>3.17E-4</v>
      </c>
      <c r="L111" s="2">
        <v>0.160302</v>
      </c>
      <c r="M111" s="2">
        <v>0.200598</v>
      </c>
      <c r="N111" s="2">
        <v>20.806747</v>
      </c>
      <c r="O111" s="2">
        <v>0.127881</v>
      </c>
      <c r="P111" s="2">
        <v>5.26E-4</v>
      </c>
    </row>
    <row r="112">
      <c r="A112" s="2" t="s">
        <v>124</v>
      </c>
      <c r="B112" s="2">
        <v>2.0</v>
      </c>
      <c r="C112" s="2">
        <v>4.58805</v>
      </c>
      <c r="D112" s="2">
        <v>6.69127</v>
      </c>
      <c r="E112" s="7">
        <f>AVERAGE(D110:D112)</f>
        <v>6.75457</v>
      </c>
      <c r="G112" s="2">
        <v>14.055588</v>
      </c>
      <c r="H112" s="2">
        <v>0.0</v>
      </c>
      <c r="I112" s="2">
        <v>0.112702</v>
      </c>
      <c r="J112" s="2">
        <v>0.036024</v>
      </c>
      <c r="K112" s="2">
        <v>1.72E-4</v>
      </c>
      <c r="L112" s="2">
        <v>0.150038</v>
      </c>
      <c r="M112" s="2">
        <v>0.151344</v>
      </c>
      <c r="N112" s="2">
        <v>20.463267</v>
      </c>
      <c r="O112" s="2">
        <v>0.120837</v>
      </c>
      <c r="P112" s="2">
        <v>4.81E-4</v>
      </c>
    </row>
    <row r="113">
      <c r="A113" s="2" t="s">
        <v>125</v>
      </c>
      <c r="B113" s="2">
        <v>0.0</v>
      </c>
      <c r="C113" s="2">
        <v>51.7492</v>
      </c>
      <c r="D113" s="2">
        <v>67.6354</v>
      </c>
      <c r="E113" s="2"/>
      <c r="G113" s="2">
        <v>61.063162</v>
      </c>
      <c r="H113" s="2">
        <v>0.0</v>
      </c>
      <c r="I113" s="2">
        <v>0.016118</v>
      </c>
      <c r="J113" s="2">
        <v>11.649978</v>
      </c>
      <c r="K113" s="2">
        <v>0.001575</v>
      </c>
      <c r="L113" s="2">
        <v>0.015222</v>
      </c>
      <c r="M113" s="2">
        <v>0.065438</v>
      </c>
      <c r="N113" s="2">
        <v>128.660038</v>
      </c>
      <c r="O113" s="2">
        <v>0.004156</v>
      </c>
      <c r="P113" s="2">
        <v>0.001033</v>
      </c>
    </row>
    <row r="114">
      <c r="A114" s="2" t="s">
        <v>125</v>
      </c>
      <c r="B114" s="2">
        <v>1.0</v>
      </c>
      <c r="C114" s="2">
        <v>52.0961</v>
      </c>
      <c r="D114" s="2">
        <v>68.0633</v>
      </c>
      <c r="E114" s="2"/>
      <c r="G114" s="2">
        <v>62.730835</v>
      </c>
      <c r="H114" s="2">
        <v>0.0</v>
      </c>
      <c r="I114" s="2">
        <v>0.012774</v>
      </c>
      <c r="J114" s="2">
        <v>11.639285</v>
      </c>
      <c r="K114" s="2">
        <v>0.002418</v>
      </c>
      <c r="L114" s="2">
        <v>0.014558</v>
      </c>
      <c r="M114" s="2">
        <v>0.06389</v>
      </c>
      <c r="N114" s="2">
        <v>130.760825</v>
      </c>
      <c r="O114" s="2">
        <v>0.004318</v>
      </c>
      <c r="P114" s="2">
        <v>9.15E-4</v>
      </c>
    </row>
    <row r="115">
      <c r="A115" s="2" t="s">
        <v>125</v>
      </c>
      <c r="B115" s="2">
        <v>2.0</v>
      </c>
      <c r="C115" s="2">
        <v>51.6917</v>
      </c>
      <c r="D115" s="2">
        <v>67.6377</v>
      </c>
      <c r="E115" s="7">
        <f>AVERAGE(D113:D115)</f>
        <v>67.7788</v>
      </c>
      <c r="G115" s="2">
        <v>63.084013</v>
      </c>
      <c r="H115" s="2">
        <v>0.0</v>
      </c>
      <c r="I115" s="2">
        <v>0.017735</v>
      </c>
      <c r="J115" s="2">
        <v>11.638213</v>
      </c>
      <c r="K115" s="2">
        <v>0.003604</v>
      </c>
      <c r="L115" s="2">
        <v>0.015102</v>
      </c>
      <c r="M115" s="2">
        <v>0.067906</v>
      </c>
      <c r="N115" s="2">
        <v>130.68264</v>
      </c>
      <c r="O115" s="2">
        <v>0.005797</v>
      </c>
      <c r="P115" s="2">
        <v>0.001048</v>
      </c>
    </row>
    <row r="116">
      <c r="A116" s="2" t="s">
        <v>126</v>
      </c>
      <c r="B116" s="2">
        <v>0.0</v>
      </c>
      <c r="C116" s="2">
        <v>72.0987</v>
      </c>
      <c r="D116" s="2">
        <v>99.5928</v>
      </c>
      <c r="E116" s="2"/>
      <c r="G116" s="2">
        <v>61.456457</v>
      </c>
      <c r="H116" s="2">
        <v>0.0</v>
      </c>
      <c r="I116" s="2">
        <v>0.0141</v>
      </c>
      <c r="J116" s="2">
        <v>21.401423</v>
      </c>
      <c r="K116" s="2">
        <v>0.002446</v>
      </c>
      <c r="L116" s="2">
        <v>0.015017</v>
      </c>
      <c r="M116" s="2">
        <v>0.124372</v>
      </c>
      <c r="N116" s="2">
        <v>161.012472</v>
      </c>
      <c r="O116" s="2">
        <v>0.005773</v>
      </c>
      <c r="P116" s="2">
        <v>0.001327</v>
      </c>
    </row>
    <row r="117">
      <c r="A117" s="2" t="s">
        <v>126</v>
      </c>
      <c r="B117" s="2">
        <v>1.0</v>
      </c>
      <c r="C117" s="2">
        <v>82.0842</v>
      </c>
      <c r="D117" s="2">
        <v>109.805</v>
      </c>
      <c r="E117" s="2"/>
      <c r="G117" s="2">
        <v>61.992775</v>
      </c>
      <c r="H117" s="2">
        <v>0.0</v>
      </c>
      <c r="I117" s="2">
        <v>0.01416</v>
      </c>
      <c r="J117" s="2">
        <v>21.582672</v>
      </c>
      <c r="K117" s="2">
        <v>0.002789</v>
      </c>
      <c r="L117" s="2">
        <v>0.014868</v>
      </c>
      <c r="M117" s="2">
        <v>0.107181</v>
      </c>
      <c r="N117" s="2">
        <v>171.760905</v>
      </c>
      <c r="O117" s="2">
        <v>0.006084</v>
      </c>
      <c r="P117" s="2">
        <v>0.001272</v>
      </c>
    </row>
    <row r="118">
      <c r="A118" s="2" t="s">
        <v>126</v>
      </c>
      <c r="B118" s="2">
        <v>2.0</v>
      </c>
      <c r="C118" s="2">
        <v>72.5726</v>
      </c>
      <c r="D118" s="2">
        <v>100.064</v>
      </c>
      <c r="E118" s="7">
        <f>AVERAGE(D116:D118)</f>
        <v>103.1539333</v>
      </c>
      <c r="G118" s="2">
        <v>61.235129</v>
      </c>
      <c r="H118" s="2">
        <v>0.0</v>
      </c>
      <c r="I118" s="2">
        <v>0.014917</v>
      </c>
      <c r="J118" s="2">
        <v>21.410466</v>
      </c>
      <c r="K118" s="2">
        <v>0.002525</v>
      </c>
      <c r="L118" s="2">
        <v>0.01507</v>
      </c>
      <c r="M118" s="2">
        <v>0.103279</v>
      </c>
      <c r="N118" s="2">
        <v>161.261991</v>
      </c>
      <c r="O118" s="2">
        <v>0.005687</v>
      </c>
      <c r="P118" s="2">
        <v>0.001367</v>
      </c>
    </row>
    <row r="119">
      <c r="A119" s="2" t="s">
        <v>127</v>
      </c>
      <c r="B119" s="2">
        <v>0.0</v>
      </c>
      <c r="C119" s="2">
        <v>13.4621</v>
      </c>
      <c r="D119" s="2">
        <v>15.1962</v>
      </c>
      <c r="E119" s="2"/>
      <c r="G119" s="2">
        <v>63.326351</v>
      </c>
      <c r="H119" s="2">
        <v>0.0</v>
      </c>
      <c r="I119" s="2">
        <v>0.01276</v>
      </c>
      <c r="J119" s="2">
        <v>1.113972</v>
      </c>
      <c r="K119" s="2">
        <v>1.33E-4</v>
      </c>
      <c r="L119" s="2">
        <v>0.015165</v>
      </c>
      <c r="M119" s="2">
        <v>0.024143</v>
      </c>
      <c r="N119" s="2">
        <v>78.492484</v>
      </c>
      <c r="O119" s="2">
        <v>0.004099</v>
      </c>
      <c r="P119" s="2">
        <v>4.95E-4</v>
      </c>
    </row>
    <row r="120">
      <c r="A120" s="2" t="s">
        <v>127</v>
      </c>
      <c r="B120" s="2">
        <v>1.0</v>
      </c>
      <c r="C120" s="2">
        <v>13.3488</v>
      </c>
      <c r="D120" s="2">
        <v>15.0699</v>
      </c>
      <c r="E120" s="2"/>
      <c r="G120" s="2">
        <v>60.950034</v>
      </c>
      <c r="H120" s="2">
        <v>0.0</v>
      </c>
      <c r="I120" s="2">
        <v>0.012584</v>
      </c>
      <c r="J120" s="2">
        <v>1.083268</v>
      </c>
      <c r="K120" s="2">
        <v>7.47E-4</v>
      </c>
      <c r="L120" s="2">
        <v>0.015724</v>
      </c>
      <c r="M120" s="2">
        <v>0.021241</v>
      </c>
      <c r="N120" s="2">
        <v>75.990241</v>
      </c>
      <c r="O120" s="2">
        <v>0.004301</v>
      </c>
      <c r="P120" s="2">
        <v>5.54E-4</v>
      </c>
    </row>
    <row r="121">
      <c r="A121" s="2" t="s">
        <v>127</v>
      </c>
      <c r="B121" s="2">
        <v>2.0</v>
      </c>
      <c r="C121" s="2">
        <v>13.2937</v>
      </c>
      <c r="D121" s="2">
        <v>14.9891</v>
      </c>
      <c r="E121" s="7">
        <f>AVERAGE(D119:D121)</f>
        <v>15.08506667</v>
      </c>
      <c r="G121" s="2">
        <v>61.719115</v>
      </c>
      <c r="H121" s="2">
        <v>0.0</v>
      </c>
      <c r="I121" s="2">
        <v>0.01225</v>
      </c>
      <c r="J121" s="2">
        <v>1.083158</v>
      </c>
      <c r="K121" s="2">
        <v>4.38E-4</v>
      </c>
      <c r="L121" s="2">
        <v>0.015802</v>
      </c>
      <c r="M121" s="2">
        <v>0.020985</v>
      </c>
      <c r="N121" s="2">
        <v>76.6759</v>
      </c>
      <c r="O121" s="2">
        <v>0.004119</v>
      </c>
      <c r="P121" s="2">
        <v>5.03E-4</v>
      </c>
    </row>
    <row r="122">
      <c r="E122" s="2"/>
    </row>
    <row r="123">
      <c r="E123" s="2"/>
    </row>
    <row r="124">
      <c r="A124" s="1" t="s">
        <v>56</v>
      </c>
    </row>
    <row r="125">
      <c r="A125" s="2" t="s">
        <v>61</v>
      </c>
      <c r="B125" s="2">
        <v>0.0</v>
      </c>
      <c r="C125" s="2" t="s">
        <v>16</v>
      </c>
      <c r="D125" s="2">
        <v>7.63487</v>
      </c>
      <c r="E125" s="2"/>
    </row>
    <row r="126">
      <c r="A126" s="2" t="s">
        <v>69</v>
      </c>
      <c r="B126" s="2">
        <v>0.0</v>
      </c>
      <c r="C126" s="2" t="s">
        <v>16</v>
      </c>
      <c r="D126" s="2">
        <v>17.936994</v>
      </c>
      <c r="E126" s="2"/>
    </row>
    <row r="127">
      <c r="A127" s="2" t="s">
        <v>76</v>
      </c>
      <c r="B127" s="2">
        <v>0.0</v>
      </c>
      <c r="C127" s="2" t="s">
        <v>16</v>
      </c>
      <c r="D127" s="2">
        <v>126.556452</v>
      </c>
    </row>
    <row r="128">
      <c r="A128" s="2" t="s">
        <v>83</v>
      </c>
      <c r="B128" s="2">
        <v>0.0</v>
      </c>
      <c r="C128" s="2" t="s">
        <v>16</v>
      </c>
      <c r="D128" s="2">
        <v>23.125602</v>
      </c>
    </row>
    <row r="129">
      <c r="A129" s="2" t="s">
        <v>90</v>
      </c>
      <c r="B129" s="2">
        <v>0.0</v>
      </c>
      <c r="C129" s="2" t="s">
        <v>16</v>
      </c>
      <c r="D129" s="2">
        <v>114.019712</v>
      </c>
    </row>
    <row r="130">
      <c r="A130" s="2" t="s">
        <v>128</v>
      </c>
      <c r="B130" s="2">
        <v>0.0</v>
      </c>
      <c r="C130" s="2"/>
      <c r="D130" s="2">
        <v>128.242697</v>
      </c>
    </row>
    <row r="131">
      <c r="A131" s="2" t="s">
        <v>129</v>
      </c>
      <c r="B131" s="2">
        <v>0.0</v>
      </c>
      <c r="C131" s="2" t="s">
        <v>16</v>
      </c>
      <c r="D131" s="2">
        <v>212.790572</v>
      </c>
    </row>
    <row r="132">
      <c r="A132" s="2" t="s">
        <v>130</v>
      </c>
      <c r="B132" s="2">
        <v>0.0</v>
      </c>
      <c r="C132" s="2" t="s">
        <v>16</v>
      </c>
    </row>
    <row r="134">
      <c r="A134" s="1" t="s">
        <v>55</v>
      </c>
    </row>
    <row r="135">
      <c r="A135" s="2" t="s">
        <v>131</v>
      </c>
      <c r="B135" s="2"/>
    </row>
    <row r="136">
      <c r="A136" s="2" t="s">
        <v>131</v>
      </c>
      <c r="D136" s="2">
        <v>56.8789</v>
      </c>
    </row>
    <row r="137">
      <c r="A137" s="2" t="s">
        <v>132</v>
      </c>
      <c r="D137" s="2"/>
    </row>
    <row r="138">
      <c r="A138" s="2" t="s">
        <v>132</v>
      </c>
      <c r="D138" s="2">
        <v>85.618</v>
      </c>
    </row>
    <row r="139">
      <c r="A139" s="2" t="s">
        <v>133</v>
      </c>
      <c r="D139" s="2"/>
    </row>
    <row r="140">
      <c r="A140" s="2" t="s">
        <v>133</v>
      </c>
      <c r="D140" s="2">
        <v>28.7942</v>
      </c>
    </row>
    <row r="142">
      <c r="A142" s="1" t="s">
        <v>134</v>
      </c>
    </row>
    <row r="143">
      <c r="A143" s="2" t="s">
        <v>135</v>
      </c>
      <c r="B143" s="2">
        <v>0.0</v>
      </c>
      <c r="C143" s="2">
        <v>12.8534</v>
      </c>
      <c r="D143" s="2">
        <v>2.75291</v>
      </c>
      <c r="E143" s="2">
        <v>3.79804</v>
      </c>
      <c r="F143" s="6">
        <v>8.06612</v>
      </c>
      <c r="G143" s="2"/>
      <c r="H143" s="2"/>
      <c r="I143" s="2"/>
      <c r="J143" s="2"/>
    </row>
    <row r="144">
      <c r="A144" s="2" t="s">
        <v>135</v>
      </c>
      <c r="B144" s="2">
        <v>1.0</v>
      </c>
      <c r="C144" s="2">
        <v>12.3218</v>
      </c>
      <c r="D144" s="2">
        <v>2.48476</v>
      </c>
      <c r="E144" s="2">
        <v>3.78254</v>
      </c>
      <c r="F144" s="6">
        <v>7.6517</v>
      </c>
      <c r="G144" s="2"/>
      <c r="H144" s="2"/>
      <c r="I144" s="2"/>
      <c r="J144" s="2"/>
    </row>
    <row r="145">
      <c r="A145" s="2" t="s">
        <v>135</v>
      </c>
      <c r="B145" s="2">
        <v>2.0</v>
      </c>
      <c r="C145" s="2">
        <v>12.1637</v>
      </c>
      <c r="D145" s="2">
        <v>2.49218</v>
      </c>
      <c r="E145" s="2">
        <v>3.87467</v>
      </c>
      <c r="F145" s="6">
        <v>7.61969</v>
      </c>
      <c r="G145" s="7">
        <f>AVERAGE(F143:F145)</f>
        <v>7.77917</v>
      </c>
      <c r="H145" s="8">
        <v>7.779170000000001</v>
      </c>
      <c r="I145" s="2"/>
      <c r="J145" s="2"/>
    </row>
    <row r="146">
      <c r="A146" s="2" t="s">
        <v>136</v>
      </c>
      <c r="B146" s="2">
        <v>0.0</v>
      </c>
      <c r="C146" s="2">
        <v>36.1992</v>
      </c>
      <c r="D146" s="2">
        <v>4.79681</v>
      </c>
      <c r="E146" s="2">
        <v>22.041</v>
      </c>
      <c r="F146" s="6">
        <v>31.5601</v>
      </c>
      <c r="G146" s="2"/>
      <c r="H146" s="8"/>
      <c r="I146" s="2"/>
      <c r="J146" s="2"/>
    </row>
    <row r="147">
      <c r="A147" s="2" t="s">
        <v>136</v>
      </c>
      <c r="B147" s="2">
        <v>1.0</v>
      </c>
      <c r="C147" s="2">
        <v>39.2592</v>
      </c>
      <c r="D147" s="2">
        <v>5.03537</v>
      </c>
      <c r="E147" s="2">
        <v>22.6233</v>
      </c>
      <c r="F147" s="6">
        <v>34.4362</v>
      </c>
      <c r="G147" s="2"/>
      <c r="H147" s="8"/>
      <c r="I147" s="2"/>
      <c r="J147" s="2"/>
    </row>
    <row r="148">
      <c r="A148" s="2" t="s">
        <v>136</v>
      </c>
      <c r="B148" s="2">
        <v>2.0</v>
      </c>
      <c r="C148" s="2">
        <v>35.7515</v>
      </c>
      <c r="D148" s="2">
        <v>4.81121</v>
      </c>
      <c r="E148" s="2">
        <v>21.5164</v>
      </c>
      <c r="F148" s="6">
        <v>31.053</v>
      </c>
      <c r="G148" s="7">
        <f>AVERAGE(F146:F148)</f>
        <v>32.34976667</v>
      </c>
      <c r="H148" s="8">
        <v>32.34976666666666</v>
      </c>
      <c r="I148" s="2"/>
      <c r="J148" s="2"/>
    </row>
    <row r="149">
      <c r="A149" s="2" t="s">
        <v>137</v>
      </c>
      <c r="B149" s="2">
        <v>0.0</v>
      </c>
      <c r="C149" s="2">
        <v>243.035</v>
      </c>
      <c r="D149" s="2">
        <v>12.8649</v>
      </c>
      <c r="E149" s="2">
        <v>189.969</v>
      </c>
      <c r="F149" s="6">
        <v>238.368</v>
      </c>
      <c r="G149" s="2"/>
      <c r="H149" s="8"/>
      <c r="I149" s="2"/>
      <c r="J149" s="2"/>
    </row>
    <row r="150">
      <c r="A150" s="2" t="s">
        <v>137</v>
      </c>
      <c r="B150" s="2">
        <v>1.0</v>
      </c>
      <c r="C150" s="2">
        <v>262.687</v>
      </c>
      <c r="D150" s="2">
        <v>13.4689</v>
      </c>
      <c r="E150" s="2">
        <v>193.062</v>
      </c>
      <c r="F150" s="6">
        <v>257.984</v>
      </c>
      <c r="G150" s="2"/>
      <c r="H150" s="8"/>
      <c r="I150" s="2"/>
      <c r="J150" s="2"/>
    </row>
    <row r="151">
      <c r="A151" s="2" t="s">
        <v>137</v>
      </c>
      <c r="B151" s="2">
        <v>2.0</v>
      </c>
      <c r="C151" s="2">
        <v>245.871</v>
      </c>
      <c r="D151" s="2">
        <v>13.189</v>
      </c>
      <c r="E151" s="2">
        <v>192.297</v>
      </c>
      <c r="F151" s="6">
        <v>241.15</v>
      </c>
      <c r="G151" s="7">
        <f>AVERAGE(F149:F151)</f>
        <v>245.834</v>
      </c>
      <c r="H151" s="8">
        <v>245.83399999999997</v>
      </c>
      <c r="I151" s="2"/>
      <c r="J151" s="2"/>
    </row>
    <row r="152">
      <c r="A152" s="2" t="s">
        <v>138</v>
      </c>
      <c r="B152" s="2">
        <v>0.0</v>
      </c>
      <c r="C152" s="2">
        <v>109.538</v>
      </c>
      <c r="D152" s="2">
        <v>0.675181</v>
      </c>
      <c r="E152" s="2">
        <v>84.1457</v>
      </c>
      <c r="F152" s="6">
        <v>86.7486</v>
      </c>
      <c r="G152" s="2"/>
      <c r="H152" s="8"/>
      <c r="I152" s="2"/>
      <c r="J152" s="2"/>
    </row>
    <row r="153">
      <c r="A153" s="2" t="s">
        <v>138</v>
      </c>
      <c r="B153" s="2">
        <v>1.0</v>
      </c>
      <c r="C153" s="2">
        <v>104.883</v>
      </c>
      <c r="D153" s="2">
        <v>0.556246</v>
      </c>
      <c r="E153" s="2">
        <v>79.3493</v>
      </c>
      <c r="F153" s="6">
        <v>81.855</v>
      </c>
      <c r="G153" s="2"/>
      <c r="H153" s="8"/>
      <c r="I153" s="2"/>
      <c r="J153" s="2"/>
    </row>
    <row r="154">
      <c r="A154" s="2" t="s">
        <v>138</v>
      </c>
      <c r="B154" s="2">
        <v>2.0</v>
      </c>
      <c r="C154" s="2">
        <v>111.767</v>
      </c>
      <c r="D154" s="2">
        <v>0.716594</v>
      </c>
      <c r="E154" s="2">
        <v>85.8781</v>
      </c>
      <c r="F154" s="6">
        <v>88.5361</v>
      </c>
      <c r="G154" s="7">
        <f>AVERAGE(F152:F154)</f>
        <v>85.71323333</v>
      </c>
      <c r="H154" s="8">
        <v>85.71323333333333</v>
      </c>
      <c r="I154" s="2"/>
      <c r="J154" s="2"/>
    </row>
    <row r="155">
      <c r="A155" s="2" t="s">
        <v>139</v>
      </c>
      <c r="B155" s="2">
        <v>0.0</v>
      </c>
      <c r="C155" s="2">
        <v>899.123</v>
      </c>
      <c r="D155" s="2">
        <v>3.64304</v>
      </c>
      <c r="E155" s="2">
        <v>847.88</v>
      </c>
      <c r="F155" s="6">
        <v>876.386</v>
      </c>
      <c r="G155" s="2"/>
      <c r="H155" s="8"/>
      <c r="I155" s="2"/>
      <c r="J155" s="2"/>
    </row>
    <row r="156">
      <c r="A156" s="2" t="s">
        <v>139</v>
      </c>
      <c r="B156" s="2">
        <v>1.0</v>
      </c>
      <c r="C156" s="2">
        <v>903.191</v>
      </c>
      <c r="D156" s="2">
        <v>3.64415</v>
      </c>
      <c r="E156" s="2">
        <v>850.514</v>
      </c>
      <c r="F156" s="6">
        <v>879.753</v>
      </c>
      <c r="G156" s="2"/>
      <c r="H156" s="8"/>
      <c r="I156" s="2"/>
      <c r="J156" s="2"/>
    </row>
    <row r="157">
      <c r="A157" s="2" t="s">
        <v>139</v>
      </c>
      <c r="B157" s="2">
        <v>2.0</v>
      </c>
      <c r="C157" s="2">
        <v>912.578</v>
      </c>
      <c r="D157" s="2">
        <v>4.21904</v>
      </c>
      <c r="E157" s="2">
        <v>860.665</v>
      </c>
      <c r="F157" s="6">
        <v>890.139</v>
      </c>
      <c r="G157" s="7">
        <f>AVERAGE(F155:F157)</f>
        <v>882.0926667</v>
      </c>
      <c r="H157" s="8">
        <v>882.0926666666668</v>
      </c>
      <c r="I157" s="2"/>
      <c r="J157" s="2"/>
    </row>
    <row r="158">
      <c r="A158" s="2" t="s">
        <v>140</v>
      </c>
      <c r="B158" s="2">
        <v>0.0</v>
      </c>
      <c r="C158" s="2">
        <v>1802.71</v>
      </c>
      <c r="D158" s="2">
        <v>6.37197</v>
      </c>
      <c r="E158" s="2">
        <v>1725.33</v>
      </c>
      <c r="F158" s="6">
        <v>1779.47</v>
      </c>
      <c r="G158" s="2"/>
      <c r="H158" s="8"/>
      <c r="I158" s="2"/>
      <c r="J158" s="2"/>
    </row>
    <row r="159">
      <c r="A159" s="2" t="s">
        <v>140</v>
      </c>
      <c r="B159" s="2">
        <v>1.0</v>
      </c>
      <c r="C159" s="2">
        <v>1832.58</v>
      </c>
      <c r="D159" s="2">
        <v>6.6743</v>
      </c>
      <c r="E159" s="2">
        <v>1754.98</v>
      </c>
      <c r="F159" s="6">
        <v>1809.64</v>
      </c>
      <c r="G159" s="2"/>
      <c r="H159" s="8"/>
      <c r="I159" s="2"/>
      <c r="J159" s="2"/>
    </row>
    <row r="160">
      <c r="A160" s="2" t="s">
        <v>140</v>
      </c>
      <c r="B160" s="2">
        <v>2.0</v>
      </c>
      <c r="C160" s="2">
        <v>1756.8</v>
      </c>
      <c r="D160" s="2">
        <v>4.80438</v>
      </c>
      <c r="E160" s="2">
        <v>1680.33</v>
      </c>
      <c r="F160" s="6">
        <v>1733.69</v>
      </c>
      <c r="G160" s="7">
        <f>AVERAGE(F158:F160)</f>
        <v>1774.266667</v>
      </c>
      <c r="H160" s="8">
        <v>1774.2666666666667</v>
      </c>
      <c r="I160" s="2"/>
      <c r="J160" s="2"/>
    </row>
    <row r="161">
      <c r="A161" s="2" t="s">
        <v>141</v>
      </c>
      <c r="B161" s="2">
        <v>0.0</v>
      </c>
      <c r="F161" s="6"/>
      <c r="G161" s="2"/>
      <c r="J161" s="2" t="s">
        <v>16</v>
      </c>
    </row>
    <row r="162">
      <c r="A162" s="2" t="s">
        <v>141</v>
      </c>
      <c r="B162" s="2">
        <v>1.0</v>
      </c>
      <c r="F162" s="6"/>
      <c r="G162" s="2"/>
      <c r="J162" s="2" t="s">
        <v>16</v>
      </c>
    </row>
    <row r="163">
      <c r="A163" s="2" t="s">
        <v>141</v>
      </c>
      <c r="B163" s="2">
        <v>2.0</v>
      </c>
      <c r="F163" s="6"/>
      <c r="J163" s="2" t="s">
        <v>16</v>
      </c>
    </row>
    <row r="199">
      <c r="A199" s="1" t="s">
        <v>142</v>
      </c>
    </row>
    <row r="200">
      <c r="A200" s="2" t="s">
        <v>143</v>
      </c>
      <c r="B200" s="2">
        <v>0.0</v>
      </c>
      <c r="C200" s="2">
        <v>3.42497</v>
      </c>
      <c r="D200" s="2">
        <v>4.95405</v>
      </c>
      <c r="E200" s="2"/>
      <c r="G200" s="2">
        <v>13.744674</v>
      </c>
      <c r="H200" s="2">
        <v>0.005188</v>
      </c>
      <c r="I200" s="2">
        <v>0.094261</v>
      </c>
      <c r="J200" s="2">
        <v>0.018108</v>
      </c>
      <c r="K200" s="2">
        <v>6.8E-5</v>
      </c>
      <c r="L200" s="2">
        <v>0.141327</v>
      </c>
      <c r="M200" s="2">
        <v>0.119086</v>
      </c>
      <c r="N200" s="2">
        <v>18.421715</v>
      </c>
      <c r="O200" s="2">
        <v>0.126187</v>
      </c>
      <c r="P200" s="2">
        <v>4.76E-4</v>
      </c>
    </row>
    <row r="201">
      <c r="A201" s="2" t="s">
        <v>143</v>
      </c>
      <c r="B201" s="2">
        <v>1.0</v>
      </c>
      <c r="C201" s="2">
        <v>3.40836</v>
      </c>
      <c r="D201" s="2">
        <v>4.93978</v>
      </c>
      <c r="E201" s="2"/>
      <c r="G201" s="2">
        <v>14.189173</v>
      </c>
      <c r="H201" s="2">
        <v>0.006125</v>
      </c>
      <c r="I201" s="2">
        <v>0.121233</v>
      </c>
      <c r="J201" s="2">
        <v>0.018894</v>
      </c>
      <c r="K201" s="2">
        <v>4.9E-5</v>
      </c>
      <c r="L201" s="2">
        <v>0.143803</v>
      </c>
      <c r="M201" s="2">
        <v>0.115788</v>
      </c>
      <c r="N201" s="2">
        <v>18.816776</v>
      </c>
      <c r="O201" s="2">
        <v>0.124282</v>
      </c>
      <c r="P201" s="2">
        <v>4.68E-4</v>
      </c>
    </row>
    <row r="202">
      <c r="A202" s="2" t="s">
        <v>143</v>
      </c>
      <c r="B202" s="2">
        <v>2.0</v>
      </c>
      <c r="C202" s="2">
        <v>3.39664</v>
      </c>
      <c r="D202" s="2">
        <v>4.95308</v>
      </c>
      <c r="E202" s="7">
        <f>AVERAGE(D200:D202)</f>
        <v>4.94897</v>
      </c>
      <c r="G202" s="2">
        <v>14.727816</v>
      </c>
      <c r="H202" s="2">
        <v>0.005319</v>
      </c>
      <c r="I202" s="2">
        <v>0.115669</v>
      </c>
      <c r="J202" s="2">
        <v>0.018584</v>
      </c>
      <c r="K202" s="2">
        <v>8.4E-5</v>
      </c>
      <c r="L202" s="2">
        <v>0.147164</v>
      </c>
      <c r="M202" s="2">
        <v>0.121192</v>
      </c>
      <c r="N202" s="2">
        <v>19.385583</v>
      </c>
      <c r="O202" s="2">
        <v>0.125788</v>
      </c>
      <c r="P202" s="2">
        <v>4.48E-4</v>
      </c>
    </row>
    <row r="203">
      <c r="A203" s="2" t="s">
        <v>144</v>
      </c>
      <c r="B203" s="2">
        <v>0.0</v>
      </c>
      <c r="C203" s="2">
        <v>3.92686</v>
      </c>
      <c r="D203" s="2">
        <v>5.73599</v>
      </c>
      <c r="E203" s="2"/>
      <c r="G203" s="2">
        <v>14.855866</v>
      </c>
      <c r="H203" s="2">
        <v>0.007211</v>
      </c>
      <c r="I203" s="2">
        <v>0.107889</v>
      </c>
      <c r="J203" s="2">
        <v>0.024974</v>
      </c>
      <c r="K203" s="2">
        <v>1.09E-4</v>
      </c>
      <c r="L203" s="2">
        <v>0.138319</v>
      </c>
      <c r="M203" s="2">
        <v>0.156141</v>
      </c>
      <c r="N203" s="2">
        <v>20.310438</v>
      </c>
      <c r="O203" s="2">
        <v>0.122594</v>
      </c>
      <c r="P203" s="2">
        <v>7.4E-4</v>
      </c>
    </row>
    <row r="204">
      <c r="A204" s="2" t="s">
        <v>144</v>
      </c>
      <c r="B204" s="2">
        <v>1.0</v>
      </c>
      <c r="C204" s="2">
        <v>3.99132</v>
      </c>
      <c r="D204" s="2">
        <v>5.82413</v>
      </c>
      <c r="E204" s="2"/>
      <c r="G204" s="2">
        <v>15.323628</v>
      </c>
      <c r="H204" s="2">
        <v>0.007834</v>
      </c>
      <c r="I204" s="2">
        <v>0.125102</v>
      </c>
      <c r="J204" s="2">
        <v>0.02486</v>
      </c>
      <c r="K204" s="2">
        <v>2.59E-4</v>
      </c>
      <c r="L204" s="2">
        <v>0.15205</v>
      </c>
      <c r="M204" s="2">
        <v>0.120825</v>
      </c>
      <c r="N204" s="2">
        <v>20.831786</v>
      </c>
      <c r="O204" s="2">
        <v>0.126724</v>
      </c>
      <c r="P204" s="2">
        <v>5.88E-4</v>
      </c>
    </row>
    <row r="205">
      <c r="A205" s="2" t="s">
        <v>144</v>
      </c>
      <c r="B205" s="2">
        <v>2.0</v>
      </c>
      <c r="C205" s="2">
        <v>3.9854</v>
      </c>
      <c r="D205" s="2">
        <v>5.85001</v>
      </c>
      <c r="E205" s="7">
        <f>AVERAGE(D203:D205)</f>
        <v>5.803376667</v>
      </c>
      <c r="G205" s="2">
        <v>14.753114</v>
      </c>
      <c r="H205" s="2">
        <v>0.007439</v>
      </c>
      <c r="I205" s="2">
        <v>0.110534</v>
      </c>
      <c r="J205" s="2">
        <v>0.025093</v>
      </c>
      <c r="K205" s="2">
        <v>9.2E-5</v>
      </c>
      <c r="L205" s="2">
        <v>0.140501</v>
      </c>
      <c r="M205" s="2">
        <v>0.153089</v>
      </c>
      <c r="N205" s="2">
        <v>20.315461</v>
      </c>
      <c r="O205" s="2">
        <v>0.125723</v>
      </c>
      <c r="P205" s="2">
        <v>5.86E-4</v>
      </c>
    </row>
    <row r="206">
      <c r="A206" s="2" t="s">
        <v>15</v>
      </c>
      <c r="B206" s="2">
        <v>0.0</v>
      </c>
      <c r="C206" s="2">
        <v>4.63064</v>
      </c>
      <c r="D206" s="2">
        <v>6.77616</v>
      </c>
      <c r="E206" s="2"/>
      <c r="G206" s="2">
        <v>14.135881</v>
      </c>
      <c r="H206" s="2">
        <v>0.012167</v>
      </c>
      <c r="I206" s="2">
        <v>0.126575</v>
      </c>
      <c r="J206" s="2">
        <v>0.035244</v>
      </c>
      <c r="K206" s="2">
        <v>1.69E-4</v>
      </c>
      <c r="L206" s="2">
        <v>0.157114</v>
      </c>
      <c r="M206" s="2">
        <v>0.177711</v>
      </c>
      <c r="N206" s="2">
        <v>20.651217</v>
      </c>
      <c r="O206" s="2">
        <v>0.123919</v>
      </c>
      <c r="P206" s="2">
        <v>5.18E-4</v>
      </c>
    </row>
    <row r="207">
      <c r="A207" s="2" t="s">
        <v>15</v>
      </c>
      <c r="B207" s="2">
        <v>1.0</v>
      </c>
      <c r="C207" s="2">
        <v>4.58959</v>
      </c>
      <c r="D207" s="2">
        <v>6.76418</v>
      </c>
      <c r="E207" s="2"/>
      <c r="G207" s="2">
        <v>14.615991</v>
      </c>
      <c r="H207" s="2">
        <v>0.013945</v>
      </c>
      <c r="I207" s="2">
        <v>0.128715</v>
      </c>
      <c r="J207" s="2">
        <v>0.035807</v>
      </c>
      <c r="K207" s="2">
        <v>3.14E-4</v>
      </c>
      <c r="L207" s="2">
        <v>0.149053</v>
      </c>
      <c r="M207" s="2">
        <v>0.171046</v>
      </c>
      <c r="N207" s="2">
        <v>21.051157</v>
      </c>
      <c r="O207" s="2">
        <v>0.127434</v>
      </c>
      <c r="P207" s="2">
        <v>7.06E-4</v>
      </c>
    </row>
    <row r="208">
      <c r="A208" s="2" t="s">
        <v>15</v>
      </c>
      <c r="B208" s="2">
        <v>2.0</v>
      </c>
      <c r="C208" s="2">
        <v>4.63724</v>
      </c>
      <c r="D208" s="2">
        <v>6.78401</v>
      </c>
      <c r="E208" s="7">
        <f>AVERAGE(D206:D208)</f>
        <v>6.774783333</v>
      </c>
      <c r="G208" s="2">
        <v>14.643296</v>
      </c>
      <c r="H208" s="2">
        <v>0.011806</v>
      </c>
      <c r="I208" s="2">
        <v>0.130468</v>
      </c>
      <c r="J208" s="2">
        <v>0.035355</v>
      </c>
      <c r="K208" s="2">
        <v>1.08E-4</v>
      </c>
      <c r="L208" s="2">
        <v>0.153338</v>
      </c>
      <c r="M208" s="2">
        <v>0.161355</v>
      </c>
      <c r="N208" s="2">
        <v>21.106258</v>
      </c>
      <c r="O208" s="2">
        <v>0.124203</v>
      </c>
      <c r="P208" s="2">
        <v>6.49E-4</v>
      </c>
    </row>
    <row r="209">
      <c r="A209" s="2" t="s">
        <v>145</v>
      </c>
      <c r="B209" s="2">
        <v>0.0</v>
      </c>
      <c r="C209" s="2">
        <v>5.32108</v>
      </c>
      <c r="D209" s="2">
        <v>7.8795</v>
      </c>
      <c r="E209" s="2"/>
      <c r="G209" s="2">
        <v>13.981692</v>
      </c>
      <c r="H209" s="2">
        <v>0.019229</v>
      </c>
      <c r="I209" s="2">
        <v>0.122488</v>
      </c>
      <c r="J209" s="2">
        <v>0.055569</v>
      </c>
      <c r="K209" s="2">
        <v>3.61E-4</v>
      </c>
      <c r="L209" s="2">
        <v>0.15461</v>
      </c>
      <c r="M209" s="2">
        <v>0.183582</v>
      </c>
      <c r="N209" s="2">
        <v>21.551993</v>
      </c>
      <c r="O209" s="2">
        <v>0.126998</v>
      </c>
      <c r="P209" s="2">
        <v>8.09E-4</v>
      </c>
    </row>
    <row r="210">
      <c r="A210" s="2" t="s">
        <v>145</v>
      </c>
      <c r="B210" s="2">
        <v>1.0</v>
      </c>
      <c r="C210" s="2">
        <v>5.41554</v>
      </c>
      <c r="D210" s="2">
        <v>7.98819</v>
      </c>
      <c r="E210" s="2"/>
      <c r="G210" s="2">
        <v>14.475572</v>
      </c>
      <c r="H210" s="2">
        <v>0.022808</v>
      </c>
      <c r="I210" s="2">
        <v>0.11715</v>
      </c>
      <c r="J210" s="2">
        <v>0.058813</v>
      </c>
      <c r="K210" s="2">
        <v>6.1E-4</v>
      </c>
      <c r="L210" s="2">
        <v>0.147718</v>
      </c>
      <c r="M210" s="2">
        <v>0.216228</v>
      </c>
      <c r="N210" s="2">
        <v>22.163398</v>
      </c>
      <c r="O210" s="2">
        <v>0.124434</v>
      </c>
      <c r="P210" s="2">
        <v>7.46E-4</v>
      </c>
    </row>
    <row r="211">
      <c r="A211" s="2" t="s">
        <v>145</v>
      </c>
      <c r="B211" s="2">
        <v>2.0</v>
      </c>
      <c r="C211" s="2">
        <v>5.30415</v>
      </c>
      <c r="D211" s="2">
        <v>7.81918</v>
      </c>
      <c r="E211" s="7">
        <f>AVERAGE(D209:D211)</f>
        <v>7.895623333</v>
      </c>
      <c r="G211" s="2">
        <v>14.069472</v>
      </c>
      <c r="H211" s="2">
        <v>0.020169</v>
      </c>
      <c r="I211" s="2">
        <v>0.110147</v>
      </c>
      <c r="J211" s="2">
        <v>0.055439</v>
      </c>
      <c r="K211" s="2">
        <v>1.34E-4</v>
      </c>
      <c r="L211" s="2">
        <v>0.140878</v>
      </c>
      <c r="M211" s="2">
        <v>0.183472</v>
      </c>
      <c r="N211" s="2">
        <v>21.606724</v>
      </c>
      <c r="O211" s="2">
        <v>0.121635</v>
      </c>
      <c r="P211" s="2">
        <v>6.12E-4</v>
      </c>
    </row>
    <row r="212">
      <c r="A212" s="2" t="s">
        <v>146</v>
      </c>
      <c r="B212" s="2">
        <v>0.0</v>
      </c>
      <c r="C212" s="2">
        <v>6.1301</v>
      </c>
      <c r="D212" s="2">
        <v>9.17101</v>
      </c>
      <c r="E212" s="2"/>
      <c r="G212" s="2">
        <v>14.853428</v>
      </c>
      <c r="H212" s="2">
        <v>0.041404</v>
      </c>
      <c r="I212" s="2">
        <v>0.131123</v>
      </c>
      <c r="J212" s="2">
        <v>0.0944</v>
      </c>
      <c r="K212" s="2">
        <v>4.73E-4</v>
      </c>
      <c r="L212" s="2">
        <v>0.146841</v>
      </c>
      <c r="M212" s="2">
        <v>0.193247</v>
      </c>
      <c r="N212" s="2">
        <v>23.691164</v>
      </c>
      <c r="O212" s="2">
        <v>0.12453</v>
      </c>
      <c r="P212" s="2">
        <v>8.66E-4</v>
      </c>
    </row>
    <row r="213">
      <c r="A213" s="2" t="s">
        <v>146</v>
      </c>
      <c r="B213" s="2">
        <v>1.0</v>
      </c>
      <c r="C213" s="2">
        <v>6.21345</v>
      </c>
      <c r="D213" s="2">
        <v>9.25063</v>
      </c>
      <c r="E213" s="2"/>
      <c r="G213" s="2">
        <v>14.36314</v>
      </c>
      <c r="H213" s="2">
        <v>0.043108</v>
      </c>
      <c r="I213" s="2">
        <v>0.134412</v>
      </c>
      <c r="J213" s="2">
        <v>0.092597</v>
      </c>
      <c r="K213" s="2">
        <v>3.14E-4</v>
      </c>
      <c r="L213" s="2">
        <v>0.148967</v>
      </c>
      <c r="M213" s="2">
        <v>0.1927</v>
      </c>
      <c r="N213" s="2">
        <v>23.291412</v>
      </c>
      <c r="O213" s="2">
        <v>0.128096</v>
      </c>
      <c r="P213" s="2">
        <v>7.95E-4</v>
      </c>
    </row>
    <row r="214">
      <c r="A214" s="2" t="s">
        <v>146</v>
      </c>
      <c r="B214" s="2">
        <v>2.0</v>
      </c>
      <c r="C214" s="2">
        <v>6.13705</v>
      </c>
      <c r="D214" s="2">
        <v>9.1995</v>
      </c>
      <c r="E214" s="7">
        <f>AVERAGE(D212:D214)</f>
        <v>9.207046667</v>
      </c>
      <c r="G214" s="2">
        <v>14.495882</v>
      </c>
      <c r="H214" s="2">
        <v>0.042151</v>
      </c>
      <c r="I214" s="2">
        <v>0.112234</v>
      </c>
      <c r="J214" s="2">
        <v>0.094711</v>
      </c>
      <c r="K214" s="2">
        <v>3.44E-4</v>
      </c>
      <c r="L214" s="2">
        <v>0.144066</v>
      </c>
      <c r="M214" s="2">
        <v>0.230165</v>
      </c>
      <c r="N214" s="2">
        <v>23.38721</v>
      </c>
      <c r="O214" s="2">
        <v>0.12642</v>
      </c>
      <c r="P214" s="2">
        <v>7.82E-4</v>
      </c>
    </row>
    <row r="215">
      <c r="A215" s="2" t="s">
        <v>147</v>
      </c>
      <c r="B215" s="2">
        <v>0.0</v>
      </c>
      <c r="C215" s="2">
        <v>7.06584</v>
      </c>
      <c r="D215" s="2">
        <v>10.6289</v>
      </c>
      <c r="E215" s="2"/>
      <c r="G215" s="2">
        <v>14.185241</v>
      </c>
      <c r="H215" s="2">
        <v>0.087214</v>
      </c>
      <c r="I215" s="2">
        <v>0.116697</v>
      </c>
      <c r="J215" s="2">
        <v>0.161514</v>
      </c>
      <c r="K215" s="2">
        <v>3.93E-4</v>
      </c>
      <c r="L215" s="2">
        <v>0.145728</v>
      </c>
      <c r="M215" s="2">
        <v>0.238105</v>
      </c>
      <c r="N215" s="2">
        <v>24.501513</v>
      </c>
      <c r="O215" s="2">
        <v>0.126235</v>
      </c>
      <c r="P215" s="2">
        <v>9.38E-4</v>
      </c>
    </row>
    <row r="216">
      <c r="A216" s="2" t="s">
        <v>147</v>
      </c>
      <c r="B216" s="2">
        <v>1.0</v>
      </c>
      <c r="C216" s="2">
        <v>7.07277</v>
      </c>
      <c r="D216" s="2">
        <v>10.6737</v>
      </c>
      <c r="E216" s="2"/>
      <c r="G216" s="2">
        <v>13.758097</v>
      </c>
      <c r="H216" s="2">
        <v>0.08252</v>
      </c>
      <c r="I216" s="2">
        <v>0.122186</v>
      </c>
      <c r="J216" s="2">
        <v>0.16084</v>
      </c>
      <c r="K216" s="2">
        <v>4.06E-4</v>
      </c>
      <c r="L216" s="2">
        <v>0.156616</v>
      </c>
      <c r="M216" s="2">
        <v>0.272429</v>
      </c>
      <c r="N216" s="2">
        <v>24.119062</v>
      </c>
      <c r="O216" s="2">
        <v>0.125001</v>
      </c>
      <c r="P216" s="2">
        <v>0.001014</v>
      </c>
    </row>
    <row r="217">
      <c r="A217" s="2" t="s">
        <v>147</v>
      </c>
      <c r="B217" s="2">
        <v>2.0</v>
      </c>
      <c r="C217" s="2">
        <v>7.05874</v>
      </c>
      <c r="D217" s="2">
        <v>10.6787</v>
      </c>
      <c r="E217" s="7">
        <f>AVERAGE(D215:D217)</f>
        <v>10.66043333</v>
      </c>
      <c r="G217" s="2">
        <v>14.532523</v>
      </c>
      <c r="H217" s="2">
        <v>0.083535</v>
      </c>
      <c r="I217" s="2">
        <v>0.131089</v>
      </c>
      <c r="J217" s="2">
        <v>0.161829</v>
      </c>
      <c r="K217" s="2">
        <v>6.31E-4</v>
      </c>
      <c r="L217" s="2">
        <v>0.152858</v>
      </c>
      <c r="M217" s="2">
        <v>0.246124</v>
      </c>
      <c r="N217" s="2">
        <v>24.885144</v>
      </c>
      <c r="O217" s="2">
        <v>0.124329</v>
      </c>
      <c r="P217" s="2">
        <v>0.001064</v>
      </c>
    </row>
    <row r="218">
      <c r="A218" s="2" t="s">
        <v>27</v>
      </c>
      <c r="B218" s="2">
        <v>0.0</v>
      </c>
      <c r="C218" s="2">
        <v>8.42796</v>
      </c>
      <c r="D218" s="2">
        <v>12.6718</v>
      </c>
      <c r="E218" s="2"/>
      <c r="G218" s="2">
        <v>13.778764</v>
      </c>
      <c r="H218" s="2">
        <v>0.168718</v>
      </c>
      <c r="I218" s="2">
        <v>0.123435</v>
      </c>
      <c r="J218" s="2">
        <v>0.282715</v>
      </c>
      <c r="K218" s="2">
        <v>7.46E-4</v>
      </c>
      <c r="L218" s="2">
        <v>0.153051</v>
      </c>
      <c r="M218" s="2">
        <v>0.292402</v>
      </c>
      <c r="N218" s="2">
        <v>26.141075</v>
      </c>
      <c r="O218" s="2">
        <v>0.127032</v>
      </c>
      <c r="P218" s="2">
        <v>0.0011</v>
      </c>
    </row>
    <row r="219">
      <c r="A219" s="2" t="s">
        <v>27</v>
      </c>
      <c r="B219" s="2">
        <v>1.0</v>
      </c>
      <c r="C219" s="2">
        <v>8.25705</v>
      </c>
      <c r="D219" s="2">
        <v>12.4136</v>
      </c>
      <c r="E219" s="2"/>
      <c r="G219" s="2">
        <v>14.215919</v>
      </c>
      <c r="H219" s="2">
        <v>0.189462</v>
      </c>
      <c r="I219" s="2">
        <v>0.116815</v>
      </c>
      <c r="J219" s="2">
        <v>0.278402</v>
      </c>
      <c r="K219" s="2">
        <v>7.1E-4</v>
      </c>
      <c r="L219" s="2">
        <v>0.148693</v>
      </c>
      <c r="M219" s="2">
        <v>0.267112</v>
      </c>
      <c r="N219" s="2">
        <v>26.338733</v>
      </c>
      <c r="O219" s="2">
        <v>0.125571</v>
      </c>
      <c r="P219" s="2">
        <v>0.001035</v>
      </c>
    </row>
    <row r="220">
      <c r="A220" s="2" t="s">
        <v>27</v>
      </c>
      <c r="B220" s="2">
        <v>2.0</v>
      </c>
      <c r="C220" s="2">
        <v>8.20245</v>
      </c>
      <c r="D220" s="2">
        <v>12.3523</v>
      </c>
      <c r="E220" s="7">
        <f>AVERAGE(D218:D220)</f>
        <v>12.47923333</v>
      </c>
      <c r="G220" s="2">
        <v>13.996695</v>
      </c>
      <c r="H220" s="2">
        <v>0.1791</v>
      </c>
      <c r="I220" s="2">
        <v>0.109258</v>
      </c>
      <c r="J220" s="2">
        <v>0.274707</v>
      </c>
      <c r="K220" s="2">
        <v>8.21E-4</v>
      </c>
      <c r="L220" s="2">
        <v>0.14908</v>
      </c>
      <c r="M220" s="2">
        <v>0.279652</v>
      </c>
      <c r="N220" s="2">
        <v>26.055869</v>
      </c>
      <c r="O220" s="2">
        <v>0.124835</v>
      </c>
      <c r="P220" s="2">
        <v>0.00122</v>
      </c>
    </row>
    <row r="221">
      <c r="A221" s="2" t="s">
        <v>148</v>
      </c>
      <c r="B221" s="2">
        <v>0.0</v>
      </c>
      <c r="C221" s="2">
        <v>9.73907</v>
      </c>
      <c r="D221" s="2">
        <v>14.8917</v>
      </c>
      <c r="E221" s="2"/>
      <c r="G221" s="2">
        <v>13.961082</v>
      </c>
      <c r="H221" s="2">
        <v>0.306513</v>
      </c>
      <c r="I221" s="2">
        <v>0.124596</v>
      </c>
      <c r="J221" s="2">
        <v>0.483679</v>
      </c>
      <c r="K221" s="2">
        <v>0.001152</v>
      </c>
      <c r="L221" s="2">
        <v>0.144071</v>
      </c>
      <c r="M221" s="2">
        <v>0.365493</v>
      </c>
      <c r="N221" s="2">
        <v>28.554426</v>
      </c>
      <c r="O221" s="2">
        <v>0.125207</v>
      </c>
      <c r="P221" s="2">
        <v>0.001401</v>
      </c>
    </row>
    <row r="222">
      <c r="A222" s="2" t="s">
        <v>148</v>
      </c>
      <c r="B222" s="2">
        <v>1.0</v>
      </c>
      <c r="C222" s="2">
        <v>10.0162</v>
      </c>
      <c r="D222" s="2">
        <v>15.2501</v>
      </c>
      <c r="E222" s="2"/>
      <c r="G222" s="2">
        <v>14.437184</v>
      </c>
      <c r="H222" s="2">
        <v>0.313317</v>
      </c>
      <c r="I222" s="2">
        <v>0.138509</v>
      </c>
      <c r="J222" s="2">
        <v>0.516528</v>
      </c>
      <c r="K222" s="2">
        <v>0.001767</v>
      </c>
      <c r="L222" s="2">
        <v>0.150173</v>
      </c>
      <c r="M222" s="2">
        <v>0.324189</v>
      </c>
      <c r="N222" s="2">
        <v>29.334936</v>
      </c>
      <c r="O222" s="2">
        <v>0.125283</v>
      </c>
      <c r="P222" s="2">
        <v>0.001443</v>
      </c>
    </row>
    <row r="223">
      <c r="A223" s="2" t="s">
        <v>148</v>
      </c>
      <c r="B223" s="2">
        <v>2.0</v>
      </c>
      <c r="C223" s="2">
        <v>9.91184</v>
      </c>
      <c r="D223" s="2">
        <v>14.875</v>
      </c>
      <c r="E223" s="7">
        <f>AVERAGE(D221:D223)</f>
        <v>15.0056</v>
      </c>
      <c r="G223" s="2">
        <v>14.017498</v>
      </c>
      <c r="H223" s="2">
        <v>0.276466</v>
      </c>
      <c r="I223" s="2">
        <v>0.115218</v>
      </c>
      <c r="J223" s="2">
        <v>0.507786</v>
      </c>
      <c r="K223" s="2">
        <v>0.001309</v>
      </c>
      <c r="L223" s="2">
        <v>0.144477</v>
      </c>
      <c r="M223" s="2">
        <v>0.31655</v>
      </c>
      <c r="N223" s="2">
        <v>28.603979</v>
      </c>
      <c r="O223" s="2">
        <v>0.122975</v>
      </c>
      <c r="P223" s="2">
        <v>0.001608</v>
      </c>
    </row>
    <row r="224">
      <c r="A224" s="2" t="s">
        <v>149</v>
      </c>
      <c r="B224" s="2">
        <v>0.0</v>
      </c>
      <c r="C224" s="2">
        <v>11.8021</v>
      </c>
      <c r="D224" s="2">
        <v>17.9903</v>
      </c>
      <c r="E224" s="2"/>
      <c r="G224" s="2">
        <v>14.800692</v>
      </c>
      <c r="H224" s="2">
        <v>0.547092</v>
      </c>
      <c r="I224" s="2">
        <v>0.141848</v>
      </c>
      <c r="J224" s="2">
        <v>0.891243</v>
      </c>
      <c r="K224" s="2">
        <v>0.002211</v>
      </c>
      <c r="L224" s="2">
        <v>0.147947</v>
      </c>
      <c r="M224" s="2">
        <v>0.398515</v>
      </c>
      <c r="N224" s="2">
        <v>32.43411</v>
      </c>
      <c r="O224" s="2">
        <v>0.124621</v>
      </c>
      <c r="P224" s="2">
        <v>0.002405</v>
      </c>
    </row>
    <row r="225">
      <c r="A225" s="2" t="s">
        <v>149</v>
      </c>
      <c r="B225" s="2">
        <v>1.0</v>
      </c>
      <c r="C225" s="2">
        <v>11.9351</v>
      </c>
      <c r="D225" s="2">
        <v>18.1002</v>
      </c>
      <c r="E225" s="2"/>
      <c r="G225" s="2">
        <v>14.964738</v>
      </c>
      <c r="H225" s="2">
        <v>0.58828</v>
      </c>
      <c r="I225" s="2">
        <v>0.121406</v>
      </c>
      <c r="J225" s="2">
        <v>0.889699</v>
      </c>
      <c r="K225" s="2">
        <v>0.002553</v>
      </c>
      <c r="L225" s="2">
        <v>0.151794</v>
      </c>
      <c r="M225" s="2">
        <v>0.419881</v>
      </c>
      <c r="N225" s="2">
        <v>32.762486</v>
      </c>
      <c r="O225" s="2">
        <v>0.123332</v>
      </c>
      <c r="P225" s="2">
        <v>0.002788</v>
      </c>
    </row>
    <row r="226">
      <c r="A226" s="2" t="s">
        <v>149</v>
      </c>
      <c r="B226" s="2">
        <v>2.0</v>
      </c>
      <c r="C226" s="2">
        <v>11.9452</v>
      </c>
      <c r="D226" s="2">
        <v>18.0897</v>
      </c>
      <c r="E226" s="7">
        <f>AVERAGE(D224:D226)</f>
        <v>18.06006667</v>
      </c>
      <c r="G226" s="2">
        <v>14.387604</v>
      </c>
      <c r="H226" s="2">
        <v>0.648618</v>
      </c>
      <c r="I226" s="2">
        <v>0.12374</v>
      </c>
      <c r="J226" s="2">
        <v>0.885636</v>
      </c>
      <c r="K226" s="2">
        <v>0.002315</v>
      </c>
      <c r="L226" s="2">
        <v>0.147668</v>
      </c>
      <c r="M226" s="2">
        <v>0.390386</v>
      </c>
      <c r="N226" s="2">
        <v>32.176502</v>
      </c>
      <c r="O226" s="2">
        <v>0.122226</v>
      </c>
      <c r="P226" s="2">
        <v>0.002427</v>
      </c>
    </row>
    <row r="227">
      <c r="A227" s="2" t="s">
        <v>150</v>
      </c>
      <c r="B227" s="2">
        <v>0.0</v>
      </c>
      <c r="C227" s="2">
        <v>14.2012</v>
      </c>
      <c r="D227" s="2">
        <v>22.027</v>
      </c>
      <c r="E227" s="2"/>
      <c r="G227" s="2">
        <v>14.579406</v>
      </c>
      <c r="H227" s="2">
        <v>0.937037</v>
      </c>
      <c r="I227" s="2">
        <v>0.133885</v>
      </c>
      <c r="J227" s="2">
        <v>1.507186</v>
      </c>
      <c r="K227" s="2">
        <v>0.004441</v>
      </c>
      <c r="L227" s="2">
        <v>0.141935</v>
      </c>
      <c r="M227" s="2">
        <v>0.56822</v>
      </c>
      <c r="N227" s="2">
        <v>36.286021</v>
      </c>
      <c r="O227" s="2">
        <v>0.124115</v>
      </c>
      <c r="P227" s="2">
        <v>0.004281</v>
      </c>
    </row>
    <row r="228">
      <c r="A228" s="2" t="s">
        <v>150</v>
      </c>
      <c r="B228" s="2">
        <v>1.0</v>
      </c>
      <c r="C228" s="2">
        <v>14.1678</v>
      </c>
      <c r="D228" s="2">
        <v>21.8367</v>
      </c>
      <c r="E228" s="2"/>
      <c r="G228" s="2">
        <v>14.851706</v>
      </c>
      <c r="H228" s="2">
        <v>0.994801</v>
      </c>
      <c r="I228" s="2">
        <v>0.13514</v>
      </c>
      <c r="J228" s="2">
        <v>1.48637</v>
      </c>
      <c r="K228" s="2">
        <v>0.004278</v>
      </c>
      <c r="L228" s="2">
        <v>0.147089</v>
      </c>
      <c r="M228" s="2">
        <v>0.5228</v>
      </c>
      <c r="N228" s="2">
        <v>36.370236</v>
      </c>
      <c r="O228" s="2">
        <v>0.125736</v>
      </c>
      <c r="P228" s="2">
        <v>0.004409</v>
      </c>
    </row>
    <row r="229">
      <c r="A229" s="2" t="s">
        <v>150</v>
      </c>
      <c r="B229" s="2">
        <v>2.0</v>
      </c>
      <c r="C229" s="2">
        <v>14.5372</v>
      </c>
      <c r="D229" s="2">
        <v>22.3468</v>
      </c>
      <c r="E229" s="7">
        <f>AVERAGE(D227:D229)</f>
        <v>22.07016667</v>
      </c>
      <c r="G229" s="2">
        <v>14.185625</v>
      </c>
      <c r="H229" s="2">
        <v>1.104732</v>
      </c>
      <c r="I229" s="2">
        <v>0.145708</v>
      </c>
      <c r="J229" s="2">
        <v>1.523765</v>
      </c>
      <c r="K229" s="2">
        <v>0.005449</v>
      </c>
      <c r="L229" s="2">
        <v>0.148155</v>
      </c>
      <c r="M229" s="2">
        <v>0.534386</v>
      </c>
      <c r="N229" s="2">
        <v>36.181728</v>
      </c>
      <c r="O229" s="2">
        <v>0.126121</v>
      </c>
      <c r="P229" s="2">
        <v>0.00452</v>
      </c>
    </row>
    <row r="230">
      <c r="A230" s="2" t="s">
        <v>37</v>
      </c>
      <c r="B230" s="2">
        <v>0.0</v>
      </c>
      <c r="C230" s="2">
        <v>17.6574</v>
      </c>
      <c r="D230" s="2">
        <v>27.4896</v>
      </c>
      <c r="E230" s="2"/>
      <c r="G230" s="2">
        <v>14.670065</v>
      </c>
      <c r="H230" s="2">
        <v>1.772038</v>
      </c>
      <c r="I230" s="2">
        <v>0.218075</v>
      </c>
      <c r="J230" s="2">
        <v>2.514684</v>
      </c>
      <c r="K230" s="2">
        <v>0.010274</v>
      </c>
      <c r="L230" s="2">
        <v>0.14622</v>
      </c>
      <c r="M230" s="2">
        <v>0.627084</v>
      </c>
      <c r="N230" s="2">
        <v>41.728245</v>
      </c>
      <c r="O230" s="2">
        <v>0.126113</v>
      </c>
      <c r="P230" s="2">
        <v>0.00823</v>
      </c>
    </row>
    <row r="231">
      <c r="A231" s="2" t="s">
        <v>37</v>
      </c>
      <c r="B231" s="2">
        <v>1.0</v>
      </c>
      <c r="C231" s="2">
        <v>17.6344</v>
      </c>
      <c r="D231" s="2">
        <v>27.4249</v>
      </c>
      <c r="E231" s="2"/>
      <c r="G231" s="2">
        <v>13.954859</v>
      </c>
      <c r="H231" s="2">
        <v>1.743511</v>
      </c>
      <c r="I231" s="2">
        <v>0.254587</v>
      </c>
      <c r="J231" s="2">
        <v>2.478685</v>
      </c>
      <c r="K231" s="2">
        <v>0.008113</v>
      </c>
      <c r="L231" s="2">
        <v>0.143761</v>
      </c>
      <c r="M231" s="2">
        <v>0.656856</v>
      </c>
      <c r="N231" s="2">
        <v>40.938778</v>
      </c>
      <c r="O231" s="2">
        <v>0.127513</v>
      </c>
      <c r="P231" s="2">
        <v>0.007937</v>
      </c>
    </row>
    <row r="232">
      <c r="A232" s="2" t="s">
        <v>37</v>
      </c>
      <c r="B232" s="2">
        <v>2.0</v>
      </c>
      <c r="C232" s="2">
        <v>17.2848</v>
      </c>
      <c r="D232" s="2">
        <v>27.2247</v>
      </c>
      <c r="E232" s="7">
        <f>AVERAGE(D230:D232)</f>
        <v>27.37973333</v>
      </c>
      <c r="G232" s="2">
        <v>15.420549</v>
      </c>
      <c r="H232" s="2">
        <v>1.49614</v>
      </c>
      <c r="I232" s="2">
        <v>0.239405</v>
      </c>
      <c r="J232" s="2">
        <v>2.487336</v>
      </c>
      <c r="K232" s="2">
        <v>0.010132</v>
      </c>
      <c r="L232" s="2">
        <v>0.156665</v>
      </c>
      <c r="M232" s="2">
        <v>0.681789</v>
      </c>
      <c r="N232" s="2">
        <v>42.205402</v>
      </c>
      <c r="O232" s="2">
        <v>0.122351</v>
      </c>
      <c r="P232" s="2">
        <v>0.007828</v>
      </c>
    </row>
    <row r="233">
      <c r="A233" s="2" t="s">
        <v>151</v>
      </c>
      <c r="B233" s="2">
        <v>0.0</v>
      </c>
      <c r="C233" s="2">
        <v>2.91887</v>
      </c>
      <c r="D233" s="2">
        <v>4.49291</v>
      </c>
      <c r="E233" s="2"/>
      <c r="G233" s="2">
        <v>13.947156</v>
      </c>
      <c r="H233" s="2">
        <v>0.0</v>
      </c>
      <c r="I233" s="2">
        <v>0.12234</v>
      </c>
      <c r="J233" s="2">
        <v>0.019153</v>
      </c>
      <c r="K233" s="2">
        <v>8.4E-5</v>
      </c>
      <c r="L233" s="2">
        <v>0.153655</v>
      </c>
      <c r="M233" s="2">
        <v>0.11696</v>
      </c>
      <c r="N233" s="2">
        <v>18.13378</v>
      </c>
      <c r="O233" s="2">
        <v>0.127275</v>
      </c>
      <c r="P233" s="2">
        <v>6.24E-4</v>
      </c>
    </row>
    <row r="234">
      <c r="A234" s="2" t="s">
        <v>151</v>
      </c>
      <c r="B234" s="2">
        <v>1.0</v>
      </c>
      <c r="C234" s="2">
        <v>2.87437</v>
      </c>
      <c r="D234" s="2">
        <v>4.38503</v>
      </c>
      <c r="E234" s="2"/>
      <c r="G234" s="2">
        <v>14.197987</v>
      </c>
      <c r="H234" s="2">
        <v>0.0</v>
      </c>
      <c r="I234" s="2">
        <v>0.112725</v>
      </c>
      <c r="J234" s="2">
        <v>0.019085</v>
      </c>
      <c r="K234" s="2">
        <v>2.5E-4</v>
      </c>
      <c r="L234" s="2">
        <v>0.145647</v>
      </c>
      <c r="M234" s="2">
        <v>0.117471</v>
      </c>
      <c r="N234" s="2">
        <v>18.300256</v>
      </c>
      <c r="O234" s="2">
        <v>0.123244</v>
      </c>
      <c r="P234" s="2">
        <v>5.87E-4</v>
      </c>
    </row>
    <row r="235">
      <c r="A235" s="2" t="s">
        <v>151</v>
      </c>
      <c r="B235" s="2">
        <v>2.0</v>
      </c>
      <c r="C235" s="2">
        <v>2.81299</v>
      </c>
      <c r="D235" s="2">
        <v>4.37436</v>
      </c>
      <c r="E235" s="7">
        <f>AVERAGE(D233:D235)</f>
        <v>4.417433333</v>
      </c>
      <c r="G235" s="2">
        <v>14.119458</v>
      </c>
      <c r="H235" s="2">
        <v>0.0</v>
      </c>
      <c r="I235" s="2">
        <v>0.105608</v>
      </c>
      <c r="J235" s="2">
        <v>0.018724</v>
      </c>
      <c r="K235" s="2">
        <v>8.7E-5</v>
      </c>
      <c r="L235" s="2">
        <v>0.1547</v>
      </c>
      <c r="M235" s="2">
        <v>0.152523</v>
      </c>
      <c r="N235" s="2">
        <v>18.199694</v>
      </c>
      <c r="O235" s="2">
        <v>0.123596</v>
      </c>
      <c r="P235" s="2">
        <v>5.1E-4</v>
      </c>
    </row>
    <row r="236">
      <c r="A236" s="2" t="s">
        <v>152</v>
      </c>
      <c r="B236" s="2">
        <v>0.0</v>
      </c>
      <c r="C236" s="2">
        <v>4.20263</v>
      </c>
      <c r="D236" s="2">
        <v>6.06061</v>
      </c>
      <c r="E236" s="2"/>
      <c r="G236" s="2">
        <v>13.951604</v>
      </c>
      <c r="H236" s="2">
        <v>0.0</v>
      </c>
      <c r="I236" s="2">
        <v>0.131099</v>
      </c>
      <c r="J236" s="2">
        <v>0.02596</v>
      </c>
      <c r="K236" s="2">
        <v>2.75E-4</v>
      </c>
      <c r="L236" s="2">
        <v>0.148117</v>
      </c>
      <c r="M236" s="2">
        <v>0.152615</v>
      </c>
      <c r="N236" s="2">
        <v>19.689151</v>
      </c>
      <c r="O236" s="2">
        <v>0.125378</v>
      </c>
      <c r="P236" s="2">
        <v>6.08E-4</v>
      </c>
    </row>
    <row r="237">
      <c r="A237" s="2" t="s">
        <v>152</v>
      </c>
      <c r="B237" s="2">
        <v>1.0</v>
      </c>
      <c r="C237" s="2">
        <v>3.97675</v>
      </c>
      <c r="D237" s="2">
        <v>5.8164</v>
      </c>
      <c r="E237" s="2"/>
      <c r="G237" s="2">
        <v>13.852143</v>
      </c>
      <c r="H237" s="2">
        <v>0.0</v>
      </c>
      <c r="I237" s="2">
        <v>0.130139</v>
      </c>
      <c r="J237" s="2">
        <v>0.025789</v>
      </c>
      <c r="K237" s="2">
        <v>2.48E-4</v>
      </c>
      <c r="L237" s="2">
        <v>0.150397</v>
      </c>
      <c r="M237" s="2">
        <v>0.119904</v>
      </c>
      <c r="N237" s="2">
        <v>19.348564</v>
      </c>
      <c r="O237" s="2">
        <v>0.126072</v>
      </c>
      <c r="P237" s="2">
        <v>6.46E-4</v>
      </c>
    </row>
    <row r="238">
      <c r="A238" s="2" t="s">
        <v>152</v>
      </c>
      <c r="B238" s="2">
        <v>2.0</v>
      </c>
      <c r="C238" s="2">
        <v>3.59851</v>
      </c>
      <c r="D238" s="2">
        <v>5.44523</v>
      </c>
      <c r="E238" s="7">
        <f>AVERAGE(D236:D238)</f>
        <v>5.77408</v>
      </c>
      <c r="G238" s="2">
        <v>13.686931</v>
      </c>
      <c r="H238" s="2">
        <v>0.0</v>
      </c>
      <c r="I238" s="2">
        <v>0.120738</v>
      </c>
      <c r="J238" s="2">
        <v>0.024563</v>
      </c>
      <c r="K238" s="2">
        <v>8.6E-5</v>
      </c>
      <c r="L238" s="2">
        <v>0.155112</v>
      </c>
      <c r="M238" s="2">
        <v>0.143112</v>
      </c>
      <c r="N238" s="2">
        <v>18.824</v>
      </c>
      <c r="O238" s="2">
        <v>0.124262</v>
      </c>
      <c r="P238" s="2">
        <v>4.79E-4</v>
      </c>
    </row>
    <row r="239">
      <c r="A239" s="2" t="s">
        <v>46</v>
      </c>
      <c r="B239" s="2">
        <v>0.0</v>
      </c>
      <c r="C239" s="2">
        <v>4.48325</v>
      </c>
      <c r="D239" s="2">
        <v>6.6229</v>
      </c>
      <c r="E239" s="2"/>
      <c r="G239" s="2">
        <v>14.134834</v>
      </c>
      <c r="H239" s="2">
        <v>0.0</v>
      </c>
      <c r="I239" s="2">
        <v>0.125721</v>
      </c>
      <c r="J239" s="2">
        <v>0.036617</v>
      </c>
      <c r="K239" s="2">
        <v>1.89E-4</v>
      </c>
      <c r="L239" s="2">
        <v>0.154997</v>
      </c>
      <c r="M239" s="2">
        <v>0.156162</v>
      </c>
      <c r="N239" s="2">
        <v>20.44714</v>
      </c>
      <c r="O239" s="2">
        <v>0.125494</v>
      </c>
      <c r="P239" s="2">
        <v>4.89E-4</v>
      </c>
    </row>
    <row r="240">
      <c r="A240" s="2" t="s">
        <v>46</v>
      </c>
      <c r="B240" s="2">
        <v>1.0</v>
      </c>
      <c r="C240" s="2">
        <v>4.49285</v>
      </c>
      <c r="D240" s="2">
        <v>6.6248</v>
      </c>
      <c r="E240" s="2"/>
      <c r="G240" s="2">
        <v>14.057675</v>
      </c>
      <c r="H240" s="2">
        <v>0.0</v>
      </c>
      <c r="I240" s="2">
        <v>0.121327</v>
      </c>
      <c r="J240" s="2">
        <v>0.036422</v>
      </c>
      <c r="K240" s="2">
        <v>1.19E-4</v>
      </c>
      <c r="L240" s="2">
        <v>0.147324</v>
      </c>
      <c r="M240" s="2">
        <v>0.167862</v>
      </c>
      <c r="N240" s="2">
        <v>20.377663</v>
      </c>
      <c r="O240" s="2">
        <v>0.124947</v>
      </c>
      <c r="P240" s="2">
        <v>5.46E-4</v>
      </c>
    </row>
    <row r="241">
      <c r="A241" s="2" t="s">
        <v>46</v>
      </c>
      <c r="B241" s="2">
        <v>2.0</v>
      </c>
      <c r="C241" s="2">
        <v>4.46957</v>
      </c>
      <c r="D241" s="2">
        <v>6.59944</v>
      </c>
      <c r="E241" s="7">
        <f>AVERAGE(D239:D241)</f>
        <v>6.615713333</v>
      </c>
      <c r="G241" s="2">
        <v>14.565764</v>
      </c>
      <c r="H241" s="2">
        <v>0.0</v>
      </c>
      <c r="I241" s="2">
        <v>0.118183</v>
      </c>
      <c r="J241" s="2">
        <v>0.035253</v>
      </c>
      <c r="K241" s="2">
        <v>9.6E-5</v>
      </c>
      <c r="L241" s="2">
        <v>0.147224</v>
      </c>
      <c r="M241" s="2">
        <v>0.158193</v>
      </c>
      <c r="N241" s="2">
        <v>20.864542</v>
      </c>
      <c r="O241" s="2">
        <v>0.126688</v>
      </c>
      <c r="P241" s="2">
        <v>5.18E-4</v>
      </c>
    </row>
    <row r="242">
      <c r="A242" s="2" t="s">
        <v>153</v>
      </c>
      <c r="B242" s="2">
        <v>0.0</v>
      </c>
      <c r="C242" s="2">
        <v>5.67432</v>
      </c>
      <c r="D242" s="2">
        <v>8.19435</v>
      </c>
      <c r="E242" s="2"/>
      <c r="G242" s="2">
        <v>14.938997</v>
      </c>
      <c r="H242" s="2">
        <v>0.0</v>
      </c>
      <c r="I242" s="2">
        <v>0.119127</v>
      </c>
      <c r="J242" s="2">
        <v>0.058537</v>
      </c>
      <c r="K242" s="2">
        <v>0.001278</v>
      </c>
      <c r="L242" s="2">
        <v>0.149811</v>
      </c>
      <c r="M242" s="2">
        <v>0.146889</v>
      </c>
      <c r="N242" s="2">
        <v>22.821466</v>
      </c>
      <c r="O242" s="2">
        <v>0.12677</v>
      </c>
      <c r="P242" s="2">
        <v>6.4E-4</v>
      </c>
    </row>
    <row r="243">
      <c r="A243" s="2" t="s">
        <v>153</v>
      </c>
      <c r="B243" s="2">
        <v>1.0</v>
      </c>
      <c r="C243" s="2">
        <v>5.64125</v>
      </c>
      <c r="D243" s="2">
        <v>8.20633</v>
      </c>
      <c r="E243" s="2"/>
      <c r="G243" s="2">
        <v>13.887187</v>
      </c>
      <c r="H243" s="2">
        <v>0.0</v>
      </c>
      <c r="I243" s="2">
        <v>0.126217</v>
      </c>
      <c r="J243" s="2">
        <v>0.056175</v>
      </c>
      <c r="K243" s="2">
        <v>3.51E-4</v>
      </c>
      <c r="L243" s="2">
        <v>0.149921</v>
      </c>
      <c r="M243" s="2">
        <v>0.169616</v>
      </c>
      <c r="N243" s="2">
        <v>21.775921</v>
      </c>
      <c r="O243" s="2">
        <v>0.123511</v>
      </c>
      <c r="P243" s="2">
        <v>7.19E-4</v>
      </c>
    </row>
    <row r="244">
      <c r="A244" s="2" t="s">
        <v>153</v>
      </c>
      <c r="B244" s="2">
        <v>2.0</v>
      </c>
      <c r="C244" s="2">
        <v>5.63403</v>
      </c>
      <c r="D244" s="2">
        <v>8.13883</v>
      </c>
      <c r="E244" s="7">
        <f>AVERAGE(D242:D244)</f>
        <v>8.179836667</v>
      </c>
      <c r="G244" s="2">
        <v>14.07204</v>
      </c>
      <c r="H244" s="2">
        <v>0.0</v>
      </c>
      <c r="I244" s="2">
        <v>0.126094</v>
      </c>
      <c r="J244" s="2">
        <v>0.055546</v>
      </c>
      <c r="K244" s="2">
        <v>2.5E-4</v>
      </c>
      <c r="L244" s="2">
        <v>0.14801</v>
      </c>
      <c r="M244" s="2">
        <v>0.158117</v>
      </c>
      <c r="N244" s="2">
        <v>21.899491</v>
      </c>
      <c r="O244" s="2">
        <v>0.122414</v>
      </c>
      <c r="P244" s="2">
        <v>5.28E-4</v>
      </c>
    </row>
    <row r="245">
      <c r="A245" s="2" t="s">
        <v>154</v>
      </c>
      <c r="B245" s="2">
        <v>0.0</v>
      </c>
      <c r="C245" s="2">
        <v>6.83582</v>
      </c>
      <c r="D245" s="2">
        <v>9.82786</v>
      </c>
      <c r="E245" s="2"/>
      <c r="G245" s="2">
        <v>13.851</v>
      </c>
      <c r="H245" s="2">
        <v>0.0</v>
      </c>
      <c r="I245" s="2">
        <v>0.116408</v>
      </c>
      <c r="J245" s="2">
        <v>0.092377</v>
      </c>
      <c r="K245" s="2">
        <v>3.12E-4</v>
      </c>
      <c r="L245" s="2">
        <v>0.149489</v>
      </c>
      <c r="M245" s="2">
        <v>0.196333</v>
      </c>
      <c r="N245" s="2">
        <v>23.389332</v>
      </c>
      <c r="O245" s="2">
        <v>0.123813</v>
      </c>
      <c r="P245" s="2">
        <v>7.03E-4</v>
      </c>
    </row>
    <row r="246">
      <c r="A246" s="2" t="s">
        <v>154</v>
      </c>
      <c r="B246" s="2">
        <v>1.0</v>
      </c>
      <c r="C246" s="2">
        <v>6.9486</v>
      </c>
      <c r="D246" s="2">
        <v>10.0163</v>
      </c>
      <c r="E246" s="2"/>
      <c r="G246" s="2">
        <v>14.45499</v>
      </c>
      <c r="H246" s="2">
        <v>0.0</v>
      </c>
      <c r="I246" s="2">
        <v>0.128289</v>
      </c>
      <c r="J246" s="2">
        <v>0.093708</v>
      </c>
      <c r="K246" s="2">
        <v>3.54E-4</v>
      </c>
      <c r="L246" s="2">
        <v>0.152427</v>
      </c>
      <c r="M246" s="2">
        <v>0.207475</v>
      </c>
      <c r="N246" s="2">
        <v>24.145843</v>
      </c>
      <c r="O246" s="2">
        <v>0.124247</v>
      </c>
      <c r="P246" s="2">
        <v>8.5E-4</v>
      </c>
    </row>
    <row r="247">
      <c r="A247" s="2" t="s">
        <v>154</v>
      </c>
      <c r="B247" s="2">
        <v>2.0</v>
      </c>
      <c r="C247" s="2">
        <v>6.92334</v>
      </c>
      <c r="D247" s="2">
        <v>9.95614</v>
      </c>
      <c r="E247" s="7">
        <f>AVERAGE(D245:D247)</f>
        <v>9.933433333</v>
      </c>
      <c r="G247" s="2">
        <v>14.943177</v>
      </c>
      <c r="H247" s="2">
        <v>0.0</v>
      </c>
      <c r="I247" s="2">
        <v>0.123104</v>
      </c>
      <c r="J247" s="2">
        <v>0.099654</v>
      </c>
      <c r="K247" s="2">
        <v>0.001096</v>
      </c>
      <c r="L247" s="2">
        <v>0.149671</v>
      </c>
      <c r="M247" s="2">
        <v>0.191895</v>
      </c>
      <c r="N247" s="2">
        <v>24.586906</v>
      </c>
      <c r="O247" s="2">
        <v>0.125347</v>
      </c>
      <c r="P247" s="2">
        <v>8.27E-4</v>
      </c>
    </row>
    <row r="248">
      <c r="A248" s="2" t="s">
        <v>155</v>
      </c>
      <c r="B248" s="2">
        <v>0.0</v>
      </c>
      <c r="C248" s="2">
        <v>8.92489</v>
      </c>
      <c r="D248" s="2">
        <v>12.4463</v>
      </c>
      <c r="E248" s="2"/>
      <c r="G248" s="2">
        <v>13.861644</v>
      </c>
      <c r="H248" s="2">
        <v>0.0</v>
      </c>
      <c r="I248" s="2">
        <v>0.114598</v>
      </c>
      <c r="J248" s="2">
        <v>0.159367</v>
      </c>
      <c r="K248" s="2">
        <v>4.33E-4</v>
      </c>
      <c r="L248" s="2">
        <v>0.143957</v>
      </c>
      <c r="M248" s="2">
        <v>0.221109</v>
      </c>
      <c r="N248" s="2">
        <v>26.020121</v>
      </c>
      <c r="O248" s="2">
        <v>0.125618</v>
      </c>
      <c r="P248" s="2">
        <v>7.52E-4</v>
      </c>
    </row>
    <row r="249">
      <c r="A249" s="2" t="s">
        <v>155</v>
      </c>
      <c r="B249" s="2">
        <v>1.0</v>
      </c>
      <c r="C249" s="2">
        <v>8.6897</v>
      </c>
      <c r="D249" s="2">
        <v>12.2919</v>
      </c>
      <c r="E249" s="2"/>
      <c r="G249" s="2">
        <v>14.174376</v>
      </c>
      <c r="H249" s="2">
        <v>0.0</v>
      </c>
      <c r="I249" s="2">
        <v>0.129496</v>
      </c>
      <c r="J249" s="2">
        <v>0.160495</v>
      </c>
      <c r="K249" s="2">
        <v>4.95E-4</v>
      </c>
      <c r="L249" s="2">
        <v>0.154741</v>
      </c>
      <c r="M249" s="2">
        <v>0.242809</v>
      </c>
      <c r="N249" s="2">
        <v>26.150251</v>
      </c>
      <c r="O249" s="2">
        <v>0.126057</v>
      </c>
      <c r="P249" s="2">
        <v>7.72E-4</v>
      </c>
    </row>
    <row r="250">
      <c r="A250" s="2" t="s">
        <v>155</v>
      </c>
      <c r="B250" s="2">
        <v>2.0</v>
      </c>
      <c r="C250" s="2">
        <v>8.77872</v>
      </c>
      <c r="D250" s="2">
        <v>12.42</v>
      </c>
      <c r="E250" s="7">
        <f>AVERAGE(D248:D250)</f>
        <v>12.38606667</v>
      </c>
      <c r="G250" s="2">
        <v>14.341934</v>
      </c>
      <c r="H250" s="2">
        <v>0.0</v>
      </c>
      <c r="I250" s="2">
        <v>0.117902</v>
      </c>
      <c r="J250" s="2">
        <v>0.160668</v>
      </c>
      <c r="K250" s="2">
        <v>4.9E-4</v>
      </c>
      <c r="L250" s="2">
        <v>0.141926</v>
      </c>
      <c r="M250" s="2">
        <v>0.253116</v>
      </c>
      <c r="N250" s="2">
        <v>26.452933</v>
      </c>
      <c r="O250" s="2">
        <v>0.124799</v>
      </c>
      <c r="P250" s="2">
        <v>8.62E-4</v>
      </c>
    </row>
    <row r="251">
      <c r="A251" s="2" t="s">
        <v>68</v>
      </c>
      <c r="B251" s="2">
        <v>0.0</v>
      </c>
      <c r="C251" s="2">
        <v>11.386</v>
      </c>
      <c r="D251" s="2">
        <v>15.5944</v>
      </c>
      <c r="E251" s="2"/>
      <c r="G251" s="2">
        <v>14.145896</v>
      </c>
      <c r="H251" s="2">
        <v>0.0</v>
      </c>
      <c r="I251" s="2">
        <v>0.138817</v>
      </c>
      <c r="J251" s="2">
        <v>0.288938</v>
      </c>
      <c r="K251" s="2">
        <v>7.79E-4</v>
      </c>
      <c r="L251" s="2">
        <v>0.15027</v>
      </c>
      <c r="M251" s="2">
        <v>0.295215</v>
      </c>
      <c r="N251" s="2">
        <v>29.399607</v>
      </c>
      <c r="O251" s="2">
        <v>0.12561</v>
      </c>
      <c r="P251" s="2">
        <v>0.001226</v>
      </c>
    </row>
    <row r="252">
      <c r="A252" s="2" t="s">
        <v>68</v>
      </c>
      <c r="B252" s="2">
        <v>1.0</v>
      </c>
      <c r="C252" s="2">
        <v>11.5018</v>
      </c>
      <c r="D252" s="2">
        <v>15.7023</v>
      </c>
      <c r="E252" s="2"/>
      <c r="G252" s="2">
        <v>14.600218</v>
      </c>
      <c r="H252" s="2">
        <v>0.0</v>
      </c>
      <c r="I252" s="2">
        <v>0.103354</v>
      </c>
      <c r="J252" s="2">
        <v>0.285299</v>
      </c>
      <c r="K252" s="2">
        <v>7.2E-4</v>
      </c>
      <c r="L252" s="2">
        <v>0.147982</v>
      </c>
      <c r="M252" s="2">
        <v>0.274361</v>
      </c>
      <c r="N252" s="2">
        <v>29.983937</v>
      </c>
      <c r="O252" s="2">
        <v>0.126237</v>
      </c>
      <c r="P252" s="2">
        <v>0.001092</v>
      </c>
    </row>
    <row r="253">
      <c r="A253" s="2" t="s">
        <v>68</v>
      </c>
      <c r="B253" s="2">
        <v>2.0</v>
      </c>
      <c r="C253" s="2">
        <v>11.0835</v>
      </c>
      <c r="D253" s="2">
        <v>15.3178</v>
      </c>
      <c r="E253" s="7">
        <f>AVERAGE(D251:D253)</f>
        <v>15.53816667</v>
      </c>
      <c r="G253" s="2">
        <v>13.772306</v>
      </c>
      <c r="H253" s="2">
        <v>0.0</v>
      </c>
      <c r="I253" s="2">
        <v>0.139164</v>
      </c>
      <c r="J253" s="2">
        <v>0.283816</v>
      </c>
      <c r="K253" s="2">
        <v>0.001729</v>
      </c>
      <c r="L253" s="2">
        <v>0.15463</v>
      </c>
      <c r="M253" s="2">
        <v>0.282971</v>
      </c>
      <c r="N253" s="2">
        <v>28.746621</v>
      </c>
      <c r="O253" s="2">
        <v>0.128389</v>
      </c>
      <c r="P253" s="2">
        <v>0.001155</v>
      </c>
    </row>
    <row r="254">
      <c r="A254" s="2" t="s">
        <v>156</v>
      </c>
      <c r="B254" s="2">
        <v>0.0</v>
      </c>
      <c r="C254" s="2">
        <v>13.8121</v>
      </c>
      <c r="D254" s="2">
        <v>18.8936</v>
      </c>
      <c r="E254" s="2"/>
      <c r="G254" s="2">
        <v>14.255312</v>
      </c>
      <c r="H254" s="2">
        <v>0.0</v>
      </c>
      <c r="I254" s="2">
        <v>0.139631</v>
      </c>
      <c r="J254" s="2">
        <v>0.509419</v>
      </c>
      <c r="K254" s="2">
        <v>0.001104</v>
      </c>
      <c r="L254" s="2">
        <v>0.144974</v>
      </c>
      <c r="M254" s="2">
        <v>0.386355</v>
      </c>
      <c r="N254" s="2">
        <v>32.805811</v>
      </c>
      <c r="O254" s="2">
        <v>0.123021</v>
      </c>
      <c r="P254" s="2">
        <v>0.001452</v>
      </c>
    </row>
    <row r="255">
      <c r="A255" s="2" t="s">
        <v>156</v>
      </c>
      <c r="B255" s="2">
        <v>1.0</v>
      </c>
      <c r="C255" s="2">
        <v>14.0422</v>
      </c>
      <c r="D255" s="2">
        <v>19.2426</v>
      </c>
      <c r="E255" s="2"/>
      <c r="G255" s="2">
        <v>14.076941</v>
      </c>
      <c r="H255" s="2">
        <v>0.0</v>
      </c>
      <c r="I255" s="2">
        <v>0.123145</v>
      </c>
      <c r="J255" s="2">
        <v>0.507833</v>
      </c>
      <c r="K255" s="2">
        <v>0.001083</v>
      </c>
      <c r="L255" s="2">
        <v>0.146007</v>
      </c>
      <c r="M255" s="2">
        <v>0.318218</v>
      </c>
      <c r="N255" s="2">
        <v>33.024026</v>
      </c>
      <c r="O255" s="2">
        <v>0.126383</v>
      </c>
      <c r="P255" s="2">
        <v>0.001335</v>
      </c>
    </row>
    <row r="256">
      <c r="A256" s="2" t="s">
        <v>156</v>
      </c>
      <c r="B256" s="2">
        <v>2.0</v>
      </c>
      <c r="C256" s="2">
        <v>14.3105</v>
      </c>
      <c r="D256" s="2">
        <v>19.3378</v>
      </c>
      <c r="E256" s="7">
        <f>AVERAGE(D254:D256)</f>
        <v>19.158</v>
      </c>
      <c r="G256" s="2">
        <v>14.758352</v>
      </c>
      <c r="H256" s="2">
        <v>0.0</v>
      </c>
      <c r="I256" s="2">
        <v>0.13173</v>
      </c>
      <c r="J256" s="2">
        <v>0.509918</v>
      </c>
      <c r="K256" s="2">
        <v>0.001063</v>
      </c>
      <c r="L256" s="2">
        <v>0.149232</v>
      </c>
      <c r="M256" s="2">
        <v>0.325008</v>
      </c>
      <c r="N256" s="2">
        <v>33.766286</v>
      </c>
      <c r="O256" s="2">
        <v>0.124963</v>
      </c>
      <c r="P256" s="2">
        <v>0.001451</v>
      </c>
    </row>
    <row r="257">
      <c r="A257" s="2" t="s">
        <v>157</v>
      </c>
      <c r="B257" s="2">
        <v>0.0</v>
      </c>
      <c r="C257" s="2">
        <v>17.4048</v>
      </c>
      <c r="D257" s="2">
        <v>23.5578</v>
      </c>
      <c r="E257" s="2"/>
      <c r="G257" s="2">
        <v>14.635502</v>
      </c>
      <c r="H257" s="2">
        <v>0.0</v>
      </c>
      <c r="I257" s="2">
        <v>0.132795</v>
      </c>
      <c r="J257" s="2">
        <v>0.90626</v>
      </c>
      <c r="K257" s="2">
        <v>0.002973</v>
      </c>
      <c r="L257" s="2">
        <v>0.149657</v>
      </c>
      <c r="M257" s="2">
        <v>0.387798</v>
      </c>
      <c r="N257" s="2">
        <v>37.86491</v>
      </c>
      <c r="O257" s="2">
        <v>0.127091</v>
      </c>
      <c r="P257" s="2">
        <v>0.002325</v>
      </c>
    </row>
    <row r="258">
      <c r="A258" s="2" t="s">
        <v>157</v>
      </c>
      <c r="B258" s="2">
        <v>1.0</v>
      </c>
      <c r="C258" s="2">
        <v>17.6316</v>
      </c>
      <c r="D258" s="2">
        <v>23.8306</v>
      </c>
      <c r="E258" s="2"/>
      <c r="G258" s="2">
        <v>15.798859</v>
      </c>
      <c r="H258" s="2">
        <v>0.0</v>
      </c>
      <c r="I258" s="2">
        <v>0.120767</v>
      </c>
      <c r="J258" s="2">
        <v>0.88976</v>
      </c>
      <c r="K258" s="2">
        <v>0.002043</v>
      </c>
      <c r="L258" s="2">
        <v>0.144549</v>
      </c>
      <c r="M258" s="2">
        <v>0.425006</v>
      </c>
      <c r="N258" s="2">
        <v>39.326434</v>
      </c>
      <c r="O258" s="2">
        <v>0.123873</v>
      </c>
      <c r="P258" s="2">
        <v>0.002031</v>
      </c>
    </row>
    <row r="259">
      <c r="A259" s="2" t="s">
        <v>157</v>
      </c>
      <c r="B259" s="2">
        <v>2.0</v>
      </c>
      <c r="C259" s="2">
        <v>17.2663</v>
      </c>
      <c r="D259" s="2">
        <v>23.4716</v>
      </c>
      <c r="E259" s="7">
        <f>AVERAGE(D257:D259)</f>
        <v>23.62</v>
      </c>
      <c r="G259" s="2">
        <v>14.141063</v>
      </c>
      <c r="H259" s="2">
        <v>0.0</v>
      </c>
      <c r="I259" s="2">
        <v>0.143221</v>
      </c>
      <c r="J259" s="2">
        <v>0.889242</v>
      </c>
      <c r="K259" s="2">
        <v>0.002324</v>
      </c>
      <c r="L259" s="2">
        <v>0.150812</v>
      </c>
      <c r="M259" s="2">
        <v>0.430219</v>
      </c>
      <c r="N259" s="2">
        <v>37.265825</v>
      </c>
      <c r="O259" s="2">
        <v>0.12506</v>
      </c>
      <c r="P259" s="2">
        <v>0.002152</v>
      </c>
    </row>
    <row r="260">
      <c r="A260" s="2" t="s">
        <v>158</v>
      </c>
      <c r="B260" s="2">
        <v>0.0</v>
      </c>
      <c r="C260" s="2">
        <v>21.7987</v>
      </c>
      <c r="D260" s="2">
        <v>29.5283</v>
      </c>
      <c r="E260" s="2"/>
      <c r="G260" s="2">
        <v>14.988864</v>
      </c>
      <c r="H260" s="2">
        <v>0.0</v>
      </c>
      <c r="I260" s="2">
        <v>0.152104</v>
      </c>
      <c r="J260" s="2">
        <v>1.521986</v>
      </c>
      <c r="K260" s="2">
        <v>0.003659</v>
      </c>
      <c r="L260" s="2">
        <v>0.148282</v>
      </c>
      <c r="M260" s="2">
        <v>0.506475</v>
      </c>
      <c r="N260" s="2">
        <v>44.16037</v>
      </c>
      <c r="O260" s="2">
        <v>0.127405</v>
      </c>
      <c r="P260" s="2">
        <v>0.003475</v>
      </c>
    </row>
    <row r="261">
      <c r="A261" s="2" t="s">
        <v>158</v>
      </c>
      <c r="B261" s="2">
        <v>1.0</v>
      </c>
      <c r="C261" s="2">
        <v>21.2499</v>
      </c>
      <c r="D261" s="2">
        <v>29.0678</v>
      </c>
      <c r="E261" s="2"/>
      <c r="G261" s="2">
        <v>13.959308</v>
      </c>
      <c r="H261" s="2">
        <v>0.0</v>
      </c>
      <c r="I261" s="2">
        <v>0.148658</v>
      </c>
      <c r="J261" s="2">
        <v>1.521123</v>
      </c>
      <c r="K261" s="2">
        <v>0.003567</v>
      </c>
      <c r="L261" s="2">
        <v>0.144418</v>
      </c>
      <c r="M261" s="2">
        <v>0.588097</v>
      </c>
      <c r="N261" s="2">
        <v>42.668067</v>
      </c>
      <c r="O261" s="2">
        <v>0.126802</v>
      </c>
      <c r="P261" s="2">
        <v>0.003609</v>
      </c>
    </row>
    <row r="262">
      <c r="A262" s="2" t="s">
        <v>158</v>
      </c>
      <c r="B262" s="2">
        <v>2.0</v>
      </c>
      <c r="C262" s="2">
        <v>21.3165</v>
      </c>
      <c r="D262" s="2">
        <v>29.1123</v>
      </c>
      <c r="E262" s="7">
        <f>AVERAGE(D260:D262)</f>
        <v>29.23613333</v>
      </c>
      <c r="G262" s="2">
        <v>13.588747</v>
      </c>
      <c r="H262" s="2">
        <v>0.0</v>
      </c>
      <c r="I262" s="2">
        <v>0.144029</v>
      </c>
      <c r="J262" s="2">
        <v>1.523365</v>
      </c>
      <c r="K262" s="2">
        <v>0.003282</v>
      </c>
      <c r="L262" s="2">
        <v>0.144896</v>
      </c>
      <c r="M262" s="2">
        <v>0.574016</v>
      </c>
      <c r="N262" s="2">
        <v>42.345598</v>
      </c>
      <c r="O262" s="2">
        <v>0.124238</v>
      </c>
      <c r="P262" s="2">
        <v>0.003398</v>
      </c>
    </row>
    <row r="263">
      <c r="A263" s="2" t="s">
        <v>93</v>
      </c>
      <c r="B263" s="2">
        <v>0.0</v>
      </c>
      <c r="C263" s="2">
        <v>26.7</v>
      </c>
      <c r="D263" s="2">
        <v>36.5699</v>
      </c>
      <c r="E263" s="2"/>
      <c r="G263" s="2">
        <v>14.160659</v>
      </c>
      <c r="H263" s="2">
        <v>0.0</v>
      </c>
      <c r="I263" s="2">
        <v>0.227312</v>
      </c>
      <c r="J263" s="2">
        <v>2.494211</v>
      </c>
      <c r="K263" s="2">
        <v>0.005151</v>
      </c>
      <c r="L263" s="2">
        <v>0.1444</v>
      </c>
      <c r="M263" s="2">
        <v>0.66613</v>
      </c>
      <c r="N263" s="2">
        <v>50.320607</v>
      </c>
      <c r="O263" s="2">
        <v>0.124733</v>
      </c>
      <c r="P263" s="2">
        <v>0.005711</v>
      </c>
    </row>
    <row r="264">
      <c r="A264" s="2" t="s">
        <v>93</v>
      </c>
      <c r="B264" s="2">
        <v>1.0</v>
      </c>
      <c r="C264" s="2">
        <v>26.4076</v>
      </c>
      <c r="D264" s="2">
        <v>36.0993</v>
      </c>
      <c r="E264" s="2"/>
      <c r="G264" s="2">
        <v>14.089015</v>
      </c>
      <c r="H264" s="2">
        <v>0.0</v>
      </c>
      <c r="I264" s="2">
        <v>0.156236</v>
      </c>
      <c r="J264" s="2">
        <v>2.494364</v>
      </c>
      <c r="K264" s="2">
        <v>0.005131</v>
      </c>
      <c r="L264" s="2">
        <v>0.144246</v>
      </c>
      <c r="M264" s="2">
        <v>0.691634</v>
      </c>
      <c r="N264" s="2">
        <v>49.828476</v>
      </c>
      <c r="O264" s="2">
        <v>0.123368</v>
      </c>
      <c r="P264" s="2">
        <v>0.005714</v>
      </c>
    </row>
    <row r="265">
      <c r="A265" s="2" t="s">
        <v>93</v>
      </c>
      <c r="B265" s="2">
        <v>2.0</v>
      </c>
      <c r="C265" s="2">
        <v>25.6093</v>
      </c>
      <c r="D265" s="2">
        <v>35.4126</v>
      </c>
      <c r="E265" s="7">
        <f>AVERAGE(D263:D265)</f>
        <v>36.02726667</v>
      </c>
      <c r="G265" s="2">
        <v>14.412274</v>
      </c>
      <c r="H265" s="2">
        <v>0.0</v>
      </c>
      <c r="I265" s="2">
        <v>0.177719</v>
      </c>
      <c r="J265" s="2">
        <v>2.493026</v>
      </c>
      <c r="K265" s="2">
        <v>0.005816</v>
      </c>
      <c r="L265" s="2">
        <v>0.150088</v>
      </c>
      <c r="M265" s="2">
        <v>0.690648</v>
      </c>
      <c r="N265" s="2">
        <v>49.445953</v>
      </c>
      <c r="O265" s="2">
        <v>0.127749</v>
      </c>
      <c r="P265" s="2">
        <v>0.005872</v>
      </c>
    </row>
    <row r="266">
      <c r="A266" s="2" t="s">
        <v>159</v>
      </c>
      <c r="B266" s="2">
        <v>0.0</v>
      </c>
      <c r="C266" s="2">
        <v>11.7884</v>
      </c>
      <c r="D266" s="2">
        <v>12.6085</v>
      </c>
      <c r="E266" s="2"/>
      <c r="G266" s="2">
        <v>60.323007</v>
      </c>
      <c r="H266" s="2">
        <v>0.110544</v>
      </c>
      <c r="I266" s="2">
        <v>0.014401</v>
      </c>
      <c r="J266" s="2">
        <v>0.508276</v>
      </c>
      <c r="K266" s="2">
        <v>9.9E-4</v>
      </c>
      <c r="L266" s="2">
        <v>0.015085</v>
      </c>
      <c r="M266" s="2">
        <v>0.020237</v>
      </c>
      <c r="N266" s="2">
        <v>72.896397</v>
      </c>
      <c r="O266" s="2">
        <v>0.005116</v>
      </c>
      <c r="P266" s="2">
        <v>5.13E-4</v>
      </c>
    </row>
    <row r="267">
      <c r="A267" s="2" t="s">
        <v>159</v>
      </c>
      <c r="B267" s="2">
        <v>1.0</v>
      </c>
      <c r="C267" s="2">
        <v>11.7433</v>
      </c>
      <c r="D267" s="2">
        <v>12.4957</v>
      </c>
      <c r="E267" s="2"/>
      <c r="G267" s="2">
        <v>61.553607</v>
      </c>
      <c r="H267" s="2">
        <v>0.117751</v>
      </c>
      <c r="I267" s="2">
        <v>0.015605</v>
      </c>
      <c r="J267" s="2">
        <v>0.508377</v>
      </c>
      <c r="K267" s="2">
        <v>8.6E-5</v>
      </c>
      <c r="L267" s="2">
        <v>0.015037</v>
      </c>
      <c r="M267" s="2">
        <v>0.02089</v>
      </c>
      <c r="N267" s="2">
        <v>74.014019</v>
      </c>
      <c r="O267" s="2">
        <v>0.005003</v>
      </c>
      <c r="P267" s="2">
        <v>4.94E-4</v>
      </c>
    </row>
    <row r="268">
      <c r="A268" s="2" t="s">
        <v>159</v>
      </c>
      <c r="B268" s="2">
        <v>2.0</v>
      </c>
      <c r="C268" s="2">
        <v>11.7261</v>
      </c>
      <c r="D268" s="2">
        <v>12.4554</v>
      </c>
      <c r="E268" s="7">
        <f>AVERAGE(D266:D268)</f>
        <v>12.51986667</v>
      </c>
      <c r="G268" s="2">
        <v>62.213056</v>
      </c>
      <c r="H268" s="2">
        <v>0.11703</v>
      </c>
      <c r="I268" s="2">
        <v>0.01379</v>
      </c>
      <c r="J268" s="2">
        <v>0.506067</v>
      </c>
      <c r="K268" s="2">
        <v>3.13E-4</v>
      </c>
      <c r="L268" s="2">
        <v>0.014486</v>
      </c>
      <c r="M268" s="2">
        <v>0.018478</v>
      </c>
      <c r="N268" s="2">
        <v>74.636452</v>
      </c>
      <c r="O268" s="2">
        <v>0.004204</v>
      </c>
      <c r="P268" s="2">
        <v>5.13E-4</v>
      </c>
    </row>
    <row r="269">
      <c r="A269" s="2" t="s">
        <v>160</v>
      </c>
      <c r="B269" s="2">
        <v>0.0</v>
      </c>
      <c r="C269" s="2">
        <v>14.0024</v>
      </c>
      <c r="D269" s="2">
        <v>15.178</v>
      </c>
      <c r="E269" s="2"/>
      <c r="G269" s="2">
        <v>61.837005</v>
      </c>
      <c r="H269" s="2">
        <v>0.224073</v>
      </c>
      <c r="I269" s="2">
        <v>0.017914</v>
      </c>
      <c r="J269" s="2">
        <v>0.692078</v>
      </c>
      <c r="K269" s="2">
        <v>0.003655</v>
      </c>
      <c r="L269" s="2">
        <v>0.01468</v>
      </c>
      <c r="M269" s="2">
        <v>0.024108</v>
      </c>
      <c r="N269" s="2">
        <v>76.973445</v>
      </c>
      <c r="O269" s="2">
        <v>0.005052</v>
      </c>
      <c r="P269" s="2">
        <v>6.24E-4</v>
      </c>
    </row>
    <row r="270">
      <c r="A270" s="2" t="s">
        <v>160</v>
      </c>
      <c r="B270" s="2">
        <v>1.0</v>
      </c>
      <c r="C270" s="2">
        <v>13.9645</v>
      </c>
      <c r="D270" s="2">
        <v>15.1188</v>
      </c>
      <c r="E270" s="2"/>
      <c r="G270" s="2">
        <v>61.992197</v>
      </c>
      <c r="H270" s="2">
        <v>0.215938</v>
      </c>
      <c r="I270" s="2">
        <v>0.015139</v>
      </c>
      <c r="J270" s="2">
        <v>0.697682</v>
      </c>
      <c r="K270" s="2">
        <v>0.002468</v>
      </c>
      <c r="L270" s="2">
        <v>0.014703</v>
      </c>
      <c r="M270" s="2">
        <v>0.025302</v>
      </c>
      <c r="N270" s="2">
        <v>77.075197</v>
      </c>
      <c r="O270" s="2">
        <v>0.005868</v>
      </c>
      <c r="P270" s="2">
        <v>6.32E-4</v>
      </c>
    </row>
    <row r="271">
      <c r="A271" s="2" t="s">
        <v>160</v>
      </c>
      <c r="B271" s="2">
        <v>2.0</v>
      </c>
      <c r="C271" s="2">
        <v>13.9667</v>
      </c>
      <c r="D271" s="2">
        <v>15.0483</v>
      </c>
      <c r="E271" s="7">
        <f>AVERAGE(D269:D271)</f>
        <v>15.11503333</v>
      </c>
      <c r="G271" s="2">
        <v>61.312991</v>
      </c>
      <c r="H271" s="2">
        <v>0.221629</v>
      </c>
      <c r="I271" s="2">
        <v>0.013539</v>
      </c>
      <c r="J271" s="2">
        <v>0.691961</v>
      </c>
      <c r="K271" s="2">
        <v>1.42E-4</v>
      </c>
      <c r="L271" s="2">
        <v>0.014776</v>
      </c>
      <c r="M271" s="2">
        <v>0.023586</v>
      </c>
      <c r="N271" s="2">
        <v>76.327951</v>
      </c>
      <c r="O271" s="2">
        <v>0.004139</v>
      </c>
      <c r="P271" s="2">
        <v>5.99E-4</v>
      </c>
    </row>
    <row r="272">
      <c r="A272" s="2" t="s">
        <v>94</v>
      </c>
      <c r="B272" s="2">
        <v>0.0</v>
      </c>
      <c r="C272" s="2">
        <v>16.4544</v>
      </c>
      <c r="D272" s="2">
        <v>18.2303</v>
      </c>
      <c r="E272" s="2"/>
      <c r="G272" s="2">
        <v>60.752606</v>
      </c>
      <c r="H272" s="2">
        <v>0.468288</v>
      </c>
      <c r="I272" s="2">
        <v>0.014299</v>
      </c>
      <c r="J272" s="2">
        <v>1.058795</v>
      </c>
      <c r="K272" s="2">
        <v>0.004788</v>
      </c>
      <c r="L272" s="2">
        <v>0.014798</v>
      </c>
      <c r="M272" s="2">
        <v>0.02959</v>
      </c>
      <c r="N272" s="2">
        <v>78.948267</v>
      </c>
      <c r="O272" s="2">
        <v>0.005878</v>
      </c>
      <c r="P272" s="2">
        <v>6.97E-4</v>
      </c>
    </row>
    <row r="273">
      <c r="A273" s="2" t="s">
        <v>94</v>
      </c>
      <c r="B273" s="2">
        <v>1.0</v>
      </c>
      <c r="C273" s="2">
        <v>16.2104</v>
      </c>
      <c r="D273" s="2">
        <v>17.9289</v>
      </c>
      <c r="E273" s="2"/>
      <c r="G273" s="2">
        <v>60.77262</v>
      </c>
      <c r="H273" s="2">
        <v>0.421715</v>
      </c>
      <c r="I273" s="2">
        <v>0.014629</v>
      </c>
      <c r="J273" s="2">
        <v>1.068851</v>
      </c>
      <c r="K273" s="2">
        <v>6.65E-4</v>
      </c>
      <c r="L273" s="2">
        <v>0.014707</v>
      </c>
      <c r="M273" s="2">
        <v>0.024257</v>
      </c>
      <c r="N273" s="2">
        <v>78.667876</v>
      </c>
      <c r="O273" s="2">
        <v>0.004583</v>
      </c>
      <c r="P273" s="2">
        <v>5.41E-4</v>
      </c>
    </row>
    <row r="274">
      <c r="A274" s="2" t="s">
        <v>94</v>
      </c>
      <c r="B274" s="2">
        <v>2.0</v>
      </c>
      <c r="C274" s="2">
        <v>16.55</v>
      </c>
      <c r="D274" s="2">
        <v>18.1984</v>
      </c>
      <c r="E274" s="7">
        <f>AVERAGE(D272:D274)</f>
        <v>18.1192</v>
      </c>
      <c r="G274" s="2">
        <v>70.22387</v>
      </c>
      <c r="H274" s="2">
        <v>0.533282</v>
      </c>
      <c r="I274" s="2">
        <v>0.017755</v>
      </c>
      <c r="J274" s="2">
        <v>1.07703</v>
      </c>
      <c r="K274" s="2">
        <v>2.07E-4</v>
      </c>
      <c r="L274" s="2">
        <v>0.014894</v>
      </c>
      <c r="M274" s="2">
        <v>0.028554</v>
      </c>
      <c r="N274" s="2">
        <v>88.383034</v>
      </c>
      <c r="O274" s="2">
        <v>0.004249</v>
      </c>
      <c r="P274" s="2">
        <v>5.07E-4</v>
      </c>
    </row>
    <row r="275">
      <c r="A275" s="2" t="s">
        <v>161</v>
      </c>
      <c r="B275" s="2">
        <v>0.0</v>
      </c>
      <c r="C275" s="2">
        <v>19.9473</v>
      </c>
      <c r="D275" s="2">
        <v>22.763</v>
      </c>
      <c r="E275" s="2"/>
      <c r="G275" s="2">
        <v>72.408752</v>
      </c>
      <c r="H275" s="2">
        <v>1.357904</v>
      </c>
      <c r="I275" s="2">
        <v>0.013599</v>
      </c>
      <c r="J275" s="2">
        <v>1.837213</v>
      </c>
      <c r="K275" s="2">
        <v>9.89E-4</v>
      </c>
      <c r="L275" s="2">
        <v>0.014819</v>
      </c>
      <c r="M275" s="2">
        <v>0.035256</v>
      </c>
      <c r="N275" s="2">
        <v>95.140487</v>
      </c>
      <c r="O275" s="2">
        <v>0.004498</v>
      </c>
      <c r="P275" s="2">
        <v>5.98E-4</v>
      </c>
    </row>
    <row r="276">
      <c r="A276" s="2" t="s">
        <v>161</v>
      </c>
      <c r="B276" s="2">
        <v>1.0</v>
      </c>
      <c r="C276" s="2">
        <v>19.1987</v>
      </c>
      <c r="D276" s="2">
        <v>21.9409</v>
      </c>
      <c r="E276" s="2"/>
      <c r="G276" s="2">
        <v>61.320863</v>
      </c>
      <c r="H276" s="2">
        <v>0.907597</v>
      </c>
      <c r="I276" s="2">
        <v>0.013589</v>
      </c>
      <c r="J276" s="2">
        <v>1.800814</v>
      </c>
      <c r="K276" s="2">
        <v>4.65E-4</v>
      </c>
      <c r="L276" s="2">
        <v>0.014742</v>
      </c>
      <c r="M276" s="2">
        <v>0.031697</v>
      </c>
      <c r="N276" s="2">
        <v>83.231083</v>
      </c>
      <c r="O276" s="2">
        <v>0.004194</v>
      </c>
      <c r="P276" s="2">
        <v>5.95E-4</v>
      </c>
    </row>
    <row r="277">
      <c r="A277" s="2" t="s">
        <v>161</v>
      </c>
      <c r="B277" s="2">
        <v>2.0</v>
      </c>
      <c r="C277" s="2">
        <v>19.4407</v>
      </c>
      <c r="D277" s="2">
        <v>22.2369</v>
      </c>
      <c r="E277" s="7">
        <f>AVERAGE(D275:D277)</f>
        <v>22.3136</v>
      </c>
      <c r="G277" s="2">
        <v>62.89634</v>
      </c>
      <c r="H277" s="2">
        <v>0.882397</v>
      </c>
      <c r="I277" s="2">
        <v>0.022848</v>
      </c>
      <c r="J277" s="2">
        <v>1.81803</v>
      </c>
      <c r="K277" s="2">
        <v>9.57E-4</v>
      </c>
      <c r="L277" s="2">
        <v>0.014763</v>
      </c>
      <c r="M277" s="2">
        <v>0.038258</v>
      </c>
      <c r="N277" s="2">
        <v>85.088138</v>
      </c>
      <c r="O277" s="2">
        <v>0.005995</v>
      </c>
      <c r="P277" s="2">
        <v>7.59E-4</v>
      </c>
    </row>
    <row r="278">
      <c r="A278" s="2" t="s">
        <v>162</v>
      </c>
      <c r="B278" s="2">
        <v>0.0</v>
      </c>
      <c r="C278" s="2">
        <v>23.9703</v>
      </c>
      <c r="D278" s="2">
        <v>28.9301</v>
      </c>
      <c r="E278" s="2"/>
      <c r="G278" s="2">
        <v>62.784651</v>
      </c>
      <c r="H278" s="2">
        <v>2.119938</v>
      </c>
      <c r="I278" s="2">
        <v>0.015825</v>
      </c>
      <c r="J278" s="2">
        <v>3.329028</v>
      </c>
      <c r="K278" s="2">
        <v>0.001404</v>
      </c>
      <c r="L278" s="2">
        <v>0.014809</v>
      </c>
      <c r="M278" s="2">
        <v>0.042006</v>
      </c>
      <c r="N278" s="2">
        <v>91.679156</v>
      </c>
      <c r="O278" s="2">
        <v>0.004777</v>
      </c>
      <c r="P278" s="2">
        <v>8.51E-4</v>
      </c>
    </row>
    <row r="279">
      <c r="A279" s="2" t="s">
        <v>162</v>
      </c>
      <c r="B279" s="2">
        <v>1.0</v>
      </c>
      <c r="C279" s="2">
        <v>23.2724</v>
      </c>
      <c r="D279" s="2">
        <v>28.2619</v>
      </c>
      <c r="E279" s="2"/>
      <c r="G279" s="2">
        <v>61.608019</v>
      </c>
      <c r="H279" s="2">
        <v>1.796035</v>
      </c>
      <c r="I279" s="2">
        <v>0.014029</v>
      </c>
      <c r="J279" s="2">
        <v>3.289451</v>
      </c>
      <c r="K279" s="2">
        <v>0.001071</v>
      </c>
      <c r="L279" s="2">
        <v>0.014465</v>
      </c>
      <c r="M279" s="2">
        <v>0.041402</v>
      </c>
      <c r="N279" s="2">
        <v>89.834431</v>
      </c>
      <c r="O279" s="2">
        <v>0.004588</v>
      </c>
      <c r="P279" s="2">
        <v>6.38E-4</v>
      </c>
    </row>
    <row r="280">
      <c r="A280" s="2" t="s">
        <v>162</v>
      </c>
      <c r="B280" s="2">
        <v>2.0</v>
      </c>
      <c r="C280" s="2">
        <v>23.3566</v>
      </c>
      <c r="D280" s="2">
        <v>28.3465</v>
      </c>
      <c r="E280" s="7">
        <f>AVERAGE(D278:D280)</f>
        <v>28.51283333</v>
      </c>
      <c r="G280" s="2">
        <v>62.938721</v>
      </c>
      <c r="H280" s="2">
        <v>1.782971</v>
      </c>
      <c r="I280" s="2">
        <v>0.014449</v>
      </c>
      <c r="J280" s="2">
        <v>3.278238</v>
      </c>
      <c r="K280" s="2">
        <v>0.00119</v>
      </c>
      <c r="L280" s="2">
        <v>0.014752</v>
      </c>
      <c r="M280" s="2">
        <v>0.042193</v>
      </c>
      <c r="N280" s="2">
        <v>91.251181</v>
      </c>
      <c r="O280" s="2">
        <v>0.005087</v>
      </c>
      <c r="P280" s="2">
        <v>6.41E-4</v>
      </c>
    </row>
    <row r="281">
      <c r="A281" s="2" t="s">
        <v>163</v>
      </c>
      <c r="B281" s="2">
        <v>0.0</v>
      </c>
      <c r="C281" s="2">
        <v>30.4079</v>
      </c>
      <c r="D281" s="2">
        <v>39.428</v>
      </c>
      <c r="E281" s="2"/>
      <c r="G281" s="2">
        <v>73.197025</v>
      </c>
      <c r="H281" s="2">
        <v>3.529069</v>
      </c>
      <c r="I281" s="2">
        <v>0.01516</v>
      </c>
      <c r="J281" s="2">
        <v>6.185351</v>
      </c>
      <c r="K281" s="2">
        <v>0.004045</v>
      </c>
      <c r="L281" s="2">
        <v>0.015051</v>
      </c>
      <c r="M281" s="2">
        <v>0.06456</v>
      </c>
      <c r="N281" s="2">
        <v>112.589573</v>
      </c>
      <c r="O281" s="2">
        <v>0.005777</v>
      </c>
      <c r="P281" s="2">
        <v>8.7E-4</v>
      </c>
    </row>
    <row r="282">
      <c r="A282" s="2" t="s">
        <v>163</v>
      </c>
      <c r="B282" s="2">
        <v>1.0</v>
      </c>
      <c r="C282" s="2">
        <v>29.6468</v>
      </c>
      <c r="D282" s="2">
        <v>38.6978</v>
      </c>
      <c r="E282" s="2"/>
      <c r="G282" s="2">
        <v>61.155566</v>
      </c>
      <c r="H282" s="2">
        <v>3.110171</v>
      </c>
      <c r="I282" s="2">
        <v>0.013754</v>
      </c>
      <c r="J282" s="2">
        <v>6.215549</v>
      </c>
      <c r="K282" s="2">
        <v>7.89E-4</v>
      </c>
      <c r="L282" s="2">
        <v>0.014518</v>
      </c>
      <c r="M282" s="2">
        <v>0.057697</v>
      </c>
      <c r="N282" s="2">
        <v>99.821336</v>
      </c>
      <c r="O282" s="2">
        <v>0.004304</v>
      </c>
      <c r="P282" s="2">
        <v>7.64E-4</v>
      </c>
    </row>
    <row r="283">
      <c r="A283" s="2" t="s">
        <v>163</v>
      </c>
      <c r="B283" s="2">
        <v>2.0</v>
      </c>
      <c r="C283" s="2">
        <v>30.4</v>
      </c>
      <c r="D283" s="2">
        <v>39.3443</v>
      </c>
      <c r="E283" s="7">
        <f>AVERAGE(D281:D283)</f>
        <v>39.1567</v>
      </c>
      <c r="G283" s="2">
        <v>65.811915</v>
      </c>
      <c r="H283" s="2">
        <v>3.475574</v>
      </c>
      <c r="I283" s="2">
        <v>0.01845</v>
      </c>
      <c r="J283" s="2">
        <v>6.175239</v>
      </c>
      <c r="K283" s="2">
        <v>0.001569</v>
      </c>
      <c r="L283" s="2">
        <v>0.014587</v>
      </c>
      <c r="M283" s="2">
        <v>0.061683</v>
      </c>
      <c r="N283" s="2">
        <v>105.11541</v>
      </c>
      <c r="O283" s="2">
        <v>0.004494</v>
      </c>
      <c r="P283" s="2">
        <v>8.53E-4</v>
      </c>
    </row>
    <row r="284">
      <c r="A284" s="2" t="s">
        <v>95</v>
      </c>
      <c r="B284" s="2">
        <v>0.0</v>
      </c>
      <c r="C284" s="2">
        <v>44.7958</v>
      </c>
      <c r="D284" s="2">
        <v>61.0222</v>
      </c>
      <c r="E284" s="2"/>
      <c r="G284" s="2">
        <v>67.101612</v>
      </c>
      <c r="H284" s="2">
        <v>8.474062</v>
      </c>
      <c r="I284" s="2">
        <v>0.013476</v>
      </c>
      <c r="J284" s="2">
        <v>11.731814</v>
      </c>
      <c r="K284" s="2">
        <v>0.00148</v>
      </c>
      <c r="L284" s="2">
        <v>0.014996</v>
      </c>
      <c r="M284" s="2">
        <v>0.085127</v>
      </c>
      <c r="N284" s="2">
        <v>128.091844</v>
      </c>
      <c r="O284" s="2">
        <v>0.00499</v>
      </c>
      <c r="P284" s="2">
        <v>9.86E-4</v>
      </c>
    </row>
    <row r="285">
      <c r="A285" s="2" t="s">
        <v>95</v>
      </c>
      <c r="B285" s="2">
        <v>1.0</v>
      </c>
      <c r="C285" s="2">
        <v>41.1804</v>
      </c>
      <c r="D285" s="2">
        <v>57.1574</v>
      </c>
      <c r="E285" s="2"/>
      <c r="G285" s="2">
        <v>71.067137</v>
      </c>
      <c r="H285" s="2">
        <v>6.168943</v>
      </c>
      <c r="I285" s="2">
        <v>0.014044</v>
      </c>
      <c r="J285" s="2">
        <v>11.631037</v>
      </c>
      <c r="K285" s="2">
        <v>0.002056</v>
      </c>
      <c r="L285" s="2">
        <v>0.014826</v>
      </c>
      <c r="M285" s="2">
        <v>0.07684</v>
      </c>
      <c r="N285" s="2">
        <v>128.188613</v>
      </c>
      <c r="O285" s="2">
        <v>0.004472</v>
      </c>
      <c r="P285" s="2">
        <v>0.001091</v>
      </c>
    </row>
    <row r="286">
      <c r="A286" s="2" t="s">
        <v>95</v>
      </c>
      <c r="B286" s="2">
        <v>2.0</v>
      </c>
      <c r="C286" s="2">
        <v>39.6446</v>
      </c>
      <c r="D286" s="2">
        <v>55.661</v>
      </c>
      <c r="E286" s="7">
        <f>AVERAGE(D284:D286)</f>
        <v>57.94686667</v>
      </c>
      <c r="G286" s="2">
        <v>61.978347</v>
      </c>
      <c r="H286" s="2">
        <v>5.847089</v>
      </c>
      <c r="I286" s="2">
        <v>0.020005</v>
      </c>
      <c r="J286" s="2">
        <v>11.594417</v>
      </c>
      <c r="K286" s="2">
        <v>0.002916</v>
      </c>
      <c r="L286" s="2">
        <v>0.014517</v>
      </c>
      <c r="M286" s="2">
        <v>0.075744</v>
      </c>
      <c r="N286" s="2">
        <v>117.591855</v>
      </c>
      <c r="O286" s="2">
        <v>0.004657</v>
      </c>
      <c r="P286" s="2">
        <v>0.001037</v>
      </c>
    </row>
    <row r="287">
      <c r="A287" s="2" t="s">
        <v>96</v>
      </c>
      <c r="B287" s="2">
        <v>0.0</v>
      </c>
      <c r="C287" s="2">
        <v>70.7746</v>
      </c>
      <c r="D287" s="2">
        <v>99.2179</v>
      </c>
      <c r="E287" s="2"/>
      <c r="G287" s="2">
        <v>71.09942</v>
      </c>
      <c r="H287" s="2">
        <v>19.496984</v>
      </c>
      <c r="I287" s="2">
        <v>0.01464</v>
      </c>
      <c r="J287" s="2">
        <v>21.6407</v>
      </c>
      <c r="K287" s="2">
        <v>0.00252</v>
      </c>
      <c r="L287" s="2">
        <v>0.014952</v>
      </c>
      <c r="M287" s="2">
        <v>0.117485</v>
      </c>
      <c r="N287" s="2">
        <v>170.28001</v>
      </c>
      <c r="O287" s="2">
        <v>0.005261</v>
      </c>
      <c r="P287" s="2">
        <v>0.001339</v>
      </c>
    </row>
    <row r="288">
      <c r="A288" s="2" t="s">
        <v>96</v>
      </c>
      <c r="B288" s="2">
        <v>1.0</v>
      </c>
      <c r="C288" s="2">
        <v>64.2295</v>
      </c>
      <c r="D288" s="2">
        <v>91.9817</v>
      </c>
      <c r="E288" s="2"/>
      <c r="G288" s="2">
        <v>68.701686</v>
      </c>
      <c r="H288" s="2">
        <v>14.129845</v>
      </c>
      <c r="I288" s="2">
        <v>0.01819</v>
      </c>
      <c r="J288" s="2">
        <v>21.351874</v>
      </c>
      <c r="K288" s="2">
        <v>0.003047</v>
      </c>
      <c r="L288" s="2">
        <v>0.015204</v>
      </c>
      <c r="M288" s="2">
        <v>0.124451</v>
      </c>
      <c r="N288" s="2">
        <v>160.640666</v>
      </c>
      <c r="O288" s="2">
        <v>0.007346</v>
      </c>
      <c r="P288" s="2">
        <v>0.001487</v>
      </c>
    </row>
    <row r="289">
      <c r="A289" s="2" t="s">
        <v>96</v>
      </c>
      <c r="B289" s="2">
        <v>2.0</v>
      </c>
      <c r="C289" s="2">
        <v>59.2567</v>
      </c>
      <c r="D289" s="2">
        <v>86.9104</v>
      </c>
      <c r="E289" s="7">
        <f>AVERAGE(D287:D289)</f>
        <v>92.70333333</v>
      </c>
      <c r="G289" s="2">
        <v>62.109174</v>
      </c>
      <c r="H289" s="2">
        <v>12.286471</v>
      </c>
      <c r="I289" s="2">
        <v>0.01745</v>
      </c>
      <c r="J289" s="2">
        <v>21.395839</v>
      </c>
      <c r="K289" s="2">
        <v>0.003464</v>
      </c>
      <c r="L289" s="2">
        <v>0.015478</v>
      </c>
      <c r="M289" s="2">
        <v>0.120336</v>
      </c>
      <c r="N289" s="2">
        <v>148.980955</v>
      </c>
      <c r="O289" s="2">
        <v>0.006135</v>
      </c>
      <c r="P289" s="2">
        <v>0.001601</v>
      </c>
    </row>
    <row r="290">
      <c r="A290" s="2" t="s">
        <v>97</v>
      </c>
      <c r="B290" s="2">
        <v>0.0</v>
      </c>
      <c r="C290" s="2">
        <v>90.4678</v>
      </c>
      <c r="D290" s="2">
        <v>137.499</v>
      </c>
      <c r="E290" s="2"/>
      <c r="G290" s="2">
        <v>62.216857</v>
      </c>
      <c r="H290" s="2">
        <v>22.851695</v>
      </c>
      <c r="I290" s="2">
        <v>0.044704</v>
      </c>
      <c r="J290" s="2">
        <v>37.582508</v>
      </c>
      <c r="K290" s="2">
        <v>0.004948</v>
      </c>
      <c r="L290" s="2">
        <v>0.016318</v>
      </c>
      <c r="M290" s="2">
        <v>0.18253</v>
      </c>
      <c r="N290" s="2">
        <v>199.636349</v>
      </c>
      <c r="O290" s="2">
        <v>0.006317</v>
      </c>
      <c r="P290" s="2">
        <v>0.003243</v>
      </c>
    </row>
    <row r="291">
      <c r="A291" s="2" t="s">
        <v>97</v>
      </c>
      <c r="B291" s="2">
        <v>1.0</v>
      </c>
      <c r="C291" s="2">
        <v>94.6742</v>
      </c>
      <c r="D291" s="2">
        <v>141.985</v>
      </c>
      <c r="E291" s="2"/>
      <c r="G291" s="2">
        <v>69.156972</v>
      </c>
      <c r="H291" s="2">
        <v>27.415208</v>
      </c>
      <c r="I291" s="2">
        <v>0.018229</v>
      </c>
      <c r="J291" s="2">
        <v>37.790015</v>
      </c>
      <c r="K291" s="2">
        <v>0.005009</v>
      </c>
      <c r="L291" s="2">
        <v>0.015453</v>
      </c>
      <c r="M291" s="2">
        <v>0.173981</v>
      </c>
      <c r="N291" s="2">
        <v>211.101782</v>
      </c>
      <c r="O291" s="2">
        <v>0.008781</v>
      </c>
      <c r="P291" s="2">
        <v>0.002645</v>
      </c>
    </row>
    <row r="292">
      <c r="A292" s="2" t="s">
        <v>97</v>
      </c>
      <c r="B292" s="2">
        <v>2.0</v>
      </c>
      <c r="C292" s="2">
        <v>91.069</v>
      </c>
      <c r="D292" s="2">
        <v>138.397</v>
      </c>
      <c r="E292" s="7">
        <f>AVERAGE(D290:D292)</f>
        <v>139.2936667</v>
      </c>
      <c r="G292" s="2">
        <v>68.691344</v>
      </c>
      <c r="H292" s="2">
        <v>25.056354</v>
      </c>
      <c r="I292" s="2">
        <v>0.019141</v>
      </c>
      <c r="J292" s="2">
        <v>37.74687</v>
      </c>
      <c r="K292" s="2">
        <v>0.005641</v>
      </c>
      <c r="L292" s="2">
        <v>0.01523</v>
      </c>
      <c r="M292" s="2">
        <v>0.185165</v>
      </c>
      <c r="N292" s="2">
        <v>207.044364</v>
      </c>
      <c r="O292" s="2">
        <v>0.006254</v>
      </c>
      <c r="P292" s="2">
        <v>0.002654</v>
      </c>
    </row>
    <row r="293">
      <c r="A293" s="2" t="s">
        <v>164</v>
      </c>
      <c r="B293" s="2">
        <v>0.0</v>
      </c>
      <c r="C293" s="2" t="s">
        <v>165</v>
      </c>
      <c r="D293" s="2" t="s">
        <v>165</v>
      </c>
      <c r="G293" s="2" t="s">
        <v>165</v>
      </c>
      <c r="H293" s="2" t="s">
        <v>165</v>
      </c>
      <c r="I293" s="2" t="s">
        <v>165</v>
      </c>
      <c r="J293" s="2">
        <v>15.5297</v>
      </c>
      <c r="K293" s="2" t="s">
        <v>165</v>
      </c>
      <c r="L293" s="2">
        <v>2.38419</v>
      </c>
      <c r="M293" s="2" t="s">
        <v>16</v>
      </c>
      <c r="N293" s="2"/>
      <c r="O293" s="2"/>
      <c r="P293" s="2"/>
    </row>
    <row r="294">
      <c r="A294" s="2" t="s">
        <v>164</v>
      </c>
      <c r="B294" s="2">
        <v>1.0</v>
      </c>
      <c r="C294" s="2" t="s">
        <v>165</v>
      </c>
      <c r="D294" s="2" t="s">
        <v>165</v>
      </c>
      <c r="G294" s="2" t="s">
        <v>165</v>
      </c>
      <c r="H294" s="2" t="s">
        <v>165</v>
      </c>
      <c r="I294" s="2" t="s">
        <v>165</v>
      </c>
      <c r="J294" s="2">
        <v>16.0101</v>
      </c>
      <c r="K294" s="2" t="s">
        <v>165</v>
      </c>
      <c r="L294" s="2">
        <v>4.76837</v>
      </c>
      <c r="M294" s="2" t="s">
        <v>16</v>
      </c>
      <c r="N294" s="2"/>
      <c r="O294" s="2"/>
      <c r="P294" s="2"/>
    </row>
    <row r="295">
      <c r="A295" s="2" t="s">
        <v>164</v>
      </c>
      <c r="B295" s="2">
        <v>2.0</v>
      </c>
      <c r="C295" s="2" t="s">
        <v>165</v>
      </c>
      <c r="D295" s="2" t="s">
        <v>165</v>
      </c>
      <c r="G295" s="2" t="s">
        <v>165</v>
      </c>
      <c r="H295" s="2" t="s">
        <v>165</v>
      </c>
      <c r="I295" s="2" t="s">
        <v>165</v>
      </c>
      <c r="J295" s="2">
        <v>15.8278</v>
      </c>
      <c r="K295" s="2" t="s">
        <v>165</v>
      </c>
      <c r="L295" s="2">
        <v>2.38419</v>
      </c>
      <c r="M295" s="2" t="s">
        <v>16</v>
      </c>
      <c r="N295" s="2"/>
      <c r="O295" s="2"/>
      <c r="P295" s="2"/>
    </row>
    <row r="296">
      <c r="A296" s="2" t="s">
        <v>166</v>
      </c>
      <c r="B296" s="2">
        <v>0.0</v>
      </c>
      <c r="C296" s="2" t="s">
        <v>165</v>
      </c>
      <c r="D296" s="2" t="s">
        <v>165</v>
      </c>
      <c r="G296" s="2" t="s">
        <v>165</v>
      </c>
      <c r="H296" s="2" t="s">
        <v>165</v>
      </c>
      <c r="I296" s="2" t="s">
        <v>165</v>
      </c>
      <c r="J296" s="2">
        <v>16.011</v>
      </c>
      <c r="K296" s="2" t="s">
        <v>165</v>
      </c>
      <c r="L296" s="2">
        <v>2.38419</v>
      </c>
      <c r="M296" s="2" t="s">
        <v>16</v>
      </c>
      <c r="N296" s="2"/>
      <c r="O296" s="2"/>
      <c r="P296" s="2"/>
    </row>
    <row r="297">
      <c r="A297" s="2" t="s">
        <v>166</v>
      </c>
      <c r="B297" s="2">
        <v>1.0</v>
      </c>
      <c r="C297" s="2" t="s">
        <v>165</v>
      </c>
      <c r="D297" s="2" t="s">
        <v>165</v>
      </c>
      <c r="G297" s="2" t="s">
        <v>165</v>
      </c>
      <c r="H297" s="2" t="s">
        <v>165</v>
      </c>
      <c r="I297" s="2" t="s">
        <v>165</v>
      </c>
      <c r="J297" s="2">
        <v>15.5382</v>
      </c>
      <c r="K297" s="2" t="s">
        <v>165</v>
      </c>
      <c r="L297" s="2">
        <v>2.38419</v>
      </c>
      <c r="M297" s="2" t="s">
        <v>16</v>
      </c>
      <c r="N297" s="2"/>
      <c r="O297" s="2"/>
      <c r="P297" s="2"/>
    </row>
    <row r="298">
      <c r="A298" s="2" t="s">
        <v>166</v>
      </c>
      <c r="B298" s="2">
        <v>2.0</v>
      </c>
      <c r="C298" s="2" t="s">
        <v>165</v>
      </c>
      <c r="D298" s="2" t="s">
        <v>165</v>
      </c>
      <c r="G298" s="2" t="s">
        <v>165</v>
      </c>
      <c r="H298" s="2" t="s">
        <v>165</v>
      </c>
      <c r="I298" s="2" t="s">
        <v>165</v>
      </c>
      <c r="J298" s="2">
        <v>15.7739</v>
      </c>
      <c r="K298" s="2" t="s">
        <v>165</v>
      </c>
      <c r="L298" s="2">
        <v>2.38419</v>
      </c>
      <c r="M298" s="2" t="s">
        <v>16</v>
      </c>
      <c r="N298" s="2"/>
      <c r="O298" s="2"/>
      <c r="P298" s="2"/>
    </row>
    <row r="299">
      <c r="A299" s="2" t="s">
        <v>167</v>
      </c>
      <c r="B299" s="2">
        <v>0.0</v>
      </c>
      <c r="C299" s="2">
        <v>8.64142</v>
      </c>
      <c r="D299" s="2">
        <v>9.38721</v>
      </c>
      <c r="E299" s="2"/>
      <c r="G299" s="2">
        <v>62.521702</v>
      </c>
      <c r="H299" s="2">
        <v>0.0</v>
      </c>
      <c r="I299" s="2">
        <v>0.012771</v>
      </c>
      <c r="J299" s="2">
        <v>0.5169</v>
      </c>
      <c r="K299" s="2">
        <v>3.17E-4</v>
      </c>
      <c r="L299" s="2">
        <v>0.015307</v>
      </c>
      <c r="M299" s="2">
        <v>0.013854</v>
      </c>
      <c r="N299" s="2">
        <v>71.87561</v>
      </c>
      <c r="O299" s="2">
        <v>0.004251</v>
      </c>
      <c r="P299" s="2">
        <v>5.75E-4</v>
      </c>
    </row>
    <row r="300">
      <c r="A300" s="2" t="s">
        <v>167</v>
      </c>
      <c r="B300" s="2">
        <v>1.0</v>
      </c>
      <c r="C300" s="2">
        <v>8.69746</v>
      </c>
      <c r="D300" s="2">
        <v>9.4421</v>
      </c>
      <c r="E300" s="2"/>
      <c r="G300" s="2">
        <v>66.674235</v>
      </c>
      <c r="H300" s="2">
        <v>0.0</v>
      </c>
      <c r="I300" s="2">
        <v>0.014003</v>
      </c>
      <c r="J300" s="2">
        <v>0.513782</v>
      </c>
      <c r="K300" s="2">
        <v>4.17E-4</v>
      </c>
      <c r="L300" s="2">
        <v>0.015385</v>
      </c>
      <c r="M300" s="2">
        <v>0.016808</v>
      </c>
      <c r="N300" s="2">
        <v>76.082324</v>
      </c>
      <c r="O300" s="2">
        <v>0.004263</v>
      </c>
      <c r="P300" s="2">
        <v>4.83E-4</v>
      </c>
    </row>
    <row r="301">
      <c r="A301" s="2" t="s">
        <v>167</v>
      </c>
      <c r="B301" s="2">
        <v>2.0</v>
      </c>
      <c r="C301" s="2">
        <v>8.74924</v>
      </c>
      <c r="D301" s="2">
        <v>9.53224</v>
      </c>
      <c r="E301" s="7">
        <f>AVERAGE(D299:D301)</f>
        <v>9.45385</v>
      </c>
      <c r="G301" s="2">
        <v>66.289815</v>
      </c>
      <c r="H301" s="2">
        <v>0.0</v>
      </c>
      <c r="I301" s="2">
        <v>0.012665</v>
      </c>
      <c r="J301" s="2">
        <v>0.516031</v>
      </c>
      <c r="K301" s="2">
        <v>3.91E-4</v>
      </c>
      <c r="L301" s="2">
        <v>0.015804</v>
      </c>
      <c r="M301" s="2">
        <v>0.013254</v>
      </c>
      <c r="N301" s="2">
        <v>75.791698</v>
      </c>
      <c r="O301" s="2">
        <v>0.004968</v>
      </c>
      <c r="P301" s="2">
        <v>5.34E-4</v>
      </c>
    </row>
    <row r="302">
      <c r="A302" s="2" t="s">
        <v>168</v>
      </c>
      <c r="B302" s="2">
        <v>0.0</v>
      </c>
      <c r="C302" s="2">
        <v>10.8281</v>
      </c>
      <c r="D302" s="2">
        <v>11.9427</v>
      </c>
      <c r="E302" s="2"/>
      <c r="G302" s="2">
        <v>62.459997</v>
      </c>
      <c r="H302" s="2">
        <v>0.0</v>
      </c>
      <c r="I302" s="2">
        <v>0.018831</v>
      </c>
      <c r="J302" s="2">
        <v>0.700696</v>
      </c>
      <c r="K302" s="2">
        <v>5.94E-4</v>
      </c>
      <c r="L302" s="2">
        <v>0.015671</v>
      </c>
      <c r="M302" s="2">
        <v>0.019863</v>
      </c>
      <c r="N302" s="2">
        <v>74.362126</v>
      </c>
      <c r="O302" s="2">
        <v>0.004486</v>
      </c>
      <c r="P302" s="2">
        <v>5.83E-4</v>
      </c>
    </row>
    <row r="303">
      <c r="A303" s="2" t="s">
        <v>168</v>
      </c>
      <c r="B303" s="2">
        <v>1.0</v>
      </c>
      <c r="C303" s="2">
        <v>10.9716</v>
      </c>
      <c r="D303" s="2">
        <v>12.0207</v>
      </c>
      <c r="E303" s="2"/>
      <c r="G303" s="2">
        <v>59.669618</v>
      </c>
      <c r="H303" s="2">
        <v>0.0</v>
      </c>
      <c r="I303" s="2">
        <v>0.011907</v>
      </c>
      <c r="J303" s="2">
        <v>0.698167</v>
      </c>
      <c r="K303" s="2">
        <v>9.1E-5</v>
      </c>
      <c r="L303" s="2">
        <v>0.015465</v>
      </c>
      <c r="M303" s="2">
        <v>0.016578</v>
      </c>
      <c r="N303" s="2">
        <v>71.659978</v>
      </c>
      <c r="O303" s="2">
        <v>0.004046</v>
      </c>
      <c r="P303" s="2">
        <v>5.39E-4</v>
      </c>
    </row>
    <row r="304">
      <c r="A304" s="2" t="s">
        <v>168</v>
      </c>
      <c r="B304" s="2">
        <v>2.0</v>
      </c>
      <c r="C304" s="2">
        <v>11.0854</v>
      </c>
      <c r="D304" s="2">
        <v>12.1114</v>
      </c>
      <c r="E304" s="7">
        <f>AVERAGE(D302:D304)</f>
        <v>12.02493333</v>
      </c>
      <c r="G304" s="2">
        <v>59.64035</v>
      </c>
      <c r="H304" s="2">
        <v>0.0</v>
      </c>
      <c r="I304" s="2">
        <v>0.011724</v>
      </c>
      <c r="J304" s="2">
        <v>0.698495</v>
      </c>
      <c r="K304" s="2">
        <v>2.02E-4</v>
      </c>
      <c r="L304" s="2">
        <v>0.015505</v>
      </c>
      <c r="M304" s="2">
        <v>0.017776</v>
      </c>
      <c r="N304" s="2">
        <v>71.721585</v>
      </c>
      <c r="O304" s="2">
        <v>0.003985</v>
      </c>
      <c r="P304" s="2">
        <v>5.43E-4</v>
      </c>
    </row>
    <row r="305">
      <c r="A305" s="2" t="s">
        <v>98</v>
      </c>
      <c r="B305" s="2">
        <v>0.0</v>
      </c>
      <c r="C305" s="2">
        <v>13.3491</v>
      </c>
      <c r="D305" s="2">
        <v>15.1227</v>
      </c>
      <c r="E305" s="2"/>
      <c r="G305" s="2">
        <v>61.889152</v>
      </c>
      <c r="H305" s="2">
        <v>0.0</v>
      </c>
      <c r="I305" s="2">
        <v>0.015126</v>
      </c>
      <c r="J305" s="2">
        <v>1.114709</v>
      </c>
      <c r="K305" s="2">
        <v>0.001028</v>
      </c>
      <c r="L305" s="2">
        <v>0.015001</v>
      </c>
      <c r="M305" s="2">
        <v>0.023203</v>
      </c>
      <c r="N305" s="2">
        <v>76.974771</v>
      </c>
      <c r="O305" s="2">
        <v>0.004364</v>
      </c>
      <c r="P305" s="2">
        <v>7.76E-4</v>
      </c>
    </row>
    <row r="306">
      <c r="A306" s="2" t="s">
        <v>98</v>
      </c>
      <c r="B306" s="2">
        <v>1.0</v>
      </c>
      <c r="C306" s="2">
        <v>13.4405</v>
      </c>
      <c r="D306" s="2">
        <v>15.1272</v>
      </c>
      <c r="E306" s="2"/>
      <c r="G306" s="2">
        <v>63.334225</v>
      </c>
      <c r="H306" s="2">
        <v>0.0</v>
      </c>
      <c r="I306" s="2">
        <v>0.012513</v>
      </c>
      <c r="J306" s="2">
        <v>1.09166</v>
      </c>
      <c r="K306" s="2">
        <v>0.003602</v>
      </c>
      <c r="L306" s="2">
        <v>0.015812</v>
      </c>
      <c r="M306" s="2">
        <v>0.022052</v>
      </c>
      <c r="N306" s="2">
        <v>78.429724</v>
      </c>
      <c r="O306" s="2">
        <v>0.004559</v>
      </c>
      <c r="P306" s="2">
        <v>5.48E-4</v>
      </c>
    </row>
    <row r="307">
      <c r="A307" s="2" t="s">
        <v>98</v>
      </c>
      <c r="B307" s="2">
        <v>2.0</v>
      </c>
      <c r="C307" s="2">
        <v>13.4119</v>
      </c>
      <c r="D307" s="2">
        <v>15.2518</v>
      </c>
      <c r="E307" s="7">
        <f>AVERAGE(D305:D307)</f>
        <v>15.16723333</v>
      </c>
      <c r="G307" s="2">
        <v>62.26464</v>
      </c>
      <c r="H307" s="2">
        <v>0.0</v>
      </c>
      <c r="I307" s="2">
        <v>0.016587</v>
      </c>
      <c r="J307" s="2">
        <v>1.108381</v>
      </c>
      <c r="K307" s="2">
        <v>0.003584</v>
      </c>
      <c r="L307" s="2">
        <v>0.016206</v>
      </c>
      <c r="M307" s="2">
        <v>0.022721</v>
      </c>
      <c r="N307" s="2">
        <v>77.478842</v>
      </c>
      <c r="O307" s="2">
        <v>0.005384</v>
      </c>
      <c r="P307" s="2">
        <v>7.17E-4</v>
      </c>
    </row>
    <row r="308">
      <c r="A308" s="2" t="s">
        <v>169</v>
      </c>
      <c r="B308" s="2">
        <v>0.0</v>
      </c>
      <c r="C308" s="2">
        <v>16.7046</v>
      </c>
      <c r="D308" s="2">
        <v>19.5992</v>
      </c>
      <c r="E308" s="2"/>
      <c r="G308" s="2">
        <v>62.627885</v>
      </c>
      <c r="H308" s="2">
        <v>0.0</v>
      </c>
      <c r="I308" s="2">
        <v>0.012015</v>
      </c>
      <c r="J308" s="2">
        <v>1.876395</v>
      </c>
      <c r="K308" s="2">
        <v>3.26E-4</v>
      </c>
      <c r="L308" s="2">
        <v>0.015707</v>
      </c>
      <c r="M308" s="2">
        <v>0.02656</v>
      </c>
      <c r="N308" s="2">
        <v>82.197024</v>
      </c>
      <c r="O308" s="2">
        <v>0.004184</v>
      </c>
      <c r="P308" s="2">
        <v>5.97E-4</v>
      </c>
    </row>
    <row r="309">
      <c r="A309" s="2" t="s">
        <v>169</v>
      </c>
      <c r="B309" s="2">
        <v>1.0</v>
      </c>
      <c r="C309" s="2">
        <v>16.8723</v>
      </c>
      <c r="D309" s="2">
        <v>19.8762</v>
      </c>
      <c r="E309" s="2"/>
      <c r="G309" s="2">
        <v>67.744745</v>
      </c>
      <c r="H309" s="2">
        <v>0.0</v>
      </c>
      <c r="I309" s="2">
        <v>0.012325</v>
      </c>
      <c r="J309" s="2">
        <v>1.898978</v>
      </c>
      <c r="K309" s="2">
        <v>0.002299</v>
      </c>
      <c r="L309" s="2">
        <v>0.0155</v>
      </c>
      <c r="M309" s="2">
        <v>0.024885</v>
      </c>
      <c r="N309" s="2">
        <v>87.588779</v>
      </c>
      <c r="O309" s="2">
        <v>0.005011</v>
      </c>
      <c r="P309" s="2">
        <v>7.45E-4</v>
      </c>
    </row>
    <row r="310">
      <c r="A310" s="2" t="s">
        <v>169</v>
      </c>
      <c r="B310" s="2">
        <v>2.0</v>
      </c>
      <c r="C310" s="2">
        <v>16.829</v>
      </c>
      <c r="D310" s="2">
        <v>19.6447</v>
      </c>
      <c r="E310" s="7">
        <f>AVERAGE(D308:D310)</f>
        <v>19.7067</v>
      </c>
      <c r="G310" s="2">
        <v>66.77474</v>
      </c>
      <c r="H310" s="2">
        <v>0.0</v>
      </c>
      <c r="I310" s="2">
        <v>0.013294</v>
      </c>
      <c r="J310" s="2">
        <v>1.82077</v>
      </c>
      <c r="K310" s="2">
        <v>3.03E-4</v>
      </c>
      <c r="L310" s="2">
        <v>0.015539</v>
      </c>
      <c r="M310" s="2">
        <v>0.026584</v>
      </c>
      <c r="N310" s="2">
        <v>86.386999</v>
      </c>
      <c r="O310" s="2">
        <v>0.004856</v>
      </c>
      <c r="P310" s="2">
        <v>5.84E-4</v>
      </c>
    </row>
    <row r="311">
      <c r="A311" s="2" t="s">
        <v>170</v>
      </c>
      <c r="B311" s="2">
        <v>0.0</v>
      </c>
      <c r="C311" s="2">
        <v>23.7582</v>
      </c>
      <c r="D311" s="2">
        <v>28.8781</v>
      </c>
      <c r="E311" s="2"/>
      <c r="G311" s="2">
        <v>62.130234</v>
      </c>
      <c r="H311" s="2">
        <v>0.0</v>
      </c>
      <c r="I311" s="2">
        <v>0.014714</v>
      </c>
      <c r="J311" s="2">
        <v>3.325863</v>
      </c>
      <c r="K311" s="2">
        <v>0.002966</v>
      </c>
      <c r="L311" s="2">
        <v>0.015559</v>
      </c>
      <c r="M311" s="2">
        <v>0.033736</v>
      </c>
      <c r="N311" s="2">
        <v>90.968209</v>
      </c>
      <c r="O311" s="2">
        <v>0.0054</v>
      </c>
      <c r="P311" s="2">
        <v>6.64E-4</v>
      </c>
    </row>
    <row r="312">
      <c r="A312" s="2" t="s">
        <v>170</v>
      </c>
      <c r="B312" s="2">
        <v>1.0</v>
      </c>
      <c r="C312" s="2">
        <v>23.7721</v>
      </c>
      <c r="D312" s="2">
        <v>28.6784</v>
      </c>
      <c r="E312" s="2"/>
      <c r="G312" s="2">
        <v>62.169782</v>
      </c>
      <c r="H312" s="2">
        <v>0.0</v>
      </c>
      <c r="I312" s="2">
        <v>0.01371</v>
      </c>
      <c r="J312" s="2">
        <v>3.301818</v>
      </c>
      <c r="K312" s="2">
        <v>4.58E-4</v>
      </c>
      <c r="L312" s="2">
        <v>0.015028</v>
      </c>
      <c r="M312" s="2">
        <v>0.032877</v>
      </c>
      <c r="N312" s="2">
        <v>90.81296</v>
      </c>
      <c r="O312" s="2">
        <v>0.004214</v>
      </c>
      <c r="P312" s="2">
        <v>6.6E-4</v>
      </c>
    </row>
    <row r="313">
      <c r="A313" s="2" t="s">
        <v>170</v>
      </c>
      <c r="B313" s="2">
        <v>2.0</v>
      </c>
      <c r="C313" s="2">
        <v>23.7646</v>
      </c>
      <c r="D313" s="2">
        <v>28.7955</v>
      </c>
      <c r="E313" s="7">
        <f>AVERAGE(D311:D313)</f>
        <v>28.784</v>
      </c>
      <c r="G313" s="2">
        <v>60.48085</v>
      </c>
      <c r="H313" s="2">
        <v>0.0</v>
      </c>
      <c r="I313" s="2">
        <v>0.013644</v>
      </c>
      <c r="J313" s="2">
        <v>3.370749</v>
      </c>
      <c r="K313" s="2">
        <v>4.24E-4</v>
      </c>
      <c r="L313" s="2">
        <v>0.014877</v>
      </c>
      <c r="M313" s="2">
        <v>0.031052</v>
      </c>
      <c r="N313" s="2">
        <v>89.240709</v>
      </c>
      <c r="O313" s="2">
        <v>0.004115</v>
      </c>
      <c r="P313" s="2">
        <v>6.73E-4</v>
      </c>
    </row>
    <row r="314">
      <c r="A314" s="2" t="s">
        <v>171</v>
      </c>
      <c r="B314" s="2">
        <v>0.0</v>
      </c>
      <c r="C314" s="2">
        <v>35.3778</v>
      </c>
      <c r="D314" s="2">
        <v>44.3124</v>
      </c>
      <c r="E314" s="2"/>
      <c r="G314" s="2">
        <v>64.490319</v>
      </c>
      <c r="H314" s="2">
        <v>0.0</v>
      </c>
      <c r="I314" s="2">
        <v>0.01532</v>
      </c>
      <c r="J314" s="2">
        <v>6.197133</v>
      </c>
      <c r="K314" s="2">
        <v>8.53E-4</v>
      </c>
      <c r="L314" s="2">
        <v>0.015904</v>
      </c>
      <c r="M314" s="2">
        <v>0.047577</v>
      </c>
      <c r="N314" s="2">
        <v>108.768185</v>
      </c>
      <c r="O314" s="2">
        <v>0.004392</v>
      </c>
      <c r="P314" s="2">
        <v>7.32E-4</v>
      </c>
    </row>
    <row r="315">
      <c r="A315" s="2" t="s">
        <v>171</v>
      </c>
      <c r="B315" s="2">
        <v>1.0</v>
      </c>
      <c r="C315" s="2">
        <v>34.9277</v>
      </c>
      <c r="D315" s="2">
        <v>43.9022</v>
      </c>
      <c r="E315" s="2"/>
      <c r="G315" s="2">
        <v>62.162421</v>
      </c>
      <c r="H315" s="2">
        <v>0.0</v>
      </c>
      <c r="I315" s="2">
        <v>0.014204</v>
      </c>
      <c r="J315" s="2">
        <v>6.192995</v>
      </c>
      <c r="K315" s="2">
        <v>0.002092</v>
      </c>
      <c r="L315" s="2">
        <v>0.014731</v>
      </c>
      <c r="M315" s="2">
        <v>0.04848</v>
      </c>
      <c r="N315" s="2">
        <v>106.027978</v>
      </c>
      <c r="O315" s="2">
        <v>0.004636</v>
      </c>
      <c r="P315" s="2">
        <v>8.59E-4</v>
      </c>
    </row>
    <row r="316">
      <c r="A316" s="2" t="s">
        <v>171</v>
      </c>
      <c r="B316" s="2">
        <v>2.0</v>
      </c>
      <c r="C316" s="2">
        <v>36.1294</v>
      </c>
      <c r="D316" s="2">
        <v>45.098</v>
      </c>
      <c r="E316" s="7">
        <f>AVERAGE(D314:D316)</f>
        <v>44.43753333</v>
      </c>
      <c r="G316" s="2">
        <v>59.724312</v>
      </c>
      <c r="H316" s="2">
        <v>0.0</v>
      </c>
      <c r="I316" s="2">
        <v>0.01313</v>
      </c>
      <c r="J316" s="2">
        <v>6.218391</v>
      </c>
      <c r="K316" s="2">
        <v>7.65E-4</v>
      </c>
      <c r="L316" s="2">
        <v>0.014832</v>
      </c>
      <c r="M316" s="2">
        <v>0.046384</v>
      </c>
      <c r="N316" s="2">
        <v>104.788767</v>
      </c>
      <c r="O316" s="2">
        <v>0.004055</v>
      </c>
      <c r="P316" s="2">
        <v>7.9E-4</v>
      </c>
    </row>
    <row r="317">
      <c r="A317" s="2" t="s">
        <v>99</v>
      </c>
      <c r="B317" s="2">
        <v>0.0</v>
      </c>
      <c r="C317" s="2">
        <v>52.6152</v>
      </c>
      <c r="D317" s="2">
        <v>68.7888</v>
      </c>
      <c r="E317" s="2"/>
      <c r="G317" s="2">
        <v>60.888842</v>
      </c>
      <c r="H317" s="2">
        <v>0.0</v>
      </c>
      <c r="I317" s="2">
        <v>0.015862</v>
      </c>
      <c r="J317" s="2">
        <v>11.665643</v>
      </c>
      <c r="K317" s="2">
        <v>0.001619</v>
      </c>
      <c r="L317" s="2">
        <v>0.014966</v>
      </c>
      <c r="M317" s="2">
        <v>0.071376</v>
      </c>
      <c r="N317" s="2">
        <v>129.639889</v>
      </c>
      <c r="O317" s="2">
        <v>0.00418</v>
      </c>
      <c r="P317" s="2">
        <v>0.001124</v>
      </c>
    </row>
    <row r="318">
      <c r="A318" s="2" t="s">
        <v>99</v>
      </c>
      <c r="B318" s="2">
        <v>1.0</v>
      </c>
      <c r="C318" s="2">
        <v>50.3026</v>
      </c>
      <c r="D318" s="2">
        <v>66.259</v>
      </c>
      <c r="E318" s="2"/>
      <c r="G318" s="2">
        <v>61.021688</v>
      </c>
      <c r="H318" s="2">
        <v>0.0</v>
      </c>
      <c r="I318" s="2">
        <v>0.017667</v>
      </c>
      <c r="J318" s="2">
        <v>11.643232</v>
      </c>
      <c r="K318" s="2">
        <v>0.004066</v>
      </c>
      <c r="L318" s="2">
        <v>0.015049</v>
      </c>
      <c r="M318" s="2">
        <v>0.070716</v>
      </c>
      <c r="N318" s="2">
        <v>127.240112</v>
      </c>
      <c r="O318" s="2">
        <v>0.005089</v>
      </c>
      <c r="P318" s="2">
        <v>0.001116</v>
      </c>
    </row>
    <row r="319">
      <c r="A319" s="2" t="s">
        <v>99</v>
      </c>
      <c r="B319" s="2">
        <v>2.0</v>
      </c>
      <c r="C319" s="2">
        <v>52.226</v>
      </c>
      <c r="D319" s="2">
        <v>68.0915</v>
      </c>
      <c r="E319" s="7">
        <f>AVERAGE(D317:D319)</f>
        <v>67.7131</v>
      </c>
      <c r="G319" s="2">
        <v>63.525882</v>
      </c>
      <c r="H319" s="2">
        <v>0.0</v>
      </c>
      <c r="I319" s="2">
        <v>0.0138</v>
      </c>
      <c r="J319" s="2">
        <v>11.655612</v>
      </c>
      <c r="K319" s="2">
        <v>0.003118</v>
      </c>
      <c r="L319" s="2">
        <v>0.015496</v>
      </c>
      <c r="M319" s="2">
        <v>0.064034</v>
      </c>
      <c r="N319" s="2">
        <v>131.581431</v>
      </c>
      <c r="O319" s="2">
        <v>0.005028</v>
      </c>
      <c r="P319" s="2">
        <v>9.81E-4</v>
      </c>
    </row>
    <row r="320">
      <c r="A320" s="2" t="s">
        <v>100</v>
      </c>
      <c r="B320" s="2">
        <v>0.0</v>
      </c>
      <c r="C320" s="2">
        <v>71.3634</v>
      </c>
      <c r="D320" s="2">
        <v>98.8618</v>
      </c>
      <c r="E320" s="2"/>
      <c r="G320" s="2">
        <v>61.244747</v>
      </c>
      <c r="H320" s="2">
        <v>0.0</v>
      </c>
      <c r="I320" s="2">
        <v>0.013134</v>
      </c>
      <c r="J320" s="2">
        <v>21.31378</v>
      </c>
      <c r="K320" s="2">
        <v>0.003062</v>
      </c>
      <c r="L320" s="2">
        <v>0.015315</v>
      </c>
      <c r="M320" s="2">
        <v>0.118649</v>
      </c>
      <c r="N320" s="2">
        <v>160.073621</v>
      </c>
      <c r="O320" s="2">
        <v>0.00583</v>
      </c>
      <c r="P320" s="2">
        <v>0.001414</v>
      </c>
    </row>
    <row r="321">
      <c r="A321" s="2" t="s">
        <v>100</v>
      </c>
      <c r="B321" s="2">
        <v>1.0</v>
      </c>
      <c r="C321" s="2">
        <v>77.9488</v>
      </c>
      <c r="D321" s="2">
        <v>105.617</v>
      </c>
      <c r="E321" s="2"/>
      <c r="G321" s="2">
        <v>67.133742</v>
      </c>
      <c r="H321" s="2">
        <v>0.0</v>
      </c>
      <c r="I321" s="2">
        <v>0.012627</v>
      </c>
      <c r="J321" s="2">
        <v>21.491155</v>
      </c>
      <c r="K321" s="2">
        <v>0.002716</v>
      </c>
      <c r="L321" s="2">
        <v>0.014473</v>
      </c>
      <c r="M321" s="2">
        <v>0.101769</v>
      </c>
      <c r="N321" s="2">
        <v>172.716185</v>
      </c>
      <c r="O321" s="2">
        <v>0.004997</v>
      </c>
      <c r="P321" s="2">
        <v>0.001234</v>
      </c>
    </row>
    <row r="322">
      <c r="A322" s="2" t="s">
        <v>100</v>
      </c>
      <c r="B322" s="2">
        <v>2.0</v>
      </c>
      <c r="C322" s="2">
        <v>71.6406</v>
      </c>
      <c r="D322" s="2">
        <v>99.3229</v>
      </c>
      <c r="E322" s="7">
        <f>AVERAGE(D320:D322)</f>
        <v>101.2672333</v>
      </c>
      <c r="G322" s="2">
        <v>61.894724</v>
      </c>
      <c r="H322" s="2">
        <v>0.0</v>
      </c>
      <c r="I322" s="2">
        <v>0.012325</v>
      </c>
      <c r="J322" s="2">
        <v>21.446565</v>
      </c>
      <c r="K322" s="2">
        <v>0.002346</v>
      </c>
      <c r="L322" s="2">
        <v>0.014485</v>
      </c>
      <c r="M322" s="2">
        <v>0.11291</v>
      </c>
      <c r="N322" s="2">
        <v>161.184165</v>
      </c>
      <c r="O322" s="2">
        <v>0.004993</v>
      </c>
      <c r="P322" s="2">
        <v>0.001378</v>
      </c>
    </row>
    <row r="323">
      <c r="A323" s="2" t="s">
        <v>101</v>
      </c>
      <c r="B323" s="2">
        <v>0.0</v>
      </c>
      <c r="C323" s="2">
        <v>97.0486</v>
      </c>
      <c r="D323" s="2">
        <v>143.547</v>
      </c>
      <c r="E323" s="2"/>
      <c r="G323" s="2">
        <v>63.215381</v>
      </c>
      <c r="H323" s="2">
        <v>0.0</v>
      </c>
      <c r="I323" s="2">
        <v>0.016198</v>
      </c>
      <c r="J323" s="2">
        <v>37.524106</v>
      </c>
      <c r="K323" s="2">
        <v>0.003739</v>
      </c>
      <c r="L323" s="2">
        <v>0.015143</v>
      </c>
      <c r="M323" s="2">
        <v>0.158445</v>
      </c>
      <c r="N323" s="2">
        <v>206.725305</v>
      </c>
      <c r="O323" s="2">
        <v>0.005315</v>
      </c>
      <c r="P323" s="2">
        <v>0.002195</v>
      </c>
    </row>
    <row r="324">
      <c r="A324" s="2" t="s">
        <v>101</v>
      </c>
      <c r="B324" s="2">
        <v>1.0</v>
      </c>
      <c r="C324" s="2">
        <v>111.45</v>
      </c>
      <c r="D324" s="2">
        <v>158.587</v>
      </c>
      <c r="E324" s="2"/>
      <c r="G324" s="2">
        <v>71.130767</v>
      </c>
      <c r="H324" s="2">
        <v>0.0</v>
      </c>
      <c r="I324" s="2">
        <v>0.014881</v>
      </c>
      <c r="J324" s="2">
        <v>37.679616</v>
      </c>
      <c r="K324" s="2">
        <v>0.004812</v>
      </c>
      <c r="L324" s="2">
        <v>0.0149</v>
      </c>
      <c r="M324" s="2">
        <v>0.191515</v>
      </c>
      <c r="N324" s="2">
        <v>229.683174</v>
      </c>
      <c r="O324" s="2">
        <v>0.004448</v>
      </c>
      <c r="P324" s="2">
        <v>0.002108</v>
      </c>
    </row>
    <row r="325">
      <c r="A325" s="2" t="s">
        <v>101</v>
      </c>
      <c r="B325" s="2">
        <v>2.0</v>
      </c>
      <c r="C325" s="2">
        <v>96.1133</v>
      </c>
      <c r="D325" s="2">
        <v>142.413</v>
      </c>
      <c r="E325" s="7">
        <f>AVERAGE(D323:D325)</f>
        <v>148.1823333</v>
      </c>
      <c r="G325" s="2">
        <v>61.712437</v>
      </c>
      <c r="H325" s="2">
        <v>0.0</v>
      </c>
      <c r="I325" s="2">
        <v>0.014101</v>
      </c>
      <c r="J325" s="2">
        <v>37.483839</v>
      </c>
      <c r="K325" s="2">
        <v>0.003723</v>
      </c>
      <c r="L325" s="2">
        <v>0.014605</v>
      </c>
      <c r="M325" s="2">
        <v>0.153602</v>
      </c>
      <c r="N325" s="2">
        <v>204.092799</v>
      </c>
      <c r="O325" s="2">
        <v>0.005277</v>
      </c>
      <c r="P325" s="2">
        <v>0.002137</v>
      </c>
    </row>
    <row r="326">
      <c r="A326" s="2" t="s">
        <v>172</v>
      </c>
      <c r="B326" s="2">
        <v>0.0</v>
      </c>
      <c r="C326" s="2" t="s">
        <v>165</v>
      </c>
      <c r="D326" s="2" t="s">
        <v>165</v>
      </c>
      <c r="G326" s="2" t="s">
        <v>165</v>
      </c>
      <c r="H326" s="2" t="s">
        <v>165</v>
      </c>
      <c r="I326" s="2" t="s">
        <v>165</v>
      </c>
      <c r="J326" s="2">
        <v>15.5644</v>
      </c>
      <c r="K326" s="2" t="s">
        <v>165</v>
      </c>
      <c r="L326" s="2">
        <v>2.38419</v>
      </c>
      <c r="M326" s="2" t="s">
        <v>16</v>
      </c>
      <c r="N326" s="2"/>
      <c r="O326" s="2"/>
      <c r="P326" s="2"/>
    </row>
    <row r="327">
      <c r="A327" s="2" t="s">
        <v>172</v>
      </c>
      <c r="B327" s="2">
        <v>1.0</v>
      </c>
      <c r="C327" s="2" t="s">
        <v>165</v>
      </c>
      <c r="D327" s="2" t="s">
        <v>165</v>
      </c>
      <c r="G327" s="2" t="s">
        <v>165</v>
      </c>
      <c r="H327" s="2" t="s">
        <v>165</v>
      </c>
      <c r="I327" s="2" t="s">
        <v>165</v>
      </c>
      <c r="J327" s="2">
        <v>15.3174</v>
      </c>
      <c r="K327" s="2" t="s">
        <v>165</v>
      </c>
      <c r="L327" s="2">
        <v>2.38419</v>
      </c>
      <c r="M327" s="2" t="s">
        <v>16</v>
      </c>
      <c r="N327" s="2"/>
      <c r="O327" s="2"/>
      <c r="P327" s="2"/>
    </row>
    <row r="328">
      <c r="A328" s="2" t="s">
        <v>172</v>
      </c>
      <c r="B328" s="2">
        <v>2.0</v>
      </c>
      <c r="C328" s="2" t="s">
        <v>165</v>
      </c>
      <c r="D328" s="2" t="s">
        <v>165</v>
      </c>
      <c r="G328" s="2" t="s">
        <v>165</v>
      </c>
      <c r="H328" s="2" t="s">
        <v>165</v>
      </c>
      <c r="I328" s="2" t="s">
        <v>165</v>
      </c>
      <c r="J328" s="2">
        <v>16.0819</v>
      </c>
      <c r="K328" s="2" t="s">
        <v>165</v>
      </c>
      <c r="L328" s="2">
        <v>2.38419</v>
      </c>
      <c r="M328" s="2" t="s">
        <v>16</v>
      </c>
      <c r="N328" s="2"/>
      <c r="O328" s="2"/>
      <c r="P328" s="2"/>
    </row>
    <row r="329">
      <c r="A329" s="2" t="s">
        <v>173</v>
      </c>
      <c r="B329" s="2">
        <v>0.0</v>
      </c>
      <c r="C329" s="2" t="s">
        <v>165</v>
      </c>
      <c r="D329" s="2" t="s">
        <v>165</v>
      </c>
      <c r="G329" s="2" t="s">
        <v>165</v>
      </c>
      <c r="H329" s="2" t="s">
        <v>165</v>
      </c>
      <c r="I329" s="2" t="s">
        <v>165</v>
      </c>
      <c r="J329" s="2">
        <v>15.6234</v>
      </c>
      <c r="K329" s="2" t="s">
        <v>165</v>
      </c>
      <c r="L329" s="2">
        <v>2.38419</v>
      </c>
      <c r="M329" s="2" t="s">
        <v>16</v>
      </c>
      <c r="N329" s="2"/>
      <c r="O329" s="2"/>
      <c r="P329" s="2"/>
    </row>
    <row r="330">
      <c r="A330" s="2" t="s">
        <v>173</v>
      </c>
      <c r="B330" s="2">
        <v>1.0</v>
      </c>
      <c r="C330" s="2" t="s">
        <v>165</v>
      </c>
      <c r="D330" s="2" t="s">
        <v>165</v>
      </c>
      <c r="G330" s="2" t="s">
        <v>165</v>
      </c>
      <c r="H330" s="2" t="s">
        <v>165</v>
      </c>
      <c r="I330" s="2" t="s">
        <v>165</v>
      </c>
      <c r="J330" s="2">
        <v>15.5505</v>
      </c>
      <c r="K330" s="2" t="s">
        <v>165</v>
      </c>
      <c r="L330" s="2">
        <v>2.38419</v>
      </c>
      <c r="M330" s="2" t="s">
        <v>16</v>
      </c>
      <c r="N330" s="2"/>
      <c r="O330" s="2"/>
      <c r="P330" s="2"/>
    </row>
    <row r="331">
      <c r="A331" s="2" t="s">
        <v>173</v>
      </c>
      <c r="B331" s="2">
        <v>2.0</v>
      </c>
      <c r="C331" s="2" t="s">
        <v>165</v>
      </c>
      <c r="D331" s="2" t="s">
        <v>165</v>
      </c>
      <c r="G331" s="2" t="s">
        <v>165</v>
      </c>
      <c r="H331" s="2" t="s">
        <v>165</v>
      </c>
      <c r="I331" s="2" t="s">
        <v>165</v>
      </c>
      <c r="J331" s="2">
        <v>15.3723</v>
      </c>
      <c r="K331" s="2" t="s">
        <v>165</v>
      </c>
      <c r="L331" s="2">
        <v>4.76837</v>
      </c>
      <c r="M331" s="2" t="s">
        <v>16</v>
      </c>
      <c r="N331" s="2"/>
      <c r="O331" s="2"/>
      <c r="P331" s="2"/>
    </row>
    <row r="334">
      <c r="A334" s="1" t="s">
        <v>174</v>
      </c>
      <c r="E334" s="2" t="s">
        <v>175</v>
      </c>
    </row>
    <row r="335">
      <c r="A335" s="2" t="s">
        <v>61</v>
      </c>
      <c r="B335" s="2">
        <v>0.0</v>
      </c>
      <c r="C335" s="2">
        <v>7.033267</v>
      </c>
      <c r="D335" s="2"/>
    </row>
    <row r="336">
      <c r="A336" s="2" t="s">
        <v>61</v>
      </c>
      <c r="B336" s="2">
        <v>1.0</v>
      </c>
      <c r="C336" s="2">
        <v>7.314467</v>
      </c>
      <c r="D336" s="2"/>
    </row>
    <row r="337">
      <c r="A337" s="2" t="s">
        <v>61</v>
      </c>
      <c r="B337" s="2">
        <v>2.0</v>
      </c>
      <c r="C337" s="2">
        <v>7.615158</v>
      </c>
      <c r="D337" s="7">
        <f>AVERAGE(C335:C337)</f>
        <v>7.320964</v>
      </c>
    </row>
    <row r="338">
      <c r="A338" s="2" t="s">
        <v>69</v>
      </c>
      <c r="B338" s="2">
        <v>0.0</v>
      </c>
      <c r="C338" s="2">
        <v>17.69287</v>
      </c>
      <c r="D338" s="2"/>
    </row>
    <row r="339">
      <c r="A339" s="2" t="s">
        <v>69</v>
      </c>
      <c r="B339" s="2">
        <v>1.0</v>
      </c>
      <c r="C339" s="2">
        <v>18.306429</v>
      </c>
      <c r="D339" s="2"/>
    </row>
    <row r="340">
      <c r="A340" s="2" t="s">
        <v>69</v>
      </c>
      <c r="B340" s="2">
        <v>2.0</v>
      </c>
      <c r="C340" s="2">
        <v>17.868699</v>
      </c>
      <c r="D340" s="7">
        <f>AVERAGE(C338:C340)</f>
        <v>17.95599933</v>
      </c>
    </row>
    <row r="341">
      <c r="A341" s="2" t="s">
        <v>76</v>
      </c>
      <c r="B341" s="2">
        <v>0.0</v>
      </c>
      <c r="C341" s="2">
        <v>124.580801</v>
      </c>
      <c r="D341" s="2"/>
    </row>
    <row r="342">
      <c r="A342" s="2" t="s">
        <v>76</v>
      </c>
      <c r="B342" s="2">
        <v>1.0</v>
      </c>
      <c r="C342" s="2">
        <v>126.557592</v>
      </c>
      <c r="D342" s="2"/>
    </row>
    <row r="343">
      <c r="A343" s="2" t="s">
        <v>76</v>
      </c>
      <c r="B343" s="2">
        <v>2.0</v>
      </c>
      <c r="C343" s="2">
        <v>126.544153</v>
      </c>
      <c r="D343" s="7">
        <f>AVERAGE(C341:C343)</f>
        <v>125.894182</v>
      </c>
    </row>
    <row r="344">
      <c r="A344" s="2" t="s">
        <v>176</v>
      </c>
      <c r="B344" s="2">
        <v>0.0</v>
      </c>
      <c r="C344" s="2">
        <v>7.588105</v>
      </c>
      <c r="D344" s="2"/>
    </row>
    <row r="345">
      <c r="A345" s="2" t="s">
        <v>176</v>
      </c>
      <c r="B345" s="2">
        <v>1.0</v>
      </c>
      <c r="C345" s="2">
        <v>7.434681</v>
      </c>
      <c r="D345" s="2"/>
    </row>
    <row r="346">
      <c r="A346" s="2" t="s">
        <v>176</v>
      </c>
      <c r="B346" s="2">
        <v>2.0</v>
      </c>
      <c r="C346" s="2">
        <v>7.68686</v>
      </c>
      <c r="D346" s="7">
        <f>AVERAGE(C344:C346)</f>
        <v>7.569882</v>
      </c>
    </row>
    <row r="347">
      <c r="A347" s="2" t="s">
        <v>177</v>
      </c>
      <c r="B347" s="2">
        <v>0.0</v>
      </c>
      <c r="C347" s="2">
        <v>17.899075</v>
      </c>
      <c r="D347" s="2"/>
    </row>
    <row r="348">
      <c r="A348" s="2" t="s">
        <v>177</v>
      </c>
      <c r="B348" s="2">
        <v>1.0</v>
      </c>
      <c r="C348" s="2">
        <v>18.233429</v>
      </c>
      <c r="D348" s="2"/>
    </row>
    <row r="349">
      <c r="A349" s="2" t="s">
        <v>177</v>
      </c>
      <c r="B349" s="2">
        <v>2.0</v>
      </c>
      <c r="C349" s="2">
        <v>17.728056</v>
      </c>
      <c r="D349" s="7">
        <f>AVERAGE(C347:C349)</f>
        <v>17.95352</v>
      </c>
    </row>
    <row r="350">
      <c r="A350" s="2" t="s">
        <v>178</v>
      </c>
      <c r="B350" s="2">
        <v>0.0</v>
      </c>
      <c r="C350" s="2">
        <v>128.444734</v>
      </c>
      <c r="D350" s="2"/>
    </row>
    <row r="351">
      <c r="A351" s="2" t="s">
        <v>178</v>
      </c>
      <c r="B351" s="2">
        <v>1.0</v>
      </c>
      <c r="C351" s="2">
        <v>130.500162</v>
      </c>
      <c r="D351" s="2"/>
    </row>
    <row r="352">
      <c r="A352" s="2" t="s">
        <v>178</v>
      </c>
      <c r="B352" s="2">
        <v>2.0</v>
      </c>
      <c r="C352" s="2">
        <v>128.972557</v>
      </c>
      <c r="D352" s="7">
        <f>AVERAGE(C350:C352)</f>
        <v>129.3058177</v>
      </c>
    </row>
    <row r="353">
      <c r="A353" s="2" t="s">
        <v>83</v>
      </c>
      <c r="B353" s="2">
        <v>0.0</v>
      </c>
      <c r="C353" s="2">
        <v>23.027948</v>
      </c>
      <c r="D353" s="2"/>
    </row>
    <row r="354">
      <c r="A354" s="2" t="s">
        <v>83</v>
      </c>
      <c r="B354" s="2">
        <v>1.0</v>
      </c>
      <c r="C354" s="2">
        <v>22.994102</v>
      </c>
      <c r="D354" s="2"/>
    </row>
    <row r="355">
      <c r="A355" s="2" t="s">
        <v>83</v>
      </c>
      <c r="B355" s="2">
        <v>2.0</v>
      </c>
      <c r="C355" s="2">
        <v>22.5854</v>
      </c>
      <c r="D355" s="7">
        <f>AVERAGE(C353:C355)</f>
        <v>22.86915</v>
      </c>
    </row>
    <row r="356">
      <c r="A356" s="2" t="s">
        <v>90</v>
      </c>
      <c r="B356" s="2">
        <v>0.0</v>
      </c>
      <c r="C356" s="2">
        <v>88.518796</v>
      </c>
      <c r="D356" s="2"/>
    </row>
    <row r="357">
      <c r="A357" s="2" t="s">
        <v>90</v>
      </c>
      <c r="B357" s="2">
        <v>1.0</v>
      </c>
      <c r="C357" s="2">
        <v>88.311853</v>
      </c>
      <c r="D357" s="2"/>
    </row>
    <row r="358">
      <c r="A358" s="2" t="s">
        <v>90</v>
      </c>
      <c r="B358" s="2">
        <v>2.0</v>
      </c>
      <c r="C358" s="2">
        <v>89.069715</v>
      </c>
      <c r="D358" s="7">
        <f>AVERAGE(C356:C358)</f>
        <v>88.63345467</v>
      </c>
    </row>
    <row r="359">
      <c r="A359" s="2" t="s">
        <v>128</v>
      </c>
      <c r="B359" s="2">
        <v>0.0</v>
      </c>
      <c r="C359" s="2">
        <v>132.472262</v>
      </c>
      <c r="D359" s="2"/>
    </row>
    <row r="360">
      <c r="A360" s="2" t="s">
        <v>128</v>
      </c>
      <c r="B360" s="2">
        <v>1.0</v>
      </c>
      <c r="C360" s="2">
        <v>133.451043</v>
      </c>
      <c r="D360" s="2"/>
    </row>
    <row r="361">
      <c r="A361" s="2" t="s">
        <v>128</v>
      </c>
      <c r="B361" s="2">
        <v>2.0</v>
      </c>
      <c r="C361" s="2">
        <v>139.774957</v>
      </c>
      <c r="D361" s="7">
        <f>AVERAGE(C359:C361)</f>
        <v>135.232754</v>
      </c>
    </row>
    <row r="362">
      <c r="A362" s="2" t="s">
        <v>129</v>
      </c>
      <c r="B362" s="2">
        <v>0.0</v>
      </c>
      <c r="C362" s="2">
        <v>223.53876</v>
      </c>
      <c r="D362" s="2"/>
    </row>
    <row r="363">
      <c r="A363" s="2" t="s">
        <v>129</v>
      </c>
      <c r="B363" s="2">
        <v>1.0</v>
      </c>
      <c r="C363" s="2">
        <v>214.313779</v>
      </c>
      <c r="D363" s="2"/>
    </row>
    <row r="364">
      <c r="A364" s="2" t="s">
        <v>129</v>
      </c>
      <c r="B364" s="2">
        <v>2.0</v>
      </c>
      <c r="C364" s="2">
        <v>197.967872</v>
      </c>
      <c r="D364" s="7">
        <f>AVERAGE(C362:C364)</f>
        <v>211.940137</v>
      </c>
    </row>
    <row r="365">
      <c r="A365" s="2" t="s">
        <v>179</v>
      </c>
      <c r="B365" s="2">
        <v>0.0</v>
      </c>
      <c r="C365" s="2">
        <v>22.480422</v>
      </c>
      <c r="D365" s="2"/>
    </row>
    <row r="366">
      <c r="A366" s="2" t="s">
        <v>179</v>
      </c>
      <c r="B366" s="2">
        <v>1.0</v>
      </c>
      <c r="C366" s="2">
        <v>23.224442</v>
      </c>
      <c r="D366" s="2"/>
    </row>
    <row r="367">
      <c r="A367" s="2" t="s">
        <v>179</v>
      </c>
      <c r="B367" s="2">
        <v>2.0</v>
      </c>
      <c r="C367" s="2">
        <v>23.306973</v>
      </c>
      <c r="D367" s="7">
        <f>AVERAGE(C365:C367)</f>
        <v>23.00394567</v>
      </c>
    </row>
    <row r="368">
      <c r="A368" s="2" t="s">
        <v>180</v>
      </c>
      <c r="B368" s="2">
        <v>0.0</v>
      </c>
      <c r="C368" s="2">
        <v>86.276513</v>
      </c>
      <c r="D368" s="2"/>
    </row>
    <row r="369">
      <c r="A369" s="2" t="s">
        <v>180</v>
      </c>
      <c r="B369" s="2">
        <v>1.0</v>
      </c>
      <c r="C369" s="2">
        <v>87.609004</v>
      </c>
      <c r="D369" s="2"/>
    </row>
    <row r="370">
      <c r="A370" s="2" t="s">
        <v>180</v>
      </c>
      <c r="B370" s="2">
        <v>2.0</v>
      </c>
      <c r="C370" s="2">
        <v>87.595983</v>
      </c>
      <c r="D370" s="7">
        <f>AVERAGE(C368:C370)</f>
        <v>87.1605</v>
      </c>
    </row>
    <row r="371">
      <c r="A371" s="2" t="s">
        <v>181</v>
      </c>
      <c r="B371" s="2">
        <v>0.0</v>
      </c>
      <c r="C371" s="2">
        <v>132.769594</v>
      </c>
      <c r="D371" s="2"/>
    </row>
    <row r="372">
      <c r="A372" s="2" t="s">
        <v>181</v>
      </c>
      <c r="B372" s="2">
        <v>1.0</v>
      </c>
      <c r="C372" s="2">
        <v>127.608174</v>
      </c>
      <c r="D372" s="2"/>
    </row>
    <row r="373">
      <c r="A373" s="2" t="s">
        <v>181</v>
      </c>
      <c r="B373" s="2">
        <v>2.0</v>
      </c>
      <c r="C373" s="2">
        <v>133.458711</v>
      </c>
      <c r="D373" s="7">
        <f>AVERAGE(C371:C373)</f>
        <v>131.2788263</v>
      </c>
    </row>
    <row r="374">
      <c r="A374" s="2" t="s">
        <v>182</v>
      </c>
      <c r="B374" s="2">
        <v>0.0</v>
      </c>
      <c r="C374" s="2">
        <v>199.386512</v>
      </c>
      <c r="D374" s="2"/>
    </row>
    <row r="375">
      <c r="A375" s="2" t="s">
        <v>182</v>
      </c>
      <c r="B375" s="2">
        <v>1.0</v>
      </c>
      <c r="C375" s="2">
        <v>223.758547</v>
      </c>
      <c r="D375" s="2"/>
    </row>
    <row r="376">
      <c r="A376" s="2" t="s">
        <v>182</v>
      </c>
      <c r="B376" s="2">
        <v>2.0</v>
      </c>
      <c r="C376" s="2">
        <v>215.859889</v>
      </c>
      <c r="D376" s="7">
        <f>AVERAGE(C374:C376)</f>
        <v>213.0016493</v>
      </c>
    </row>
    <row r="377">
      <c r="D377" s="2"/>
    </row>
  </sheetData>
  <mergeCells count="1">
    <mergeCell ref="E334:I3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7.0"/>
  </cols>
  <sheetData>
    <row r="1">
      <c r="A1" s="1" t="s">
        <v>0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>
      <c r="A2" s="4" t="s">
        <v>14</v>
      </c>
      <c r="B2" s="2">
        <v>1.0</v>
      </c>
      <c r="C2" s="2">
        <v>7.50041</v>
      </c>
      <c r="D2" s="2">
        <v>90.5511</v>
      </c>
      <c r="E2" s="6">
        <v>128.113</v>
      </c>
      <c r="F2" s="2">
        <v>78.823089</v>
      </c>
      <c r="G2" s="2">
        <v>0.048377</v>
      </c>
      <c r="H2" s="2">
        <v>0.09354</v>
      </c>
      <c r="I2" s="2">
        <v>0.380322</v>
      </c>
      <c r="J2" s="2">
        <v>1.49E-4</v>
      </c>
      <c r="K2" s="2">
        <v>0.146582</v>
      </c>
      <c r="L2" s="2">
        <v>1.553885</v>
      </c>
      <c r="M2" s="2">
        <v>202.9725</v>
      </c>
      <c r="N2" s="2">
        <v>0.137685</v>
      </c>
      <c r="O2" s="2">
        <v>6.88E-4</v>
      </c>
    </row>
    <row r="3">
      <c r="A3" s="4" t="s">
        <v>17</v>
      </c>
      <c r="B3" s="2">
        <v>8.0</v>
      </c>
      <c r="C3" s="2">
        <v>4.73679</v>
      </c>
      <c r="D3" s="2">
        <v>12.8927</v>
      </c>
      <c r="E3" s="6">
        <v>18.6204</v>
      </c>
      <c r="F3" s="2">
        <v>21.885442</v>
      </c>
      <c r="G3" s="2">
        <v>0.013766</v>
      </c>
      <c r="H3" s="2">
        <v>0.099281</v>
      </c>
      <c r="I3" s="2">
        <v>0.068964</v>
      </c>
      <c r="J3" s="2">
        <v>1.07E-4</v>
      </c>
      <c r="K3" s="2">
        <v>0.147086</v>
      </c>
      <c r="L3" s="2">
        <v>0.274276</v>
      </c>
      <c r="M3" s="2">
        <v>39.862391</v>
      </c>
      <c r="N3" s="2">
        <v>0.127097</v>
      </c>
      <c r="O3" s="2">
        <v>5.82E-4</v>
      </c>
    </row>
    <row r="4">
      <c r="A4" s="4" t="s">
        <v>18</v>
      </c>
      <c r="B4" s="2">
        <v>16.0</v>
      </c>
      <c r="C4" s="2">
        <v>2.77366</v>
      </c>
      <c r="D4" s="2">
        <v>7.52326</v>
      </c>
      <c r="E4" s="6">
        <v>11.1006</v>
      </c>
      <c r="F4" s="2">
        <v>17.296437</v>
      </c>
      <c r="G4" s="2">
        <v>0.01474</v>
      </c>
      <c r="H4" s="2">
        <v>0.127854</v>
      </c>
      <c r="I4" s="2">
        <v>0.04932</v>
      </c>
      <c r="J4" s="2">
        <v>2.5E-4</v>
      </c>
      <c r="K4" s="2">
        <v>0.145428</v>
      </c>
      <c r="L4" s="2">
        <v>0.201553</v>
      </c>
      <c r="M4" s="2">
        <v>27.915222</v>
      </c>
      <c r="N4" s="2">
        <v>0.122871</v>
      </c>
      <c r="O4" s="2">
        <v>7.43E-4</v>
      </c>
    </row>
    <row r="5">
      <c r="A5" s="4" t="s">
        <v>19</v>
      </c>
      <c r="B5" s="2">
        <v>24.0</v>
      </c>
      <c r="C5" s="2">
        <v>1.92522</v>
      </c>
      <c r="D5" s="2">
        <v>5.22675</v>
      </c>
      <c r="E5" s="6">
        <v>7.78726</v>
      </c>
      <c r="F5" s="2">
        <v>15.310657</v>
      </c>
      <c r="G5" s="2">
        <v>0.013128</v>
      </c>
      <c r="H5" s="2">
        <v>0.099435</v>
      </c>
      <c r="I5" s="2">
        <v>0.041307</v>
      </c>
      <c r="J5" s="2">
        <v>1.84E-4</v>
      </c>
      <c r="K5" s="2">
        <v>0.142354</v>
      </c>
      <c r="L5" s="2">
        <v>0.156654</v>
      </c>
      <c r="M5" s="2">
        <v>22.77377</v>
      </c>
      <c r="N5" s="2">
        <v>0.123028</v>
      </c>
      <c r="O5" s="2">
        <v>5.84E-4</v>
      </c>
    </row>
    <row r="6">
      <c r="A6" s="4" t="s">
        <v>20</v>
      </c>
      <c r="B6" s="2">
        <v>32.0</v>
      </c>
      <c r="C6" s="2">
        <v>1.49977</v>
      </c>
      <c r="D6" s="2">
        <v>4.64785</v>
      </c>
      <c r="E6" s="6">
        <v>6.71165</v>
      </c>
      <c r="F6" s="2">
        <v>13.691</v>
      </c>
      <c r="G6" s="2">
        <v>0.011414</v>
      </c>
      <c r="H6" s="2">
        <v>0.091966</v>
      </c>
      <c r="I6" s="2">
        <v>0.035042</v>
      </c>
      <c r="J6" s="2">
        <v>1.03E-4</v>
      </c>
      <c r="K6" s="2">
        <v>0.136714</v>
      </c>
      <c r="L6" s="2">
        <v>0.164699</v>
      </c>
      <c r="M6" s="2">
        <v>20.139621</v>
      </c>
      <c r="N6" s="2">
        <v>0.124849</v>
      </c>
      <c r="O6" s="2">
        <v>4.86E-4</v>
      </c>
    </row>
    <row r="7">
      <c r="A7" s="4" t="s">
        <v>21</v>
      </c>
      <c r="B7" s="2">
        <v>40.0</v>
      </c>
      <c r="C7" s="2">
        <v>1.79224</v>
      </c>
      <c r="D7" s="2">
        <v>5.24183</v>
      </c>
      <c r="E7" s="6">
        <v>7.65758</v>
      </c>
      <c r="F7" s="2">
        <v>13.597197</v>
      </c>
      <c r="G7" s="2">
        <v>0.017791</v>
      </c>
      <c r="H7" s="2">
        <v>0.106908</v>
      </c>
      <c r="I7" s="2">
        <v>0.039385</v>
      </c>
      <c r="J7" s="2">
        <v>2.77E-4</v>
      </c>
      <c r="K7" s="2">
        <v>0.145434</v>
      </c>
      <c r="L7" s="2">
        <v>0.142187</v>
      </c>
      <c r="M7" s="2">
        <v>20.949363</v>
      </c>
      <c r="N7" s="2">
        <v>0.128795</v>
      </c>
      <c r="O7" s="2">
        <v>7.62E-4</v>
      </c>
    </row>
    <row r="8">
      <c r="A8" s="4" t="s">
        <v>22</v>
      </c>
      <c r="B8" s="2">
        <v>48.0</v>
      </c>
      <c r="C8" s="2">
        <v>1.62099</v>
      </c>
      <c r="D8" s="2">
        <v>5.59308</v>
      </c>
      <c r="E8" s="6">
        <v>7.7987</v>
      </c>
      <c r="F8" s="2">
        <v>14.080659</v>
      </c>
      <c r="G8" s="2">
        <v>0.018364</v>
      </c>
      <c r="H8" s="2">
        <v>0.104458</v>
      </c>
      <c r="I8" s="2">
        <v>0.037217</v>
      </c>
      <c r="J8" s="2">
        <v>1.55E-4</v>
      </c>
      <c r="K8" s="2">
        <v>0.145586</v>
      </c>
      <c r="L8" s="2">
        <v>0.138514</v>
      </c>
      <c r="M8" s="2">
        <v>21.603629</v>
      </c>
      <c r="N8" s="2">
        <v>0.121988</v>
      </c>
      <c r="O8" s="2">
        <v>6.13E-4</v>
      </c>
    </row>
    <row r="9">
      <c r="A9" s="2" t="s">
        <v>23</v>
      </c>
      <c r="B9" s="2">
        <v>1.0</v>
      </c>
      <c r="C9" s="2">
        <v>9.82536</v>
      </c>
      <c r="D9" s="2">
        <v>384.758</v>
      </c>
      <c r="E9" s="6">
        <v>412.772</v>
      </c>
      <c r="F9" s="2">
        <v>405.538998</v>
      </c>
      <c r="G9" s="2">
        <v>2.261317</v>
      </c>
      <c r="H9" s="2">
        <v>0.011815</v>
      </c>
      <c r="I9" s="2">
        <v>17.784932</v>
      </c>
      <c r="J9" s="2">
        <v>1.95E-4</v>
      </c>
      <c r="K9" s="2">
        <v>0.007155</v>
      </c>
      <c r="L9" s="2">
        <v>0.162416</v>
      </c>
      <c r="M9" s="2">
        <v>817.918499</v>
      </c>
      <c r="N9" s="2">
        <v>0.002726</v>
      </c>
      <c r="O9" s="2">
        <v>7.19E-4</v>
      </c>
    </row>
    <row r="10">
      <c r="A10" s="2" t="s">
        <v>24</v>
      </c>
      <c r="B10" s="2">
        <v>8.0</v>
      </c>
      <c r="C10" s="2">
        <v>1.55625</v>
      </c>
      <c r="D10" s="2">
        <v>53.765</v>
      </c>
      <c r="E10" s="6">
        <v>58.056</v>
      </c>
      <c r="F10" s="2">
        <v>95.435206</v>
      </c>
      <c r="G10" s="2">
        <v>0.489164</v>
      </c>
      <c r="H10" s="2">
        <v>0.020047</v>
      </c>
      <c r="I10" s="2">
        <v>2.629393</v>
      </c>
      <c r="J10" s="2">
        <v>0.0035</v>
      </c>
      <c r="K10" s="2">
        <v>0.012515</v>
      </c>
      <c r="L10" s="2">
        <v>0.037711</v>
      </c>
      <c r="M10" s="2">
        <v>153.409651</v>
      </c>
      <c r="N10" s="2">
        <v>0.006533</v>
      </c>
      <c r="O10" s="2">
        <v>7.03E-4</v>
      </c>
    </row>
    <row r="11">
      <c r="A11" s="2" t="s">
        <v>25</v>
      </c>
      <c r="B11" s="2">
        <v>16.0</v>
      </c>
      <c r="C11" s="2">
        <v>0.972127</v>
      </c>
      <c r="D11" s="2">
        <v>31.0095</v>
      </c>
      <c r="E11" s="6">
        <v>33.7344</v>
      </c>
      <c r="F11" s="2">
        <v>73.267187</v>
      </c>
      <c r="G11" s="2">
        <v>0.406357</v>
      </c>
      <c r="H11" s="2">
        <v>0.013594</v>
      </c>
      <c r="I11" s="2">
        <v>1.683272</v>
      </c>
      <c r="J11" s="2">
        <v>7.41E-4</v>
      </c>
      <c r="K11" s="2">
        <v>0.013751</v>
      </c>
      <c r="L11" s="2">
        <v>0.027405</v>
      </c>
      <c r="M11" s="2">
        <v>106.953125</v>
      </c>
      <c r="N11" s="2">
        <v>0.00518</v>
      </c>
      <c r="O11" s="2">
        <v>7.52E-4</v>
      </c>
    </row>
    <row r="12">
      <c r="A12" s="2" t="s">
        <v>26</v>
      </c>
      <c r="B12" s="2">
        <v>24.0</v>
      </c>
      <c r="C12" s="2">
        <v>0.708838</v>
      </c>
      <c r="D12" s="2">
        <v>21.5692</v>
      </c>
      <c r="E12" s="6">
        <v>23.733</v>
      </c>
      <c r="F12" s="2">
        <v>65.908114</v>
      </c>
      <c r="G12" s="2">
        <v>0.43726</v>
      </c>
      <c r="H12" s="2">
        <v>0.013642</v>
      </c>
      <c r="I12" s="2">
        <v>1.39471</v>
      </c>
      <c r="J12" s="2">
        <v>7.45E-4</v>
      </c>
      <c r="K12" s="2">
        <v>0.013795</v>
      </c>
      <c r="L12" s="2">
        <v>0.026963</v>
      </c>
      <c r="M12" s="2">
        <v>89.604195</v>
      </c>
      <c r="N12" s="2">
        <v>0.006512</v>
      </c>
      <c r="O12" s="2">
        <v>5.78E-4</v>
      </c>
    </row>
    <row r="13">
      <c r="A13" s="2" t="s">
        <v>28</v>
      </c>
      <c r="B13" s="2">
        <v>32.0</v>
      </c>
      <c r="C13" s="2">
        <v>0.613695</v>
      </c>
      <c r="D13" s="2">
        <v>16.4003</v>
      </c>
      <c r="E13" s="6">
        <v>18.1438</v>
      </c>
      <c r="F13" s="2">
        <v>62.841645</v>
      </c>
      <c r="G13" s="2">
        <v>0.45087</v>
      </c>
      <c r="H13" s="2">
        <v>0.016634</v>
      </c>
      <c r="I13" s="2">
        <v>1.063925</v>
      </c>
      <c r="J13" s="2">
        <v>0.003716</v>
      </c>
      <c r="K13" s="2">
        <v>0.014707</v>
      </c>
      <c r="L13" s="2">
        <v>0.026869</v>
      </c>
      <c r="M13" s="2">
        <v>80.94567</v>
      </c>
      <c r="N13" s="2">
        <v>0.005353</v>
      </c>
      <c r="O13" s="2">
        <v>5.88E-4</v>
      </c>
    </row>
    <row r="14">
      <c r="A14" s="2" t="s">
        <v>29</v>
      </c>
      <c r="B14" s="2">
        <v>40.0</v>
      </c>
      <c r="C14" s="2">
        <v>0.808022</v>
      </c>
      <c r="D14" s="2">
        <v>14.2965</v>
      </c>
      <c r="E14" s="6">
        <v>16.347</v>
      </c>
      <c r="F14" s="2">
        <v>62.05463</v>
      </c>
      <c r="G14" s="2">
        <v>0.428077</v>
      </c>
      <c r="H14" s="2">
        <v>0.015521</v>
      </c>
      <c r="I14" s="2">
        <v>1.180239</v>
      </c>
      <c r="J14" s="2">
        <v>0.001601</v>
      </c>
      <c r="K14" s="2">
        <v>0.015158</v>
      </c>
      <c r="L14" s="2">
        <v>0.030612</v>
      </c>
      <c r="M14" s="2">
        <v>78.363842</v>
      </c>
      <c r="N14" s="2">
        <v>0.005245</v>
      </c>
      <c r="O14" s="2">
        <v>7.93E-4</v>
      </c>
    </row>
    <row r="15">
      <c r="A15" s="2" t="s">
        <v>30</v>
      </c>
      <c r="B15" s="2">
        <v>48.0</v>
      </c>
      <c r="C15" s="2">
        <v>0.582676</v>
      </c>
      <c r="D15" s="2">
        <v>13.3958</v>
      </c>
      <c r="E15" s="6">
        <v>15.2344</v>
      </c>
      <c r="F15" s="2">
        <v>61.212305</v>
      </c>
      <c r="G15" s="2">
        <v>0.470598</v>
      </c>
      <c r="H15" s="2">
        <v>0.014635</v>
      </c>
      <c r="I15" s="2">
        <v>1.203456</v>
      </c>
      <c r="J15" s="2">
        <v>6.95E-4</v>
      </c>
      <c r="K15" s="2">
        <v>0.01472</v>
      </c>
      <c r="L15" s="2">
        <v>0.031731</v>
      </c>
      <c r="M15" s="2">
        <v>76.415422</v>
      </c>
      <c r="N15" s="2">
        <v>0.004287</v>
      </c>
      <c r="O15" s="2">
        <v>6.78E-4</v>
      </c>
    </row>
    <row r="16">
      <c r="A16" s="4" t="s">
        <v>31</v>
      </c>
      <c r="B16" s="2">
        <v>1.0</v>
      </c>
      <c r="C16" s="2">
        <v>32.6219</v>
      </c>
      <c r="D16" s="2">
        <v>79.8874</v>
      </c>
      <c r="E16" s="6">
        <v>117.144</v>
      </c>
      <c r="F16" s="2">
        <v>78.751617</v>
      </c>
      <c r="G16" s="2">
        <v>0.0</v>
      </c>
      <c r="H16" s="2">
        <v>0.093757</v>
      </c>
      <c r="I16" s="2">
        <v>0.381935</v>
      </c>
      <c r="J16" s="2">
        <v>1.46E-4</v>
      </c>
      <c r="K16" s="2">
        <v>0.145524</v>
      </c>
      <c r="L16" s="2">
        <v>1.573555</v>
      </c>
      <c r="M16" s="2">
        <v>191.932701</v>
      </c>
      <c r="N16" s="2">
        <v>0.141228</v>
      </c>
      <c r="O16" s="2">
        <v>5.91E-4</v>
      </c>
    </row>
    <row r="17">
      <c r="A17" s="4" t="s">
        <v>32</v>
      </c>
      <c r="B17" s="2">
        <v>8.0</v>
      </c>
      <c r="C17" s="2">
        <v>4.72188</v>
      </c>
      <c r="D17" s="2">
        <v>11.5462</v>
      </c>
      <c r="E17" s="6">
        <v>17.2651</v>
      </c>
      <c r="F17" s="2">
        <v>22.38193</v>
      </c>
      <c r="G17" s="2">
        <v>0.0</v>
      </c>
      <c r="H17" s="2">
        <v>0.099349</v>
      </c>
      <c r="I17" s="2">
        <v>0.070518</v>
      </c>
      <c r="J17" s="2">
        <v>1.35E-4</v>
      </c>
      <c r="K17" s="2">
        <v>0.144526</v>
      </c>
      <c r="L17" s="2">
        <v>0.282163</v>
      </c>
      <c r="M17" s="2">
        <v>38.992068</v>
      </c>
      <c r="N17" s="2">
        <v>0.122573</v>
      </c>
      <c r="O17" s="2">
        <v>5.21E-4</v>
      </c>
    </row>
    <row r="18">
      <c r="A18" s="4" t="s">
        <v>33</v>
      </c>
      <c r="B18" s="2">
        <v>16.0</v>
      </c>
      <c r="C18" s="2">
        <v>2.71758</v>
      </c>
      <c r="D18" s="2">
        <v>6.68065</v>
      </c>
      <c r="E18" s="6">
        <v>10.1547</v>
      </c>
      <c r="F18" s="2">
        <v>17.071372</v>
      </c>
      <c r="G18" s="2">
        <v>0.0</v>
      </c>
      <c r="H18" s="2">
        <v>0.107589</v>
      </c>
      <c r="I18" s="2">
        <v>0.049432</v>
      </c>
      <c r="J18" s="2">
        <v>1.85E-4</v>
      </c>
      <c r="K18" s="2">
        <v>0.140351</v>
      </c>
      <c r="L18" s="2">
        <v>0.180093</v>
      </c>
      <c r="M18" s="2">
        <v>26.78445</v>
      </c>
      <c r="N18" s="2">
        <v>0.121966</v>
      </c>
      <c r="O18" s="2">
        <v>5.12E-4</v>
      </c>
    </row>
    <row r="19">
      <c r="A19" s="4" t="s">
        <v>34</v>
      </c>
      <c r="B19" s="2">
        <v>24.0</v>
      </c>
      <c r="C19" s="2">
        <v>1.90464</v>
      </c>
      <c r="D19" s="2">
        <v>4.70938</v>
      </c>
      <c r="E19" s="6">
        <v>7.24673</v>
      </c>
      <c r="F19" s="2">
        <v>15.014063</v>
      </c>
      <c r="G19" s="2">
        <v>0.0</v>
      </c>
      <c r="H19" s="2">
        <v>0.105671</v>
      </c>
      <c r="I19" s="2">
        <v>0.042343</v>
      </c>
      <c r="J19" s="2">
        <v>1.13E-4</v>
      </c>
      <c r="K19" s="2">
        <v>0.137556</v>
      </c>
      <c r="L19" s="2">
        <v>0.153195</v>
      </c>
      <c r="M19" s="2">
        <v>21.931803</v>
      </c>
      <c r="N19" s="2">
        <v>0.120636</v>
      </c>
      <c r="O19" s="2">
        <v>5.53E-4</v>
      </c>
    </row>
    <row r="20">
      <c r="A20" s="4" t="s">
        <v>35</v>
      </c>
      <c r="B20" s="2">
        <v>32.0</v>
      </c>
      <c r="C20" s="2">
        <v>1.49051</v>
      </c>
      <c r="D20" s="2">
        <v>4.4048</v>
      </c>
      <c r="E20" s="6">
        <v>6.5213</v>
      </c>
      <c r="F20" s="2">
        <v>14.084691</v>
      </c>
      <c r="G20" s="2">
        <v>0.0</v>
      </c>
      <c r="H20" s="2">
        <v>0.126217</v>
      </c>
      <c r="I20" s="2">
        <v>0.036208</v>
      </c>
      <c r="J20" s="2">
        <v>8.75E-4</v>
      </c>
      <c r="K20" s="2">
        <v>0.149155</v>
      </c>
      <c r="L20" s="2">
        <v>0.15536</v>
      </c>
      <c r="M20" s="2">
        <v>20.293141</v>
      </c>
      <c r="N20" s="2">
        <v>0.123588</v>
      </c>
      <c r="O20" s="2">
        <v>6.93E-4</v>
      </c>
    </row>
    <row r="21">
      <c r="A21" s="4" t="s">
        <v>36</v>
      </c>
      <c r="B21" s="2">
        <v>40.0</v>
      </c>
      <c r="C21" s="2">
        <v>1.79421</v>
      </c>
      <c r="D21" s="2">
        <v>5.19427</v>
      </c>
      <c r="E21" s="6">
        <v>7.57395</v>
      </c>
      <c r="F21" s="2">
        <v>13.700376</v>
      </c>
      <c r="G21" s="2">
        <v>0.0</v>
      </c>
      <c r="H21" s="2">
        <v>0.097074</v>
      </c>
      <c r="I21" s="2">
        <v>0.040526</v>
      </c>
      <c r="J21" s="2">
        <v>2.03E-4</v>
      </c>
      <c r="K21" s="2">
        <v>0.144587</v>
      </c>
      <c r="L21" s="2">
        <v>0.141044</v>
      </c>
      <c r="M21" s="2">
        <v>21.001642</v>
      </c>
      <c r="N21" s="2">
        <v>0.122924</v>
      </c>
      <c r="O21" s="2">
        <v>7.2E-4</v>
      </c>
    </row>
    <row r="22">
      <c r="A22" s="4" t="s">
        <v>38</v>
      </c>
      <c r="B22" s="2">
        <v>48.0</v>
      </c>
      <c r="C22" s="2">
        <v>1.54037</v>
      </c>
      <c r="D22" s="2">
        <v>6.25019</v>
      </c>
      <c r="E22" s="6">
        <v>8.36623</v>
      </c>
      <c r="F22" s="2">
        <v>13.675479</v>
      </c>
      <c r="G22" s="2">
        <v>0.0</v>
      </c>
      <c r="H22" s="2">
        <v>0.099912</v>
      </c>
      <c r="I22" s="2">
        <v>0.042007</v>
      </c>
      <c r="J22" s="2">
        <v>1.33E-4</v>
      </c>
      <c r="K22" s="2">
        <v>0.149604</v>
      </c>
      <c r="L22" s="2">
        <v>0.146307</v>
      </c>
      <c r="M22" s="2">
        <v>21.786432</v>
      </c>
      <c r="N22" s="2">
        <v>0.124071</v>
      </c>
      <c r="O22" s="2">
        <v>5.79E-4</v>
      </c>
    </row>
    <row r="23">
      <c r="A23" s="2" t="s">
        <v>39</v>
      </c>
      <c r="B23" s="2">
        <v>1.0</v>
      </c>
      <c r="C23" s="2">
        <v>9.85019</v>
      </c>
      <c r="D23" s="2">
        <v>325.548</v>
      </c>
      <c r="E23" s="6">
        <v>353.766</v>
      </c>
      <c r="F23" s="2">
        <v>379.732156</v>
      </c>
      <c r="G23" s="2">
        <v>0.0</v>
      </c>
      <c r="H23" s="2">
        <v>0.010127</v>
      </c>
      <c r="I23" s="2">
        <v>17.964499</v>
      </c>
      <c r="J23" s="2">
        <v>1.67E-4</v>
      </c>
      <c r="K23" s="2">
        <v>0.007349</v>
      </c>
      <c r="L23" s="2">
        <v>0.152654</v>
      </c>
      <c r="M23" s="2">
        <v>733.106495</v>
      </c>
      <c r="N23" s="2">
        <v>0.002726</v>
      </c>
      <c r="O23" s="2">
        <v>7.75E-4</v>
      </c>
    </row>
    <row r="24">
      <c r="A24" s="2" t="s">
        <v>40</v>
      </c>
      <c r="B24" s="2">
        <v>8.0</v>
      </c>
      <c r="C24" s="2">
        <v>1.58048</v>
      </c>
      <c r="D24" s="2">
        <v>44.8766</v>
      </c>
      <c r="E24" s="6">
        <v>49.2301</v>
      </c>
      <c r="F24" s="2">
        <v>93.031934</v>
      </c>
      <c r="G24" s="2">
        <v>0.0</v>
      </c>
      <c r="H24" s="2">
        <v>0.016312</v>
      </c>
      <c r="I24" s="2">
        <v>2.675123</v>
      </c>
      <c r="J24" s="2">
        <v>5.5E-4</v>
      </c>
      <c r="K24" s="2">
        <v>0.013474</v>
      </c>
      <c r="L24" s="2">
        <v>0.033353</v>
      </c>
      <c r="M24" s="2">
        <v>142.183276</v>
      </c>
      <c r="N24" s="2">
        <v>0.003913</v>
      </c>
      <c r="O24" s="2">
        <v>6.91E-4</v>
      </c>
    </row>
    <row r="25">
      <c r="A25" s="2" t="s">
        <v>41</v>
      </c>
      <c r="B25" s="2">
        <v>16.0</v>
      </c>
      <c r="C25" s="2">
        <v>1.03685</v>
      </c>
      <c r="D25" s="2">
        <v>25.1004</v>
      </c>
      <c r="E25" s="6">
        <v>27.9099</v>
      </c>
      <c r="F25" s="2">
        <v>75.760586</v>
      </c>
      <c r="G25" s="2">
        <v>0.0</v>
      </c>
      <c r="H25" s="2">
        <v>0.012096</v>
      </c>
      <c r="I25" s="2">
        <v>1.706093</v>
      </c>
      <c r="J25" s="2">
        <v>1.56E-4</v>
      </c>
      <c r="K25" s="2">
        <v>0.014778</v>
      </c>
      <c r="L25" s="2">
        <v>0.023933</v>
      </c>
      <c r="M25" s="2">
        <v>103.62552</v>
      </c>
      <c r="N25" s="2">
        <v>0.004123</v>
      </c>
      <c r="O25" s="2">
        <v>5.28E-4</v>
      </c>
    </row>
    <row r="26">
      <c r="A26" s="2" t="s">
        <v>42</v>
      </c>
      <c r="B26" s="2">
        <v>24.0</v>
      </c>
      <c r="C26" s="2">
        <v>0.71125</v>
      </c>
      <c r="D26" s="2">
        <v>17.5538</v>
      </c>
      <c r="E26" s="6">
        <v>19.8036</v>
      </c>
      <c r="F26" s="2">
        <v>65.888793</v>
      </c>
      <c r="G26" s="2">
        <v>0.0</v>
      </c>
      <c r="H26" s="2">
        <v>0.012628</v>
      </c>
      <c r="I26" s="2">
        <v>1.470523</v>
      </c>
      <c r="J26" s="2">
        <v>0.003912</v>
      </c>
      <c r="K26" s="2">
        <v>0.015375</v>
      </c>
      <c r="L26" s="2">
        <v>0.02083</v>
      </c>
      <c r="M26" s="2">
        <v>85.655058</v>
      </c>
      <c r="N26" s="2">
        <v>0.009102</v>
      </c>
      <c r="O26" s="2">
        <v>5.45E-4</v>
      </c>
    </row>
    <row r="27">
      <c r="A27" s="2" t="s">
        <v>43</v>
      </c>
      <c r="B27" s="2">
        <v>32.0</v>
      </c>
      <c r="C27" s="2">
        <v>0.547903</v>
      </c>
      <c r="D27" s="2">
        <v>13.3613</v>
      </c>
      <c r="E27" s="6">
        <v>15.037</v>
      </c>
      <c r="F27" s="2">
        <v>59.542761</v>
      </c>
      <c r="G27" s="2">
        <v>0.0</v>
      </c>
      <c r="H27" s="2">
        <v>0.012434</v>
      </c>
      <c r="I27" s="2">
        <v>1.074493</v>
      </c>
      <c r="J27" s="2">
        <v>2.34E-4</v>
      </c>
      <c r="K27" s="2">
        <v>0.015258</v>
      </c>
      <c r="L27" s="2">
        <v>0.020432</v>
      </c>
      <c r="M27" s="2">
        <v>74.547175</v>
      </c>
      <c r="N27" s="2">
        <v>0.004071</v>
      </c>
      <c r="O27" s="2">
        <v>5.53E-4</v>
      </c>
    </row>
    <row r="28">
      <c r="A28" s="2" t="s">
        <v>44</v>
      </c>
      <c r="B28" s="2">
        <v>40.0</v>
      </c>
      <c r="C28" s="2">
        <v>0.678394</v>
      </c>
      <c r="D28" s="2">
        <v>11.9616</v>
      </c>
      <c r="E28" s="6">
        <v>13.9311</v>
      </c>
      <c r="F28" s="2">
        <v>63.195234</v>
      </c>
      <c r="G28" s="2">
        <v>0.0</v>
      </c>
      <c r="H28" s="2">
        <v>0.013394</v>
      </c>
      <c r="I28" s="2">
        <v>1.235399</v>
      </c>
      <c r="J28" s="2">
        <v>4.83E-4</v>
      </c>
      <c r="K28" s="2">
        <v>0.016117</v>
      </c>
      <c r="L28" s="2">
        <v>0.023738</v>
      </c>
      <c r="M28" s="2">
        <v>77.092906</v>
      </c>
      <c r="N28" s="2">
        <v>0.004377</v>
      </c>
      <c r="O28" s="2">
        <v>6.19E-4</v>
      </c>
    </row>
    <row r="29">
      <c r="A29" s="2" t="s">
        <v>45</v>
      </c>
      <c r="B29" s="2">
        <v>48.0</v>
      </c>
      <c r="C29" s="2">
        <v>0.583415</v>
      </c>
      <c r="D29" s="2">
        <v>11.8653</v>
      </c>
      <c r="E29" s="6">
        <v>13.7343</v>
      </c>
      <c r="F29" s="2">
        <v>63.738827</v>
      </c>
      <c r="G29" s="2">
        <v>0.0</v>
      </c>
      <c r="H29" s="2">
        <v>0.01878</v>
      </c>
      <c r="I29" s="2">
        <v>1.223456</v>
      </c>
      <c r="J29" s="2">
        <v>2.23E-4</v>
      </c>
      <c r="K29" s="2">
        <v>0.017086</v>
      </c>
      <c r="L29" s="2">
        <v>0.030877</v>
      </c>
      <c r="M29" s="2">
        <v>77.436121</v>
      </c>
      <c r="N29" s="2">
        <v>0.005047</v>
      </c>
      <c r="O29" s="2">
        <v>6.74E-4</v>
      </c>
    </row>
    <row r="33">
      <c r="A33" s="1" t="s">
        <v>47</v>
      </c>
      <c r="B33" s="2"/>
      <c r="C33" s="2"/>
    </row>
    <row r="34">
      <c r="A34" s="2" t="s">
        <v>48</v>
      </c>
      <c r="B34" s="2">
        <v>1.0</v>
      </c>
      <c r="C34" s="2">
        <v>229.246</v>
      </c>
    </row>
    <row r="35">
      <c r="A35" s="2" t="s">
        <v>49</v>
      </c>
      <c r="B35" s="2">
        <v>8.0</v>
      </c>
      <c r="C35" s="2">
        <v>55.8912</v>
      </c>
    </row>
    <row r="36">
      <c r="A36" s="2" t="s">
        <v>50</v>
      </c>
      <c r="B36" s="2">
        <v>16.0</v>
      </c>
      <c r="C36" s="2">
        <v>38.7861</v>
      </c>
    </row>
    <row r="37">
      <c r="A37" s="2" t="s">
        <v>51</v>
      </c>
      <c r="B37" s="2">
        <v>24.0</v>
      </c>
      <c r="C37" s="2">
        <v>30.4452</v>
      </c>
    </row>
    <row r="38">
      <c r="A38" s="2" t="s">
        <v>52</v>
      </c>
      <c r="B38" s="2">
        <v>32.0</v>
      </c>
      <c r="C38" s="2">
        <v>29.2873</v>
      </c>
    </row>
    <row r="39">
      <c r="A39" s="2" t="s">
        <v>53</v>
      </c>
      <c r="B39" s="2">
        <v>40.0</v>
      </c>
      <c r="C39" s="2">
        <v>29.6496</v>
      </c>
    </row>
    <row r="40">
      <c r="A40" s="2" t="s">
        <v>54</v>
      </c>
      <c r="B40" s="2">
        <v>48.0</v>
      </c>
      <c r="C40" s="2">
        <v>29.3087</v>
      </c>
    </row>
    <row r="43">
      <c r="A43" s="1" t="s">
        <v>55</v>
      </c>
    </row>
    <row r="44">
      <c r="A44" s="2" t="s">
        <v>48</v>
      </c>
    </row>
    <row r="45">
      <c r="A45" s="2" t="s">
        <v>49</v>
      </c>
    </row>
    <row r="46">
      <c r="A46" s="2" t="s">
        <v>50</v>
      </c>
    </row>
    <row r="47">
      <c r="A47" s="2" t="s">
        <v>51</v>
      </c>
    </row>
    <row r="48">
      <c r="A48" s="2" t="s">
        <v>52</v>
      </c>
    </row>
    <row r="49">
      <c r="A49" s="2" t="s">
        <v>53</v>
      </c>
    </row>
    <row r="50">
      <c r="A50" s="2" t="s">
        <v>54</v>
      </c>
    </row>
    <row r="52">
      <c r="A52" s="1" t="s">
        <v>56</v>
      </c>
    </row>
    <row r="53">
      <c r="A53" s="4" t="s">
        <v>57</v>
      </c>
      <c r="B53" s="2">
        <v>1.0</v>
      </c>
      <c r="C53" s="2">
        <v>0.0</v>
      </c>
      <c r="D53" s="2">
        <v>73.701241</v>
      </c>
      <c r="E53" s="2" t="s">
        <v>16</v>
      </c>
    </row>
    <row r="54">
      <c r="A54" s="4" t="s">
        <v>58</v>
      </c>
      <c r="B54" s="2">
        <v>8.0</v>
      </c>
      <c r="C54" s="2">
        <v>0.0</v>
      </c>
      <c r="D54" s="2">
        <v>12.032639</v>
      </c>
      <c r="E54" s="2" t="s">
        <v>16</v>
      </c>
    </row>
    <row r="55">
      <c r="A55" s="4" t="s">
        <v>59</v>
      </c>
      <c r="B55" s="2">
        <v>16.0</v>
      </c>
      <c r="C55" s="2">
        <v>0.0</v>
      </c>
      <c r="D55" s="2">
        <v>8.376534</v>
      </c>
      <c r="E55" s="2" t="s">
        <v>16</v>
      </c>
    </row>
    <row r="56">
      <c r="A56" s="4" t="s">
        <v>60</v>
      </c>
      <c r="B56" s="2">
        <v>24.0</v>
      </c>
      <c r="C56" s="2">
        <v>0.0</v>
      </c>
      <c r="D56" s="2">
        <v>8.25448</v>
      </c>
      <c r="E56" s="2" t="s">
        <v>16</v>
      </c>
    </row>
    <row r="57">
      <c r="A57" s="4" t="s">
        <v>61</v>
      </c>
      <c r="B57" s="2">
        <v>32.0</v>
      </c>
      <c r="C57" s="2">
        <v>0.0</v>
      </c>
      <c r="D57" s="2">
        <v>6.994401</v>
      </c>
      <c r="E57" s="2" t="s">
        <v>16</v>
      </c>
    </row>
    <row r="58">
      <c r="A58" s="4" t="s">
        <v>62</v>
      </c>
      <c r="B58" s="2">
        <v>40.0</v>
      </c>
      <c r="C58" s="2">
        <v>0.0</v>
      </c>
      <c r="D58" s="2">
        <v>7.459653</v>
      </c>
      <c r="E58" s="2" t="s">
        <v>16</v>
      </c>
    </row>
    <row r="59">
      <c r="A59" s="4" t="s">
        <v>63</v>
      </c>
      <c r="B59" s="2">
        <v>48.0</v>
      </c>
      <c r="C59" s="2">
        <v>0.0</v>
      </c>
      <c r="D59" s="2">
        <v>7.730828</v>
      </c>
      <c r="E59" s="2" t="s">
        <v>16</v>
      </c>
    </row>
    <row r="60">
      <c r="A60" s="2" t="s">
        <v>64</v>
      </c>
      <c r="B60" s="2">
        <v>1.0</v>
      </c>
      <c r="C60" s="2">
        <v>0.0</v>
      </c>
      <c r="D60" s="2">
        <v>193.941333</v>
      </c>
      <c r="E60" s="2" t="s">
        <v>16</v>
      </c>
    </row>
    <row r="61">
      <c r="A61" s="2" t="s">
        <v>65</v>
      </c>
      <c r="B61" s="2">
        <v>8.0</v>
      </c>
      <c r="C61" s="2">
        <v>0.0</v>
      </c>
      <c r="D61" s="2">
        <v>28.807276</v>
      </c>
      <c r="E61" s="2" t="s">
        <v>16</v>
      </c>
    </row>
    <row r="62">
      <c r="A62" s="2" t="s">
        <v>66</v>
      </c>
      <c r="B62" s="2">
        <v>16.0</v>
      </c>
      <c r="C62" s="2">
        <v>0.0</v>
      </c>
      <c r="D62" s="2">
        <v>19.663568</v>
      </c>
      <c r="E62" s="2" t="s">
        <v>16</v>
      </c>
    </row>
    <row r="63">
      <c r="A63" s="2" t="s">
        <v>67</v>
      </c>
      <c r="B63" s="2">
        <v>24.0</v>
      </c>
      <c r="C63" s="2">
        <v>0.0</v>
      </c>
      <c r="D63" s="2">
        <v>20.660778</v>
      </c>
      <c r="E63" s="2" t="s">
        <v>16</v>
      </c>
    </row>
    <row r="64">
      <c r="A64" s="2" t="s">
        <v>69</v>
      </c>
      <c r="B64" s="2">
        <v>32.0</v>
      </c>
      <c r="C64" s="2">
        <v>0.0</v>
      </c>
      <c r="D64" s="2">
        <v>17.821755</v>
      </c>
      <c r="E64" s="2" t="s">
        <v>16</v>
      </c>
    </row>
    <row r="65">
      <c r="A65" s="2" t="s">
        <v>70</v>
      </c>
      <c r="B65" s="2">
        <v>40.0</v>
      </c>
      <c r="C65" s="2">
        <v>0.0</v>
      </c>
      <c r="D65" s="2">
        <v>20.086597</v>
      </c>
      <c r="E65" s="2" t="s">
        <v>16</v>
      </c>
    </row>
    <row r="66">
      <c r="A66" s="2" t="s">
        <v>71</v>
      </c>
      <c r="B66" s="2">
        <v>48.0</v>
      </c>
      <c r="C66" s="2">
        <v>0.0</v>
      </c>
      <c r="D66" s="2">
        <v>20.773926</v>
      </c>
      <c r="E66" s="2" t="s">
        <v>16</v>
      </c>
    </row>
    <row r="67">
      <c r="A67" s="2" t="s">
        <v>72</v>
      </c>
      <c r="B67" s="2">
        <v>1.0</v>
      </c>
      <c r="C67" s="2">
        <v>0.0</v>
      </c>
      <c r="D67" s="2">
        <v>580.629948</v>
      </c>
      <c r="E67" s="2" t="s">
        <v>16</v>
      </c>
    </row>
    <row r="68">
      <c r="A68" s="2" t="s">
        <v>73</v>
      </c>
      <c r="B68" s="2">
        <v>8.0</v>
      </c>
      <c r="C68" s="2">
        <v>0.0</v>
      </c>
      <c r="D68" s="2">
        <v>118.222525</v>
      </c>
      <c r="E68" s="2" t="s">
        <v>16</v>
      </c>
    </row>
    <row r="69">
      <c r="A69" s="2" t="s">
        <v>74</v>
      </c>
      <c r="B69" s="2">
        <v>16.0</v>
      </c>
      <c r="C69" s="2">
        <v>0.0</v>
      </c>
      <c r="D69" s="2">
        <v>101.918479</v>
      </c>
      <c r="E69" s="2" t="s">
        <v>16</v>
      </c>
    </row>
    <row r="70">
      <c r="A70" s="2" t="s">
        <v>75</v>
      </c>
      <c r="B70" s="2">
        <v>24.0</v>
      </c>
      <c r="C70" s="2">
        <v>0.0</v>
      </c>
      <c r="D70" s="2">
        <v>116.182072</v>
      </c>
      <c r="E70" s="2" t="s">
        <v>16</v>
      </c>
    </row>
    <row r="71">
      <c r="A71" s="2" t="s">
        <v>76</v>
      </c>
      <c r="B71" s="2">
        <v>32.0</v>
      </c>
      <c r="C71" s="2">
        <v>0.0</v>
      </c>
      <c r="D71" s="2">
        <v>125.26849</v>
      </c>
      <c r="E71" s="2" t="s">
        <v>16</v>
      </c>
    </row>
    <row r="72">
      <c r="A72" s="2" t="s">
        <v>77</v>
      </c>
      <c r="B72" s="2">
        <v>40.0</v>
      </c>
      <c r="C72" s="2">
        <v>0.0</v>
      </c>
      <c r="D72" s="2">
        <v>148.955356</v>
      </c>
      <c r="E72" s="2" t="s">
        <v>16</v>
      </c>
    </row>
    <row r="73">
      <c r="A73" s="2" t="s">
        <v>78</v>
      </c>
      <c r="B73" s="2">
        <v>48.0</v>
      </c>
      <c r="C73" s="2">
        <v>0.0</v>
      </c>
      <c r="D73" s="2">
        <v>166.854227</v>
      </c>
      <c r="E73" s="2" t="s">
        <v>16</v>
      </c>
    </row>
    <row r="74">
      <c r="A74" s="2" t="s">
        <v>79</v>
      </c>
      <c r="B74" s="2">
        <v>1.0</v>
      </c>
      <c r="C74" s="2">
        <v>0.0</v>
      </c>
      <c r="D74" s="2">
        <v>359.580402</v>
      </c>
      <c r="E74" s="2" t="s">
        <v>16</v>
      </c>
    </row>
    <row r="75">
      <c r="A75" s="2" t="s">
        <v>80</v>
      </c>
      <c r="B75" s="2">
        <v>8.0</v>
      </c>
      <c r="C75" s="2">
        <v>0.0</v>
      </c>
      <c r="D75" s="2">
        <v>47.916968</v>
      </c>
      <c r="E75" s="2" t="s">
        <v>16</v>
      </c>
    </row>
    <row r="76">
      <c r="A76" s="2" t="s">
        <v>81</v>
      </c>
      <c r="B76" s="2">
        <v>16.0</v>
      </c>
      <c r="C76" s="2">
        <v>0.0</v>
      </c>
      <c r="D76" s="2">
        <v>31.223613</v>
      </c>
      <c r="E76" s="2" t="s">
        <v>16</v>
      </c>
    </row>
    <row r="77">
      <c r="A77" s="2" t="s">
        <v>82</v>
      </c>
      <c r="B77" s="2">
        <v>24.0</v>
      </c>
      <c r="C77" s="2">
        <v>0.0</v>
      </c>
      <c r="D77" s="2">
        <v>25.569907</v>
      </c>
      <c r="E77" s="2" t="s">
        <v>16</v>
      </c>
    </row>
    <row r="78">
      <c r="A78" s="2" t="s">
        <v>83</v>
      </c>
      <c r="B78" s="2">
        <v>32.0</v>
      </c>
      <c r="C78" s="2">
        <v>0.0</v>
      </c>
      <c r="D78" s="2">
        <v>23.013978</v>
      </c>
      <c r="E78" s="2" t="s">
        <v>16</v>
      </c>
    </row>
    <row r="79">
      <c r="A79" s="2" t="s">
        <v>84</v>
      </c>
      <c r="B79" s="2">
        <v>40.0</v>
      </c>
      <c r="C79" s="2">
        <v>0.0</v>
      </c>
      <c r="D79" s="2">
        <v>23.230363</v>
      </c>
      <c r="E79" s="2" t="s">
        <v>16</v>
      </c>
    </row>
    <row r="80">
      <c r="A80" s="2" t="s">
        <v>85</v>
      </c>
      <c r="B80" s="2">
        <v>48.0</v>
      </c>
      <c r="C80" s="2">
        <v>0.0</v>
      </c>
      <c r="D80" s="2">
        <v>21.818507</v>
      </c>
      <c r="E80" s="2" t="s">
        <v>16</v>
      </c>
    </row>
    <row r="81">
      <c r="A81" s="2" t="s">
        <v>86</v>
      </c>
      <c r="B81" s="2">
        <v>1.0</v>
      </c>
      <c r="C81" s="2">
        <v>0.0</v>
      </c>
      <c r="D81" s="2">
        <v>1933.568139</v>
      </c>
      <c r="E81" s="2" t="s">
        <v>16</v>
      </c>
    </row>
    <row r="82">
      <c r="A82" s="2" t="s">
        <v>87</v>
      </c>
      <c r="B82" s="2">
        <v>8.0</v>
      </c>
      <c r="C82" s="2">
        <v>0.0</v>
      </c>
      <c r="D82" s="2">
        <v>230.469639</v>
      </c>
      <c r="E82" s="2" t="s">
        <v>16</v>
      </c>
    </row>
    <row r="83">
      <c r="A83" s="2" t="s">
        <v>88</v>
      </c>
      <c r="B83" s="2">
        <v>16.0</v>
      </c>
      <c r="C83" s="2">
        <v>0.0</v>
      </c>
      <c r="D83" s="2">
        <v>133.870612</v>
      </c>
      <c r="E83" s="2" t="s">
        <v>16</v>
      </c>
    </row>
    <row r="84">
      <c r="A84" s="2" t="s">
        <v>89</v>
      </c>
      <c r="B84" s="2">
        <v>24.0</v>
      </c>
      <c r="C84" s="2">
        <v>0.0</v>
      </c>
      <c r="D84" s="2">
        <v>101.54855</v>
      </c>
      <c r="E84" s="2" t="s">
        <v>16</v>
      </c>
    </row>
    <row r="85">
      <c r="A85" s="2" t="s">
        <v>90</v>
      </c>
      <c r="B85" s="2">
        <v>32.0</v>
      </c>
      <c r="C85" s="2">
        <v>0.0</v>
      </c>
      <c r="D85" s="2">
        <v>88.447784</v>
      </c>
      <c r="E85" s="2" t="s">
        <v>16</v>
      </c>
    </row>
    <row r="86">
      <c r="A86" s="2" t="s">
        <v>91</v>
      </c>
      <c r="B86" s="2">
        <v>40.0</v>
      </c>
      <c r="C86" s="2">
        <v>0.0</v>
      </c>
      <c r="D86" s="2">
        <v>92.539929</v>
      </c>
      <c r="E86" s="2" t="s">
        <v>16</v>
      </c>
    </row>
    <row r="87">
      <c r="A87" s="2" t="s">
        <v>92</v>
      </c>
      <c r="B87" s="2">
        <v>48.0</v>
      </c>
      <c r="C87" s="2">
        <v>0.0</v>
      </c>
      <c r="D87" s="2">
        <v>89.866072</v>
      </c>
      <c r="E87" s="2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195</v>
      </c>
      <c r="F1" s="9" t="s">
        <v>196</v>
      </c>
      <c r="L1" s="2" t="s">
        <v>192</v>
      </c>
      <c r="N1" s="2" t="s">
        <v>197</v>
      </c>
      <c r="Q1" s="2" t="s">
        <v>197</v>
      </c>
    </row>
    <row r="2">
      <c r="A2" s="2" t="s">
        <v>198</v>
      </c>
      <c r="B2" s="2">
        <v>0.0033</v>
      </c>
      <c r="C2" s="17">
        <v>0.0</v>
      </c>
      <c r="F2" s="2" t="s">
        <v>198</v>
      </c>
      <c r="G2" s="2">
        <v>0.0311</v>
      </c>
      <c r="H2" s="17">
        <v>0.0011</v>
      </c>
      <c r="K2" s="2" t="s">
        <v>199</v>
      </c>
      <c r="L2" s="2" t="s">
        <v>1</v>
      </c>
      <c r="M2" s="2" t="s">
        <v>200</v>
      </c>
      <c r="N2" s="2" t="s">
        <v>1</v>
      </c>
      <c r="O2" s="2" t="s">
        <v>200</v>
      </c>
      <c r="P2" s="2" t="s">
        <v>201</v>
      </c>
      <c r="Q2" s="2" t="s">
        <v>201</v>
      </c>
    </row>
    <row r="3">
      <c r="A3" s="2" t="s">
        <v>202</v>
      </c>
      <c r="B3" s="2">
        <v>0.0245</v>
      </c>
      <c r="C3" s="17">
        <v>1.0E-4</v>
      </c>
      <c r="F3" s="2" t="s">
        <v>202</v>
      </c>
      <c r="G3" s="2">
        <v>0.0476</v>
      </c>
      <c r="H3" s="17">
        <v>0.0017</v>
      </c>
      <c r="K3" s="2">
        <v>8.0</v>
      </c>
      <c r="L3">
        <f>D36</f>
        <v>81.4678</v>
      </c>
      <c r="M3">
        <f>D38</f>
        <v>1.893709</v>
      </c>
      <c r="N3">
        <f t="shared" ref="N3:N5" si="1">L3/81.4678</f>
        <v>1</v>
      </c>
      <c r="O3">
        <f t="shared" ref="O3:O5" si="2">M3/1.893709</f>
        <v>1</v>
      </c>
      <c r="P3" s="2">
        <v>512.0</v>
      </c>
      <c r="Q3">
        <f t="shared" ref="Q3:Q5" si="3">P3/512</f>
        <v>1</v>
      </c>
    </row>
    <row r="4">
      <c r="A4" s="2" t="s">
        <v>203</v>
      </c>
      <c r="B4" s="2">
        <v>167.7918</v>
      </c>
      <c r="C4" s="17">
        <v>0.9686</v>
      </c>
      <c r="F4" s="2" t="s">
        <v>203</v>
      </c>
      <c r="G4" s="2">
        <v>21.6401</v>
      </c>
      <c r="H4" s="17">
        <v>0.7926</v>
      </c>
      <c r="K4" s="2">
        <v>12.0</v>
      </c>
      <c r="L4">
        <f>D23</f>
        <v>862.567</v>
      </c>
      <c r="M4">
        <f>D25</f>
        <v>25.58554</v>
      </c>
      <c r="N4">
        <f t="shared" si="1"/>
        <v>10.58782734</v>
      </c>
      <c r="O4">
        <f t="shared" si="2"/>
        <v>13.51080868</v>
      </c>
      <c r="P4" s="2">
        <v>8192.0</v>
      </c>
      <c r="Q4">
        <f t="shared" si="3"/>
        <v>16</v>
      </c>
    </row>
    <row r="5">
      <c r="A5" s="2" t="s">
        <v>204</v>
      </c>
      <c r="B5" s="2">
        <v>4.7246</v>
      </c>
      <c r="C5" s="17">
        <v>0.0273</v>
      </c>
      <c r="F5" s="2" t="s">
        <v>204</v>
      </c>
      <c r="G5" s="2">
        <v>4.0981</v>
      </c>
      <c r="H5" s="17">
        <v>0.1501</v>
      </c>
      <c r="K5" s="2">
        <v>13.0</v>
      </c>
      <c r="L5">
        <f>D10</f>
        <v>1739.3</v>
      </c>
      <c r="M5">
        <f>D12</f>
        <v>47.73275</v>
      </c>
      <c r="N5">
        <f t="shared" si="1"/>
        <v>21.34953933</v>
      </c>
      <c r="O5">
        <f t="shared" si="2"/>
        <v>25.20595825</v>
      </c>
      <c r="P5" s="2">
        <v>16384.0</v>
      </c>
      <c r="Q5">
        <f t="shared" si="3"/>
        <v>32</v>
      </c>
    </row>
    <row r="6">
      <c r="A6" s="2" t="s">
        <v>205</v>
      </c>
      <c r="B6" s="2">
        <v>0.6348</v>
      </c>
      <c r="C6" s="17">
        <v>0.0037</v>
      </c>
      <c r="F6" s="2" t="s">
        <v>205</v>
      </c>
      <c r="G6" s="2">
        <v>1.3173</v>
      </c>
      <c r="H6" s="17">
        <v>0.0482</v>
      </c>
    </row>
    <row r="7">
      <c r="L7" s="2" t="s">
        <v>183</v>
      </c>
      <c r="N7" s="2" t="s">
        <v>197</v>
      </c>
      <c r="Q7" s="2" t="s">
        <v>197</v>
      </c>
      <c r="S7" s="2" t="s">
        <v>197</v>
      </c>
    </row>
    <row r="8">
      <c r="A8" s="2" t="s">
        <v>206</v>
      </c>
      <c r="B8" s="2">
        <v>173.2352</v>
      </c>
      <c r="C8" s="2"/>
      <c r="F8" s="2" t="s">
        <v>206</v>
      </c>
      <c r="G8" s="2">
        <v>27.3043</v>
      </c>
      <c r="H8" s="2"/>
      <c r="K8" s="2" t="s">
        <v>199</v>
      </c>
      <c r="L8" s="2" t="s">
        <v>207</v>
      </c>
      <c r="M8" s="2" t="s">
        <v>208</v>
      </c>
      <c r="N8" s="2" t="s">
        <v>1</v>
      </c>
      <c r="O8" s="2" t="s">
        <v>200</v>
      </c>
      <c r="P8" s="2" t="s">
        <v>201</v>
      </c>
      <c r="Q8" s="2" t="s">
        <v>201</v>
      </c>
      <c r="R8" s="2" t="s">
        <v>209</v>
      </c>
      <c r="S8" s="2" t="s">
        <v>210</v>
      </c>
    </row>
    <row r="9">
      <c r="A9" s="2" t="s">
        <v>211</v>
      </c>
      <c r="B9" s="2" t="s">
        <v>210</v>
      </c>
      <c r="C9" s="2" t="s">
        <v>212</v>
      </c>
      <c r="D9" s="2">
        <v>5.84725</v>
      </c>
      <c r="F9" s="2" t="s">
        <v>213</v>
      </c>
      <c r="G9" s="2" t="s">
        <v>210</v>
      </c>
      <c r="H9" s="2" t="s">
        <v>212</v>
      </c>
      <c r="I9" s="2">
        <v>13.6044</v>
      </c>
      <c r="K9" s="2">
        <v>8.0</v>
      </c>
      <c r="L9" s="12">
        <f>I36</f>
        <v>4.27948</v>
      </c>
      <c r="M9" s="12">
        <f>I38</f>
        <v>1.73427</v>
      </c>
      <c r="N9" s="12">
        <f t="shared" ref="N9:N11" si="4">L9/4.27948</f>
        <v>1</v>
      </c>
      <c r="O9" s="12">
        <f t="shared" ref="O9:O11" si="5">M9/1.73427</f>
        <v>1</v>
      </c>
      <c r="P9" s="8">
        <v>512.0</v>
      </c>
      <c r="Q9" s="12">
        <f t="shared" ref="Q9:Q11" si="6">P9/512</f>
        <v>1</v>
      </c>
      <c r="R9" s="8">
        <v>2.77189</v>
      </c>
      <c r="S9" s="12">
        <f t="shared" ref="S9:S11" si="7">R9/2.77189</f>
        <v>1</v>
      </c>
    </row>
    <row r="10">
      <c r="A10" s="2" t="s">
        <v>211</v>
      </c>
      <c r="B10" s="2" t="s">
        <v>1</v>
      </c>
      <c r="C10" s="2" t="s">
        <v>212</v>
      </c>
      <c r="D10" s="2">
        <v>1739.3</v>
      </c>
      <c r="F10" s="2" t="s">
        <v>213</v>
      </c>
      <c r="G10" s="2" t="s">
        <v>1</v>
      </c>
      <c r="H10" s="2" t="s">
        <v>212</v>
      </c>
      <c r="I10" s="2">
        <v>220.562</v>
      </c>
      <c r="K10" s="2">
        <v>12.0</v>
      </c>
      <c r="L10" s="12">
        <f>I23</f>
        <v>25.7168</v>
      </c>
      <c r="M10" s="12">
        <f>I25</f>
        <v>5.92427</v>
      </c>
      <c r="N10" s="12">
        <f t="shared" si="4"/>
        <v>6.009328236</v>
      </c>
      <c r="O10" s="12">
        <f t="shared" si="5"/>
        <v>3.416002122</v>
      </c>
      <c r="P10" s="8">
        <v>8192.0</v>
      </c>
      <c r="Q10" s="12">
        <f t="shared" si="6"/>
        <v>16</v>
      </c>
      <c r="R10" s="8">
        <v>6.25083</v>
      </c>
      <c r="S10" s="12">
        <f t="shared" si="7"/>
        <v>2.255078665</v>
      </c>
    </row>
    <row r="11">
      <c r="A11" s="2" t="s">
        <v>211</v>
      </c>
      <c r="B11" s="2" t="s">
        <v>2</v>
      </c>
      <c r="C11" s="2" t="s">
        <v>212</v>
      </c>
      <c r="D11" s="2">
        <v>1792.88</v>
      </c>
      <c r="F11" s="2" t="s">
        <v>213</v>
      </c>
      <c r="G11" s="2" t="s">
        <v>2</v>
      </c>
      <c r="H11" s="2" t="s">
        <v>212</v>
      </c>
      <c r="I11" s="2">
        <v>277.709</v>
      </c>
      <c r="K11" s="2">
        <v>16.0</v>
      </c>
      <c r="L11" s="12">
        <f>I10</f>
        <v>220.562</v>
      </c>
      <c r="M11" s="12">
        <f>I12</f>
        <v>43.5426</v>
      </c>
      <c r="N11" s="12">
        <f t="shared" si="4"/>
        <v>51.53943937</v>
      </c>
      <c r="O11" s="12">
        <f t="shared" si="5"/>
        <v>25.10716324</v>
      </c>
      <c r="P11" s="8">
        <v>131072.0</v>
      </c>
      <c r="Q11" s="12">
        <f t="shared" si="6"/>
        <v>256</v>
      </c>
      <c r="R11" s="8">
        <v>13.6044</v>
      </c>
      <c r="S11" s="12">
        <f t="shared" si="7"/>
        <v>4.907986969</v>
      </c>
    </row>
    <row r="12">
      <c r="A12" s="2" t="s">
        <v>214</v>
      </c>
      <c r="D12" s="18">
        <f>D11-D10-D9</f>
        <v>47.73275</v>
      </c>
      <c r="F12" s="2" t="s">
        <v>214</v>
      </c>
      <c r="I12" s="18">
        <f>I11-I10-I9</f>
        <v>43.5426</v>
      </c>
    </row>
    <row r="14">
      <c r="A14" s="9" t="s">
        <v>215</v>
      </c>
      <c r="F14" s="9" t="s">
        <v>216</v>
      </c>
    </row>
    <row r="15">
      <c r="A15" s="2" t="s">
        <v>198</v>
      </c>
      <c r="B15" s="2">
        <v>0.0025</v>
      </c>
      <c r="C15" s="17">
        <v>0.0</v>
      </c>
      <c r="F15" s="2" t="s">
        <v>198</v>
      </c>
      <c r="G15" s="2">
        <v>0.0327</v>
      </c>
      <c r="H15" s="17">
        <v>0.0092</v>
      </c>
    </row>
    <row r="16">
      <c r="A16" s="2" t="s">
        <v>202</v>
      </c>
      <c r="B16" s="2">
        <v>0.0104</v>
      </c>
      <c r="C16" s="17">
        <v>1.0E-4</v>
      </c>
      <c r="F16" s="2" t="s">
        <v>202</v>
      </c>
      <c r="G16" s="2">
        <v>0.0047</v>
      </c>
      <c r="H16" s="17">
        <v>0.0013</v>
      </c>
    </row>
    <row r="17">
      <c r="A17" s="2" t="s">
        <v>203</v>
      </c>
      <c r="B17" s="2">
        <v>82.4325</v>
      </c>
      <c r="C17" s="17">
        <v>0.9596</v>
      </c>
      <c r="F17" s="2" t="s">
        <v>203</v>
      </c>
      <c r="G17" s="2">
        <v>2.5229</v>
      </c>
      <c r="H17" s="17">
        <v>0.7106</v>
      </c>
    </row>
    <row r="18">
      <c r="A18" s="2" t="s">
        <v>204</v>
      </c>
      <c r="B18" s="2">
        <v>2.4551</v>
      </c>
      <c r="C18" s="17">
        <v>0.0286</v>
      </c>
      <c r="F18" s="2" t="s">
        <v>204</v>
      </c>
      <c r="G18" s="2">
        <v>0.3583</v>
      </c>
      <c r="H18" s="17">
        <v>0.1009</v>
      </c>
    </row>
    <row r="19">
      <c r="A19" s="2" t="s">
        <v>205</v>
      </c>
      <c r="B19" s="2">
        <v>0.974</v>
      </c>
      <c r="C19" s="17">
        <v>0.0113</v>
      </c>
      <c r="F19" s="2" t="s">
        <v>205</v>
      </c>
      <c r="G19" s="2">
        <v>0.6168</v>
      </c>
      <c r="H19" s="17">
        <v>0.1737</v>
      </c>
    </row>
    <row r="21">
      <c r="A21" s="2" t="s">
        <v>206</v>
      </c>
      <c r="B21" s="2">
        <v>85.9018</v>
      </c>
      <c r="C21" s="2"/>
      <c r="F21" s="2" t="s">
        <v>206</v>
      </c>
      <c r="G21" s="2">
        <v>3.5502</v>
      </c>
      <c r="H21" s="2"/>
    </row>
    <row r="22">
      <c r="A22" s="2" t="s">
        <v>217</v>
      </c>
      <c r="B22" s="2" t="s">
        <v>210</v>
      </c>
      <c r="C22" s="2" t="s">
        <v>212</v>
      </c>
      <c r="D22" s="2">
        <v>8.71946</v>
      </c>
      <c r="F22" s="2" t="s">
        <v>218</v>
      </c>
      <c r="G22" s="2" t="s">
        <v>210</v>
      </c>
      <c r="H22" s="2" t="s">
        <v>212</v>
      </c>
      <c r="I22" s="2">
        <v>6.25083</v>
      </c>
    </row>
    <row r="23">
      <c r="A23" s="2" t="s">
        <v>217</v>
      </c>
      <c r="B23" s="2" t="s">
        <v>1</v>
      </c>
      <c r="C23" s="2" t="s">
        <v>212</v>
      </c>
      <c r="D23" s="2">
        <v>862.567</v>
      </c>
      <c r="F23" s="2" t="s">
        <v>218</v>
      </c>
      <c r="G23" s="2" t="s">
        <v>1</v>
      </c>
      <c r="H23" s="2" t="s">
        <v>212</v>
      </c>
      <c r="I23" s="2">
        <v>25.7168</v>
      </c>
    </row>
    <row r="24">
      <c r="A24" s="2" t="s">
        <v>217</v>
      </c>
      <c r="B24" s="2" t="s">
        <v>2</v>
      </c>
      <c r="C24" s="2" t="s">
        <v>212</v>
      </c>
      <c r="D24" s="2">
        <v>896.872</v>
      </c>
      <c r="F24" s="2" t="s">
        <v>218</v>
      </c>
      <c r="G24" s="2" t="s">
        <v>2</v>
      </c>
      <c r="H24" s="2" t="s">
        <v>212</v>
      </c>
      <c r="I24" s="2">
        <v>37.8919</v>
      </c>
    </row>
    <row r="25">
      <c r="A25" s="2" t="s">
        <v>214</v>
      </c>
      <c r="D25" s="18">
        <f>D24-D23-D22</f>
        <v>25.58554</v>
      </c>
      <c r="F25" s="2" t="s">
        <v>214</v>
      </c>
      <c r="I25" s="18">
        <f>I24-I23-I22</f>
        <v>5.92427</v>
      </c>
    </row>
    <row r="27">
      <c r="A27" s="9" t="s">
        <v>219</v>
      </c>
      <c r="F27" s="9" t="s">
        <v>220</v>
      </c>
    </row>
    <row r="28">
      <c r="A28" s="2" t="s">
        <v>198</v>
      </c>
      <c r="B28" s="2">
        <v>0.0024</v>
      </c>
      <c r="C28" s="17">
        <v>3.0E-4</v>
      </c>
      <c r="F28" s="2" t="s">
        <v>198</v>
      </c>
      <c r="G28" s="2">
        <v>0.0285</v>
      </c>
      <c r="H28" s="17">
        <v>0.0374</v>
      </c>
    </row>
    <row r="29">
      <c r="A29" s="2" t="s">
        <v>202</v>
      </c>
      <c r="B29" s="2">
        <v>7.0E-4</v>
      </c>
      <c r="C29" s="17">
        <v>1.0E-4</v>
      </c>
      <c r="F29" s="2" t="s">
        <v>202</v>
      </c>
      <c r="G29" s="2">
        <v>3.0E-4</v>
      </c>
      <c r="H29" s="17">
        <v>4.0E-4</v>
      </c>
    </row>
    <row r="30">
      <c r="A30" s="2" t="s">
        <v>203</v>
      </c>
      <c r="B30" s="2">
        <v>8.3355</v>
      </c>
      <c r="C30" s="17">
        <v>0.9727</v>
      </c>
      <c r="F30" s="2" t="s">
        <v>203</v>
      </c>
      <c r="G30" s="2">
        <v>0.4265</v>
      </c>
      <c r="H30" s="17">
        <v>0.5598</v>
      </c>
    </row>
    <row r="31">
      <c r="A31" s="2" t="s">
        <v>204</v>
      </c>
      <c r="B31" s="2">
        <v>0.1646</v>
      </c>
      <c r="C31" s="17">
        <v>0.0192</v>
      </c>
      <c r="F31" s="2" t="s">
        <v>204</v>
      </c>
      <c r="G31" s="2">
        <v>0.0225</v>
      </c>
      <c r="H31" s="17">
        <v>0.0295</v>
      </c>
    </row>
    <row r="32">
      <c r="A32" s="2" t="s">
        <v>205</v>
      </c>
      <c r="B32" s="2">
        <v>0.0646</v>
      </c>
      <c r="C32" s="17">
        <v>0.0075</v>
      </c>
      <c r="F32" s="19" t="s">
        <v>205</v>
      </c>
      <c r="G32" s="19">
        <v>0.2831</v>
      </c>
      <c r="H32" s="20">
        <v>0.3716</v>
      </c>
    </row>
    <row r="34">
      <c r="A34" s="2" t="s">
        <v>206</v>
      </c>
      <c r="B34" s="2">
        <v>8.5694</v>
      </c>
      <c r="C34" s="2"/>
      <c r="F34" s="2" t="s">
        <v>206</v>
      </c>
      <c r="G34" s="2">
        <v>0.7618</v>
      </c>
      <c r="H34" s="2"/>
    </row>
    <row r="35">
      <c r="A35" s="2" t="s">
        <v>222</v>
      </c>
      <c r="B35" s="2" t="s">
        <v>210</v>
      </c>
      <c r="C35" s="2" t="s">
        <v>212</v>
      </c>
      <c r="D35" s="2">
        <v>0.699091</v>
      </c>
      <c r="F35" s="2" t="s">
        <v>223</v>
      </c>
      <c r="G35" s="2" t="s">
        <v>210</v>
      </c>
      <c r="H35" s="2" t="s">
        <v>212</v>
      </c>
      <c r="I35" s="2">
        <v>2.77189</v>
      </c>
      <c r="L35" s="22" t="s">
        <v>183</v>
      </c>
      <c r="O35" s="15" t="s">
        <v>227</v>
      </c>
    </row>
    <row r="36">
      <c r="A36" s="2" t="s">
        <v>222</v>
      </c>
      <c r="B36" s="2" t="s">
        <v>1</v>
      </c>
      <c r="C36" s="2" t="s">
        <v>212</v>
      </c>
      <c r="D36" s="2">
        <v>81.4678</v>
      </c>
      <c r="F36" s="2" t="s">
        <v>223</v>
      </c>
      <c r="G36" s="2" t="s">
        <v>1</v>
      </c>
      <c r="H36" s="2" t="s">
        <v>212</v>
      </c>
      <c r="I36" s="2">
        <v>4.27948</v>
      </c>
      <c r="K36" s="22" t="s">
        <v>199</v>
      </c>
      <c r="L36" s="22" t="s">
        <v>207</v>
      </c>
      <c r="M36" s="22" t="s">
        <v>208</v>
      </c>
      <c r="N36" s="2" t="s">
        <v>209</v>
      </c>
      <c r="O36" s="2" t="s">
        <v>1</v>
      </c>
      <c r="P36" s="2" t="s">
        <v>200</v>
      </c>
      <c r="Q36" s="15" t="s">
        <v>210</v>
      </c>
      <c r="R36" s="2" t="s">
        <v>228</v>
      </c>
    </row>
    <row r="37">
      <c r="A37" s="2" t="s">
        <v>222</v>
      </c>
      <c r="B37" s="2" t="s">
        <v>2</v>
      </c>
      <c r="C37" s="2" t="s">
        <v>212</v>
      </c>
      <c r="D37" s="2">
        <v>84.0606</v>
      </c>
      <c r="F37" s="2" t="s">
        <v>223</v>
      </c>
      <c r="G37" s="2" t="s">
        <v>2</v>
      </c>
      <c r="H37" s="2" t="s">
        <v>212</v>
      </c>
      <c r="I37" s="2">
        <v>8.78564</v>
      </c>
      <c r="K37" s="22">
        <v>8.0</v>
      </c>
      <c r="L37" s="12">
        <v>4.27948</v>
      </c>
      <c r="M37" s="12">
        <v>1.7342700000000004</v>
      </c>
      <c r="N37" s="8">
        <v>2.77189</v>
      </c>
      <c r="O37" s="12">
        <f t="shared" ref="O37:O39" si="8">L37/R37</f>
        <v>0.4870994031</v>
      </c>
      <c r="P37" s="12">
        <f t="shared" ref="P37:P39" si="9">M37/R37</f>
        <v>0.1973982544</v>
      </c>
      <c r="Q37" s="12">
        <f t="shared" ref="Q37:Q39" si="10">N37/R37</f>
        <v>0.3155023425</v>
      </c>
      <c r="R37" s="8">
        <v>8.78564</v>
      </c>
    </row>
    <row r="38">
      <c r="A38" s="2" t="s">
        <v>214</v>
      </c>
      <c r="D38" s="18">
        <f>D37-D36-D35</f>
        <v>1.893709</v>
      </c>
      <c r="F38" s="2" t="s">
        <v>214</v>
      </c>
      <c r="I38" s="18">
        <f>I37-I36-I35</f>
        <v>1.73427</v>
      </c>
      <c r="K38" s="22">
        <v>12.0</v>
      </c>
      <c r="L38" s="12">
        <v>25.7168</v>
      </c>
      <c r="M38" s="12">
        <v>5.924270000000001</v>
      </c>
      <c r="N38" s="8">
        <v>6.25083</v>
      </c>
      <c r="O38" s="12">
        <f t="shared" si="8"/>
        <v>0.6786885852</v>
      </c>
      <c r="P38" s="12">
        <f t="shared" si="9"/>
        <v>0.1563466071</v>
      </c>
      <c r="Q38" s="12">
        <f t="shared" si="10"/>
        <v>0.1649648078</v>
      </c>
      <c r="R38" s="8">
        <v>37.8919</v>
      </c>
    </row>
    <row r="39">
      <c r="K39" s="22">
        <v>16.0</v>
      </c>
      <c r="L39" s="12">
        <v>220.562</v>
      </c>
      <c r="M39" s="12">
        <v>43.54259999999999</v>
      </c>
      <c r="N39" s="8">
        <v>13.6044</v>
      </c>
      <c r="O39" s="12">
        <f t="shared" si="8"/>
        <v>0.7942198488</v>
      </c>
      <c r="P39" s="12">
        <f t="shared" si="9"/>
        <v>0.1567921817</v>
      </c>
      <c r="Q39" s="12">
        <f t="shared" si="10"/>
        <v>0.04898796942</v>
      </c>
      <c r="R39" s="8">
        <v>277.709</v>
      </c>
    </row>
    <row r="43">
      <c r="A43" s="21" t="s">
        <v>183</v>
      </c>
      <c r="B43" s="2" t="s">
        <v>229</v>
      </c>
      <c r="C43" s="2" t="s">
        <v>210</v>
      </c>
      <c r="D43" s="2" t="s">
        <v>1</v>
      </c>
      <c r="E43" s="2" t="s">
        <v>2</v>
      </c>
      <c r="F43" s="2" t="s">
        <v>3</v>
      </c>
      <c r="G43" s="2"/>
      <c r="H43" s="2" t="s">
        <v>4</v>
      </c>
      <c r="I43" s="2" t="s">
        <v>5</v>
      </c>
      <c r="J43" s="2" t="s">
        <v>6</v>
      </c>
      <c r="K43" s="2" t="s">
        <v>7</v>
      </c>
      <c r="L43" s="2" t="s">
        <v>8</v>
      </c>
      <c r="M43" s="2" t="s">
        <v>9</v>
      </c>
      <c r="N43" s="2" t="s">
        <v>10</v>
      </c>
      <c r="O43" s="2" t="s">
        <v>11</v>
      </c>
      <c r="P43" s="2" t="s">
        <v>12</v>
      </c>
      <c r="Q43" s="2" t="s">
        <v>13</v>
      </c>
    </row>
    <row r="44">
      <c r="A44" s="24" t="s">
        <v>230</v>
      </c>
      <c r="B44" s="25">
        <v>8.0</v>
      </c>
      <c r="C44" s="26">
        <v>1.54826</v>
      </c>
      <c r="D44" s="26">
        <v>4.67458</v>
      </c>
      <c r="E44" s="26">
        <v>6.84297</v>
      </c>
      <c r="F44" s="27">
        <f>AVERAGE(E42:E44)</f>
        <v>6.84297</v>
      </c>
      <c r="G44" s="26">
        <v>6.833686666666666</v>
      </c>
      <c r="H44" s="26">
        <v>14.574</v>
      </c>
      <c r="I44" s="26">
        <v>0.0139725</v>
      </c>
      <c r="J44" s="26">
        <v>0.109594</v>
      </c>
      <c r="K44" s="26">
        <v>0.0359635</v>
      </c>
      <c r="L44" s="26">
        <v>4.06504E-4</v>
      </c>
      <c r="M44" s="26">
        <v>0.141564</v>
      </c>
      <c r="N44" s="26">
        <v>0.188253</v>
      </c>
      <c r="O44" s="26">
        <v>21.1021</v>
      </c>
      <c r="P44" s="26">
        <v>5.72205</v>
      </c>
      <c r="Q44" s="26">
        <v>6.85692E-4</v>
      </c>
    </row>
    <row r="45">
      <c r="A45" s="24" t="s">
        <v>232</v>
      </c>
      <c r="B45" s="25">
        <v>12.0</v>
      </c>
      <c r="C45" s="26">
        <v>3.34544</v>
      </c>
      <c r="D45" s="26">
        <v>8.88567</v>
      </c>
      <c r="E45" s="26">
        <v>13.0905</v>
      </c>
      <c r="F45" s="27">
        <f>AVERAGE(E45)</f>
        <v>13.0905</v>
      </c>
      <c r="G45" s="26">
        <v>13.194333333333333</v>
      </c>
      <c r="H45" s="26">
        <v>15.5075</v>
      </c>
      <c r="I45" s="26">
        <v>0.230705</v>
      </c>
      <c r="J45" s="26">
        <v>0.116337</v>
      </c>
      <c r="K45" s="26">
        <v>0.292229</v>
      </c>
      <c r="L45" s="26">
        <v>7.60317E-4</v>
      </c>
      <c r="M45" s="26">
        <v>0.14109</v>
      </c>
      <c r="N45" s="26">
        <v>0.32545</v>
      </c>
      <c r="O45" s="26">
        <v>28.3071</v>
      </c>
      <c r="P45" s="26">
        <v>4.29153</v>
      </c>
      <c r="Q45" s="26">
        <v>0.00108337</v>
      </c>
    </row>
    <row r="46">
      <c r="A46" s="24" t="s">
        <v>233</v>
      </c>
      <c r="B46" s="25">
        <v>16.0</v>
      </c>
      <c r="C46" s="26">
        <v>6.67754</v>
      </c>
      <c r="D46" s="26">
        <v>21.9999</v>
      </c>
      <c r="E46" s="26">
        <v>32.1306</v>
      </c>
      <c r="F46" s="27">
        <f>AVERAGE(E45:E46)</f>
        <v>22.61055</v>
      </c>
      <c r="G46" s="26">
        <v>32.21996666666667</v>
      </c>
      <c r="H46" s="26">
        <v>19.6672</v>
      </c>
      <c r="I46" s="26">
        <v>2.9827</v>
      </c>
      <c r="J46" s="26">
        <v>0.316813</v>
      </c>
      <c r="K46" s="26">
        <v>2.62627</v>
      </c>
      <c r="L46" s="26">
        <v>0.0144041</v>
      </c>
      <c r="M46" s="26">
        <v>0.150187</v>
      </c>
      <c r="N46" s="26">
        <v>0.611423</v>
      </c>
      <c r="O46" s="26">
        <v>51.2915</v>
      </c>
      <c r="P46" s="26">
        <v>4.76837</v>
      </c>
      <c r="Q46" s="26">
        <v>0.00808001</v>
      </c>
    </row>
    <row r="48">
      <c r="C48" s="21" t="s">
        <v>191</v>
      </c>
      <c r="D48" s="2" t="s">
        <v>183</v>
      </c>
      <c r="F48" s="2" t="s">
        <v>197</v>
      </c>
      <c r="I48" s="2" t="s">
        <v>197</v>
      </c>
      <c r="K48" s="2" t="s">
        <v>197</v>
      </c>
    </row>
    <row r="49">
      <c r="C49" s="2" t="s">
        <v>199</v>
      </c>
      <c r="D49" s="2" t="s">
        <v>207</v>
      </c>
      <c r="E49" s="2" t="s">
        <v>208</v>
      </c>
      <c r="F49" s="2" t="s">
        <v>1</v>
      </c>
      <c r="G49" s="2" t="s">
        <v>200</v>
      </c>
      <c r="H49" s="2" t="s">
        <v>201</v>
      </c>
      <c r="I49" s="2" t="s">
        <v>201</v>
      </c>
      <c r="J49" s="2" t="s">
        <v>209</v>
      </c>
      <c r="K49" s="2" t="s">
        <v>210</v>
      </c>
    </row>
    <row r="50">
      <c r="C50" s="2">
        <v>8.0</v>
      </c>
      <c r="D50" s="26">
        <v>4.67458</v>
      </c>
      <c r="E50" s="26">
        <v>0.0359635</v>
      </c>
      <c r="F50" s="12">
        <f t="shared" ref="F50:F52" si="11">D50/$D$50</f>
        <v>1</v>
      </c>
      <c r="G50" s="12">
        <f t="shared" ref="G50:G52" si="12">E50/$E$50</f>
        <v>1</v>
      </c>
      <c r="H50" s="8">
        <v>512.0</v>
      </c>
      <c r="I50" s="12">
        <f t="shared" ref="I50:I52" si="13">H50/512</f>
        <v>1</v>
      </c>
      <c r="J50" s="26">
        <v>1.54826</v>
      </c>
      <c r="K50" s="12">
        <f t="shared" ref="K50:K52" si="14">J50/$J$50</f>
        <v>1</v>
      </c>
    </row>
    <row r="51">
      <c r="C51" s="2">
        <v>12.0</v>
      </c>
      <c r="D51" s="26">
        <v>8.88567</v>
      </c>
      <c r="E51" s="26">
        <v>0.292229</v>
      </c>
      <c r="F51" s="12">
        <f t="shared" si="11"/>
        <v>1.900848846</v>
      </c>
      <c r="G51" s="12">
        <f t="shared" si="12"/>
        <v>8.12571079</v>
      </c>
      <c r="H51" s="8">
        <v>8192.0</v>
      </c>
      <c r="I51" s="12">
        <f t="shared" si="13"/>
        <v>16</v>
      </c>
      <c r="J51" s="26">
        <v>3.34544</v>
      </c>
      <c r="K51" s="12">
        <f t="shared" si="14"/>
        <v>2.16077403</v>
      </c>
    </row>
    <row r="52">
      <c r="C52" s="2">
        <v>16.0</v>
      </c>
      <c r="D52" s="26">
        <v>21.9999</v>
      </c>
      <c r="E52" s="26">
        <v>2.62627</v>
      </c>
      <c r="F52" s="12">
        <f t="shared" si="11"/>
        <v>4.706283773</v>
      </c>
      <c r="G52" s="12">
        <f t="shared" si="12"/>
        <v>73.02598468</v>
      </c>
      <c r="H52" s="8">
        <v>131072.0</v>
      </c>
      <c r="I52" s="12">
        <f t="shared" si="13"/>
        <v>256</v>
      </c>
      <c r="J52" s="26">
        <v>6.67754</v>
      </c>
      <c r="K52" s="12">
        <f t="shared" si="14"/>
        <v>4.312931936</v>
      </c>
    </row>
    <row r="54">
      <c r="D54" s="22" t="s">
        <v>183</v>
      </c>
      <c r="G54" s="15" t="s">
        <v>227</v>
      </c>
    </row>
    <row r="55">
      <c r="C55" s="22" t="s">
        <v>199</v>
      </c>
      <c r="D55" s="22" t="s">
        <v>207</v>
      </c>
      <c r="E55" s="22" t="s">
        <v>208</v>
      </c>
      <c r="F55" s="2" t="s">
        <v>209</v>
      </c>
      <c r="G55" s="2" t="s">
        <v>1</v>
      </c>
      <c r="H55" s="2" t="s">
        <v>200</v>
      </c>
      <c r="I55" s="15" t="s">
        <v>210</v>
      </c>
      <c r="J55" s="2" t="s">
        <v>228</v>
      </c>
    </row>
    <row r="56">
      <c r="C56" s="22">
        <v>8.0</v>
      </c>
      <c r="D56" s="26">
        <v>4.67458</v>
      </c>
      <c r="E56" s="26">
        <v>0.0359635</v>
      </c>
      <c r="F56" s="26">
        <v>1.54826</v>
      </c>
      <c r="G56" s="12">
        <f t="shared" ref="G56:G58" si="15">D56/J56</f>
        <v>0.6840495077</v>
      </c>
      <c r="H56" s="12">
        <f t="shared" ref="H56:H58" si="16">E56/J56</f>
        <v>0.0052626791</v>
      </c>
      <c r="I56" s="12">
        <f t="shared" ref="I56:I58" si="17">F56/J56</f>
        <v>0.2265629192</v>
      </c>
      <c r="J56" s="26">
        <v>6.833686666666666</v>
      </c>
      <c r="K56" s="12"/>
    </row>
    <row r="57">
      <c r="C57" s="22">
        <v>12.0</v>
      </c>
      <c r="D57" s="26">
        <v>8.88567</v>
      </c>
      <c r="E57" s="26">
        <v>0.292229</v>
      </c>
      <c r="F57" s="26">
        <v>3.34544</v>
      </c>
      <c r="G57" s="12">
        <f t="shared" si="15"/>
        <v>0.6734459238</v>
      </c>
      <c r="H57" s="12">
        <f t="shared" si="16"/>
        <v>0.02214806862</v>
      </c>
      <c r="I57" s="12">
        <f t="shared" si="17"/>
        <v>0.253551272</v>
      </c>
      <c r="J57" s="26">
        <v>13.194333333333333</v>
      </c>
      <c r="K57" s="12"/>
    </row>
    <row r="58">
      <c r="C58" s="22">
        <v>16.0</v>
      </c>
      <c r="D58" s="26">
        <v>21.9999</v>
      </c>
      <c r="E58" s="26">
        <v>2.62627</v>
      </c>
      <c r="F58" s="26">
        <v>6.67754</v>
      </c>
      <c r="G58" s="12">
        <f t="shared" si="15"/>
        <v>0.6828033135</v>
      </c>
      <c r="H58" s="12">
        <f t="shared" si="16"/>
        <v>0.08151063678</v>
      </c>
      <c r="I58" s="12">
        <f t="shared" si="17"/>
        <v>0.2072485074</v>
      </c>
      <c r="J58" s="26">
        <v>32.21996666666667</v>
      </c>
      <c r="K58" s="12"/>
    </row>
    <row r="82">
      <c r="C82" s="21" t="s">
        <v>191</v>
      </c>
      <c r="D82" s="2" t="s">
        <v>190</v>
      </c>
      <c r="F82" s="2" t="s">
        <v>197</v>
      </c>
      <c r="I82" s="2" t="s">
        <v>197</v>
      </c>
      <c r="K82" s="2" t="s">
        <v>197</v>
      </c>
    </row>
    <row r="83">
      <c r="C83" s="2" t="s">
        <v>199</v>
      </c>
      <c r="D83" s="2" t="s">
        <v>228</v>
      </c>
      <c r="E83" s="2" t="s">
        <v>208</v>
      </c>
      <c r="F83" s="2" t="s">
        <v>235</v>
      </c>
      <c r="G83" s="2" t="s">
        <v>200</v>
      </c>
      <c r="H83" s="2" t="s">
        <v>201</v>
      </c>
      <c r="I83" s="2" t="s">
        <v>201</v>
      </c>
      <c r="J83" s="2" t="s">
        <v>209</v>
      </c>
      <c r="K83" s="2" t="s">
        <v>210</v>
      </c>
    </row>
    <row r="84">
      <c r="C84" s="2">
        <v>8.0</v>
      </c>
      <c r="D84" s="2">
        <v>7.63487</v>
      </c>
      <c r="E84" s="26"/>
      <c r="F84" s="12">
        <f t="shared" ref="F84:F86" si="18">D84/$D$84</f>
        <v>1</v>
      </c>
      <c r="G84" s="12"/>
      <c r="H84" s="8">
        <v>512.0</v>
      </c>
      <c r="I84" s="12">
        <f t="shared" ref="I84:I86" si="19">H84/512</f>
        <v>1</v>
      </c>
      <c r="J84" s="26"/>
      <c r="K84" s="12"/>
    </row>
    <row r="85">
      <c r="C85" s="2">
        <v>12.0</v>
      </c>
      <c r="D85" s="2">
        <v>17.936994</v>
      </c>
      <c r="E85" s="26"/>
      <c r="F85" s="12">
        <f t="shared" si="18"/>
        <v>2.349351593</v>
      </c>
      <c r="G85" s="12"/>
      <c r="H85" s="8">
        <v>8192.0</v>
      </c>
      <c r="I85" s="12">
        <f t="shared" si="19"/>
        <v>16</v>
      </c>
      <c r="J85" s="26"/>
      <c r="K85" s="12"/>
    </row>
    <row r="86">
      <c r="C86" s="2">
        <v>16.0</v>
      </c>
      <c r="D86" s="2">
        <v>126.556452</v>
      </c>
      <c r="E86" s="26"/>
      <c r="F86" s="12">
        <f t="shared" si="18"/>
        <v>16.57611092</v>
      </c>
      <c r="G86" s="12"/>
      <c r="H86" s="8">
        <v>131072.0</v>
      </c>
      <c r="I86" s="12">
        <f t="shared" si="19"/>
        <v>256</v>
      </c>
      <c r="J86" s="26"/>
      <c r="K86" s="12"/>
    </row>
    <row r="109">
      <c r="C109" s="21" t="s">
        <v>191</v>
      </c>
      <c r="D109" s="2" t="s">
        <v>194</v>
      </c>
      <c r="F109" s="2" t="s">
        <v>197</v>
      </c>
      <c r="I109" s="2" t="s">
        <v>197</v>
      </c>
      <c r="K109" s="2" t="s">
        <v>197</v>
      </c>
    </row>
    <row r="110">
      <c r="C110" s="2" t="s">
        <v>199</v>
      </c>
      <c r="D110" s="2" t="s">
        <v>228</v>
      </c>
      <c r="E110" s="2" t="s">
        <v>208</v>
      </c>
      <c r="F110" s="2" t="s">
        <v>235</v>
      </c>
      <c r="G110" s="2" t="s">
        <v>200</v>
      </c>
      <c r="H110" s="2" t="s">
        <v>201</v>
      </c>
      <c r="I110" s="2" t="s">
        <v>201</v>
      </c>
      <c r="J110" s="2" t="s">
        <v>209</v>
      </c>
      <c r="K110" s="2" t="s">
        <v>210</v>
      </c>
    </row>
    <row r="111">
      <c r="C111" s="2">
        <v>8.0</v>
      </c>
      <c r="D111" s="2">
        <v>3.54617</v>
      </c>
      <c r="E111" s="26"/>
      <c r="F111" s="12">
        <f t="shared" ref="F111:F113" si="20">D111/$D$84</f>
        <v>0.4644702529</v>
      </c>
      <c r="G111" s="12"/>
      <c r="H111" s="8">
        <v>512.0</v>
      </c>
      <c r="I111" s="12">
        <f t="shared" ref="I111:I113" si="21">H111/512</f>
        <v>1</v>
      </c>
      <c r="J111" s="26"/>
      <c r="K111" s="12"/>
    </row>
    <row r="112">
      <c r="C112" s="2">
        <v>12.0</v>
      </c>
      <c r="D112" s="2">
        <v>4.13542</v>
      </c>
      <c r="E112" s="26"/>
      <c r="F112" s="12">
        <f t="shared" si="20"/>
        <v>0.5416490392</v>
      </c>
      <c r="G112" s="12"/>
      <c r="H112" s="8">
        <v>8192.0</v>
      </c>
      <c r="I112" s="12">
        <f t="shared" si="21"/>
        <v>16</v>
      </c>
      <c r="J112" s="26"/>
      <c r="K112" s="12"/>
    </row>
    <row r="113">
      <c r="C113" s="2">
        <v>16.0</v>
      </c>
      <c r="D113" s="2">
        <v>4.47961</v>
      </c>
      <c r="E113" s="26"/>
      <c r="F113" s="12">
        <f t="shared" si="20"/>
        <v>0.5867303569</v>
      </c>
      <c r="G113" s="12"/>
      <c r="H113" s="8">
        <v>131072.0</v>
      </c>
      <c r="I113" s="12">
        <f t="shared" si="21"/>
        <v>256</v>
      </c>
      <c r="J113" s="26"/>
      <c r="K113" s="12"/>
    </row>
  </sheetData>
  <mergeCells count="6">
    <mergeCell ref="A1:E1"/>
    <mergeCell ref="A27:E27"/>
    <mergeCell ref="A14:E14"/>
    <mergeCell ref="F1:J1"/>
    <mergeCell ref="F27:J27"/>
    <mergeCell ref="F14:J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1.14"/>
  </cols>
  <sheetData>
    <row r="2">
      <c r="B2" s="10" t="s">
        <v>183</v>
      </c>
      <c r="C2" s="2" t="s">
        <v>184</v>
      </c>
      <c r="H2" s="2" t="s">
        <v>185</v>
      </c>
      <c r="K2" s="2" t="s">
        <v>186</v>
      </c>
    </row>
    <row r="3">
      <c r="A3" s="11"/>
      <c r="B3" s="11" t="s">
        <v>187</v>
      </c>
      <c r="C3" s="2" t="s">
        <v>188</v>
      </c>
      <c r="D3" s="2" t="s">
        <v>189</v>
      </c>
      <c r="E3" s="2" t="s">
        <v>190</v>
      </c>
      <c r="F3" s="2" t="s">
        <v>191</v>
      </c>
      <c r="G3" s="11" t="s">
        <v>187</v>
      </c>
      <c r="H3" s="2" t="s">
        <v>189</v>
      </c>
      <c r="I3" s="2" t="s">
        <v>191</v>
      </c>
      <c r="J3" s="2" t="s">
        <v>190</v>
      </c>
      <c r="K3" s="2" t="s">
        <v>189</v>
      </c>
      <c r="L3" s="2" t="s">
        <v>191</v>
      </c>
    </row>
    <row r="4">
      <c r="A4" s="11"/>
      <c r="B4" s="2">
        <v>8.0</v>
      </c>
      <c r="C4" s="8">
        <v>7.779170000000001</v>
      </c>
      <c r="D4" s="8">
        <v>6.65953333333333</v>
      </c>
      <c r="E4" s="8">
        <v>7.105319</v>
      </c>
      <c r="F4" s="8">
        <v>6.771936666666666</v>
      </c>
      <c r="G4" s="2">
        <v>8.0</v>
      </c>
      <c r="H4" s="12">
        <f t="shared" ref="H4:H6" si="1">C4/D4</f>
        <v>1.168125394</v>
      </c>
      <c r="I4" s="12">
        <f t="shared" ref="I4:I6" si="2">C4/F4</f>
        <v>1.148736378</v>
      </c>
      <c r="J4" s="12">
        <f t="shared" ref="J4:J6" si="3">C4/E4</f>
        <v>1.094837544</v>
      </c>
      <c r="K4" s="12">
        <f t="shared" ref="K4:K6" si="4">E4/D4</f>
        <v>1.066939475</v>
      </c>
      <c r="L4" s="12">
        <f t="shared" ref="L4:L6" si="5">E4/F4</f>
        <v>1.049229984</v>
      </c>
      <c r="R4" s="8">
        <v>6.659533333333333</v>
      </c>
    </row>
    <row r="5">
      <c r="A5" s="13"/>
      <c r="B5" s="2">
        <v>12.0</v>
      </c>
      <c r="C5" s="8">
        <v>32.34976666666666</v>
      </c>
      <c r="D5" s="8">
        <v>15.2229333333333</v>
      </c>
      <c r="E5" s="8">
        <v>17.82815333</v>
      </c>
      <c r="F5" s="8">
        <v>12.4741</v>
      </c>
      <c r="G5" s="2">
        <v>12.0</v>
      </c>
      <c r="H5" s="12">
        <f t="shared" si="1"/>
        <v>2.12506788</v>
      </c>
      <c r="I5" s="12">
        <f t="shared" si="2"/>
        <v>2.593354764</v>
      </c>
      <c r="J5" s="12">
        <f t="shared" si="3"/>
        <v>1.81453267</v>
      </c>
      <c r="K5" s="12">
        <f t="shared" si="4"/>
        <v>1.171137844</v>
      </c>
      <c r="L5" s="12">
        <f t="shared" si="5"/>
        <v>1.429213597</v>
      </c>
      <c r="R5" s="8"/>
    </row>
    <row r="6">
      <c r="A6" s="13"/>
      <c r="B6" s="2">
        <v>16.0</v>
      </c>
      <c r="C6" s="8">
        <v>245.83399999999997</v>
      </c>
      <c r="D6" s="8">
        <v>36.1128</v>
      </c>
      <c r="E6" s="8">
        <v>126.506059</v>
      </c>
      <c r="F6" s="8">
        <v>27.388566666666666</v>
      </c>
      <c r="G6" s="2">
        <v>16.0</v>
      </c>
      <c r="H6" s="12">
        <f t="shared" si="1"/>
        <v>6.807392393</v>
      </c>
      <c r="I6" s="12">
        <f t="shared" si="2"/>
        <v>8.975789167</v>
      </c>
      <c r="J6" s="12">
        <f t="shared" si="3"/>
        <v>1.943258702</v>
      </c>
      <c r="K6" s="12">
        <f t="shared" si="4"/>
        <v>3.503080874</v>
      </c>
      <c r="L6" s="12">
        <f t="shared" si="5"/>
        <v>4.618936819</v>
      </c>
      <c r="R6" s="8"/>
    </row>
    <row r="7">
      <c r="A7" s="13"/>
      <c r="R7" s="8">
        <v>15.222933333333332</v>
      </c>
    </row>
    <row r="8">
      <c r="R8" s="8"/>
    </row>
    <row r="9">
      <c r="R9" s="8"/>
    </row>
    <row r="10">
      <c r="R10" s="8">
        <v>36.1128</v>
      </c>
    </row>
    <row r="28">
      <c r="B28" s="14" t="s">
        <v>192</v>
      </c>
      <c r="C28" s="2" t="s">
        <v>184</v>
      </c>
      <c r="H28" s="2" t="s">
        <v>185</v>
      </c>
      <c r="K28" s="2" t="s">
        <v>186</v>
      </c>
    </row>
    <row r="29">
      <c r="B29" s="11" t="s">
        <v>187</v>
      </c>
      <c r="C29" s="15" t="s">
        <v>188</v>
      </c>
      <c r="D29" s="2" t="s">
        <v>189</v>
      </c>
      <c r="E29" s="2" t="s">
        <v>190</v>
      </c>
      <c r="F29" s="2" t="s">
        <v>191</v>
      </c>
      <c r="G29" s="11" t="s">
        <v>187</v>
      </c>
      <c r="H29" s="2" t="s">
        <v>189</v>
      </c>
      <c r="I29" s="2" t="s">
        <v>191</v>
      </c>
      <c r="J29" s="2" t="s">
        <v>190</v>
      </c>
      <c r="K29" s="2" t="s">
        <v>189</v>
      </c>
      <c r="L29" s="2" t="s">
        <v>191</v>
      </c>
      <c r="R29" s="2" t="s">
        <v>193</v>
      </c>
    </row>
    <row r="30">
      <c r="B30" s="2">
        <v>8.0</v>
      </c>
      <c r="C30" s="8">
        <v>85.7132333333333</v>
      </c>
      <c r="D30" s="8">
        <v>15.0675</v>
      </c>
      <c r="E30" s="8">
        <v>23.125602</v>
      </c>
      <c r="F30" s="8">
        <v>18.0668666666667</v>
      </c>
      <c r="G30" s="2">
        <v>8.0</v>
      </c>
      <c r="H30" s="12">
        <f t="shared" ref="H30:H32" si="6">C30/D30</f>
        <v>5.68861678</v>
      </c>
      <c r="I30" s="12">
        <f t="shared" ref="I30:I32" si="7">C30/F30</f>
        <v>4.744222389</v>
      </c>
      <c r="J30" s="12">
        <f t="shared" ref="J30:J32" si="8">C30/E30</f>
        <v>3.706421711</v>
      </c>
      <c r="K30" s="12">
        <f t="shared" ref="K30:K32" si="9">E30/D30</f>
        <v>1.534800199</v>
      </c>
      <c r="L30" s="12">
        <f t="shared" ref="L30:L32" si="10">E30/F30</f>
        <v>1.280000701</v>
      </c>
      <c r="P30" s="8">
        <v>15.0675</v>
      </c>
      <c r="Q30" s="8">
        <v>85.71323333333333</v>
      </c>
      <c r="R30" s="2">
        <v>23.125602</v>
      </c>
    </row>
    <row r="31">
      <c r="B31" s="2">
        <v>12.0</v>
      </c>
      <c r="C31" s="8">
        <v>882.092666666667</v>
      </c>
      <c r="D31" s="8">
        <v>67.8421666666667</v>
      </c>
      <c r="E31" s="8">
        <v>114.019712</v>
      </c>
      <c r="F31" s="8">
        <v>56.6236</v>
      </c>
      <c r="G31" s="2">
        <v>12.0</v>
      </c>
      <c r="H31" s="12">
        <f t="shared" si="6"/>
        <v>13.00212994</v>
      </c>
      <c r="I31" s="12">
        <f t="shared" si="7"/>
        <v>15.57818059</v>
      </c>
      <c r="J31" s="12">
        <f t="shared" si="8"/>
        <v>7.736317266</v>
      </c>
      <c r="K31" s="12">
        <f t="shared" si="9"/>
        <v>1.680661418</v>
      </c>
      <c r="L31" s="12">
        <f t="shared" si="10"/>
        <v>2.013642933</v>
      </c>
      <c r="P31" s="8"/>
      <c r="Q31" s="8"/>
      <c r="R31" s="2">
        <v>114.019712</v>
      </c>
    </row>
    <row r="32">
      <c r="B32" s="2">
        <v>13.0</v>
      </c>
      <c r="C32" s="8">
        <v>1774.26666666667</v>
      </c>
      <c r="D32" s="8">
        <v>101.406333333333</v>
      </c>
      <c r="E32" s="8">
        <v>128.242697</v>
      </c>
      <c r="F32" s="8">
        <v>84.1937666666667</v>
      </c>
      <c r="G32" s="2">
        <v>13.0</v>
      </c>
      <c r="H32" s="12">
        <f t="shared" si="6"/>
        <v>17.49660606</v>
      </c>
      <c r="I32" s="12">
        <f t="shared" si="7"/>
        <v>21.07361075</v>
      </c>
      <c r="J32" s="12">
        <f t="shared" si="8"/>
        <v>13.83522577</v>
      </c>
      <c r="K32" s="12">
        <f t="shared" si="9"/>
        <v>1.26464189</v>
      </c>
      <c r="L32" s="12">
        <f t="shared" si="10"/>
        <v>1.523185172</v>
      </c>
      <c r="P32" s="8"/>
      <c r="Q32" s="8"/>
      <c r="R32" s="2">
        <v>128.242697</v>
      </c>
    </row>
    <row r="33">
      <c r="B33" s="2">
        <v>14.0</v>
      </c>
      <c r="D33" s="2">
        <v>145.742</v>
      </c>
      <c r="E33" s="16">
        <v>212.790572</v>
      </c>
      <c r="F33" s="2">
        <v>127.158333333333</v>
      </c>
      <c r="G33" s="2">
        <v>14.0</v>
      </c>
      <c r="P33" s="8">
        <v>67.84216666666667</v>
      </c>
      <c r="Q33" s="8">
        <v>882.0926666666668</v>
      </c>
      <c r="R33" s="2">
        <v>212.790572</v>
      </c>
    </row>
    <row r="34">
      <c r="P34" s="8"/>
      <c r="Q34" s="8"/>
    </row>
    <row r="35">
      <c r="P35" s="8"/>
      <c r="Q35" s="8"/>
    </row>
    <row r="36">
      <c r="P36" s="8">
        <v>101.40633333333334</v>
      </c>
      <c r="Q36" s="8">
        <v>1774.2666666666667</v>
      </c>
    </row>
    <row r="37">
      <c r="P37" s="8"/>
    </row>
    <row r="38">
      <c r="P38" s="8"/>
    </row>
    <row r="39">
      <c r="P39" s="8">
        <v>145.742</v>
      </c>
    </row>
    <row r="55">
      <c r="B55" s="10" t="s">
        <v>183</v>
      </c>
      <c r="C55" s="2" t="s">
        <v>184</v>
      </c>
      <c r="H55" s="2" t="s">
        <v>185</v>
      </c>
      <c r="N55" s="2" t="s">
        <v>194</v>
      </c>
    </row>
    <row r="56">
      <c r="B56" s="11" t="s">
        <v>187</v>
      </c>
      <c r="C56" s="2" t="s">
        <v>188</v>
      </c>
      <c r="D56" s="2" t="s">
        <v>189</v>
      </c>
      <c r="E56" s="2" t="s">
        <v>194</v>
      </c>
      <c r="F56" s="2" t="s">
        <v>191</v>
      </c>
      <c r="G56" s="11" t="s">
        <v>187</v>
      </c>
      <c r="H56" s="2" t="s">
        <v>189</v>
      </c>
      <c r="I56" s="2" t="s">
        <v>191</v>
      </c>
      <c r="J56" s="2" t="s">
        <v>194</v>
      </c>
      <c r="N56" s="2" t="s">
        <v>194</v>
      </c>
    </row>
    <row r="57">
      <c r="B57" s="2">
        <v>8.0</v>
      </c>
      <c r="C57" s="8">
        <v>7.779170000000001</v>
      </c>
      <c r="D57" s="8">
        <v>6.65953333333333</v>
      </c>
      <c r="E57" s="2">
        <v>3.54617</v>
      </c>
      <c r="F57" s="8">
        <v>6.771936666666666</v>
      </c>
      <c r="G57" s="2">
        <v>8.0</v>
      </c>
      <c r="H57" s="12">
        <f t="shared" ref="H57:H59" si="11">C57/D57</f>
        <v>1.168125394</v>
      </c>
      <c r="I57" s="12">
        <f t="shared" ref="I57:I59" si="12">C57/F57</f>
        <v>1.148736378</v>
      </c>
      <c r="J57" s="12">
        <f t="shared" ref="J57:J59" si="13">C57/E57</f>
        <v>2.193682198</v>
      </c>
      <c r="N57" s="2">
        <v>3.54617</v>
      </c>
    </row>
    <row r="58">
      <c r="B58" s="2">
        <v>12.0</v>
      </c>
      <c r="C58" s="8">
        <v>32.34976666666666</v>
      </c>
      <c r="D58" s="8">
        <v>15.2229333333333</v>
      </c>
      <c r="E58" s="2">
        <v>4.13542</v>
      </c>
      <c r="F58" s="8">
        <v>12.4741</v>
      </c>
      <c r="G58" s="2">
        <v>12.0</v>
      </c>
      <c r="H58" s="12">
        <f t="shared" si="11"/>
        <v>2.12506788</v>
      </c>
      <c r="I58" s="12">
        <f t="shared" si="12"/>
        <v>2.593354764</v>
      </c>
      <c r="J58" s="12">
        <f t="shared" si="13"/>
        <v>7.822607297</v>
      </c>
      <c r="N58" s="2">
        <v>4.13542</v>
      </c>
    </row>
    <row r="59">
      <c r="B59" s="2">
        <v>16.0</v>
      </c>
      <c r="C59" s="8">
        <v>245.83399999999997</v>
      </c>
      <c r="D59" s="8">
        <v>36.1128</v>
      </c>
      <c r="E59" s="2">
        <v>4.47961</v>
      </c>
      <c r="F59" s="8">
        <v>27.388566666666666</v>
      </c>
      <c r="G59" s="2">
        <v>16.0</v>
      </c>
      <c r="H59" s="12">
        <f t="shared" si="11"/>
        <v>6.807392393</v>
      </c>
      <c r="I59" s="12">
        <f t="shared" si="12"/>
        <v>8.975789167</v>
      </c>
      <c r="J59" s="12">
        <f t="shared" si="13"/>
        <v>54.87843808</v>
      </c>
      <c r="N59" s="2">
        <v>4.47961</v>
      </c>
    </row>
    <row r="136">
      <c r="B136" s="14"/>
    </row>
    <row r="137">
      <c r="B137" s="11"/>
      <c r="C137" s="15"/>
      <c r="G137" s="11"/>
    </row>
    <row r="138">
      <c r="C138" s="8"/>
      <c r="D138" s="8"/>
      <c r="E138" s="8"/>
      <c r="F138" s="8"/>
      <c r="G138" s="8"/>
      <c r="H138" s="12"/>
      <c r="I138" s="12"/>
      <c r="J138" s="12"/>
      <c r="K138" s="12"/>
      <c r="L138" s="12"/>
    </row>
    <row r="139">
      <c r="C139" s="8"/>
      <c r="D139" s="8"/>
      <c r="E139" s="8"/>
      <c r="F139" s="8"/>
      <c r="G139" s="8"/>
      <c r="H139" s="12"/>
      <c r="I139" s="12"/>
      <c r="J139" s="12"/>
      <c r="K139" s="12"/>
      <c r="L139" s="12"/>
    </row>
    <row r="140">
      <c r="C140" s="8"/>
      <c r="D140" s="8"/>
      <c r="E140" s="8"/>
      <c r="F140" s="8"/>
      <c r="G140" s="8"/>
      <c r="H140" s="12"/>
      <c r="I140" s="12"/>
      <c r="J140" s="12"/>
      <c r="K140" s="12"/>
      <c r="L140" s="12"/>
    </row>
    <row r="141">
      <c r="L141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8.0"/>
    <col customWidth="1" min="3" max="3" width="5.57"/>
  </cols>
  <sheetData>
    <row r="2">
      <c r="E2" s="21" t="s">
        <v>221</v>
      </c>
      <c r="F2" s="2" t="s">
        <v>184</v>
      </c>
      <c r="L2" s="2" t="s">
        <v>224</v>
      </c>
    </row>
    <row r="3">
      <c r="E3" s="8" t="s">
        <v>225</v>
      </c>
      <c r="F3" s="8" t="s">
        <v>188</v>
      </c>
      <c r="G3" s="8" t="s">
        <v>191</v>
      </c>
      <c r="H3" s="2" t="s">
        <v>226</v>
      </c>
      <c r="I3" s="2" t="s">
        <v>190</v>
      </c>
      <c r="K3" s="8" t="s">
        <v>225</v>
      </c>
      <c r="L3" s="8" t="s">
        <v>188</v>
      </c>
      <c r="M3" s="8" t="s">
        <v>191</v>
      </c>
      <c r="N3" s="2" t="s">
        <v>226</v>
      </c>
      <c r="O3" s="2" t="s">
        <v>190</v>
      </c>
    </row>
    <row r="4">
      <c r="E4" s="2">
        <v>1.0</v>
      </c>
      <c r="F4" s="8">
        <v>51.1576</v>
      </c>
      <c r="G4" s="23">
        <v>128.113</v>
      </c>
      <c r="H4" s="23">
        <v>117.144</v>
      </c>
      <c r="I4" s="8">
        <v>73.701241</v>
      </c>
      <c r="J4" s="12"/>
      <c r="K4" s="8">
        <v>1.0</v>
      </c>
      <c r="L4" s="12">
        <f t="shared" ref="L4:L10" si="1">$F$4/F4</f>
        <v>1</v>
      </c>
      <c r="M4" s="12">
        <f t="shared" ref="M4:M10" si="2">$G$4/G4</f>
        <v>1</v>
      </c>
      <c r="N4" s="12">
        <f t="shared" ref="N4:N10" si="3">$H$4/H4</f>
        <v>1</v>
      </c>
      <c r="O4" s="12">
        <f t="shared" ref="O4:O10" si="4">$I$4/I4</f>
        <v>1</v>
      </c>
    </row>
    <row r="5">
      <c r="E5" s="2">
        <v>8.0</v>
      </c>
      <c r="F5" s="8">
        <v>14.3818</v>
      </c>
      <c r="G5" s="23">
        <v>18.6204</v>
      </c>
      <c r="H5" s="23">
        <v>17.2651</v>
      </c>
      <c r="I5" s="8">
        <v>12.032639</v>
      </c>
      <c r="J5" s="12"/>
      <c r="K5" s="8">
        <v>8.0</v>
      </c>
      <c r="L5" s="12">
        <f t="shared" si="1"/>
        <v>3.557106899</v>
      </c>
      <c r="M5" s="12">
        <f t="shared" si="2"/>
        <v>6.880249619</v>
      </c>
      <c r="N5" s="12">
        <f t="shared" si="3"/>
        <v>6.785017173</v>
      </c>
      <c r="O5" s="12">
        <f t="shared" si="4"/>
        <v>6.125110294</v>
      </c>
    </row>
    <row r="6">
      <c r="E6" s="2">
        <v>16.0</v>
      </c>
      <c r="F6" s="8">
        <v>11.1088</v>
      </c>
      <c r="G6" s="23">
        <v>11.1006</v>
      </c>
      <c r="H6" s="23">
        <v>10.1547</v>
      </c>
      <c r="I6" s="8">
        <v>8.376534</v>
      </c>
      <c r="J6" s="12"/>
      <c r="K6" s="8">
        <v>16.0</v>
      </c>
      <c r="L6" s="12">
        <f t="shared" si="1"/>
        <v>4.60514187</v>
      </c>
      <c r="M6" s="12">
        <f t="shared" si="2"/>
        <v>11.54108787</v>
      </c>
      <c r="N6" s="12">
        <f t="shared" si="3"/>
        <v>11.53593902</v>
      </c>
      <c r="O6" s="12">
        <f t="shared" si="4"/>
        <v>8.798536602</v>
      </c>
    </row>
    <row r="7">
      <c r="E7" s="2">
        <v>24.0</v>
      </c>
      <c r="F7" s="8">
        <v>9.45127</v>
      </c>
      <c r="G7" s="23">
        <v>7.78726</v>
      </c>
      <c r="H7" s="23">
        <v>7.24673</v>
      </c>
      <c r="I7" s="8">
        <v>8.25448</v>
      </c>
      <c r="J7" s="12"/>
      <c r="K7" s="8">
        <v>24.0</v>
      </c>
      <c r="L7" s="12">
        <f t="shared" si="1"/>
        <v>5.412775214</v>
      </c>
      <c r="M7" s="12">
        <f t="shared" si="2"/>
        <v>16.45161456</v>
      </c>
      <c r="N7" s="12">
        <f t="shared" si="3"/>
        <v>16.16508411</v>
      </c>
      <c r="O7" s="12">
        <f t="shared" si="4"/>
        <v>8.928635238</v>
      </c>
    </row>
    <row r="8">
      <c r="E8" s="2">
        <v>32.0</v>
      </c>
      <c r="F8" s="8">
        <v>9.68667</v>
      </c>
      <c r="G8" s="23">
        <v>6.71165</v>
      </c>
      <c r="H8" s="23">
        <v>6.5213</v>
      </c>
      <c r="I8" s="8">
        <v>6.994401</v>
      </c>
      <c r="J8" s="12"/>
      <c r="K8" s="8">
        <v>32.0</v>
      </c>
      <c r="L8" s="12">
        <f t="shared" si="1"/>
        <v>5.281236999</v>
      </c>
      <c r="M8" s="12">
        <f t="shared" si="2"/>
        <v>19.08815269</v>
      </c>
      <c r="N8" s="12">
        <f t="shared" si="3"/>
        <v>17.96328953</v>
      </c>
      <c r="O8" s="12">
        <f t="shared" si="4"/>
        <v>10.53717695</v>
      </c>
    </row>
    <row r="9">
      <c r="E9" s="2">
        <v>40.0</v>
      </c>
      <c r="F9" s="8">
        <v>8.96673</v>
      </c>
      <c r="G9" s="23">
        <v>7.65758</v>
      </c>
      <c r="H9" s="23">
        <v>7.57395</v>
      </c>
      <c r="I9" s="8">
        <v>7.459653</v>
      </c>
      <c r="J9" s="12"/>
      <c r="K9" s="8">
        <v>40.0</v>
      </c>
      <c r="L9" s="12">
        <f t="shared" si="1"/>
        <v>5.705268253</v>
      </c>
      <c r="M9" s="12">
        <f t="shared" si="2"/>
        <v>16.73022025</v>
      </c>
      <c r="N9" s="12">
        <f t="shared" si="3"/>
        <v>15.46669835</v>
      </c>
      <c r="O9" s="12">
        <f t="shared" si="4"/>
        <v>9.879982487</v>
      </c>
    </row>
    <row r="10">
      <c r="E10" s="2">
        <v>48.0</v>
      </c>
      <c r="F10" s="8">
        <v>9.41436</v>
      </c>
      <c r="G10" s="23">
        <v>7.7987</v>
      </c>
      <c r="H10" s="23">
        <v>8.36623</v>
      </c>
      <c r="I10" s="8">
        <v>7.730828</v>
      </c>
      <c r="J10" s="12"/>
      <c r="K10" s="8">
        <v>48.0</v>
      </c>
      <c r="L10" s="12">
        <f t="shared" si="1"/>
        <v>5.433996575</v>
      </c>
      <c r="M10" s="12">
        <f t="shared" si="2"/>
        <v>16.4274815</v>
      </c>
      <c r="N10" s="12">
        <f t="shared" si="3"/>
        <v>14.00200568</v>
      </c>
      <c r="O10" s="12">
        <f t="shared" si="4"/>
        <v>9.533421388</v>
      </c>
    </row>
    <row r="31">
      <c r="E31" s="21" t="s">
        <v>231</v>
      </c>
      <c r="F31" s="2" t="s">
        <v>184</v>
      </c>
      <c r="L31" s="2" t="s">
        <v>224</v>
      </c>
    </row>
    <row r="32">
      <c r="E32" s="8" t="s">
        <v>225</v>
      </c>
      <c r="F32" s="8" t="s">
        <v>188</v>
      </c>
      <c r="G32" s="8" t="s">
        <v>191</v>
      </c>
      <c r="H32" s="2" t="s">
        <v>226</v>
      </c>
      <c r="I32" s="2" t="s">
        <v>190</v>
      </c>
      <c r="K32" s="8" t="s">
        <v>225</v>
      </c>
      <c r="L32" s="8" t="s">
        <v>188</v>
      </c>
      <c r="M32" s="8" t="s">
        <v>191</v>
      </c>
      <c r="N32" s="2" t="s">
        <v>226</v>
      </c>
      <c r="O32" s="2" t="s">
        <v>190</v>
      </c>
    </row>
    <row r="33">
      <c r="E33" s="2">
        <v>1.0</v>
      </c>
      <c r="F33" s="8">
        <v>51.1576</v>
      </c>
      <c r="G33" s="6">
        <v>128.113</v>
      </c>
      <c r="H33" s="6">
        <v>117.144</v>
      </c>
      <c r="I33" s="2">
        <v>73.701241</v>
      </c>
      <c r="K33" s="2">
        <v>1.0</v>
      </c>
      <c r="L33" s="12">
        <f t="shared" ref="L33:L39" si="5">$F$4/F33</f>
        <v>1</v>
      </c>
      <c r="M33" s="12">
        <f t="shared" ref="M33:M39" si="6">$G$4/G33</f>
        <v>1</v>
      </c>
      <c r="N33" s="12">
        <f t="shared" ref="N33:N39" si="7">$H$4/H33</f>
        <v>1</v>
      </c>
      <c r="O33" s="12">
        <f t="shared" ref="O33:O39" si="8">$I$4/I33</f>
        <v>1</v>
      </c>
    </row>
    <row r="34">
      <c r="E34" s="2">
        <v>8.0</v>
      </c>
      <c r="F34" s="8">
        <v>14.3818</v>
      </c>
      <c r="G34" s="6">
        <v>18.6204</v>
      </c>
      <c r="H34" s="6">
        <v>17.2651</v>
      </c>
      <c r="I34" s="2">
        <v>12.032639</v>
      </c>
      <c r="K34" s="2">
        <v>8.0</v>
      </c>
      <c r="L34" s="12">
        <f t="shared" si="5"/>
        <v>3.557106899</v>
      </c>
      <c r="M34" s="12">
        <f t="shared" si="6"/>
        <v>6.880249619</v>
      </c>
      <c r="N34" s="12">
        <f t="shared" si="7"/>
        <v>6.785017173</v>
      </c>
      <c r="O34" s="12">
        <f t="shared" si="8"/>
        <v>6.125110294</v>
      </c>
    </row>
    <row r="35">
      <c r="E35" s="2">
        <v>16.0</v>
      </c>
      <c r="F35" s="8">
        <v>11.1088</v>
      </c>
      <c r="G35" s="6">
        <v>11.1006</v>
      </c>
      <c r="H35" s="6">
        <v>10.1547</v>
      </c>
      <c r="I35" s="2">
        <v>8.376534</v>
      </c>
      <c r="K35" s="2">
        <v>16.0</v>
      </c>
      <c r="L35" s="12">
        <f t="shared" si="5"/>
        <v>4.60514187</v>
      </c>
      <c r="M35" s="12">
        <f t="shared" si="6"/>
        <v>11.54108787</v>
      </c>
      <c r="N35" s="12">
        <f t="shared" si="7"/>
        <v>11.53593902</v>
      </c>
      <c r="O35" s="12">
        <f t="shared" si="8"/>
        <v>8.798536602</v>
      </c>
    </row>
    <row r="36">
      <c r="E36" s="2">
        <v>24.0</v>
      </c>
      <c r="F36" s="8">
        <v>9.45127</v>
      </c>
      <c r="G36" s="6">
        <v>7.78726</v>
      </c>
      <c r="H36" s="6">
        <v>7.24673</v>
      </c>
      <c r="I36" s="2">
        <v>8.25448</v>
      </c>
      <c r="K36" s="2">
        <v>24.0</v>
      </c>
      <c r="L36" s="12">
        <f t="shared" si="5"/>
        <v>5.412775214</v>
      </c>
      <c r="M36" s="12">
        <f t="shared" si="6"/>
        <v>16.45161456</v>
      </c>
      <c r="N36" s="12">
        <f t="shared" si="7"/>
        <v>16.16508411</v>
      </c>
      <c r="O36" s="12">
        <f t="shared" si="8"/>
        <v>8.928635238</v>
      </c>
    </row>
    <row r="37">
      <c r="E37" s="2">
        <v>32.0</v>
      </c>
      <c r="F37" s="8">
        <v>9.68667</v>
      </c>
      <c r="G37" s="6">
        <v>6.71165</v>
      </c>
      <c r="H37" s="6">
        <v>6.5213</v>
      </c>
      <c r="I37" s="2">
        <v>6.994401</v>
      </c>
      <c r="K37" s="2">
        <v>32.0</v>
      </c>
      <c r="L37" s="12">
        <f t="shared" si="5"/>
        <v>5.281236999</v>
      </c>
      <c r="M37" s="12">
        <f t="shared" si="6"/>
        <v>19.08815269</v>
      </c>
      <c r="N37" s="12">
        <f t="shared" si="7"/>
        <v>17.96328953</v>
      </c>
      <c r="O37" s="12">
        <f t="shared" si="8"/>
        <v>10.53717695</v>
      </c>
    </row>
    <row r="38">
      <c r="E38" s="2">
        <v>40.0</v>
      </c>
      <c r="F38" s="8">
        <v>8.96673</v>
      </c>
      <c r="G38" s="6">
        <v>7.65758</v>
      </c>
      <c r="H38" s="6">
        <v>7.57395</v>
      </c>
      <c r="I38" s="2">
        <v>7.459653</v>
      </c>
      <c r="K38" s="2">
        <v>40.0</v>
      </c>
      <c r="L38" s="12">
        <f t="shared" si="5"/>
        <v>5.705268253</v>
      </c>
      <c r="M38" s="12">
        <f t="shared" si="6"/>
        <v>16.73022025</v>
      </c>
      <c r="N38" s="12">
        <f t="shared" si="7"/>
        <v>15.46669835</v>
      </c>
      <c r="O38" s="12">
        <f t="shared" si="8"/>
        <v>9.879982487</v>
      </c>
    </row>
    <row r="39">
      <c r="E39" s="2">
        <v>48.0</v>
      </c>
      <c r="F39" s="8">
        <v>9.41436</v>
      </c>
      <c r="G39" s="6">
        <v>7.7987</v>
      </c>
      <c r="H39" s="6">
        <v>8.36623</v>
      </c>
      <c r="I39" s="2">
        <v>7.730828</v>
      </c>
      <c r="K39" s="2">
        <v>48.0</v>
      </c>
      <c r="L39" s="12">
        <f t="shared" si="5"/>
        <v>5.433996575</v>
      </c>
      <c r="M39" s="12">
        <f t="shared" si="6"/>
        <v>16.4274815</v>
      </c>
      <c r="N39" s="12">
        <f t="shared" si="7"/>
        <v>14.00200568</v>
      </c>
      <c r="O39" s="12">
        <f t="shared" si="8"/>
        <v>9.533421388</v>
      </c>
    </row>
    <row r="62">
      <c r="E62" s="21" t="s">
        <v>234</v>
      </c>
      <c r="F62" s="2" t="s">
        <v>184</v>
      </c>
      <c r="L62" s="2" t="s">
        <v>224</v>
      </c>
    </row>
    <row r="63">
      <c r="E63" s="8" t="s">
        <v>225</v>
      </c>
      <c r="F63" s="8" t="s">
        <v>188</v>
      </c>
      <c r="G63" s="8" t="s">
        <v>191</v>
      </c>
      <c r="H63" s="2" t="s">
        <v>226</v>
      </c>
      <c r="I63" s="8" t="s">
        <v>190</v>
      </c>
      <c r="K63" s="8" t="s">
        <v>225</v>
      </c>
      <c r="L63" s="8" t="s">
        <v>188</v>
      </c>
      <c r="M63" s="8" t="s">
        <v>191</v>
      </c>
      <c r="N63" s="2" t="s">
        <v>226</v>
      </c>
      <c r="O63" s="2" t="s">
        <v>190</v>
      </c>
    </row>
    <row r="64">
      <c r="E64" s="2">
        <v>1.0</v>
      </c>
      <c r="F64" s="8">
        <v>355.232</v>
      </c>
      <c r="G64" s="6">
        <v>412.772</v>
      </c>
      <c r="H64" s="6">
        <v>353.766</v>
      </c>
      <c r="I64" s="8">
        <v>359.580402</v>
      </c>
      <c r="K64" s="2">
        <v>1.0</v>
      </c>
      <c r="L64" s="12">
        <f t="shared" ref="L64:L70" si="9">$F$64/F64</f>
        <v>1</v>
      </c>
      <c r="M64" s="12">
        <f t="shared" ref="M64:M70" si="10">$G$64/G64</f>
        <v>1</v>
      </c>
      <c r="N64" s="12">
        <f t="shared" ref="N64:N70" si="11">$H$64/H64</f>
        <v>1</v>
      </c>
      <c r="O64" s="12">
        <f t="shared" ref="O64:O70" si="12">$I$64/I64</f>
        <v>1</v>
      </c>
    </row>
    <row r="65">
      <c r="E65" s="2">
        <v>8.0</v>
      </c>
      <c r="F65" s="8">
        <v>59.7238</v>
      </c>
      <c r="G65" s="6">
        <v>58.056</v>
      </c>
      <c r="H65" s="6">
        <v>49.2301</v>
      </c>
      <c r="I65" s="8">
        <v>47.916968</v>
      </c>
      <c r="K65" s="2">
        <v>8.0</v>
      </c>
      <c r="L65" s="12">
        <f t="shared" si="9"/>
        <v>5.947913562</v>
      </c>
      <c r="M65" s="12">
        <f t="shared" si="10"/>
        <v>7.109893896</v>
      </c>
      <c r="N65" s="12">
        <f t="shared" si="11"/>
        <v>7.185969559</v>
      </c>
      <c r="O65" s="12">
        <f t="shared" si="12"/>
        <v>7.504239459</v>
      </c>
    </row>
    <row r="66">
      <c r="E66" s="2">
        <v>16.0</v>
      </c>
      <c r="F66" s="8">
        <v>54.8542</v>
      </c>
      <c r="G66" s="6">
        <v>33.7344</v>
      </c>
      <c r="H66" s="6">
        <v>27.9099</v>
      </c>
      <c r="I66" s="8">
        <v>31.223613</v>
      </c>
      <c r="K66" s="2">
        <v>16.0</v>
      </c>
      <c r="L66" s="12">
        <f t="shared" si="9"/>
        <v>6.47593074</v>
      </c>
      <c r="M66" s="12">
        <f t="shared" si="10"/>
        <v>12.2359372</v>
      </c>
      <c r="N66" s="12">
        <f t="shared" si="11"/>
        <v>12.67528726</v>
      </c>
      <c r="O66" s="12">
        <f t="shared" si="12"/>
        <v>11.51629704</v>
      </c>
    </row>
    <row r="67">
      <c r="E67" s="2">
        <v>24.0</v>
      </c>
      <c r="F67" s="8">
        <v>69.8701</v>
      </c>
      <c r="G67" s="6">
        <v>23.733</v>
      </c>
      <c r="H67" s="6">
        <v>19.8036</v>
      </c>
      <c r="I67" s="8">
        <v>25.569907</v>
      </c>
      <c r="K67" s="2">
        <v>24.0</v>
      </c>
      <c r="L67" s="12">
        <f t="shared" si="9"/>
        <v>5.084177638</v>
      </c>
      <c r="M67" s="12">
        <f t="shared" si="10"/>
        <v>17.39232293</v>
      </c>
      <c r="N67" s="12">
        <f t="shared" si="11"/>
        <v>17.86372175</v>
      </c>
      <c r="O67" s="12">
        <f t="shared" si="12"/>
        <v>14.0626402</v>
      </c>
    </row>
    <row r="68">
      <c r="E68" s="2">
        <v>32.0</v>
      </c>
      <c r="F68" s="8">
        <v>94.9923</v>
      </c>
      <c r="G68" s="6">
        <v>18.1438</v>
      </c>
      <c r="H68" s="6">
        <v>15.037</v>
      </c>
      <c r="I68" s="8">
        <v>23.013978</v>
      </c>
      <c r="K68" s="2">
        <v>32.0</v>
      </c>
      <c r="L68" s="12">
        <f t="shared" si="9"/>
        <v>3.739587314</v>
      </c>
      <c r="M68" s="12">
        <f t="shared" si="10"/>
        <v>22.75003031</v>
      </c>
      <c r="N68" s="12">
        <f t="shared" si="11"/>
        <v>23.52636829</v>
      </c>
      <c r="O68" s="12">
        <f t="shared" si="12"/>
        <v>15.62443494</v>
      </c>
    </row>
    <row r="69">
      <c r="E69" s="2">
        <v>40.0</v>
      </c>
      <c r="F69" s="8">
        <v>114.498</v>
      </c>
      <c r="G69" s="6">
        <v>16.347</v>
      </c>
      <c r="H69" s="6">
        <v>13.9311</v>
      </c>
      <c r="I69" s="8">
        <v>23.230363</v>
      </c>
      <c r="K69" s="2">
        <v>40.0</v>
      </c>
      <c r="L69" s="12">
        <f t="shared" si="9"/>
        <v>3.102517075</v>
      </c>
      <c r="M69" s="12">
        <f t="shared" si="10"/>
        <v>25.25062703</v>
      </c>
      <c r="N69" s="12">
        <f t="shared" si="11"/>
        <v>25.39397463</v>
      </c>
      <c r="O69" s="12">
        <f t="shared" si="12"/>
        <v>15.47889725</v>
      </c>
    </row>
    <row r="70">
      <c r="E70" s="2">
        <v>48.0</v>
      </c>
      <c r="F70" s="8">
        <v>120.104</v>
      </c>
      <c r="G70" s="6">
        <v>15.2344</v>
      </c>
      <c r="H70" s="6">
        <v>13.7343</v>
      </c>
      <c r="I70" s="8">
        <v>21.818507</v>
      </c>
      <c r="K70" s="2">
        <v>48.0</v>
      </c>
      <c r="L70" s="12">
        <f t="shared" si="9"/>
        <v>2.957703324</v>
      </c>
      <c r="M70" s="12">
        <f t="shared" si="10"/>
        <v>27.09473297</v>
      </c>
      <c r="N70" s="12">
        <f t="shared" si="11"/>
        <v>25.75784714</v>
      </c>
      <c r="O70" s="12">
        <f t="shared" si="12"/>
        <v>16.4805228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372</v>
      </c>
      <c r="B1" s="8" t="s">
        <v>373</v>
      </c>
      <c r="C1" s="12"/>
      <c r="D1" s="8" t="s">
        <v>251</v>
      </c>
      <c r="E1" s="8" t="s">
        <v>191</v>
      </c>
    </row>
    <row r="2">
      <c r="A2" s="2">
        <v>8.0</v>
      </c>
      <c r="B2" s="8">
        <v>1.293065975</v>
      </c>
      <c r="C2" s="12"/>
      <c r="D2" s="8">
        <v>8.997536667</v>
      </c>
      <c r="E2" s="8">
        <v>6.958296667</v>
      </c>
    </row>
    <row r="3">
      <c r="A3" s="2">
        <v>12.0</v>
      </c>
      <c r="B3" s="8">
        <v>2.210350878</v>
      </c>
      <c r="C3" s="12"/>
      <c r="D3" s="8">
        <v>38.50453333</v>
      </c>
      <c r="E3" s="8">
        <v>17.4201</v>
      </c>
    </row>
    <row r="4">
      <c r="A4" s="2">
        <v>16.0</v>
      </c>
      <c r="B4" s="8">
        <v>3.619454969</v>
      </c>
      <c r="C4" s="12"/>
      <c r="D4" s="8">
        <v>280.3266667</v>
      </c>
      <c r="E4" s="8">
        <v>77.44996667</v>
      </c>
    </row>
    <row r="5">
      <c r="B5" s="12"/>
      <c r="C5" s="12"/>
      <c r="D5" s="12"/>
      <c r="E5" s="12"/>
    </row>
    <row r="6">
      <c r="B6" s="12"/>
      <c r="C6" s="12"/>
      <c r="D6" s="12"/>
      <c r="E6" s="12"/>
    </row>
    <row r="11">
      <c r="B11" s="12"/>
      <c r="C11" s="12"/>
      <c r="D11" s="12"/>
      <c r="E11" s="12"/>
    </row>
    <row r="12">
      <c r="B12" s="12"/>
      <c r="C12" s="12"/>
      <c r="D12" s="12"/>
      <c r="E12" s="12"/>
    </row>
    <row r="13">
      <c r="B13" s="12"/>
      <c r="C13" s="12"/>
      <c r="D13" s="12"/>
      <c r="E13" s="12"/>
    </row>
    <row r="14">
      <c r="B14" s="12"/>
      <c r="C14" s="12"/>
      <c r="D14" s="12"/>
      <c r="E14" s="12"/>
    </row>
    <row r="15">
      <c r="B15" s="12"/>
      <c r="D15" s="12"/>
      <c r="E15" s="12"/>
    </row>
    <row r="16">
      <c r="B16" s="12"/>
      <c r="C16" s="12"/>
      <c r="D16" s="12"/>
      <c r="E16" s="12"/>
    </row>
    <row r="17">
      <c r="B17" s="12"/>
      <c r="C17" s="12"/>
      <c r="D17" s="12"/>
      <c r="E17" s="12"/>
    </row>
    <row r="18">
      <c r="B18" s="12"/>
      <c r="C18" s="12"/>
      <c r="D18" s="12"/>
      <c r="E18" s="12"/>
    </row>
    <row r="19">
      <c r="B19" s="12"/>
      <c r="C19" s="12"/>
      <c r="D19" s="12"/>
      <c r="E19" s="12"/>
    </row>
    <row r="20">
      <c r="B20" s="12"/>
      <c r="C20" s="12"/>
      <c r="D20" s="12"/>
      <c r="E20" s="12"/>
    </row>
    <row r="21">
      <c r="A21" s="15" t="s">
        <v>374</v>
      </c>
      <c r="B21" s="12"/>
      <c r="C21" s="12"/>
      <c r="D21" s="12"/>
      <c r="E21" s="12"/>
    </row>
    <row r="22">
      <c r="A22" s="12"/>
      <c r="B22" s="12"/>
      <c r="C22" s="8" t="s">
        <v>235</v>
      </c>
      <c r="D22" s="12"/>
      <c r="E22" s="2" t="s">
        <v>224</v>
      </c>
    </row>
    <row r="23">
      <c r="A23" s="8" t="s">
        <v>328</v>
      </c>
      <c r="C23" s="8" t="s">
        <v>251</v>
      </c>
      <c r="D23" s="8" t="s">
        <v>191</v>
      </c>
      <c r="E23" s="2" t="s">
        <v>251</v>
      </c>
      <c r="F23" s="2" t="s">
        <v>191</v>
      </c>
    </row>
    <row r="24">
      <c r="A24" s="2">
        <v>1.0</v>
      </c>
      <c r="C24" s="8">
        <v>355.232</v>
      </c>
      <c r="D24" s="8">
        <v>370.031</v>
      </c>
      <c r="E24" s="12">
        <f t="shared" ref="E24:E30" si="1">355.232/C24</f>
        <v>1</v>
      </c>
      <c r="F24" s="12">
        <f t="shared" ref="F24:F30" si="2">370.031/D24</f>
        <v>1</v>
      </c>
    </row>
    <row r="25">
      <c r="A25" s="2">
        <v>8.0</v>
      </c>
      <c r="C25" s="8">
        <v>59.7238</v>
      </c>
      <c r="D25" s="8">
        <v>59.0604</v>
      </c>
      <c r="E25" s="12">
        <f t="shared" si="1"/>
        <v>5.947913562</v>
      </c>
      <c r="F25" s="12">
        <f t="shared" si="2"/>
        <v>6.265297898</v>
      </c>
    </row>
    <row r="26">
      <c r="A26" s="2">
        <v>16.0</v>
      </c>
      <c r="C26" s="8">
        <v>54.8542</v>
      </c>
      <c r="D26" s="8">
        <v>47.1814</v>
      </c>
      <c r="E26" s="12">
        <f t="shared" si="1"/>
        <v>6.47593074</v>
      </c>
      <c r="F26" s="12">
        <f t="shared" si="2"/>
        <v>7.842730398</v>
      </c>
    </row>
    <row r="27">
      <c r="A27" s="2">
        <v>24.0</v>
      </c>
      <c r="C27" s="8">
        <v>69.8701</v>
      </c>
      <c r="D27" s="8">
        <v>40.2162</v>
      </c>
      <c r="E27" s="12">
        <f t="shared" si="1"/>
        <v>5.084177638</v>
      </c>
      <c r="F27" s="12">
        <f t="shared" si="2"/>
        <v>9.201043361</v>
      </c>
    </row>
    <row r="28">
      <c r="A28" s="2">
        <v>32.0</v>
      </c>
      <c r="C28" s="8">
        <v>94.9923</v>
      </c>
      <c r="D28" s="8">
        <v>40.097</v>
      </c>
      <c r="E28" s="12">
        <f t="shared" si="1"/>
        <v>3.739587314</v>
      </c>
      <c r="F28" s="12">
        <f t="shared" si="2"/>
        <v>9.228396139</v>
      </c>
    </row>
    <row r="29">
      <c r="A29" s="2">
        <v>40.0</v>
      </c>
      <c r="C29" s="8">
        <v>114.498</v>
      </c>
      <c r="D29" s="8">
        <v>56.7862</v>
      </c>
      <c r="E29" s="12">
        <f t="shared" si="1"/>
        <v>3.102517075</v>
      </c>
      <c r="F29" s="12">
        <f t="shared" si="2"/>
        <v>6.516213446</v>
      </c>
    </row>
    <row r="30">
      <c r="A30" s="2">
        <v>48.0</v>
      </c>
      <c r="C30" s="8">
        <v>120.104</v>
      </c>
      <c r="D30" s="8">
        <v>56.9217</v>
      </c>
      <c r="E30" s="12">
        <f t="shared" si="1"/>
        <v>2.957703324</v>
      </c>
      <c r="F30" s="12">
        <f t="shared" si="2"/>
        <v>6.500701841</v>
      </c>
    </row>
    <row r="31">
      <c r="D31" s="12"/>
      <c r="E31" s="12"/>
    </row>
    <row r="40">
      <c r="D40" s="12"/>
      <c r="E40" s="12"/>
    </row>
    <row r="41">
      <c r="B41" s="12"/>
      <c r="C41" s="12"/>
      <c r="D41" s="12"/>
      <c r="E41" s="12"/>
    </row>
    <row r="42">
      <c r="A42" s="2" t="s">
        <v>372</v>
      </c>
      <c r="B42" s="8" t="s">
        <v>373</v>
      </c>
      <c r="C42" s="12"/>
      <c r="D42" s="8" t="s">
        <v>251</v>
      </c>
      <c r="E42" s="8" t="s">
        <v>191</v>
      </c>
    </row>
    <row r="43">
      <c r="A43" s="2">
        <v>8.0</v>
      </c>
      <c r="B43" s="12">
        <f t="shared" ref="B43:B45" si="3">D43/E43</f>
        <v>1.943997292</v>
      </c>
      <c r="C43" s="12"/>
      <c r="D43" s="8">
        <v>83.06946667</v>
      </c>
      <c r="E43" s="8">
        <v>42.73126667</v>
      </c>
    </row>
    <row r="44">
      <c r="A44" s="2">
        <v>12.0</v>
      </c>
      <c r="B44" s="12">
        <f t="shared" si="3"/>
        <v>3.978239462</v>
      </c>
      <c r="D44" s="8">
        <v>888.744</v>
      </c>
      <c r="E44" s="8">
        <v>223.4013333</v>
      </c>
    </row>
    <row r="45">
      <c r="A45" s="2">
        <v>13.0</v>
      </c>
      <c r="B45" s="12">
        <f t="shared" si="3"/>
        <v>5.404427288</v>
      </c>
      <c r="D45" s="2">
        <v>1792.0</v>
      </c>
      <c r="E45" s="2">
        <v>331.58</v>
      </c>
    </row>
    <row r="47">
      <c r="B47" s="12"/>
      <c r="C47" s="12"/>
      <c r="D47" s="12"/>
      <c r="E47" s="12"/>
    </row>
    <row r="48">
      <c r="B48" s="12"/>
      <c r="C48" s="12"/>
      <c r="D48" s="12"/>
      <c r="E48" s="12"/>
    </row>
    <row r="49">
      <c r="B49" s="12"/>
      <c r="C49" s="12"/>
      <c r="D49" s="12"/>
      <c r="E49" s="12"/>
    </row>
    <row r="50">
      <c r="B50" s="12"/>
      <c r="C50" s="12"/>
      <c r="D50" s="12"/>
      <c r="E50" s="12"/>
    </row>
    <row r="51">
      <c r="B51" s="12"/>
      <c r="C51" s="12"/>
      <c r="D51" s="12"/>
      <c r="E51" s="12"/>
    </row>
    <row r="52">
      <c r="B52" s="12"/>
      <c r="C52" s="12"/>
      <c r="D52" s="12"/>
      <c r="E52" s="12"/>
    </row>
    <row r="53">
      <c r="B53" s="12"/>
      <c r="C53" s="12"/>
      <c r="D53" s="12"/>
      <c r="E53" s="12"/>
    </row>
    <row r="54">
      <c r="B54" s="12"/>
      <c r="C54" s="12"/>
      <c r="D54" s="12"/>
      <c r="E54" s="12"/>
    </row>
    <row r="55">
      <c r="B55" s="12"/>
      <c r="C55" s="12"/>
      <c r="D55" s="12"/>
      <c r="E55" s="12"/>
    </row>
    <row r="56">
      <c r="B56" s="12"/>
      <c r="C56" s="12"/>
      <c r="D56" s="12"/>
      <c r="E56" s="12"/>
    </row>
    <row r="57">
      <c r="B57" s="12"/>
      <c r="C57" s="12"/>
      <c r="D57" s="12"/>
      <c r="E57" s="12"/>
    </row>
    <row r="58">
      <c r="B58" s="12"/>
      <c r="C58" s="12"/>
      <c r="D58" s="12"/>
      <c r="E58" s="12"/>
    </row>
    <row r="59">
      <c r="B59" s="12"/>
      <c r="C59" s="12"/>
      <c r="D59" s="12"/>
      <c r="E59" s="12"/>
    </row>
    <row r="60">
      <c r="B60" s="12"/>
      <c r="C60" s="12"/>
      <c r="D60" s="12"/>
      <c r="E60" s="12"/>
    </row>
    <row r="61">
      <c r="A61" s="2" t="s">
        <v>375</v>
      </c>
    </row>
    <row r="62">
      <c r="A62" s="8" t="s">
        <v>328</v>
      </c>
      <c r="C62" s="8" t="s">
        <v>251</v>
      </c>
      <c r="D62" s="8" t="s">
        <v>191</v>
      </c>
      <c r="E62" s="2" t="s">
        <v>251</v>
      </c>
      <c r="F62" s="2" t="s">
        <v>191</v>
      </c>
    </row>
    <row r="63">
      <c r="A63" s="2">
        <v>1.0</v>
      </c>
      <c r="C63" s="8">
        <v>355.232</v>
      </c>
      <c r="D63" s="8">
        <v>336.298</v>
      </c>
      <c r="E63" s="12">
        <f t="shared" ref="E63:E69" si="4">355.232/C63</f>
        <v>1</v>
      </c>
      <c r="F63" s="12">
        <f t="shared" ref="F63:F69" si="5">336.298/D63</f>
        <v>1</v>
      </c>
    </row>
    <row r="64">
      <c r="A64" s="2">
        <v>8.0</v>
      </c>
      <c r="C64" s="8">
        <v>59.7238</v>
      </c>
      <c r="D64" s="8">
        <v>59.2581</v>
      </c>
      <c r="E64" s="12">
        <f t="shared" si="4"/>
        <v>5.947913562</v>
      </c>
      <c r="F64" s="12">
        <f t="shared" si="5"/>
        <v>5.67513977</v>
      </c>
    </row>
    <row r="65">
      <c r="A65" s="2">
        <v>16.0</v>
      </c>
      <c r="C65" s="8">
        <v>54.8542</v>
      </c>
      <c r="D65" s="8">
        <v>41.7328</v>
      </c>
      <c r="E65" s="12">
        <f t="shared" si="4"/>
        <v>6.47593074</v>
      </c>
      <c r="F65" s="12">
        <f t="shared" si="5"/>
        <v>8.058361768</v>
      </c>
    </row>
    <row r="66">
      <c r="A66" s="2">
        <v>24.0</v>
      </c>
      <c r="C66" s="8">
        <v>69.8701</v>
      </c>
      <c r="D66" s="8">
        <v>44.651</v>
      </c>
      <c r="E66" s="12">
        <f t="shared" si="4"/>
        <v>5.084177638</v>
      </c>
      <c r="F66" s="12">
        <f t="shared" si="5"/>
        <v>7.531701418</v>
      </c>
    </row>
    <row r="67">
      <c r="A67" s="2">
        <v>32.0</v>
      </c>
      <c r="C67" s="8">
        <v>94.9923</v>
      </c>
      <c r="D67" s="8">
        <v>43.4968</v>
      </c>
      <c r="E67" s="12">
        <f t="shared" si="4"/>
        <v>3.739587314</v>
      </c>
      <c r="F67" s="12">
        <f t="shared" si="5"/>
        <v>7.731557264</v>
      </c>
    </row>
    <row r="68">
      <c r="A68" s="2">
        <v>40.0</v>
      </c>
      <c r="C68" s="8">
        <v>114.498</v>
      </c>
      <c r="D68" s="8">
        <v>43.202</v>
      </c>
      <c r="E68" s="12">
        <f t="shared" si="4"/>
        <v>3.102517075</v>
      </c>
      <c r="F68" s="12">
        <f t="shared" si="5"/>
        <v>7.784315541</v>
      </c>
    </row>
    <row r="69">
      <c r="A69" s="2">
        <v>48.0</v>
      </c>
      <c r="C69" s="8">
        <v>120.104</v>
      </c>
      <c r="D69" s="8">
        <v>46.2952</v>
      </c>
      <c r="E69" s="12">
        <f t="shared" si="4"/>
        <v>2.957703324</v>
      </c>
      <c r="F69" s="12">
        <f t="shared" si="5"/>
        <v>7.264208816</v>
      </c>
    </row>
    <row r="70">
      <c r="B70" s="12"/>
      <c r="C70" s="12"/>
      <c r="D70" s="12"/>
      <c r="E70" s="12"/>
    </row>
    <row r="71">
      <c r="B71" s="12"/>
      <c r="C71" s="12"/>
      <c r="D71" s="12"/>
      <c r="E71" s="12"/>
    </row>
    <row r="72">
      <c r="B72" s="12"/>
      <c r="C72" s="12"/>
      <c r="D72" s="12"/>
      <c r="E72" s="12"/>
    </row>
    <row r="73">
      <c r="B73" s="12"/>
      <c r="C73" s="12"/>
      <c r="D73" s="12"/>
      <c r="E73" s="12"/>
    </row>
    <row r="74">
      <c r="B74" s="12"/>
      <c r="C74" s="12"/>
      <c r="D74" s="12"/>
      <c r="E74" s="12"/>
    </row>
    <row r="75">
      <c r="B75" s="12"/>
      <c r="C75" s="12"/>
      <c r="D75" s="12"/>
      <c r="E75" s="12"/>
    </row>
    <row r="76">
      <c r="B76" s="12"/>
      <c r="C76" s="12"/>
      <c r="D76" s="12"/>
      <c r="E76" s="12"/>
    </row>
    <row r="77">
      <c r="B77" s="12"/>
      <c r="C77" s="12"/>
      <c r="D77" s="12"/>
      <c r="E77" s="12"/>
    </row>
    <row r="78">
      <c r="B78" s="12"/>
      <c r="C78" s="12"/>
      <c r="D78" s="12"/>
      <c r="E78" s="12"/>
    </row>
    <row r="79">
      <c r="B79" s="12"/>
      <c r="C79" s="12"/>
      <c r="D79" s="12"/>
      <c r="E79" s="12"/>
    </row>
    <row r="80">
      <c r="A80" s="40" t="s">
        <v>192</v>
      </c>
      <c r="B80" s="12"/>
      <c r="C80" s="8" t="s">
        <v>235</v>
      </c>
      <c r="D80" s="12"/>
      <c r="G80" s="2" t="s">
        <v>224</v>
      </c>
    </row>
    <row r="81">
      <c r="A81" s="8" t="s">
        <v>328</v>
      </c>
      <c r="C81" s="8" t="s">
        <v>251</v>
      </c>
      <c r="D81" s="8" t="s">
        <v>376</v>
      </c>
      <c r="E81" s="2" t="s">
        <v>377</v>
      </c>
      <c r="F81" s="2" t="s">
        <v>378</v>
      </c>
      <c r="G81" s="2" t="s">
        <v>251</v>
      </c>
      <c r="H81" s="2" t="s">
        <v>376</v>
      </c>
      <c r="I81" s="2" t="s">
        <v>377</v>
      </c>
      <c r="J81" s="2" t="s">
        <v>378</v>
      </c>
    </row>
    <row r="82">
      <c r="A82" s="2">
        <v>1.0</v>
      </c>
      <c r="C82" s="8">
        <v>355.232</v>
      </c>
      <c r="D82" s="8">
        <v>504.776</v>
      </c>
      <c r="E82" s="8">
        <v>308.398</v>
      </c>
      <c r="F82" s="8">
        <v>336.298</v>
      </c>
      <c r="G82" s="12">
        <f t="shared" ref="G82:G88" si="6">355.23/C82</f>
        <v>0.9999943699</v>
      </c>
      <c r="H82" s="8">
        <f t="shared" ref="H82:H88" si="7">504.776/D82</f>
        <v>1</v>
      </c>
      <c r="I82" s="12">
        <f t="shared" ref="I82:I88" si="8">308.4/E82</f>
        <v>1.000006485</v>
      </c>
      <c r="J82" s="8">
        <f t="shared" ref="J82:J88" si="9">336.3/F82</f>
        <v>1.000005947</v>
      </c>
    </row>
    <row r="83">
      <c r="A83" s="2">
        <v>8.0</v>
      </c>
      <c r="C83" s="8">
        <v>59.7238</v>
      </c>
      <c r="D83" s="8">
        <v>68.5635</v>
      </c>
      <c r="E83" s="8">
        <v>52.2507</v>
      </c>
      <c r="F83" s="8">
        <v>59.2581</v>
      </c>
      <c r="G83" s="12">
        <f t="shared" si="6"/>
        <v>5.947880075</v>
      </c>
      <c r="H83" s="8">
        <f t="shared" si="7"/>
        <v>7.362167917</v>
      </c>
      <c r="I83" s="12">
        <f t="shared" si="8"/>
        <v>5.90231327</v>
      </c>
      <c r="J83" s="8">
        <f t="shared" si="9"/>
        <v>5.675173521</v>
      </c>
    </row>
    <row r="84">
      <c r="A84" s="2">
        <v>16.0</v>
      </c>
      <c r="C84" s="8">
        <v>54.8542</v>
      </c>
      <c r="D84" s="8">
        <v>39.6152</v>
      </c>
      <c r="E84" s="8">
        <v>34.4409</v>
      </c>
      <c r="F84" s="8">
        <v>41.7328</v>
      </c>
      <c r="G84" s="12">
        <f t="shared" si="6"/>
        <v>6.47589428</v>
      </c>
      <c r="H84" s="8">
        <f t="shared" si="7"/>
        <v>12.74197783</v>
      </c>
      <c r="I84" s="12">
        <f t="shared" si="8"/>
        <v>8.954469831</v>
      </c>
      <c r="J84" s="8">
        <f t="shared" si="9"/>
        <v>8.058409692</v>
      </c>
    </row>
    <row r="85">
      <c r="A85" s="2">
        <v>24.0</v>
      </c>
      <c r="C85" s="8">
        <v>69.8701</v>
      </c>
      <c r="D85" s="8">
        <v>31.009</v>
      </c>
      <c r="E85" s="8">
        <v>31.7101</v>
      </c>
      <c r="F85" s="8">
        <v>44.651</v>
      </c>
      <c r="G85" s="12">
        <f t="shared" si="6"/>
        <v>5.084149014</v>
      </c>
      <c r="H85" s="8">
        <f t="shared" si="7"/>
        <v>16.2783708</v>
      </c>
      <c r="I85" s="12">
        <f t="shared" si="8"/>
        <v>9.725607929</v>
      </c>
      <c r="J85" s="8">
        <f t="shared" si="9"/>
        <v>7.531746209</v>
      </c>
    </row>
    <row r="86">
      <c r="A86" s="2">
        <v>32.0</v>
      </c>
      <c r="C86" s="8">
        <v>94.9923</v>
      </c>
      <c r="D86" s="8">
        <v>25.6517</v>
      </c>
      <c r="E86" s="8">
        <v>31.1799</v>
      </c>
      <c r="F86" s="8">
        <v>43.4968</v>
      </c>
      <c r="G86" s="12">
        <f t="shared" si="6"/>
        <v>3.73956626</v>
      </c>
      <c r="H86" s="8">
        <f t="shared" si="7"/>
        <v>19.67807202</v>
      </c>
      <c r="I86" s="12">
        <f t="shared" si="8"/>
        <v>9.890987463</v>
      </c>
      <c r="J86" s="8">
        <f t="shared" si="9"/>
        <v>7.731603244</v>
      </c>
    </row>
    <row r="87">
      <c r="A87" s="2">
        <v>40.0</v>
      </c>
      <c r="C87" s="8">
        <v>114.498</v>
      </c>
      <c r="D87" s="8">
        <v>23.034</v>
      </c>
      <c r="E87" s="8">
        <v>33.597</v>
      </c>
      <c r="F87" s="8">
        <v>43.202</v>
      </c>
      <c r="G87" s="12">
        <f t="shared" si="6"/>
        <v>3.102499607</v>
      </c>
      <c r="H87" s="8">
        <f t="shared" si="7"/>
        <v>21.91438743</v>
      </c>
      <c r="I87" s="12">
        <f t="shared" si="8"/>
        <v>9.179391017</v>
      </c>
      <c r="J87" s="8">
        <f t="shared" si="9"/>
        <v>7.784361835</v>
      </c>
    </row>
    <row r="88">
      <c r="A88" s="2">
        <v>48.0</v>
      </c>
      <c r="C88" s="8">
        <v>120.104</v>
      </c>
      <c r="D88" s="8">
        <v>22.6676</v>
      </c>
      <c r="E88" s="8">
        <v>35.7491</v>
      </c>
      <c r="F88" s="8">
        <v>46.2952</v>
      </c>
      <c r="G88" s="12">
        <f t="shared" si="6"/>
        <v>2.957686672</v>
      </c>
      <c r="H88" s="8">
        <f t="shared" si="7"/>
        <v>22.26861247</v>
      </c>
      <c r="I88" s="12">
        <f t="shared" si="8"/>
        <v>8.626790605</v>
      </c>
      <c r="J88" s="8">
        <f t="shared" si="9"/>
        <v>7.264252017</v>
      </c>
    </row>
    <row r="89">
      <c r="B89" s="12"/>
      <c r="C89" s="12"/>
      <c r="D89" s="12"/>
      <c r="E89" s="12"/>
    </row>
    <row r="90">
      <c r="B90" s="12"/>
      <c r="C90" s="12"/>
      <c r="D90" s="12"/>
      <c r="E90" s="12"/>
    </row>
    <row r="91">
      <c r="B91" s="12"/>
      <c r="C91" s="12"/>
      <c r="D91" s="12"/>
      <c r="E91" s="12"/>
    </row>
    <row r="92">
      <c r="B92" s="12"/>
      <c r="C92" s="12"/>
      <c r="D92" s="12"/>
      <c r="E92" s="12"/>
    </row>
    <row r="93">
      <c r="B93" s="12"/>
      <c r="C93" s="12"/>
      <c r="D93" s="12"/>
      <c r="E93" s="12"/>
    </row>
    <row r="94">
      <c r="B94" s="12"/>
      <c r="C94" s="12"/>
      <c r="D94" s="12"/>
      <c r="E94" s="12"/>
    </row>
    <row r="95">
      <c r="B95" s="12"/>
      <c r="C95" s="12"/>
      <c r="D95" s="12"/>
      <c r="E95" s="12"/>
    </row>
    <row r="96">
      <c r="B96" s="12"/>
      <c r="C96" s="12"/>
      <c r="D96" s="12"/>
      <c r="E96" s="12"/>
    </row>
    <row r="97">
      <c r="B97" s="12"/>
      <c r="C97" s="12"/>
      <c r="D97" s="12"/>
      <c r="E97" s="12"/>
    </row>
    <row r="98">
      <c r="B98" s="12"/>
      <c r="C98" s="12"/>
      <c r="D98" s="12"/>
      <c r="E98" s="12"/>
    </row>
    <row r="99">
      <c r="B99" s="12"/>
      <c r="C99" s="12"/>
      <c r="D99" s="12"/>
      <c r="E99" s="12"/>
    </row>
    <row r="100">
      <c r="B100" s="12"/>
      <c r="C100" s="12"/>
      <c r="D100" s="12"/>
      <c r="E100" s="12"/>
    </row>
    <row r="101">
      <c r="B101" s="12"/>
      <c r="C101" s="12"/>
      <c r="D101" s="12"/>
      <c r="E101" s="12"/>
    </row>
    <row r="102">
      <c r="B102" s="12"/>
      <c r="C102" s="12"/>
      <c r="D102" s="12"/>
      <c r="E102" s="12"/>
    </row>
    <row r="103">
      <c r="B103" s="12"/>
      <c r="C103" s="12"/>
      <c r="D103" s="12"/>
      <c r="E103" s="12"/>
    </row>
    <row r="104">
      <c r="B104" s="12"/>
      <c r="C104" s="12"/>
      <c r="D104" s="12"/>
      <c r="E104" s="12"/>
    </row>
    <row r="105">
      <c r="B105" s="12"/>
      <c r="C105" s="12"/>
      <c r="D105" s="12"/>
      <c r="E105" s="12"/>
    </row>
    <row r="106">
      <c r="B106" s="12"/>
      <c r="C106" s="12"/>
      <c r="D106" s="12"/>
      <c r="E106" s="12"/>
    </row>
    <row r="107">
      <c r="B107" s="12"/>
      <c r="C107" s="12"/>
      <c r="D107" s="12"/>
      <c r="E107" s="12"/>
    </row>
    <row r="108">
      <c r="B108" s="12"/>
      <c r="C108" s="12"/>
      <c r="D108" s="12"/>
      <c r="E108" s="12"/>
    </row>
    <row r="109">
      <c r="B109" s="12"/>
      <c r="C109" s="12"/>
      <c r="D109" s="12"/>
      <c r="E109" s="12"/>
    </row>
    <row r="110">
      <c r="B110" s="12"/>
      <c r="C110" s="12"/>
      <c r="D110" s="12"/>
      <c r="E110" s="12"/>
    </row>
    <row r="111">
      <c r="A111" s="2" t="s">
        <v>384</v>
      </c>
      <c r="B111" s="12"/>
      <c r="C111" s="12"/>
      <c r="D111" s="12"/>
      <c r="E111" s="12"/>
    </row>
    <row r="112">
      <c r="A112" s="2" t="s">
        <v>183</v>
      </c>
      <c r="B112" s="12"/>
      <c r="C112" s="8" t="s">
        <v>235</v>
      </c>
      <c r="D112" s="12"/>
      <c r="E112" s="2" t="s">
        <v>224</v>
      </c>
    </row>
    <row r="113">
      <c r="A113" s="8" t="s">
        <v>328</v>
      </c>
      <c r="C113" s="8" t="s">
        <v>251</v>
      </c>
      <c r="D113" s="8" t="s">
        <v>191</v>
      </c>
      <c r="E113" s="2" t="s">
        <v>251</v>
      </c>
      <c r="F113" s="2" t="s">
        <v>191</v>
      </c>
    </row>
    <row r="114">
      <c r="A114" s="2">
        <v>1.0</v>
      </c>
      <c r="C114" s="8">
        <v>51.1576</v>
      </c>
      <c r="D114" s="8">
        <v>121.017</v>
      </c>
      <c r="E114" s="12">
        <f t="shared" ref="E114:E120" si="10">51.16/C114</f>
        <v>1.000046914</v>
      </c>
      <c r="F114" s="12">
        <f t="shared" ref="F114:F120" si="11">121.02/D114</f>
        <v>1.00002479</v>
      </c>
    </row>
    <row r="115">
      <c r="A115" s="2">
        <v>8.0</v>
      </c>
      <c r="C115" s="8">
        <v>14.3818</v>
      </c>
      <c r="D115" s="8">
        <v>19.3701</v>
      </c>
      <c r="E115" s="12">
        <f t="shared" si="10"/>
        <v>3.557273777</v>
      </c>
      <c r="F115" s="12">
        <f t="shared" si="11"/>
        <v>6.24777363</v>
      </c>
    </row>
    <row r="116">
      <c r="A116" s="2">
        <v>16.0</v>
      </c>
      <c r="C116" s="8">
        <v>11.1088</v>
      </c>
      <c r="D116" s="8">
        <v>10.9905</v>
      </c>
      <c r="E116" s="12">
        <f t="shared" si="10"/>
        <v>4.605357914</v>
      </c>
      <c r="F116" s="12">
        <f t="shared" si="11"/>
        <v>11.01132797</v>
      </c>
    </row>
    <row r="117">
      <c r="A117" s="2">
        <v>24.0</v>
      </c>
      <c r="C117" s="8">
        <v>9.45127</v>
      </c>
      <c r="D117" s="8">
        <v>8.04925</v>
      </c>
      <c r="E117" s="12">
        <f t="shared" si="10"/>
        <v>5.413029148</v>
      </c>
      <c r="F117" s="12">
        <f t="shared" si="11"/>
        <v>15.03494114</v>
      </c>
    </row>
    <row r="118">
      <c r="A118" s="2">
        <v>32.0</v>
      </c>
      <c r="C118" s="8">
        <v>9.68667</v>
      </c>
      <c r="D118" s="8">
        <v>7.96782</v>
      </c>
      <c r="E118" s="12">
        <f t="shared" si="10"/>
        <v>5.281484762</v>
      </c>
      <c r="F118" s="12">
        <f t="shared" si="11"/>
        <v>15.18859613</v>
      </c>
    </row>
    <row r="119">
      <c r="A119" s="2">
        <v>40.0</v>
      </c>
      <c r="C119" s="8">
        <v>8.96673</v>
      </c>
      <c r="D119" s="8">
        <v>8.49216</v>
      </c>
      <c r="E119" s="12">
        <f t="shared" si="10"/>
        <v>5.705535909</v>
      </c>
      <c r="F119" s="12">
        <f t="shared" si="11"/>
        <v>14.25079132</v>
      </c>
    </row>
    <row r="120">
      <c r="A120" s="2">
        <v>48.0</v>
      </c>
      <c r="C120" s="8">
        <v>9.41436</v>
      </c>
      <c r="D120" s="8">
        <v>8.59459</v>
      </c>
      <c r="E120" s="12">
        <f t="shared" si="10"/>
        <v>5.434251505</v>
      </c>
      <c r="F120" s="12">
        <f t="shared" si="11"/>
        <v>14.08095092</v>
      </c>
    </row>
    <row r="121">
      <c r="B121" s="12"/>
      <c r="C121" s="12"/>
      <c r="D121" s="12"/>
      <c r="E121" s="12"/>
    </row>
    <row r="122">
      <c r="B122" s="12"/>
      <c r="C122" s="12"/>
      <c r="D122" s="12"/>
      <c r="E122" s="12"/>
    </row>
    <row r="123">
      <c r="B123" s="12"/>
      <c r="C123" s="12"/>
      <c r="D123" s="12"/>
      <c r="E123" s="12"/>
    </row>
    <row r="124">
      <c r="B124" s="12"/>
      <c r="C124" s="12"/>
      <c r="D124" s="12"/>
      <c r="E124" s="12"/>
    </row>
    <row r="125">
      <c r="B125" s="12"/>
      <c r="C125" s="12"/>
      <c r="D125" s="12"/>
      <c r="E125" s="12"/>
    </row>
    <row r="126">
      <c r="B126" s="12"/>
      <c r="C126" s="12"/>
      <c r="D126" s="12"/>
      <c r="E126" s="12"/>
    </row>
    <row r="127">
      <c r="B127" s="12"/>
      <c r="C127" s="12"/>
      <c r="D127" s="12"/>
      <c r="E127" s="12"/>
    </row>
    <row r="128">
      <c r="B128" s="12"/>
      <c r="C128" s="12"/>
      <c r="D128" s="12"/>
      <c r="E128" s="12"/>
    </row>
    <row r="129">
      <c r="B129" s="12"/>
      <c r="C129" s="12"/>
      <c r="D129" s="12"/>
      <c r="E129" s="12"/>
    </row>
    <row r="130">
      <c r="B130" s="12"/>
      <c r="C130" s="12"/>
      <c r="D130" s="12"/>
      <c r="E130" s="12"/>
    </row>
    <row r="131">
      <c r="B131" s="12"/>
      <c r="C131" s="12"/>
      <c r="D131" s="12"/>
      <c r="E131" s="12"/>
    </row>
    <row r="132">
      <c r="B132" s="12"/>
      <c r="C132" s="12"/>
      <c r="D132" s="12"/>
      <c r="E132" s="12"/>
    </row>
    <row r="133">
      <c r="B133" s="12"/>
      <c r="C133" s="12"/>
      <c r="D133" s="12"/>
      <c r="E133" s="12"/>
    </row>
    <row r="134">
      <c r="B134" s="12"/>
      <c r="C134" s="12"/>
      <c r="D134" s="12"/>
      <c r="E134" s="12"/>
    </row>
    <row r="135">
      <c r="B135" s="12"/>
      <c r="C135" s="12"/>
      <c r="D135" s="12"/>
      <c r="E135" s="12"/>
    </row>
    <row r="136">
      <c r="B136" s="12"/>
      <c r="C136" s="12"/>
      <c r="D136" s="12"/>
      <c r="E136" s="12"/>
    </row>
    <row r="137">
      <c r="B137" s="12"/>
      <c r="C137" s="12"/>
      <c r="D137" s="12"/>
      <c r="E137" s="12"/>
    </row>
    <row r="138">
      <c r="B138" s="12"/>
      <c r="C138" s="12"/>
      <c r="D138" s="12"/>
      <c r="E138" s="12"/>
    </row>
    <row r="139">
      <c r="B139" s="12"/>
      <c r="C139" s="12"/>
      <c r="D139" s="12"/>
      <c r="E139" s="12"/>
    </row>
    <row r="140">
      <c r="B140" s="12"/>
      <c r="C140" s="12"/>
      <c r="D140" s="12"/>
      <c r="E140" s="12"/>
    </row>
    <row r="141">
      <c r="B141" s="12"/>
      <c r="C141" s="12"/>
      <c r="D141" s="12"/>
      <c r="E141" s="12"/>
    </row>
    <row r="142">
      <c r="B142" s="12"/>
      <c r="C142" s="12"/>
      <c r="D142" s="12"/>
      <c r="E142" s="12"/>
    </row>
    <row r="143">
      <c r="B143" s="12"/>
      <c r="C143" s="12"/>
      <c r="D143" s="12"/>
      <c r="E143" s="12"/>
    </row>
    <row r="144">
      <c r="B144" s="12"/>
      <c r="C144" s="12"/>
      <c r="D144" s="12"/>
      <c r="E144" s="12"/>
    </row>
    <row r="145">
      <c r="B145" s="12"/>
      <c r="C145" s="12"/>
      <c r="D145" s="12"/>
      <c r="E145" s="12"/>
    </row>
    <row r="146">
      <c r="B146" s="12"/>
      <c r="C146" s="12"/>
      <c r="D146" s="12"/>
      <c r="E146" s="12"/>
    </row>
    <row r="147">
      <c r="B147" s="12"/>
      <c r="C147" s="12"/>
      <c r="D147" s="12"/>
      <c r="E147" s="12"/>
    </row>
    <row r="148">
      <c r="B148" s="12"/>
      <c r="C148" s="12"/>
      <c r="D148" s="12"/>
      <c r="E148" s="12"/>
    </row>
    <row r="149">
      <c r="B149" s="12"/>
      <c r="C149" s="12"/>
      <c r="D149" s="12"/>
      <c r="E149" s="12"/>
    </row>
    <row r="150">
      <c r="B150" s="12"/>
      <c r="C150" s="12"/>
      <c r="D150" s="12"/>
      <c r="E150" s="12"/>
    </row>
    <row r="151">
      <c r="B151" s="12"/>
      <c r="C151" s="12"/>
      <c r="D151" s="12"/>
      <c r="E151" s="12"/>
    </row>
    <row r="152">
      <c r="B152" s="12"/>
      <c r="C152" s="12"/>
      <c r="D152" s="12"/>
      <c r="E152" s="12"/>
    </row>
    <row r="153">
      <c r="B153" s="12"/>
      <c r="C153" s="12"/>
      <c r="D153" s="12"/>
      <c r="E153" s="12"/>
    </row>
    <row r="154">
      <c r="B154" s="12"/>
      <c r="C154" s="12"/>
      <c r="D154" s="12"/>
      <c r="E154" s="12"/>
    </row>
    <row r="155">
      <c r="B155" s="12"/>
      <c r="C155" s="12"/>
      <c r="D155" s="12"/>
      <c r="E155" s="12"/>
    </row>
    <row r="156">
      <c r="B156" s="12"/>
      <c r="C156" s="12"/>
      <c r="D156" s="12"/>
      <c r="E156" s="12"/>
    </row>
    <row r="157">
      <c r="B157" s="12"/>
      <c r="C157" s="12"/>
      <c r="D157" s="12"/>
      <c r="E157" s="12"/>
    </row>
    <row r="158">
      <c r="B158" s="12"/>
      <c r="C158" s="12"/>
      <c r="D158" s="12"/>
      <c r="E158" s="12"/>
    </row>
    <row r="159">
      <c r="B159" s="12"/>
      <c r="C159" s="12"/>
      <c r="D159" s="12"/>
      <c r="E159" s="12"/>
    </row>
    <row r="160">
      <c r="B160" s="12"/>
      <c r="C160" s="12"/>
      <c r="D160" s="12"/>
      <c r="E160" s="12"/>
    </row>
    <row r="161">
      <c r="B161" s="12"/>
      <c r="C161" s="12"/>
      <c r="D161" s="12"/>
      <c r="E161" s="12"/>
    </row>
    <row r="162">
      <c r="B162" s="12"/>
      <c r="C162" s="12"/>
      <c r="D162" s="12"/>
      <c r="E162" s="12"/>
    </row>
    <row r="163">
      <c r="B163" s="12"/>
      <c r="C163" s="12"/>
      <c r="D163" s="12"/>
      <c r="E163" s="12"/>
    </row>
    <row r="164">
      <c r="B164" s="12"/>
      <c r="C164" s="12"/>
      <c r="D164" s="12"/>
      <c r="E164" s="12"/>
    </row>
    <row r="165">
      <c r="B165" s="12"/>
      <c r="C165" s="12"/>
      <c r="D165" s="12"/>
      <c r="E165" s="12"/>
    </row>
    <row r="166">
      <c r="B166" s="12"/>
      <c r="C166" s="12"/>
      <c r="D166" s="12"/>
      <c r="E166" s="12"/>
    </row>
    <row r="167">
      <c r="B167" s="12"/>
      <c r="C167" s="12"/>
      <c r="D167" s="12"/>
      <c r="E167" s="12"/>
    </row>
    <row r="168">
      <c r="B168" s="12"/>
      <c r="C168" s="12"/>
      <c r="D168" s="12"/>
      <c r="E168" s="12"/>
    </row>
    <row r="169">
      <c r="B169" s="12"/>
      <c r="C169" s="12"/>
      <c r="D169" s="12"/>
      <c r="E169" s="12"/>
    </row>
    <row r="170">
      <c r="B170" s="12"/>
      <c r="C170" s="12"/>
      <c r="D170" s="12"/>
      <c r="E170" s="12"/>
    </row>
    <row r="171">
      <c r="B171" s="12"/>
      <c r="C171" s="12"/>
      <c r="D171" s="12"/>
      <c r="E171" s="12"/>
    </row>
    <row r="172">
      <c r="B172" s="12"/>
      <c r="C172" s="12"/>
      <c r="D172" s="12"/>
      <c r="E172" s="12"/>
    </row>
    <row r="173">
      <c r="B173" s="12"/>
      <c r="C173" s="12"/>
      <c r="D173" s="12"/>
      <c r="E173" s="12"/>
    </row>
    <row r="174">
      <c r="B174" s="12"/>
      <c r="C174" s="12"/>
      <c r="D174" s="12"/>
      <c r="E174" s="12"/>
    </row>
    <row r="175">
      <c r="B175" s="12"/>
      <c r="C175" s="12"/>
      <c r="D175" s="12"/>
      <c r="E175" s="12"/>
    </row>
    <row r="176">
      <c r="B176" s="12"/>
      <c r="C176" s="12"/>
      <c r="D176" s="12"/>
      <c r="E176" s="12"/>
    </row>
    <row r="177">
      <c r="B177" s="12"/>
      <c r="C177" s="12"/>
      <c r="D177" s="12"/>
      <c r="E177" s="12"/>
    </row>
    <row r="178">
      <c r="B178" s="12"/>
      <c r="C178" s="12"/>
      <c r="D178" s="12"/>
      <c r="E178" s="12"/>
    </row>
    <row r="179">
      <c r="B179" s="12"/>
      <c r="C179" s="12"/>
      <c r="D179" s="12"/>
      <c r="E179" s="12"/>
    </row>
    <row r="180">
      <c r="B180" s="12"/>
      <c r="C180" s="12"/>
      <c r="D180" s="12"/>
      <c r="E180" s="12"/>
    </row>
    <row r="181">
      <c r="B181" s="12"/>
      <c r="C181" s="12"/>
      <c r="D181" s="12"/>
      <c r="E181" s="12"/>
    </row>
    <row r="182">
      <c r="B182" s="12"/>
      <c r="C182" s="12"/>
      <c r="D182" s="12"/>
      <c r="E182" s="12"/>
    </row>
    <row r="183">
      <c r="B183" s="12"/>
      <c r="C183" s="12"/>
      <c r="D183" s="12"/>
      <c r="E183" s="12"/>
    </row>
    <row r="184">
      <c r="B184" s="12"/>
      <c r="C184" s="12"/>
      <c r="D184" s="12"/>
      <c r="E184" s="12"/>
    </row>
    <row r="185">
      <c r="B185" s="12"/>
      <c r="C185" s="12"/>
      <c r="D185" s="12"/>
      <c r="E185" s="12"/>
    </row>
    <row r="186">
      <c r="B186" s="12"/>
      <c r="C186" s="12"/>
      <c r="D186" s="12"/>
      <c r="E186" s="12"/>
    </row>
    <row r="187">
      <c r="B187" s="12"/>
      <c r="C187" s="12"/>
      <c r="D187" s="12"/>
      <c r="E187" s="12"/>
    </row>
    <row r="188">
      <c r="B188" s="12"/>
      <c r="C188" s="12"/>
      <c r="D188" s="12"/>
      <c r="E188" s="12"/>
    </row>
    <row r="189">
      <c r="B189" s="12"/>
      <c r="C189" s="12"/>
      <c r="D189" s="12"/>
      <c r="E189" s="12"/>
    </row>
    <row r="190">
      <c r="B190" s="12"/>
      <c r="C190" s="12"/>
      <c r="D190" s="12"/>
      <c r="E190" s="12"/>
    </row>
    <row r="191">
      <c r="B191" s="12"/>
      <c r="C191" s="12"/>
      <c r="D191" s="12"/>
      <c r="E191" s="12"/>
    </row>
    <row r="192">
      <c r="B192" s="12"/>
      <c r="C192" s="12"/>
      <c r="D192" s="12"/>
      <c r="E192" s="12"/>
    </row>
    <row r="193">
      <c r="B193" s="12"/>
      <c r="C193" s="12"/>
      <c r="D193" s="12"/>
      <c r="E193" s="12"/>
    </row>
    <row r="194">
      <c r="B194" s="12"/>
      <c r="C194" s="12"/>
      <c r="D194" s="12"/>
      <c r="E194" s="12"/>
    </row>
    <row r="195">
      <c r="B195" s="12"/>
      <c r="C195" s="12"/>
      <c r="D195" s="12"/>
      <c r="E195" s="12"/>
    </row>
    <row r="196">
      <c r="B196" s="12"/>
      <c r="C196" s="12"/>
      <c r="D196" s="12"/>
      <c r="E196" s="12"/>
    </row>
    <row r="197">
      <c r="B197" s="12"/>
      <c r="C197" s="12"/>
      <c r="D197" s="12"/>
      <c r="E197" s="12"/>
    </row>
    <row r="198">
      <c r="B198" s="12"/>
      <c r="C198" s="12"/>
      <c r="D198" s="12"/>
      <c r="E198" s="12"/>
    </row>
    <row r="199">
      <c r="B199" s="12"/>
      <c r="C199" s="12"/>
      <c r="D199" s="12"/>
      <c r="E199" s="12"/>
    </row>
    <row r="200">
      <c r="B200" s="12"/>
      <c r="C200" s="12"/>
      <c r="D200" s="12"/>
      <c r="E200" s="12"/>
    </row>
    <row r="201">
      <c r="B201" s="12"/>
      <c r="C201" s="12"/>
      <c r="D201" s="12"/>
      <c r="E201" s="12"/>
    </row>
    <row r="202">
      <c r="B202" s="12"/>
      <c r="C202" s="12"/>
      <c r="D202" s="12"/>
      <c r="E202" s="12"/>
    </row>
    <row r="203">
      <c r="B203" s="12"/>
      <c r="C203" s="12"/>
      <c r="D203" s="12"/>
      <c r="E203" s="12"/>
    </row>
    <row r="204">
      <c r="B204" s="12"/>
      <c r="C204" s="12"/>
      <c r="D204" s="12"/>
      <c r="E204" s="12"/>
    </row>
    <row r="205">
      <c r="B205" s="12"/>
      <c r="C205" s="12"/>
      <c r="D205" s="12"/>
      <c r="E205" s="12"/>
    </row>
    <row r="206">
      <c r="B206" s="12"/>
      <c r="C206" s="12"/>
      <c r="D206" s="12"/>
      <c r="E206" s="12"/>
    </row>
    <row r="207">
      <c r="B207" s="12"/>
      <c r="C207" s="12"/>
      <c r="D207" s="12"/>
      <c r="E207" s="12"/>
    </row>
    <row r="208">
      <c r="B208" s="12"/>
      <c r="C208" s="12"/>
      <c r="D208" s="12"/>
      <c r="E208" s="12"/>
    </row>
    <row r="209">
      <c r="B209" s="12"/>
      <c r="C209" s="12"/>
      <c r="D209" s="12"/>
      <c r="E209" s="12"/>
    </row>
    <row r="210">
      <c r="B210" s="12"/>
      <c r="C210" s="12"/>
      <c r="D210" s="12"/>
      <c r="E210" s="12"/>
    </row>
    <row r="211">
      <c r="B211" s="12"/>
      <c r="C211" s="12"/>
      <c r="D211" s="12"/>
      <c r="E211" s="12"/>
    </row>
    <row r="212">
      <c r="B212" s="12"/>
      <c r="C212" s="12"/>
      <c r="D212" s="12"/>
      <c r="E212" s="12"/>
    </row>
    <row r="213">
      <c r="B213" s="12"/>
      <c r="C213" s="12"/>
      <c r="D213" s="12"/>
      <c r="E213" s="12"/>
    </row>
    <row r="214">
      <c r="B214" s="12"/>
      <c r="C214" s="12"/>
      <c r="D214" s="12"/>
      <c r="E214" s="12"/>
    </row>
    <row r="215">
      <c r="B215" s="12"/>
      <c r="C215" s="12"/>
      <c r="D215" s="12"/>
      <c r="E215" s="12"/>
    </row>
    <row r="216">
      <c r="B216" s="12"/>
      <c r="C216" s="12"/>
      <c r="D216" s="12"/>
      <c r="E216" s="12"/>
    </row>
    <row r="217">
      <c r="B217" s="12"/>
      <c r="C217" s="12"/>
      <c r="D217" s="12"/>
      <c r="E217" s="12"/>
    </row>
    <row r="218">
      <c r="B218" s="12"/>
      <c r="C218" s="12"/>
      <c r="D218" s="12"/>
      <c r="E218" s="12"/>
    </row>
    <row r="219">
      <c r="B219" s="12"/>
      <c r="C219" s="12"/>
      <c r="D219" s="12"/>
      <c r="E219" s="12"/>
    </row>
    <row r="220">
      <c r="B220" s="12"/>
      <c r="C220" s="12"/>
      <c r="D220" s="12"/>
      <c r="E220" s="12"/>
    </row>
    <row r="221">
      <c r="B221" s="12"/>
      <c r="C221" s="12"/>
      <c r="D221" s="12"/>
      <c r="E221" s="12"/>
    </row>
    <row r="222">
      <c r="B222" s="12"/>
      <c r="C222" s="12"/>
      <c r="D222" s="12"/>
      <c r="E222" s="12"/>
    </row>
    <row r="223">
      <c r="B223" s="12"/>
      <c r="C223" s="12"/>
      <c r="D223" s="12"/>
      <c r="E223" s="12"/>
    </row>
    <row r="224">
      <c r="B224" s="12"/>
      <c r="C224" s="12"/>
      <c r="D224" s="12"/>
      <c r="E224" s="12"/>
    </row>
    <row r="225">
      <c r="B225" s="12"/>
      <c r="C225" s="12"/>
      <c r="D225" s="12"/>
      <c r="E225" s="12"/>
    </row>
    <row r="226">
      <c r="B226" s="12"/>
      <c r="C226" s="12"/>
      <c r="D226" s="12"/>
      <c r="E226" s="12"/>
    </row>
    <row r="227">
      <c r="B227" s="12"/>
      <c r="C227" s="12"/>
      <c r="D227" s="12"/>
      <c r="E227" s="12"/>
    </row>
    <row r="228">
      <c r="B228" s="12"/>
      <c r="C228" s="12"/>
      <c r="D228" s="12"/>
      <c r="E228" s="12"/>
    </row>
    <row r="229">
      <c r="B229" s="12"/>
      <c r="C229" s="12"/>
      <c r="D229" s="12"/>
      <c r="E229" s="12"/>
    </row>
    <row r="230">
      <c r="B230" s="12"/>
      <c r="C230" s="12"/>
      <c r="D230" s="12"/>
      <c r="E230" s="12"/>
    </row>
    <row r="231">
      <c r="B231" s="12"/>
      <c r="C231" s="12"/>
      <c r="D231" s="12"/>
      <c r="E231" s="12"/>
    </row>
    <row r="232">
      <c r="B232" s="12"/>
      <c r="C232" s="12"/>
      <c r="D232" s="12"/>
      <c r="E232" s="12"/>
    </row>
    <row r="233">
      <c r="B233" s="12"/>
      <c r="C233" s="12"/>
      <c r="D233" s="12"/>
      <c r="E233" s="12"/>
    </row>
    <row r="234">
      <c r="B234" s="12"/>
      <c r="C234" s="12"/>
      <c r="D234" s="12"/>
      <c r="E234" s="12"/>
    </row>
    <row r="235">
      <c r="B235" s="12"/>
      <c r="C235" s="12"/>
      <c r="D235" s="12"/>
      <c r="E235" s="12"/>
    </row>
    <row r="236">
      <c r="B236" s="12"/>
      <c r="C236" s="12"/>
      <c r="D236" s="12"/>
      <c r="E236" s="12"/>
    </row>
    <row r="237">
      <c r="B237" s="12"/>
      <c r="C237" s="12"/>
      <c r="D237" s="12"/>
      <c r="E237" s="12"/>
    </row>
    <row r="238">
      <c r="B238" s="12"/>
      <c r="C238" s="12"/>
      <c r="D238" s="12"/>
      <c r="E238" s="12"/>
    </row>
    <row r="239">
      <c r="B239" s="12"/>
      <c r="C239" s="12"/>
      <c r="D239" s="12"/>
      <c r="E239" s="12"/>
    </row>
    <row r="240">
      <c r="B240" s="12"/>
      <c r="C240" s="12"/>
      <c r="D240" s="12"/>
      <c r="E240" s="12"/>
    </row>
    <row r="241">
      <c r="B241" s="12"/>
      <c r="C241" s="12"/>
      <c r="D241" s="12"/>
      <c r="E241" s="12"/>
    </row>
    <row r="242">
      <c r="B242" s="12"/>
      <c r="C242" s="12"/>
      <c r="D242" s="12"/>
      <c r="E242" s="12"/>
    </row>
    <row r="243">
      <c r="B243" s="12"/>
      <c r="C243" s="12"/>
      <c r="D243" s="12"/>
      <c r="E243" s="12"/>
    </row>
    <row r="244">
      <c r="B244" s="12"/>
      <c r="C244" s="12"/>
      <c r="D244" s="12"/>
      <c r="E244" s="12"/>
    </row>
    <row r="245">
      <c r="B245" s="12"/>
      <c r="C245" s="12"/>
      <c r="D245" s="12"/>
      <c r="E245" s="12"/>
    </row>
    <row r="246">
      <c r="B246" s="12"/>
      <c r="C246" s="12"/>
      <c r="D246" s="12"/>
      <c r="E246" s="12"/>
    </row>
    <row r="247">
      <c r="B247" s="12"/>
      <c r="C247" s="12"/>
      <c r="D247" s="12"/>
      <c r="E247" s="12"/>
    </row>
    <row r="248">
      <c r="B248" s="12"/>
      <c r="C248" s="12"/>
      <c r="D248" s="12"/>
      <c r="E248" s="12"/>
    </row>
    <row r="249">
      <c r="B249" s="12"/>
      <c r="C249" s="12"/>
      <c r="D249" s="12"/>
      <c r="E249" s="12"/>
    </row>
    <row r="250">
      <c r="B250" s="12"/>
      <c r="C250" s="12"/>
      <c r="D250" s="12"/>
      <c r="E250" s="12"/>
    </row>
    <row r="251">
      <c r="B251" s="12"/>
      <c r="C251" s="12"/>
      <c r="D251" s="12"/>
      <c r="E251" s="12"/>
    </row>
    <row r="252">
      <c r="B252" s="12"/>
      <c r="C252" s="12"/>
      <c r="D252" s="12"/>
      <c r="E252" s="12"/>
    </row>
    <row r="253">
      <c r="B253" s="12"/>
      <c r="C253" s="12"/>
      <c r="D253" s="12"/>
      <c r="E253" s="12"/>
    </row>
    <row r="254">
      <c r="B254" s="12"/>
      <c r="C254" s="12"/>
      <c r="D254" s="12"/>
      <c r="E254" s="12"/>
    </row>
    <row r="255">
      <c r="B255" s="12"/>
      <c r="C255" s="12"/>
      <c r="D255" s="12"/>
      <c r="E255" s="12"/>
    </row>
    <row r="256">
      <c r="B256" s="12"/>
      <c r="C256" s="12"/>
      <c r="D256" s="12"/>
      <c r="E256" s="12"/>
    </row>
    <row r="257">
      <c r="B257" s="12"/>
      <c r="C257" s="12"/>
      <c r="D257" s="12"/>
      <c r="E257" s="12"/>
    </row>
    <row r="258">
      <c r="B258" s="12"/>
      <c r="C258" s="12"/>
      <c r="D258" s="12"/>
      <c r="E258" s="12"/>
    </row>
    <row r="259">
      <c r="B259" s="12"/>
      <c r="C259" s="12"/>
      <c r="D259" s="12"/>
      <c r="E259" s="12"/>
    </row>
    <row r="260">
      <c r="B260" s="12"/>
      <c r="C260" s="12"/>
      <c r="D260" s="12"/>
      <c r="E260" s="12"/>
    </row>
    <row r="261">
      <c r="B261" s="12"/>
      <c r="C261" s="12"/>
      <c r="D261" s="12"/>
      <c r="E261" s="12"/>
    </row>
    <row r="262">
      <c r="B262" s="12"/>
      <c r="C262" s="12"/>
      <c r="D262" s="12"/>
      <c r="E262" s="12"/>
    </row>
    <row r="263">
      <c r="B263" s="12"/>
      <c r="C263" s="12"/>
      <c r="D263" s="12"/>
      <c r="E263" s="12"/>
    </row>
    <row r="264">
      <c r="B264" s="12"/>
      <c r="C264" s="12"/>
      <c r="D264" s="12"/>
      <c r="E264" s="12"/>
    </row>
    <row r="265">
      <c r="B265" s="12"/>
      <c r="C265" s="12"/>
      <c r="D265" s="12"/>
      <c r="E265" s="12"/>
    </row>
    <row r="266">
      <c r="B266" s="12"/>
      <c r="C266" s="12"/>
      <c r="D266" s="12"/>
      <c r="E266" s="12"/>
    </row>
    <row r="267">
      <c r="B267" s="12"/>
      <c r="C267" s="12"/>
      <c r="D267" s="12"/>
      <c r="E267" s="12"/>
    </row>
    <row r="268">
      <c r="B268" s="12"/>
      <c r="C268" s="12"/>
      <c r="D268" s="12"/>
      <c r="E268" s="12"/>
    </row>
    <row r="269">
      <c r="B269" s="12"/>
      <c r="C269" s="12"/>
      <c r="D269" s="12"/>
      <c r="E269" s="12"/>
    </row>
    <row r="270">
      <c r="B270" s="12"/>
      <c r="C270" s="12"/>
      <c r="D270" s="12"/>
      <c r="E270" s="12"/>
    </row>
    <row r="271">
      <c r="B271" s="12"/>
      <c r="C271" s="12"/>
      <c r="D271" s="12"/>
      <c r="E271" s="12"/>
    </row>
    <row r="272">
      <c r="B272" s="12"/>
      <c r="C272" s="12"/>
      <c r="D272" s="12"/>
      <c r="E272" s="12"/>
    </row>
    <row r="273">
      <c r="B273" s="12"/>
      <c r="C273" s="12"/>
      <c r="D273" s="12"/>
      <c r="E273" s="12"/>
    </row>
    <row r="274">
      <c r="B274" s="12"/>
      <c r="C274" s="12"/>
      <c r="D274" s="12"/>
      <c r="E274" s="12"/>
    </row>
    <row r="275">
      <c r="B275" s="12"/>
      <c r="C275" s="12"/>
      <c r="D275" s="12"/>
      <c r="E275" s="12"/>
    </row>
    <row r="276">
      <c r="B276" s="12"/>
      <c r="C276" s="12"/>
      <c r="D276" s="12"/>
      <c r="E276" s="12"/>
    </row>
    <row r="277">
      <c r="B277" s="12"/>
      <c r="C277" s="12"/>
      <c r="D277" s="12"/>
      <c r="E277" s="12"/>
    </row>
    <row r="278">
      <c r="B278" s="12"/>
      <c r="C278" s="12"/>
      <c r="D278" s="12"/>
      <c r="E278" s="12"/>
    </row>
    <row r="279">
      <c r="B279" s="12"/>
      <c r="C279" s="12"/>
      <c r="D279" s="12"/>
      <c r="E279" s="12"/>
    </row>
    <row r="280">
      <c r="B280" s="12"/>
      <c r="C280" s="12"/>
      <c r="D280" s="12"/>
      <c r="E280" s="12"/>
    </row>
    <row r="281">
      <c r="B281" s="12"/>
      <c r="C281" s="12"/>
      <c r="D281" s="12"/>
      <c r="E281" s="12"/>
    </row>
    <row r="282">
      <c r="B282" s="12"/>
      <c r="C282" s="12"/>
      <c r="D282" s="12"/>
      <c r="E282" s="12"/>
    </row>
    <row r="283">
      <c r="B283" s="12"/>
      <c r="C283" s="12"/>
      <c r="D283" s="12"/>
      <c r="E283" s="12"/>
    </row>
    <row r="284">
      <c r="B284" s="12"/>
      <c r="C284" s="12"/>
      <c r="D284" s="12"/>
      <c r="E284" s="12"/>
    </row>
    <row r="285">
      <c r="B285" s="12"/>
      <c r="C285" s="12"/>
      <c r="D285" s="12"/>
      <c r="E285" s="12"/>
    </row>
    <row r="286">
      <c r="B286" s="12"/>
      <c r="C286" s="12"/>
      <c r="D286" s="12"/>
      <c r="E286" s="12"/>
    </row>
    <row r="287">
      <c r="B287" s="12"/>
      <c r="C287" s="12"/>
      <c r="D287" s="12"/>
      <c r="E287" s="12"/>
    </row>
    <row r="288">
      <c r="B288" s="12"/>
      <c r="C288" s="12"/>
      <c r="D288" s="12"/>
      <c r="E288" s="12"/>
    </row>
    <row r="289">
      <c r="B289" s="12"/>
      <c r="C289" s="12"/>
      <c r="D289" s="12"/>
      <c r="E289" s="12"/>
    </row>
    <row r="290">
      <c r="B290" s="12"/>
      <c r="C290" s="12"/>
      <c r="D290" s="12"/>
      <c r="E290" s="12"/>
    </row>
    <row r="291">
      <c r="B291" s="12"/>
      <c r="C291" s="12"/>
      <c r="D291" s="12"/>
      <c r="E291" s="12"/>
    </row>
    <row r="292">
      <c r="B292" s="12"/>
      <c r="C292" s="12"/>
      <c r="D292" s="12"/>
      <c r="E292" s="12"/>
    </row>
    <row r="293">
      <c r="B293" s="12"/>
      <c r="C293" s="12"/>
      <c r="D293" s="12"/>
      <c r="E293" s="12"/>
    </row>
    <row r="294">
      <c r="B294" s="12"/>
      <c r="C294" s="12"/>
      <c r="D294" s="12"/>
      <c r="E294" s="12"/>
    </row>
    <row r="295">
      <c r="B295" s="12"/>
      <c r="C295" s="12"/>
      <c r="D295" s="12"/>
      <c r="E295" s="12"/>
    </row>
    <row r="296">
      <c r="B296" s="12"/>
      <c r="C296" s="12"/>
      <c r="D296" s="12"/>
      <c r="E296" s="12"/>
    </row>
    <row r="297">
      <c r="B297" s="12"/>
      <c r="C297" s="12"/>
      <c r="D297" s="12"/>
      <c r="E297" s="12"/>
    </row>
    <row r="298">
      <c r="B298" s="12"/>
      <c r="C298" s="12"/>
      <c r="D298" s="12"/>
      <c r="E298" s="12"/>
    </row>
    <row r="299">
      <c r="B299" s="12"/>
      <c r="C299" s="12"/>
      <c r="D299" s="12"/>
      <c r="E299" s="12"/>
    </row>
    <row r="300">
      <c r="B300" s="12"/>
      <c r="C300" s="12"/>
      <c r="D300" s="12"/>
      <c r="E300" s="12"/>
    </row>
    <row r="301">
      <c r="B301" s="12"/>
      <c r="C301" s="12"/>
      <c r="D301" s="12"/>
      <c r="E301" s="12"/>
    </row>
    <row r="302">
      <c r="B302" s="12"/>
      <c r="C302" s="12"/>
      <c r="D302" s="12"/>
      <c r="E302" s="12"/>
    </row>
    <row r="303">
      <c r="B303" s="12"/>
      <c r="C303" s="12"/>
      <c r="D303" s="12"/>
      <c r="E303" s="12"/>
    </row>
    <row r="304">
      <c r="B304" s="12"/>
      <c r="C304" s="12"/>
      <c r="D304" s="12"/>
      <c r="E304" s="12"/>
    </row>
    <row r="305">
      <c r="B305" s="12"/>
      <c r="C305" s="12"/>
      <c r="D305" s="12"/>
      <c r="E305" s="12"/>
    </row>
    <row r="306">
      <c r="B306" s="12"/>
      <c r="C306" s="12"/>
      <c r="D306" s="12"/>
      <c r="E306" s="12"/>
    </row>
    <row r="307">
      <c r="B307" s="12"/>
      <c r="C307" s="12"/>
      <c r="D307" s="12"/>
      <c r="E307" s="12"/>
    </row>
    <row r="308">
      <c r="B308" s="12"/>
      <c r="C308" s="12"/>
      <c r="D308" s="12"/>
      <c r="E308" s="12"/>
    </row>
    <row r="309">
      <c r="B309" s="12"/>
      <c r="C309" s="12"/>
      <c r="D309" s="12"/>
      <c r="E309" s="12"/>
    </row>
    <row r="310">
      <c r="B310" s="12"/>
      <c r="C310" s="12"/>
      <c r="D310" s="12"/>
      <c r="E310" s="12"/>
    </row>
    <row r="311">
      <c r="B311" s="12"/>
      <c r="C311" s="12"/>
      <c r="D311" s="12"/>
      <c r="E311" s="12"/>
    </row>
    <row r="312">
      <c r="B312" s="12"/>
      <c r="C312" s="12"/>
      <c r="D312" s="12"/>
      <c r="E312" s="12"/>
    </row>
    <row r="313">
      <c r="B313" s="12"/>
      <c r="C313" s="12"/>
      <c r="D313" s="12"/>
      <c r="E313" s="12"/>
    </row>
    <row r="314">
      <c r="B314" s="12"/>
      <c r="C314" s="12"/>
      <c r="D314" s="12"/>
      <c r="E314" s="12"/>
    </row>
    <row r="315">
      <c r="B315" s="12"/>
      <c r="C315" s="12"/>
      <c r="D315" s="12"/>
      <c r="E315" s="12"/>
    </row>
    <row r="316">
      <c r="B316" s="12"/>
      <c r="C316" s="12"/>
      <c r="D316" s="12"/>
      <c r="E316" s="12"/>
    </row>
    <row r="317">
      <c r="B317" s="12"/>
      <c r="C317" s="12"/>
      <c r="D317" s="12"/>
      <c r="E317" s="12"/>
    </row>
    <row r="318">
      <c r="B318" s="12"/>
      <c r="C318" s="12"/>
      <c r="D318" s="12"/>
      <c r="E318" s="12"/>
    </row>
    <row r="319">
      <c r="B319" s="12"/>
      <c r="C319" s="12"/>
      <c r="D319" s="12"/>
      <c r="E319" s="12"/>
    </row>
    <row r="320">
      <c r="B320" s="12"/>
      <c r="C320" s="12"/>
      <c r="D320" s="12"/>
      <c r="E320" s="12"/>
    </row>
    <row r="321">
      <c r="B321" s="12"/>
      <c r="C321" s="12"/>
      <c r="D321" s="12"/>
      <c r="E321" s="12"/>
    </row>
    <row r="322">
      <c r="B322" s="12"/>
      <c r="C322" s="12"/>
      <c r="D322" s="12"/>
      <c r="E322" s="12"/>
    </row>
    <row r="323">
      <c r="B323" s="12"/>
      <c r="C323" s="12"/>
      <c r="D323" s="12"/>
      <c r="E323" s="12"/>
    </row>
    <row r="324">
      <c r="B324" s="12"/>
      <c r="C324" s="12"/>
      <c r="D324" s="12"/>
      <c r="E324" s="12"/>
    </row>
    <row r="325">
      <c r="B325" s="12"/>
      <c r="C325" s="12"/>
      <c r="D325" s="12"/>
      <c r="E325" s="12"/>
    </row>
    <row r="326">
      <c r="B326" s="12"/>
      <c r="C326" s="12"/>
      <c r="D326" s="12"/>
      <c r="E326" s="12"/>
    </row>
    <row r="327">
      <c r="B327" s="12"/>
      <c r="C327" s="12"/>
      <c r="D327" s="12"/>
      <c r="E327" s="12"/>
    </row>
    <row r="328">
      <c r="B328" s="12"/>
      <c r="C328" s="12"/>
      <c r="D328" s="12"/>
      <c r="E328" s="12"/>
    </row>
    <row r="329">
      <c r="B329" s="12"/>
      <c r="C329" s="12"/>
      <c r="D329" s="12"/>
      <c r="E329" s="12"/>
    </row>
    <row r="330">
      <c r="B330" s="12"/>
      <c r="C330" s="12"/>
      <c r="D330" s="12"/>
      <c r="E330" s="12"/>
    </row>
    <row r="331">
      <c r="B331" s="12"/>
      <c r="C331" s="12"/>
      <c r="D331" s="12"/>
      <c r="E331" s="12"/>
    </row>
    <row r="332">
      <c r="B332" s="12"/>
      <c r="C332" s="12"/>
      <c r="D332" s="12"/>
      <c r="E332" s="12"/>
    </row>
    <row r="333">
      <c r="B333" s="12"/>
      <c r="C333" s="12"/>
      <c r="D333" s="12"/>
      <c r="E333" s="12"/>
    </row>
    <row r="334">
      <c r="B334" s="12"/>
      <c r="C334" s="12"/>
      <c r="D334" s="12"/>
      <c r="E334" s="12"/>
    </row>
    <row r="335">
      <c r="B335" s="12"/>
      <c r="C335" s="12"/>
      <c r="D335" s="12"/>
      <c r="E335" s="12"/>
    </row>
    <row r="336">
      <c r="B336" s="12"/>
      <c r="C336" s="12"/>
      <c r="D336" s="12"/>
      <c r="E336" s="12"/>
    </row>
    <row r="337">
      <c r="B337" s="12"/>
      <c r="C337" s="12"/>
      <c r="D337" s="12"/>
      <c r="E337" s="12"/>
    </row>
    <row r="338">
      <c r="B338" s="12"/>
      <c r="C338" s="12"/>
      <c r="D338" s="12"/>
      <c r="E338" s="12"/>
    </row>
    <row r="339">
      <c r="B339" s="12"/>
      <c r="C339" s="12"/>
      <c r="D339" s="12"/>
      <c r="E339" s="12"/>
    </row>
    <row r="340">
      <c r="B340" s="12"/>
      <c r="C340" s="12"/>
      <c r="D340" s="12"/>
      <c r="E340" s="12"/>
    </row>
    <row r="341">
      <c r="B341" s="12"/>
      <c r="C341" s="12"/>
      <c r="D341" s="12"/>
      <c r="E341" s="12"/>
    </row>
    <row r="342">
      <c r="B342" s="12"/>
      <c r="C342" s="12"/>
      <c r="D342" s="12"/>
      <c r="E342" s="12"/>
    </row>
    <row r="343">
      <c r="B343" s="12"/>
      <c r="C343" s="12"/>
      <c r="D343" s="12"/>
      <c r="E343" s="12"/>
    </row>
    <row r="344">
      <c r="B344" s="12"/>
      <c r="C344" s="12"/>
      <c r="D344" s="12"/>
      <c r="E344" s="12"/>
    </row>
    <row r="345">
      <c r="B345" s="12"/>
      <c r="C345" s="12"/>
      <c r="D345" s="12"/>
      <c r="E345" s="12"/>
    </row>
    <row r="346">
      <c r="B346" s="12"/>
      <c r="C346" s="12"/>
      <c r="D346" s="12"/>
      <c r="E346" s="12"/>
    </row>
    <row r="347">
      <c r="B347" s="12"/>
      <c r="C347" s="12"/>
      <c r="D347" s="12"/>
      <c r="E347" s="12"/>
    </row>
    <row r="348">
      <c r="B348" s="12"/>
      <c r="C348" s="12"/>
      <c r="D348" s="12"/>
      <c r="E348" s="12"/>
    </row>
    <row r="349">
      <c r="B349" s="12"/>
      <c r="C349" s="12"/>
      <c r="D349" s="12"/>
      <c r="E349" s="12"/>
    </row>
    <row r="350">
      <c r="B350" s="12"/>
      <c r="C350" s="12"/>
      <c r="D350" s="12"/>
      <c r="E350" s="12"/>
    </row>
    <row r="351">
      <c r="B351" s="12"/>
      <c r="C351" s="12"/>
      <c r="D351" s="12"/>
      <c r="E351" s="12"/>
    </row>
    <row r="352">
      <c r="B352" s="12"/>
      <c r="C352" s="12"/>
      <c r="D352" s="12"/>
      <c r="E352" s="12"/>
    </row>
    <row r="353">
      <c r="B353" s="12"/>
      <c r="C353" s="12"/>
      <c r="D353" s="12"/>
      <c r="E353" s="12"/>
    </row>
    <row r="354">
      <c r="B354" s="12"/>
      <c r="C354" s="12"/>
      <c r="D354" s="12"/>
      <c r="E354" s="12"/>
    </row>
    <row r="355">
      <c r="B355" s="12"/>
      <c r="C355" s="12"/>
      <c r="D355" s="12"/>
      <c r="E355" s="12"/>
    </row>
    <row r="356">
      <c r="B356" s="12"/>
      <c r="C356" s="12"/>
      <c r="D356" s="12"/>
      <c r="E356" s="12"/>
    </row>
    <row r="357">
      <c r="B357" s="12"/>
      <c r="C357" s="12"/>
      <c r="D357" s="12"/>
      <c r="E357" s="12"/>
    </row>
    <row r="358">
      <c r="B358" s="12"/>
      <c r="C358" s="12"/>
      <c r="D358" s="12"/>
      <c r="E358" s="12"/>
    </row>
    <row r="359">
      <c r="B359" s="12"/>
      <c r="C359" s="12"/>
      <c r="D359" s="12"/>
      <c r="E359" s="12"/>
    </row>
    <row r="360">
      <c r="B360" s="12"/>
      <c r="C360" s="12"/>
      <c r="D360" s="12"/>
      <c r="E360" s="12"/>
    </row>
    <row r="361">
      <c r="B361" s="12"/>
      <c r="C361" s="12"/>
      <c r="D361" s="12"/>
      <c r="E361" s="12"/>
    </row>
    <row r="362">
      <c r="B362" s="12"/>
      <c r="C362" s="12"/>
      <c r="D362" s="12"/>
      <c r="E362" s="12"/>
    </row>
    <row r="363">
      <c r="B363" s="12"/>
      <c r="C363" s="12"/>
      <c r="D363" s="12"/>
      <c r="E363" s="12"/>
    </row>
    <row r="364">
      <c r="B364" s="12"/>
      <c r="C364" s="12"/>
      <c r="D364" s="12"/>
      <c r="E364" s="12"/>
    </row>
    <row r="365">
      <c r="B365" s="12"/>
      <c r="C365" s="12"/>
      <c r="D365" s="12"/>
      <c r="E365" s="12"/>
    </row>
    <row r="366">
      <c r="B366" s="12"/>
      <c r="C366" s="12"/>
      <c r="D366" s="12"/>
      <c r="E366" s="12"/>
    </row>
    <row r="367">
      <c r="B367" s="12"/>
      <c r="C367" s="12"/>
      <c r="D367" s="12"/>
      <c r="E367" s="12"/>
    </row>
    <row r="368">
      <c r="B368" s="12"/>
      <c r="C368" s="12"/>
      <c r="D368" s="12"/>
      <c r="E368" s="12"/>
    </row>
    <row r="369">
      <c r="B369" s="12"/>
      <c r="C369" s="12"/>
      <c r="D369" s="12"/>
      <c r="E369" s="12"/>
    </row>
    <row r="370">
      <c r="B370" s="12"/>
      <c r="C370" s="12"/>
      <c r="D370" s="12"/>
      <c r="E370" s="12"/>
    </row>
    <row r="371">
      <c r="B371" s="12"/>
      <c r="C371" s="12"/>
      <c r="D371" s="12"/>
      <c r="E371" s="12"/>
    </row>
    <row r="372">
      <c r="B372" s="12"/>
      <c r="C372" s="12"/>
      <c r="D372" s="12"/>
      <c r="E372" s="12"/>
    </row>
    <row r="373">
      <c r="B373" s="12"/>
      <c r="C373" s="12"/>
      <c r="D373" s="12"/>
      <c r="E373" s="12"/>
    </row>
    <row r="374">
      <c r="B374" s="12"/>
      <c r="C374" s="12"/>
      <c r="D374" s="12"/>
      <c r="E374" s="12"/>
    </row>
    <row r="375">
      <c r="B375" s="12"/>
      <c r="C375" s="12"/>
      <c r="D375" s="12"/>
      <c r="E375" s="12"/>
    </row>
    <row r="376">
      <c r="B376" s="12"/>
      <c r="C376" s="12"/>
      <c r="D376" s="12"/>
      <c r="E376" s="12"/>
    </row>
    <row r="377">
      <c r="B377" s="12"/>
      <c r="C377" s="12"/>
      <c r="D377" s="12"/>
      <c r="E377" s="12"/>
    </row>
    <row r="378">
      <c r="B378" s="12"/>
      <c r="C378" s="12"/>
      <c r="D378" s="12"/>
      <c r="E378" s="12"/>
    </row>
    <row r="379">
      <c r="B379" s="12"/>
      <c r="C379" s="12"/>
      <c r="D379" s="12"/>
      <c r="E379" s="12"/>
    </row>
    <row r="380">
      <c r="B380" s="12"/>
      <c r="C380" s="12"/>
      <c r="D380" s="12"/>
      <c r="E380" s="12"/>
    </row>
    <row r="381">
      <c r="B381" s="12"/>
      <c r="C381" s="12"/>
      <c r="D381" s="12"/>
      <c r="E381" s="12"/>
    </row>
    <row r="382">
      <c r="B382" s="12"/>
      <c r="C382" s="12"/>
      <c r="D382" s="12"/>
      <c r="E382" s="12"/>
    </row>
    <row r="383">
      <c r="B383" s="12"/>
      <c r="C383" s="12"/>
      <c r="D383" s="12"/>
      <c r="E383" s="12"/>
    </row>
    <row r="384">
      <c r="B384" s="12"/>
      <c r="C384" s="12"/>
      <c r="D384" s="12"/>
      <c r="E384" s="12"/>
    </row>
    <row r="385">
      <c r="B385" s="12"/>
      <c r="C385" s="12"/>
      <c r="D385" s="12"/>
      <c r="E385" s="12"/>
    </row>
    <row r="386">
      <c r="B386" s="12"/>
      <c r="C386" s="12"/>
      <c r="D386" s="12"/>
      <c r="E386" s="12"/>
    </row>
    <row r="387">
      <c r="B387" s="12"/>
      <c r="C387" s="12"/>
      <c r="D387" s="12"/>
      <c r="E387" s="12"/>
    </row>
    <row r="388">
      <c r="B388" s="12"/>
      <c r="C388" s="12"/>
      <c r="D388" s="12"/>
      <c r="E388" s="12"/>
    </row>
    <row r="389">
      <c r="B389" s="12"/>
      <c r="C389" s="12"/>
      <c r="D389" s="12"/>
      <c r="E389" s="12"/>
    </row>
    <row r="390">
      <c r="B390" s="12"/>
      <c r="C390" s="12"/>
      <c r="D390" s="12"/>
      <c r="E390" s="12"/>
    </row>
    <row r="391">
      <c r="B391" s="12"/>
      <c r="C391" s="12"/>
      <c r="D391" s="12"/>
      <c r="E391" s="12"/>
    </row>
    <row r="392">
      <c r="B392" s="12"/>
      <c r="C392" s="12"/>
      <c r="D392" s="12"/>
      <c r="E392" s="12"/>
    </row>
    <row r="393">
      <c r="B393" s="12"/>
      <c r="C393" s="12"/>
      <c r="D393" s="12"/>
      <c r="E393" s="12"/>
    </row>
    <row r="394">
      <c r="B394" s="12"/>
      <c r="C394" s="12"/>
      <c r="D394" s="12"/>
      <c r="E394" s="12"/>
    </row>
    <row r="395">
      <c r="B395" s="12"/>
      <c r="C395" s="12"/>
      <c r="D395" s="12"/>
      <c r="E395" s="12"/>
    </row>
    <row r="396">
      <c r="B396" s="12"/>
      <c r="C396" s="12"/>
      <c r="D396" s="12"/>
      <c r="E396" s="12"/>
    </row>
    <row r="397">
      <c r="B397" s="12"/>
      <c r="C397" s="12"/>
      <c r="D397" s="12"/>
      <c r="E397" s="12"/>
    </row>
    <row r="398">
      <c r="B398" s="12"/>
      <c r="C398" s="12"/>
      <c r="D398" s="12"/>
      <c r="E398" s="12"/>
    </row>
    <row r="399">
      <c r="B399" s="12"/>
      <c r="C399" s="12"/>
      <c r="D399" s="12"/>
      <c r="E399" s="12"/>
    </row>
    <row r="400">
      <c r="B400" s="12"/>
      <c r="C400" s="12"/>
      <c r="D400" s="12"/>
      <c r="E400" s="12"/>
    </row>
    <row r="401">
      <c r="B401" s="12"/>
      <c r="C401" s="12"/>
      <c r="D401" s="12"/>
      <c r="E401" s="12"/>
    </row>
    <row r="402">
      <c r="B402" s="12"/>
      <c r="C402" s="12"/>
      <c r="D402" s="12"/>
      <c r="E402" s="12"/>
    </row>
    <row r="403">
      <c r="B403" s="12"/>
      <c r="C403" s="12"/>
      <c r="D403" s="12"/>
      <c r="E403" s="12"/>
    </row>
    <row r="404">
      <c r="B404" s="12"/>
      <c r="C404" s="12"/>
      <c r="D404" s="12"/>
      <c r="E404" s="12"/>
    </row>
    <row r="405">
      <c r="B405" s="12"/>
      <c r="C405" s="12"/>
      <c r="D405" s="12"/>
      <c r="E405" s="12"/>
    </row>
    <row r="406">
      <c r="B406" s="12"/>
      <c r="C406" s="12"/>
      <c r="D406" s="12"/>
      <c r="E406" s="12"/>
    </row>
    <row r="407">
      <c r="B407" s="12"/>
      <c r="C407" s="12"/>
      <c r="D407" s="12"/>
      <c r="E407" s="12"/>
    </row>
    <row r="408">
      <c r="B408" s="12"/>
      <c r="C408" s="12"/>
      <c r="D408" s="12"/>
      <c r="E408" s="12"/>
    </row>
    <row r="409">
      <c r="B409" s="12"/>
      <c r="C409" s="12"/>
      <c r="D409" s="12"/>
      <c r="E409" s="12"/>
    </row>
    <row r="410">
      <c r="B410" s="12"/>
      <c r="C410" s="12"/>
      <c r="D410" s="12"/>
      <c r="E410" s="12"/>
    </row>
    <row r="411">
      <c r="B411" s="12"/>
      <c r="C411" s="12"/>
      <c r="D411" s="12"/>
      <c r="E411" s="12"/>
    </row>
    <row r="412">
      <c r="B412" s="12"/>
      <c r="C412" s="12"/>
      <c r="D412" s="12"/>
      <c r="E412" s="12"/>
    </row>
    <row r="413">
      <c r="B413" s="12"/>
      <c r="C413" s="12"/>
      <c r="D413" s="12"/>
      <c r="E413" s="12"/>
    </row>
    <row r="414">
      <c r="B414" s="12"/>
      <c r="C414" s="12"/>
      <c r="D414" s="12"/>
      <c r="E414" s="12"/>
    </row>
    <row r="415">
      <c r="B415" s="12"/>
      <c r="C415" s="12"/>
      <c r="D415" s="12"/>
      <c r="E415" s="12"/>
    </row>
    <row r="416">
      <c r="B416" s="12"/>
      <c r="C416" s="12"/>
      <c r="D416" s="12"/>
      <c r="E416" s="12"/>
    </row>
    <row r="417">
      <c r="B417" s="12"/>
      <c r="C417" s="12"/>
      <c r="D417" s="12"/>
      <c r="E417" s="12"/>
    </row>
    <row r="418">
      <c r="B418" s="12"/>
      <c r="C418" s="12"/>
      <c r="D418" s="12"/>
      <c r="E418" s="12"/>
    </row>
    <row r="419">
      <c r="B419" s="12"/>
      <c r="C419" s="12"/>
      <c r="D419" s="12"/>
      <c r="E419" s="12"/>
    </row>
    <row r="420">
      <c r="B420" s="12"/>
      <c r="C420" s="12"/>
      <c r="D420" s="12"/>
      <c r="E420" s="12"/>
    </row>
    <row r="421">
      <c r="B421" s="12"/>
      <c r="C421" s="12"/>
      <c r="D421" s="12"/>
      <c r="E421" s="12"/>
    </row>
    <row r="422">
      <c r="B422" s="12"/>
      <c r="C422" s="12"/>
      <c r="D422" s="12"/>
      <c r="E422" s="12"/>
    </row>
    <row r="423">
      <c r="B423" s="12"/>
      <c r="C423" s="12"/>
      <c r="D423" s="12"/>
      <c r="E423" s="12"/>
    </row>
    <row r="424">
      <c r="B424" s="12"/>
      <c r="C424" s="12"/>
      <c r="D424" s="12"/>
      <c r="E424" s="12"/>
    </row>
    <row r="425">
      <c r="B425" s="12"/>
      <c r="C425" s="12"/>
      <c r="D425" s="12"/>
      <c r="E425" s="12"/>
    </row>
    <row r="426">
      <c r="B426" s="12"/>
      <c r="C426" s="12"/>
      <c r="D426" s="12"/>
      <c r="E426" s="12"/>
    </row>
    <row r="427">
      <c r="B427" s="12"/>
      <c r="C427" s="12"/>
      <c r="D427" s="12"/>
      <c r="E427" s="12"/>
    </row>
    <row r="428">
      <c r="B428" s="12"/>
      <c r="C428" s="12"/>
      <c r="D428" s="12"/>
      <c r="E428" s="12"/>
    </row>
    <row r="429">
      <c r="B429" s="12"/>
      <c r="C429" s="12"/>
      <c r="D429" s="12"/>
      <c r="E429" s="12"/>
    </row>
    <row r="430">
      <c r="B430" s="12"/>
      <c r="C430" s="12"/>
      <c r="D430" s="12"/>
      <c r="E430" s="12"/>
    </row>
    <row r="431">
      <c r="B431" s="12"/>
      <c r="C431" s="12"/>
      <c r="D431" s="12"/>
      <c r="E431" s="12"/>
    </row>
    <row r="432">
      <c r="B432" s="12"/>
      <c r="C432" s="12"/>
      <c r="D432" s="12"/>
      <c r="E432" s="12"/>
    </row>
    <row r="433">
      <c r="B433" s="12"/>
      <c r="C433" s="12"/>
      <c r="D433" s="12"/>
      <c r="E433" s="12"/>
    </row>
    <row r="434">
      <c r="B434" s="12"/>
      <c r="C434" s="12"/>
      <c r="D434" s="12"/>
      <c r="E434" s="12"/>
    </row>
    <row r="435">
      <c r="B435" s="12"/>
      <c r="C435" s="12"/>
      <c r="D435" s="12"/>
      <c r="E435" s="12"/>
    </row>
    <row r="436">
      <c r="B436" s="12"/>
      <c r="C436" s="12"/>
      <c r="D436" s="12"/>
      <c r="E436" s="12"/>
    </row>
    <row r="437">
      <c r="B437" s="12"/>
      <c r="C437" s="12"/>
      <c r="D437" s="12"/>
      <c r="E437" s="12"/>
    </row>
    <row r="438">
      <c r="B438" s="12"/>
      <c r="C438" s="12"/>
      <c r="D438" s="12"/>
      <c r="E438" s="12"/>
    </row>
    <row r="439">
      <c r="B439" s="12"/>
      <c r="C439" s="12"/>
      <c r="D439" s="12"/>
      <c r="E439" s="12"/>
    </row>
    <row r="440">
      <c r="B440" s="12"/>
      <c r="C440" s="12"/>
      <c r="D440" s="12"/>
      <c r="E440" s="12"/>
    </row>
    <row r="441">
      <c r="B441" s="12"/>
      <c r="C441" s="12"/>
      <c r="D441" s="12"/>
      <c r="E441" s="12"/>
    </row>
    <row r="442">
      <c r="B442" s="12"/>
      <c r="C442" s="12"/>
      <c r="D442" s="12"/>
      <c r="E442" s="12"/>
    </row>
    <row r="443">
      <c r="B443" s="12"/>
      <c r="C443" s="12"/>
      <c r="D443" s="12"/>
      <c r="E443" s="12"/>
    </row>
    <row r="444">
      <c r="B444" s="12"/>
      <c r="C444" s="12"/>
      <c r="D444" s="12"/>
      <c r="E444" s="12"/>
    </row>
    <row r="445">
      <c r="B445" s="12"/>
      <c r="C445" s="12"/>
      <c r="D445" s="12"/>
      <c r="E445" s="12"/>
    </row>
    <row r="446">
      <c r="B446" s="12"/>
      <c r="C446" s="12"/>
      <c r="D446" s="12"/>
      <c r="E446" s="12"/>
    </row>
    <row r="447">
      <c r="B447" s="12"/>
      <c r="C447" s="12"/>
      <c r="D447" s="12"/>
      <c r="E447" s="12"/>
    </row>
    <row r="448">
      <c r="B448" s="12"/>
      <c r="C448" s="12"/>
      <c r="D448" s="12"/>
      <c r="E448" s="12"/>
    </row>
    <row r="449">
      <c r="B449" s="12"/>
      <c r="C449" s="12"/>
      <c r="D449" s="12"/>
      <c r="E449" s="12"/>
    </row>
    <row r="450">
      <c r="B450" s="12"/>
      <c r="C450" s="12"/>
      <c r="D450" s="12"/>
      <c r="E450" s="12"/>
    </row>
    <row r="451">
      <c r="B451" s="12"/>
      <c r="C451" s="12"/>
      <c r="D451" s="12"/>
      <c r="E451" s="12"/>
    </row>
    <row r="452">
      <c r="B452" s="12"/>
      <c r="C452" s="12"/>
      <c r="D452" s="12"/>
      <c r="E452" s="12"/>
    </row>
    <row r="453">
      <c r="B453" s="12"/>
      <c r="C453" s="12"/>
      <c r="D453" s="12"/>
      <c r="E453" s="12"/>
    </row>
    <row r="454">
      <c r="B454" s="12"/>
      <c r="C454" s="12"/>
      <c r="D454" s="12"/>
      <c r="E454" s="12"/>
    </row>
    <row r="455">
      <c r="B455" s="12"/>
      <c r="C455" s="12"/>
      <c r="D455" s="12"/>
      <c r="E455" s="12"/>
    </row>
    <row r="456">
      <c r="B456" s="12"/>
      <c r="C456" s="12"/>
      <c r="D456" s="12"/>
      <c r="E456" s="12"/>
    </row>
    <row r="457">
      <c r="B457" s="12"/>
      <c r="C457" s="12"/>
      <c r="D457" s="12"/>
      <c r="E457" s="12"/>
    </row>
    <row r="458">
      <c r="B458" s="12"/>
      <c r="C458" s="12"/>
      <c r="D458" s="12"/>
      <c r="E458" s="12"/>
    </row>
    <row r="459">
      <c r="B459" s="12"/>
      <c r="C459" s="12"/>
      <c r="D459" s="12"/>
      <c r="E459" s="12"/>
    </row>
    <row r="460">
      <c r="B460" s="12"/>
      <c r="C460" s="12"/>
      <c r="D460" s="12"/>
      <c r="E460" s="12"/>
    </row>
    <row r="461">
      <c r="B461" s="12"/>
      <c r="C461" s="12"/>
      <c r="D461" s="12"/>
      <c r="E461" s="12"/>
    </row>
    <row r="462">
      <c r="B462" s="12"/>
      <c r="C462" s="12"/>
      <c r="D462" s="12"/>
      <c r="E462" s="12"/>
    </row>
    <row r="463">
      <c r="B463" s="12"/>
      <c r="C463" s="12"/>
      <c r="D463" s="12"/>
      <c r="E463" s="12"/>
    </row>
    <row r="464">
      <c r="B464" s="12"/>
      <c r="C464" s="12"/>
      <c r="D464" s="12"/>
      <c r="E464" s="12"/>
    </row>
    <row r="465">
      <c r="B465" s="12"/>
      <c r="C465" s="12"/>
      <c r="D465" s="12"/>
      <c r="E465" s="12"/>
    </row>
    <row r="466">
      <c r="B466" s="12"/>
      <c r="C466" s="12"/>
      <c r="D466" s="12"/>
      <c r="E466" s="12"/>
    </row>
    <row r="467">
      <c r="B467" s="12"/>
      <c r="C467" s="12"/>
      <c r="D467" s="12"/>
      <c r="E467" s="12"/>
    </row>
    <row r="468">
      <c r="B468" s="12"/>
      <c r="C468" s="12"/>
      <c r="D468" s="12"/>
      <c r="E468" s="12"/>
    </row>
    <row r="469">
      <c r="B469" s="12"/>
      <c r="C469" s="12"/>
      <c r="D469" s="12"/>
      <c r="E469" s="12"/>
    </row>
    <row r="470">
      <c r="B470" s="12"/>
      <c r="C470" s="12"/>
      <c r="D470" s="12"/>
      <c r="E470" s="12"/>
    </row>
    <row r="471">
      <c r="B471" s="12"/>
      <c r="C471" s="12"/>
      <c r="D471" s="12"/>
      <c r="E471" s="12"/>
    </row>
    <row r="472">
      <c r="B472" s="12"/>
      <c r="C472" s="12"/>
      <c r="D472" s="12"/>
      <c r="E472" s="12"/>
    </row>
    <row r="473">
      <c r="B473" s="12"/>
      <c r="C473" s="12"/>
      <c r="D473" s="12"/>
      <c r="E473" s="12"/>
    </row>
    <row r="474">
      <c r="B474" s="12"/>
      <c r="C474" s="12"/>
      <c r="D474" s="12"/>
      <c r="E474" s="12"/>
    </row>
    <row r="475">
      <c r="B475" s="12"/>
      <c r="C475" s="12"/>
      <c r="D475" s="12"/>
      <c r="E475" s="12"/>
    </row>
    <row r="476">
      <c r="B476" s="12"/>
      <c r="C476" s="12"/>
      <c r="D476" s="12"/>
      <c r="E476" s="12"/>
    </row>
    <row r="477">
      <c r="B477" s="12"/>
      <c r="C477" s="12"/>
      <c r="D477" s="12"/>
      <c r="E477" s="12"/>
    </row>
    <row r="478">
      <c r="B478" s="12"/>
      <c r="C478" s="12"/>
      <c r="D478" s="12"/>
      <c r="E478" s="12"/>
    </row>
    <row r="479">
      <c r="B479" s="12"/>
      <c r="C479" s="12"/>
      <c r="D479" s="12"/>
      <c r="E479" s="12"/>
    </row>
    <row r="480">
      <c r="B480" s="12"/>
      <c r="C480" s="12"/>
      <c r="D480" s="12"/>
      <c r="E480" s="12"/>
    </row>
    <row r="481">
      <c r="B481" s="12"/>
      <c r="C481" s="12"/>
      <c r="D481" s="12"/>
      <c r="E481" s="12"/>
    </row>
    <row r="482">
      <c r="B482" s="12"/>
      <c r="C482" s="12"/>
      <c r="D482" s="12"/>
      <c r="E482" s="12"/>
    </row>
    <row r="483">
      <c r="B483" s="12"/>
      <c r="C483" s="12"/>
      <c r="D483" s="12"/>
      <c r="E483" s="12"/>
    </row>
    <row r="484">
      <c r="B484" s="12"/>
      <c r="C484" s="12"/>
      <c r="D484" s="12"/>
      <c r="E484" s="12"/>
    </row>
    <row r="485">
      <c r="B485" s="12"/>
      <c r="C485" s="12"/>
      <c r="D485" s="12"/>
      <c r="E485" s="12"/>
    </row>
    <row r="486">
      <c r="B486" s="12"/>
      <c r="C486" s="12"/>
      <c r="D486" s="12"/>
      <c r="E486" s="12"/>
    </row>
    <row r="487">
      <c r="B487" s="12"/>
      <c r="C487" s="12"/>
      <c r="D487" s="12"/>
      <c r="E487" s="12"/>
    </row>
    <row r="488">
      <c r="B488" s="12"/>
      <c r="C488" s="12"/>
      <c r="D488" s="12"/>
      <c r="E488" s="12"/>
    </row>
    <row r="489">
      <c r="B489" s="12"/>
      <c r="C489" s="12"/>
      <c r="D489" s="12"/>
      <c r="E489" s="12"/>
    </row>
    <row r="490">
      <c r="B490" s="12"/>
      <c r="C490" s="12"/>
      <c r="D490" s="12"/>
      <c r="E490" s="12"/>
    </row>
    <row r="491">
      <c r="B491" s="12"/>
      <c r="C491" s="12"/>
      <c r="D491" s="12"/>
      <c r="E491" s="12"/>
    </row>
    <row r="492">
      <c r="B492" s="12"/>
      <c r="C492" s="12"/>
      <c r="D492" s="12"/>
      <c r="E492" s="12"/>
    </row>
    <row r="493">
      <c r="B493" s="12"/>
      <c r="C493" s="12"/>
      <c r="D493" s="12"/>
      <c r="E493" s="12"/>
    </row>
    <row r="494">
      <c r="B494" s="12"/>
      <c r="C494" s="12"/>
      <c r="D494" s="12"/>
      <c r="E494" s="12"/>
    </row>
    <row r="495">
      <c r="B495" s="12"/>
      <c r="C495" s="12"/>
      <c r="D495" s="12"/>
      <c r="E495" s="12"/>
    </row>
    <row r="496">
      <c r="B496" s="12"/>
      <c r="C496" s="12"/>
      <c r="D496" s="12"/>
      <c r="E496" s="12"/>
    </row>
    <row r="497">
      <c r="B497" s="12"/>
      <c r="C497" s="12"/>
      <c r="D497" s="12"/>
      <c r="E497" s="12"/>
    </row>
    <row r="498">
      <c r="B498" s="12"/>
      <c r="C498" s="12"/>
      <c r="D498" s="12"/>
      <c r="E498" s="12"/>
    </row>
    <row r="499">
      <c r="B499" s="12"/>
      <c r="C499" s="12"/>
      <c r="D499" s="12"/>
      <c r="E499" s="12"/>
    </row>
    <row r="500">
      <c r="B500" s="12"/>
      <c r="C500" s="12"/>
      <c r="D500" s="12"/>
      <c r="E500" s="12"/>
    </row>
    <row r="501">
      <c r="B501" s="12"/>
      <c r="C501" s="12"/>
      <c r="D501" s="12"/>
      <c r="E501" s="12"/>
    </row>
    <row r="502">
      <c r="B502" s="12"/>
      <c r="C502" s="12"/>
      <c r="D502" s="12"/>
      <c r="E502" s="12"/>
    </row>
    <row r="503">
      <c r="B503" s="12"/>
      <c r="C503" s="12"/>
      <c r="D503" s="12"/>
      <c r="E503" s="12"/>
    </row>
    <row r="504">
      <c r="B504" s="12"/>
      <c r="C504" s="12"/>
      <c r="D504" s="12"/>
      <c r="E504" s="12"/>
    </row>
    <row r="505">
      <c r="B505" s="12"/>
      <c r="C505" s="12"/>
      <c r="D505" s="12"/>
      <c r="E505" s="12"/>
    </row>
    <row r="506">
      <c r="B506" s="12"/>
      <c r="C506" s="12"/>
      <c r="D506" s="12"/>
      <c r="E506" s="12"/>
    </row>
    <row r="507">
      <c r="B507" s="12"/>
      <c r="C507" s="12"/>
      <c r="D507" s="12"/>
      <c r="E507" s="12"/>
    </row>
    <row r="508">
      <c r="B508" s="12"/>
      <c r="C508" s="12"/>
      <c r="D508" s="12"/>
      <c r="E508" s="12"/>
    </row>
    <row r="509">
      <c r="B509" s="12"/>
      <c r="C509" s="12"/>
      <c r="D509" s="12"/>
      <c r="E509" s="12"/>
    </row>
    <row r="510">
      <c r="B510" s="12"/>
      <c r="C510" s="12"/>
      <c r="D510" s="12"/>
      <c r="E510" s="12"/>
    </row>
    <row r="511">
      <c r="B511" s="12"/>
      <c r="C511" s="12"/>
      <c r="D511" s="12"/>
      <c r="E511" s="12"/>
    </row>
    <row r="512">
      <c r="B512" s="12"/>
      <c r="C512" s="12"/>
      <c r="D512" s="12"/>
      <c r="E512" s="12"/>
    </row>
    <row r="513">
      <c r="B513" s="12"/>
      <c r="C513" s="12"/>
      <c r="D513" s="12"/>
      <c r="E513" s="12"/>
    </row>
    <row r="514">
      <c r="B514" s="12"/>
      <c r="C514" s="12"/>
      <c r="D514" s="12"/>
      <c r="E514" s="12"/>
    </row>
    <row r="515">
      <c r="B515" s="12"/>
      <c r="C515" s="12"/>
      <c r="D515" s="12"/>
      <c r="E515" s="12"/>
    </row>
    <row r="516">
      <c r="B516" s="12"/>
      <c r="C516" s="12"/>
      <c r="D516" s="12"/>
      <c r="E516" s="12"/>
    </row>
    <row r="517">
      <c r="B517" s="12"/>
      <c r="C517" s="12"/>
      <c r="D517" s="12"/>
      <c r="E517" s="12"/>
    </row>
    <row r="518">
      <c r="B518" s="12"/>
      <c r="C518" s="12"/>
      <c r="D518" s="12"/>
      <c r="E518" s="12"/>
    </row>
    <row r="519">
      <c r="B519" s="12"/>
      <c r="C519" s="12"/>
      <c r="D519" s="12"/>
      <c r="E519" s="12"/>
    </row>
    <row r="520">
      <c r="B520" s="12"/>
      <c r="C520" s="12"/>
      <c r="D520" s="12"/>
      <c r="E520" s="12"/>
    </row>
    <row r="521">
      <c r="B521" s="12"/>
      <c r="C521" s="12"/>
      <c r="D521" s="12"/>
      <c r="E521" s="12"/>
    </row>
    <row r="522">
      <c r="B522" s="12"/>
      <c r="C522" s="12"/>
      <c r="D522" s="12"/>
      <c r="E522" s="12"/>
    </row>
    <row r="523">
      <c r="B523" s="12"/>
      <c r="C523" s="12"/>
      <c r="D523" s="12"/>
      <c r="E523" s="12"/>
    </row>
    <row r="524">
      <c r="B524" s="12"/>
      <c r="C524" s="12"/>
      <c r="D524" s="12"/>
      <c r="E524" s="12"/>
    </row>
    <row r="525">
      <c r="B525" s="12"/>
      <c r="C525" s="12"/>
      <c r="D525" s="12"/>
      <c r="E525" s="12"/>
    </row>
    <row r="526">
      <c r="B526" s="12"/>
      <c r="C526" s="12"/>
      <c r="D526" s="12"/>
      <c r="E526" s="12"/>
    </row>
    <row r="527">
      <c r="B527" s="12"/>
      <c r="C527" s="12"/>
      <c r="D527" s="12"/>
      <c r="E527" s="12"/>
    </row>
    <row r="528">
      <c r="B528" s="12"/>
      <c r="C528" s="12"/>
      <c r="D528" s="12"/>
      <c r="E528" s="12"/>
    </row>
    <row r="529">
      <c r="B529" s="12"/>
      <c r="C529" s="12"/>
      <c r="D529" s="12"/>
      <c r="E529" s="12"/>
    </row>
    <row r="530">
      <c r="B530" s="12"/>
      <c r="C530" s="12"/>
      <c r="D530" s="12"/>
      <c r="E530" s="12"/>
    </row>
    <row r="531">
      <c r="B531" s="12"/>
      <c r="C531" s="12"/>
      <c r="D531" s="12"/>
      <c r="E531" s="12"/>
    </row>
    <row r="532">
      <c r="B532" s="12"/>
      <c r="C532" s="12"/>
      <c r="D532" s="12"/>
      <c r="E532" s="12"/>
    </row>
    <row r="533">
      <c r="B533" s="12"/>
      <c r="C533" s="12"/>
      <c r="D533" s="12"/>
      <c r="E533" s="12"/>
    </row>
    <row r="534">
      <c r="B534" s="12"/>
      <c r="C534" s="12"/>
      <c r="D534" s="12"/>
      <c r="E534" s="12"/>
    </row>
    <row r="535">
      <c r="B535" s="12"/>
      <c r="C535" s="12"/>
      <c r="D535" s="12"/>
      <c r="E535" s="12"/>
    </row>
    <row r="536">
      <c r="B536" s="12"/>
      <c r="C536" s="12"/>
      <c r="D536" s="12"/>
      <c r="E536" s="12"/>
    </row>
    <row r="537">
      <c r="B537" s="12"/>
      <c r="C537" s="12"/>
      <c r="D537" s="12"/>
      <c r="E537" s="12"/>
    </row>
    <row r="538">
      <c r="B538" s="12"/>
      <c r="C538" s="12"/>
      <c r="D538" s="12"/>
      <c r="E538" s="12"/>
    </row>
    <row r="539">
      <c r="B539" s="12"/>
      <c r="C539" s="12"/>
      <c r="D539" s="12"/>
      <c r="E539" s="12"/>
    </row>
    <row r="540">
      <c r="B540" s="12"/>
      <c r="C540" s="12"/>
      <c r="D540" s="12"/>
      <c r="E540" s="12"/>
    </row>
    <row r="541">
      <c r="B541" s="12"/>
      <c r="C541" s="12"/>
      <c r="D541" s="12"/>
      <c r="E541" s="12"/>
    </row>
    <row r="542">
      <c r="B542" s="12"/>
      <c r="C542" s="12"/>
      <c r="D542" s="12"/>
      <c r="E542" s="12"/>
    </row>
    <row r="543">
      <c r="B543" s="12"/>
      <c r="C543" s="12"/>
      <c r="D543" s="12"/>
      <c r="E543" s="12"/>
    </row>
    <row r="544">
      <c r="B544" s="12"/>
      <c r="C544" s="12"/>
      <c r="D544" s="12"/>
      <c r="E544" s="12"/>
    </row>
    <row r="545">
      <c r="B545" s="12"/>
      <c r="C545" s="12"/>
      <c r="D545" s="12"/>
      <c r="E545" s="12"/>
    </row>
    <row r="546">
      <c r="B546" s="12"/>
      <c r="C546" s="12"/>
      <c r="D546" s="12"/>
      <c r="E546" s="12"/>
    </row>
    <row r="547">
      <c r="B547" s="12"/>
      <c r="C547" s="12"/>
      <c r="D547" s="12"/>
      <c r="E547" s="12"/>
    </row>
    <row r="548">
      <c r="B548" s="12"/>
      <c r="C548" s="12"/>
      <c r="D548" s="12"/>
      <c r="E548" s="12"/>
    </row>
    <row r="549">
      <c r="B549" s="12"/>
      <c r="C549" s="12"/>
      <c r="D549" s="12"/>
      <c r="E549" s="12"/>
    </row>
    <row r="550">
      <c r="B550" s="12"/>
      <c r="C550" s="12"/>
      <c r="D550" s="12"/>
      <c r="E550" s="12"/>
    </row>
    <row r="551">
      <c r="B551" s="12"/>
      <c r="C551" s="12"/>
      <c r="D551" s="12"/>
      <c r="E551" s="12"/>
    </row>
    <row r="552">
      <c r="B552" s="12"/>
      <c r="C552" s="12"/>
      <c r="D552" s="12"/>
      <c r="E552" s="12"/>
    </row>
    <row r="553">
      <c r="B553" s="12"/>
      <c r="C553" s="12"/>
      <c r="D553" s="12"/>
      <c r="E553" s="12"/>
    </row>
    <row r="554">
      <c r="B554" s="12"/>
      <c r="C554" s="12"/>
      <c r="D554" s="12"/>
      <c r="E554" s="12"/>
    </row>
    <row r="555">
      <c r="B555" s="12"/>
      <c r="C555" s="12"/>
      <c r="D555" s="12"/>
      <c r="E555" s="12"/>
    </row>
    <row r="556">
      <c r="B556" s="12"/>
      <c r="C556" s="12"/>
      <c r="D556" s="12"/>
      <c r="E556" s="12"/>
    </row>
    <row r="557">
      <c r="B557" s="12"/>
      <c r="C557" s="12"/>
      <c r="D557" s="12"/>
      <c r="E557" s="12"/>
    </row>
    <row r="558">
      <c r="B558" s="12"/>
      <c r="C558" s="12"/>
      <c r="D558" s="12"/>
      <c r="E558" s="12"/>
    </row>
    <row r="559">
      <c r="B559" s="12"/>
      <c r="C559" s="12"/>
      <c r="D559" s="12"/>
      <c r="E559" s="12"/>
    </row>
    <row r="560">
      <c r="B560" s="12"/>
      <c r="C560" s="12"/>
      <c r="D560" s="12"/>
      <c r="E560" s="12"/>
    </row>
    <row r="561">
      <c r="B561" s="12"/>
      <c r="C561" s="12"/>
      <c r="D561" s="12"/>
      <c r="E561" s="12"/>
    </row>
    <row r="562">
      <c r="B562" s="12"/>
      <c r="C562" s="12"/>
      <c r="D562" s="12"/>
      <c r="E562" s="12"/>
    </row>
    <row r="563">
      <c r="B563" s="12"/>
      <c r="C563" s="12"/>
      <c r="D563" s="12"/>
      <c r="E563" s="12"/>
    </row>
    <row r="564">
      <c r="B564" s="12"/>
      <c r="C564" s="12"/>
      <c r="D564" s="12"/>
      <c r="E564" s="12"/>
    </row>
    <row r="565">
      <c r="B565" s="12"/>
      <c r="C565" s="12"/>
      <c r="D565" s="12"/>
      <c r="E565" s="12"/>
    </row>
    <row r="566">
      <c r="B566" s="12"/>
      <c r="C566" s="12"/>
      <c r="D566" s="12"/>
      <c r="E566" s="12"/>
    </row>
    <row r="567">
      <c r="B567" s="12"/>
      <c r="C567" s="12"/>
      <c r="D567" s="12"/>
      <c r="E567" s="12"/>
    </row>
    <row r="568">
      <c r="B568" s="12"/>
      <c r="C568" s="12"/>
      <c r="D568" s="12"/>
      <c r="E568" s="12"/>
    </row>
    <row r="569">
      <c r="B569" s="12"/>
      <c r="C569" s="12"/>
      <c r="D569" s="12"/>
      <c r="E569" s="12"/>
    </row>
    <row r="570">
      <c r="B570" s="12"/>
      <c r="C570" s="12"/>
      <c r="D570" s="12"/>
      <c r="E570" s="12"/>
    </row>
    <row r="571">
      <c r="B571" s="12"/>
      <c r="C571" s="12"/>
      <c r="D571" s="12"/>
      <c r="E571" s="12"/>
    </row>
    <row r="572">
      <c r="B572" s="12"/>
      <c r="C572" s="12"/>
      <c r="D572" s="12"/>
      <c r="E572" s="12"/>
    </row>
    <row r="573">
      <c r="B573" s="12"/>
      <c r="C573" s="12"/>
      <c r="D573" s="12"/>
      <c r="E573" s="12"/>
    </row>
    <row r="574">
      <c r="B574" s="12"/>
      <c r="C574" s="12"/>
      <c r="D574" s="12"/>
      <c r="E574" s="12"/>
    </row>
    <row r="575">
      <c r="B575" s="12"/>
      <c r="C575" s="12"/>
      <c r="D575" s="12"/>
      <c r="E575" s="12"/>
    </row>
    <row r="576">
      <c r="B576" s="12"/>
      <c r="C576" s="12"/>
      <c r="D576" s="12"/>
      <c r="E576" s="12"/>
    </row>
    <row r="577">
      <c r="B577" s="12"/>
      <c r="C577" s="12"/>
      <c r="D577" s="12"/>
      <c r="E577" s="12"/>
    </row>
    <row r="578">
      <c r="B578" s="12"/>
      <c r="C578" s="12"/>
      <c r="D578" s="12"/>
      <c r="E578" s="12"/>
    </row>
    <row r="579">
      <c r="B579" s="12"/>
      <c r="C579" s="12"/>
      <c r="D579" s="12"/>
      <c r="E579" s="12"/>
    </row>
    <row r="580">
      <c r="B580" s="12"/>
      <c r="C580" s="12"/>
      <c r="D580" s="12"/>
      <c r="E580" s="12"/>
    </row>
    <row r="581">
      <c r="B581" s="12"/>
      <c r="C581" s="12"/>
      <c r="D581" s="12"/>
      <c r="E581" s="12"/>
    </row>
    <row r="582">
      <c r="B582" s="12"/>
      <c r="C582" s="12"/>
      <c r="D582" s="12"/>
      <c r="E582" s="12"/>
    </row>
    <row r="583">
      <c r="B583" s="12"/>
      <c r="C583" s="12"/>
      <c r="D583" s="12"/>
      <c r="E583" s="12"/>
    </row>
    <row r="584">
      <c r="B584" s="12"/>
      <c r="C584" s="12"/>
      <c r="D584" s="12"/>
      <c r="E584" s="12"/>
    </row>
    <row r="585">
      <c r="B585" s="12"/>
      <c r="C585" s="12"/>
      <c r="D585" s="12"/>
      <c r="E585" s="12"/>
    </row>
    <row r="586">
      <c r="B586" s="12"/>
      <c r="C586" s="12"/>
      <c r="D586" s="12"/>
      <c r="E586" s="12"/>
    </row>
    <row r="587">
      <c r="B587" s="12"/>
      <c r="C587" s="12"/>
      <c r="D587" s="12"/>
      <c r="E587" s="12"/>
    </row>
    <row r="588">
      <c r="B588" s="12"/>
      <c r="C588" s="12"/>
      <c r="D588" s="12"/>
      <c r="E588" s="12"/>
    </row>
    <row r="589">
      <c r="B589" s="12"/>
      <c r="C589" s="12"/>
      <c r="D589" s="12"/>
      <c r="E589" s="12"/>
    </row>
    <row r="590">
      <c r="B590" s="12"/>
      <c r="C590" s="12"/>
      <c r="D590" s="12"/>
      <c r="E590" s="12"/>
    </row>
    <row r="591">
      <c r="B591" s="12"/>
      <c r="C591" s="12"/>
      <c r="D591" s="12"/>
      <c r="E591" s="12"/>
    </row>
    <row r="592">
      <c r="B592" s="12"/>
      <c r="C592" s="12"/>
      <c r="D592" s="12"/>
      <c r="E592" s="12"/>
    </row>
    <row r="593">
      <c r="B593" s="12"/>
      <c r="C593" s="12"/>
      <c r="D593" s="12"/>
      <c r="E593" s="12"/>
    </row>
    <row r="594">
      <c r="B594" s="12"/>
      <c r="C594" s="12"/>
      <c r="D594" s="12"/>
      <c r="E594" s="12"/>
    </row>
    <row r="595">
      <c r="B595" s="12"/>
      <c r="C595" s="12"/>
      <c r="D595" s="12"/>
      <c r="E595" s="12"/>
    </row>
    <row r="596">
      <c r="B596" s="12"/>
      <c r="C596" s="12"/>
      <c r="D596" s="12"/>
      <c r="E596" s="12"/>
    </row>
    <row r="597">
      <c r="B597" s="12"/>
      <c r="C597" s="12"/>
      <c r="D597" s="12"/>
      <c r="E597" s="12"/>
    </row>
    <row r="598">
      <c r="B598" s="12"/>
      <c r="C598" s="12"/>
      <c r="D598" s="12"/>
      <c r="E598" s="12"/>
    </row>
    <row r="599">
      <c r="B599" s="12"/>
      <c r="C599" s="12"/>
      <c r="D599" s="12"/>
      <c r="E599" s="12"/>
    </row>
    <row r="600">
      <c r="B600" s="12"/>
      <c r="C600" s="12"/>
      <c r="D600" s="12"/>
      <c r="E600" s="12"/>
    </row>
    <row r="601">
      <c r="B601" s="12"/>
      <c r="C601" s="12"/>
      <c r="D601" s="12"/>
      <c r="E601" s="12"/>
    </row>
    <row r="602">
      <c r="B602" s="12"/>
      <c r="C602" s="12"/>
      <c r="D602" s="12"/>
      <c r="E602" s="12"/>
    </row>
    <row r="603">
      <c r="B603" s="12"/>
      <c r="C603" s="12"/>
      <c r="D603" s="12"/>
      <c r="E603" s="12"/>
    </row>
    <row r="604">
      <c r="B604" s="12"/>
      <c r="C604" s="12"/>
      <c r="D604" s="12"/>
      <c r="E604" s="12"/>
    </row>
    <row r="605">
      <c r="B605" s="12"/>
      <c r="C605" s="12"/>
      <c r="D605" s="12"/>
      <c r="E605" s="12"/>
    </row>
    <row r="606">
      <c r="B606" s="12"/>
      <c r="C606" s="12"/>
      <c r="D606" s="12"/>
      <c r="E606" s="12"/>
    </row>
    <row r="607">
      <c r="B607" s="12"/>
      <c r="C607" s="12"/>
      <c r="D607" s="12"/>
      <c r="E607" s="12"/>
    </row>
    <row r="608">
      <c r="B608" s="12"/>
      <c r="C608" s="12"/>
      <c r="D608" s="12"/>
      <c r="E608" s="12"/>
    </row>
    <row r="609">
      <c r="B609" s="12"/>
      <c r="C609" s="12"/>
      <c r="D609" s="12"/>
      <c r="E609" s="12"/>
    </row>
    <row r="610">
      <c r="B610" s="12"/>
      <c r="C610" s="12"/>
      <c r="D610" s="12"/>
      <c r="E610" s="12"/>
    </row>
    <row r="611">
      <c r="B611" s="12"/>
      <c r="C611" s="12"/>
      <c r="D611" s="12"/>
      <c r="E611" s="12"/>
    </row>
    <row r="612">
      <c r="B612" s="12"/>
      <c r="C612" s="12"/>
      <c r="D612" s="12"/>
      <c r="E612" s="12"/>
    </row>
    <row r="613">
      <c r="B613" s="12"/>
      <c r="C613" s="12"/>
      <c r="D613" s="12"/>
      <c r="E613" s="12"/>
    </row>
    <row r="614">
      <c r="B614" s="12"/>
      <c r="C614" s="12"/>
      <c r="D614" s="12"/>
      <c r="E614" s="12"/>
    </row>
    <row r="615">
      <c r="B615" s="12"/>
      <c r="C615" s="12"/>
      <c r="D615" s="12"/>
      <c r="E615" s="12"/>
    </row>
    <row r="616">
      <c r="B616" s="12"/>
      <c r="C616" s="12"/>
      <c r="D616" s="12"/>
      <c r="E616" s="12"/>
    </row>
    <row r="617">
      <c r="B617" s="12"/>
      <c r="C617" s="12"/>
      <c r="D617" s="12"/>
      <c r="E617" s="12"/>
    </row>
    <row r="618">
      <c r="B618" s="12"/>
      <c r="C618" s="12"/>
      <c r="D618" s="12"/>
      <c r="E618" s="12"/>
    </row>
    <row r="619">
      <c r="B619" s="12"/>
      <c r="C619" s="12"/>
      <c r="D619" s="12"/>
      <c r="E619" s="12"/>
    </row>
    <row r="620">
      <c r="B620" s="12"/>
      <c r="C620" s="12"/>
      <c r="D620" s="12"/>
      <c r="E620" s="12"/>
    </row>
    <row r="621">
      <c r="B621" s="12"/>
      <c r="C621" s="12"/>
      <c r="D621" s="12"/>
      <c r="E621" s="12"/>
    </row>
    <row r="622">
      <c r="B622" s="12"/>
      <c r="C622" s="12"/>
      <c r="D622" s="12"/>
      <c r="E622" s="12"/>
    </row>
    <row r="623">
      <c r="B623" s="12"/>
      <c r="C623" s="12"/>
      <c r="D623" s="12"/>
      <c r="E623" s="12"/>
    </row>
    <row r="624">
      <c r="B624" s="12"/>
      <c r="C624" s="12"/>
      <c r="D624" s="12"/>
      <c r="E624" s="12"/>
    </row>
    <row r="625">
      <c r="B625" s="12"/>
      <c r="C625" s="12"/>
      <c r="D625" s="12"/>
      <c r="E625" s="12"/>
    </row>
    <row r="626">
      <c r="B626" s="12"/>
      <c r="C626" s="12"/>
      <c r="D626" s="12"/>
      <c r="E626" s="12"/>
    </row>
    <row r="627">
      <c r="B627" s="12"/>
      <c r="C627" s="12"/>
      <c r="D627" s="12"/>
      <c r="E627" s="12"/>
    </row>
    <row r="628">
      <c r="B628" s="12"/>
      <c r="C628" s="12"/>
      <c r="D628" s="12"/>
      <c r="E628" s="12"/>
    </row>
    <row r="629">
      <c r="B629" s="12"/>
      <c r="C629" s="12"/>
      <c r="D629" s="12"/>
      <c r="E629" s="12"/>
    </row>
    <row r="630">
      <c r="B630" s="12"/>
      <c r="C630" s="12"/>
      <c r="D630" s="12"/>
      <c r="E630" s="12"/>
    </row>
    <row r="631">
      <c r="B631" s="12"/>
      <c r="C631" s="12"/>
      <c r="D631" s="12"/>
      <c r="E631" s="12"/>
    </row>
    <row r="632">
      <c r="B632" s="12"/>
      <c r="C632" s="12"/>
      <c r="D632" s="12"/>
      <c r="E632" s="12"/>
    </row>
    <row r="633">
      <c r="B633" s="12"/>
      <c r="C633" s="12"/>
      <c r="D633" s="12"/>
      <c r="E633" s="12"/>
    </row>
    <row r="634">
      <c r="B634" s="12"/>
      <c r="C634" s="12"/>
      <c r="D634" s="12"/>
      <c r="E634" s="12"/>
    </row>
    <row r="635">
      <c r="B635" s="12"/>
      <c r="C635" s="12"/>
      <c r="D635" s="12"/>
      <c r="E635" s="12"/>
    </row>
    <row r="636">
      <c r="B636" s="12"/>
      <c r="C636" s="12"/>
      <c r="D636" s="12"/>
      <c r="E636" s="12"/>
    </row>
    <row r="637">
      <c r="B637" s="12"/>
      <c r="C637" s="12"/>
      <c r="D637" s="12"/>
      <c r="E637" s="12"/>
    </row>
    <row r="638">
      <c r="B638" s="12"/>
      <c r="C638" s="12"/>
      <c r="D638" s="12"/>
      <c r="E638" s="12"/>
    </row>
    <row r="639">
      <c r="B639" s="12"/>
      <c r="C639" s="12"/>
      <c r="D639" s="12"/>
      <c r="E639" s="12"/>
    </row>
    <row r="640">
      <c r="B640" s="12"/>
      <c r="C640" s="12"/>
      <c r="D640" s="12"/>
      <c r="E640" s="12"/>
    </row>
    <row r="641">
      <c r="B641" s="12"/>
      <c r="C641" s="12"/>
      <c r="D641" s="12"/>
      <c r="E641" s="12"/>
    </row>
    <row r="642">
      <c r="B642" s="12"/>
      <c r="C642" s="12"/>
      <c r="D642" s="12"/>
      <c r="E642" s="12"/>
    </row>
    <row r="643">
      <c r="B643" s="12"/>
      <c r="C643" s="12"/>
      <c r="D643" s="12"/>
      <c r="E643" s="12"/>
    </row>
    <row r="644">
      <c r="B644" s="12"/>
      <c r="C644" s="12"/>
      <c r="D644" s="12"/>
      <c r="E644" s="12"/>
    </row>
    <row r="645">
      <c r="B645" s="12"/>
      <c r="C645" s="12"/>
      <c r="D645" s="12"/>
      <c r="E645" s="12"/>
    </row>
    <row r="646">
      <c r="B646" s="12"/>
      <c r="C646" s="12"/>
      <c r="D646" s="12"/>
      <c r="E646" s="12"/>
    </row>
    <row r="647">
      <c r="B647" s="12"/>
      <c r="C647" s="12"/>
      <c r="D647" s="12"/>
      <c r="E647" s="12"/>
    </row>
    <row r="648">
      <c r="B648" s="12"/>
      <c r="C648" s="12"/>
      <c r="D648" s="12"/>
      <c r="E648" s="12"/>
    </row>
    <row r="649">
      <c r="B649" s="12"/>
      <c r="C649" s="12"/>
      <c r="D649" s="12"/>
      <c r="E649" s="12"/>
    </row>
    <row r="650">
      <c r="B650" s="12"/>
      <c r="C650" s="12"/>
      <c r="D650" s="12"/>
      <c r="E650" s="12"/>
    </row>
    <row r="651">
      <c r="B651" s="12"/>
      <c r="C651" s="12"/>
      <c r="D651" s="12"/>
      <c r="E651" s="12"/>
    </row>
    <row r="652">
      <c r="B652" s="12"/>
      <c r="C652" s="12"/>
      <c r="D652" s="12"/>
      <c r="E652" s="12"/>
    </row>
    <row r="653">
      <c r="B653" s="12"/>
      <c r="C653" s="12"/>
      <c r="D653" s="12"/>
      <c r="E653" s="12"/>
    </row>
    <row r="654">
      <c r="B654" s="12"/>
      <c r="C654" s="12"/>
      <c r="D654" s="12"/>
      <c r="E654" s="12"/>
    </row>
    <row r="655">
      <c r="B655" s="12"/>
      <c r="C655" s="12"/>
      <c r="D655" s="12"/>
      <c r="E655" s="12"/>
    </row>
    <row r="656">
      <c r="B656" s="12"/>
      <c r="C656" s="12"/>
      <c r="D656" s="12"/>
      <c r="E656" s="12"/>
    </row>
    <row r="657">
      <c r="B657" s="12"/>
      <c r="C657" s="12"/>
      <c r="D657" s="12"/>
      <c r="E657" s="12"/>
    </row>
    <row r="658">
      <c r="B658" s="12"/>
      <c r="C658" s="12"/>
      <c r="D658" s="12"/>
      <c r="E658" s="12"/>
    </row>
    <row r="659">
      <c r="B659" s="12"/>
      <c r="C659" s="12"/>
      <c r="D659" s="12"/>
      <c r="E659" s="12"/>
    </row>
    <row r="660">
      <c r="B660" s="12"/>
      <c r="C660" s="12"/>
      <c r="D660" s="12"/>
      <c r="E660" s="12"/>
    </row>
    <row r="661">
      <c r="B661" s="12"/>
      <c r="C661" s="12"/>
      <c r="D661" s="12"/>
      <c r="E661" s="12"/>
    </row>
    <row r="662">
      <c r="B662" s="12"/>
      <c r="C662" s="12"/>
      <c r="D662" s="12"/>
      <c r="E662" s="12"/>
    </row>
    <row r="663">
      <c r="B663" s="12"/>
      <c r="C663" s="12"/>
      <c r="D663" s="12"/>
      <c r="E663" s="12"/>
    </row>
    <row r="664">
      <c r="B664" s="12"/>
      <c r="C664" s="12"/>
      <c r="D664" s="12"/>
      <c r="E664" s="12"/>
    </row>
    <row r="665">
      <c r="B665" s="12"/>
      <c r="C665" s="12"/>
      <c r="D665" s="12"/>
      <c r="E665" s="12"/>
    </row>
    <row r="666">
      <c r="B666" s="12"/>
      <c r="C666" s="12"/>
      <c r="D666" s="12"/>
      <c r="E666" s="12"/>
    </row>
    <row r="667">
      <c r="B667" s="12"/>
      <c r="C667" s="12"/>
      <c r="D667" s="12"/>
      <c r="E667" s="12"/>
    </row>
    <row r="668">
      <c r="B668" s="12"/>
      <c r="C668" s="12"/>
      <c r="D668" s="12"/>
      <c r="E668" s="12"/>
    </row>
    <row r="669">
      <c r="B669" s="12"/>
      <c r="C669" s="12"/>
      <c r="D669" s="12"/>
      <c r="E669" s="12"/>
    </row>
    <row r="670">
      <c r="B670" s="12"/>
      <c r="C670" s="12"/>
      <c r="D670" s="12"/>
      <c r="E670" s="12"/>
    </row>
    <row r="671">
      <c r="B671" s="12"/>
      <c r="C671" s="12"/>
      <c r="D671" s="12"/>
      <c r="E671" s="12"/>
    </row>
    <row r="672">
      <c r="B672" s="12"/>
      <c r="C672" s="12"/>
      <c r="D672" s="12"/>
      <c r="E672" s="12"/>
    </row>
    <row r="673">
      <c r="B673" s="12"/>
      <c r="C673" s="12"/>
      <c r="D673" s="12"/>
      <c r="E673" s="12"/>
    </row>
    <row r="674">
      <c r="B674" s="12"/>
      <c r="C674" s="12"/>
      <c r="D674" s="12"/>
      <c r="E674" s="12"/>
    </row>
    <row r="675">
      <c r="B675" s="12"/>
      <c r="C675" s="12"/>
      <c r="D675" s="12"/>
      <c r="E675" s="12"/>
    </row>
    <row r="676">
      <c r="B676" s="12"/>
      <c r="C676" s="12"/>
      <c r="D676" s="12"/>
      <c r="E676" s="12"/>
    </row>
    <row r="677">
      <c r="B677" s="12"/>
      <c r="C677" s="12"/>
      <c r="D677" s="12"/>
      <c r="E677" s="12"/>
    </row>
    <row r="678">
      <c r="B678" s="12"/>
      <c r="C678" s="12"/>
      <c r="D678" s="12"/>
      <c r="E678" s="12"/>
    </row>
    <row r="679">
      <c r="B679" s="12"/>
      <c r="C679" s="12"/>
      <c r="D679" s="12"/>
      <c r="E679" s="12"/>
    </row>
    <row r="680">
      <c r="B680" s="12"/>
      <c r="C680" s="12"/>
      <c r="D680" s="12"/>
      <c r="E680" s="12"/>
    </row>
    <row r="681">
      <c r="B681" s="12"/>
      <c r="C681" s="12"/>
      <c r="D681" s="12"/>
      <c r="E681" s="12"/>
    </row>
    <row r="682">
      <c r="B682" s="12"/>
      <c r="C682" s="12"/>
      <c r="D682" s="12"/>
      <c r="E682" s="12"/>
    </row>
    <row r="683">
      <c r="B683" s="12"/>
      <c r="C683" s="12"/>
      <c r="D683" s="12"/>
      <c r="E683" s="12"/>
    </row>
    <row r="684">
      <c r="B684" s="12"/>
      <c r="C684" s="12"/>
      <c r="D684" s="12"/>
      <c r="E684" s="12"/>
    </row>
    <row r="685">
      <c r="B685" s="12"/>
      <c r="C685" s="12"/>
      <c r="D685" s="12"/>
      <c r="E685" s="12"/>
    </row>
    <row r="686">
      <c r="B686" s="12"/>
      <c r="C686" s="12"/>
      <c r="D686" s="12"/>
      <c r="E686" s="12"/>
    </row>
    <row r="687">
      <c r="B687" s="12"/>
      <c r="C687" s="12"/>
      <c r="D687" s="12"/>
      <c r="E687" s="12"/>
    </row>
    <row r="688">
      <c r="B688" s="12"/>
      <c r="C688" s="12"/>
      <c r="D688" s="12"/>
      <c r="E688" s="12"/>
    </row>
    <row r="689">
      <c r="B689" s="12"/>
      <c r="C689" s="12"/>
      <c r="D689" s="12"/>
      <c r="E689" s="12"/>
    </row>
    <row r="690">
      <c r="B690" s="12"/>
      <c r="C690" s="12"/>
      <c r="D690" s="12"/>
      <c r="E690" s="12"/>
    </row>
    <row r="691">
      <c r="B691" s="12"/>
      <c r="C691" s="12"/>
      <c r="D691" s="12"/>
      <c r="E691" s="12"/>
    </row>
    <row r="692">
      <c r="B692" s="12"/>
      <c r="C692" s="12"/>
      <c r="D692" s="12"/>
      <c r="E692" s="12"/>
    </row>
    <row r="693">
      <c r="B693" s="12"/>
      <c r="C693" s="12"/>
      <c r="D693" s="12"/>
      <c r="E693" s="12"/>
    </row>
    <row r="694">
      <c r="B694" s="12"/>
      <c r="C694" s="12"/>
      <c r="D694" s="12"/>
      <c r="E694" s="12"/>
    </row>
    <row r="695">
      <c r="B695" s="12"/>
      <c r="C695" s="12"/>
      <c r="D695" s="12"/>
      <c r="E695" s="12"/>
    </row>
    <row r="696">
      <c r="B696" s="12"/>
      <c r="C696" s="12"/>
      <c r="D696" s="12"/>
      <c r="E696" s="12"/>
    </row>
    <row r="697">
      <c r="B697" s="12"/>
      <c r="C697" s="12"/>
      <c r="D697" s="12"/>
      <c r="E697" s="12"/>
    </row>
    <row r="698">
      <c r="B698" s="12"/>
      <c r="C698" s="12"/>
      <c r="D698" s="12"/>
      <c r="E698" s="12"/>
    </row>
    <row r="699">
      <c r="B699" s="12"/>
      <c r="C699" s="12"/>
      <c r="D699" s="12"/>
      <c r="E699" s="12"/>
    </row>
    <row r="700">
      <c r="B700" s="12"/>
      <c r="C700" s="12"/>
      <c r="D700" s="12"/>
      <c r="E700" s="12"/>
    </row>
    <row r="701">
      <c r="B701" s="12"/>
      <c r="C701" s="12"/>
      <c r="D701" s="12"/>
      <c r="E701" s="12"/>
    </row>
    <row r="702">
      <c r="B702" s="12"/>
      <c r="C702" s="12"/>
      <c r="D702" s="12"/>
      <c r="E702" s="12"/>
    </row>
    <row r="703">
      <c r="B703" s="12"/>
      <c r="C703" s="12"/>
      <c r="D703" s="12"/>
      <c r="E703" s="12"/>
    </row>
    <row r="704">
      <c r="B704" s="12"/>
      <c r="C704" s="12"/>
      <c r="D704" s="12"/>
      <c r="E704" s="12"/>
    </row>
    <row r="705">
      <c r="B705" s="12"/>
      <c r="C705" s="12"/>
      <c r="D705" s="12"/>
      <c r="E705" s="12"/>
    </row>
    <row r="706">
      <c r="B706" s="12"/>
      <c r="C706" s="12"/>
      <c r="D706" s="12"/>
      <c r="E706" s="12"/>
    </row>
    <row r="707">
      <c r="B707" s="12"/>
      <c r="C707" s="12"/>
      <c r="D707" s="12"/>
      <c r="E707" s="12"/>
    </row>
    <row r="708">
      <c r="B708" s="12"/>
      <c r="C708" s="12"/>
      <c r="D708" s="12"/>
      <c r="E708" s="12"/>
    </row>
    <row r="709">
      <c r="B709" s="12"/>
      <c r="C709" s="12"/>
      <c r="D709" s="12"/>
      <c r="E709" s="12"/>
    </row>
    <row r="710">
      <c r="B710" s="12"/>
      <c r="C710" s="12"/>
      <c r="D710" s="12"/>
      <c r="E710" s="12"/>
    </row>
    <row r="711">
      <c r="B711" s="12"/>
      <c r="C711" s="12"/>
      <c r="D711" s="12"/>
      <c r="E711" s="12"/>
    </row>
    <row r="712">
      <c r="B712" s="12"/>
      <c r="C712" s="12"/>
      <c r="D712" s="12"/>
      <c r="E712" s="12"/>
    </row>
    <row r="713">
      <c r="B713" s="12"/>
      <c r="C713" s="12"/>
      <c r="D713" s="12"/>
      <c r="E713" s="12"/>
    </row>
    <row r="714">
      <c r="B714" s="12"/>
      <c r="C714" s="12"/>
      <c r="D714" s="12"/>
      <c r="E714" s="12"/>
    </row>
    <row r="715">
      <c r="B715" s="12"/>
      <c r="C715" s="12"/>
      <c r="D715" s="12"/>
      <c r="E715" s="12"/>
    </row>
    <row r="716">
      <c r="B716" s="12"/>
      <c r="C716" s="12"/>
      <c r="D716" s="12"/>
      <c r="E716" s="12"/>
    </row>
    <row r="717">
      <c r="B717" s="12"/>
      <c r="C717" s="12"/>
      <c r="D717" s="12"/>
      <c r="E717" s="12"/>
    </row>
    <row r="718">
      <c r="B718" s="12"/>
      <c r="C718" s="12"/>
      <c r="D718" s="12"/>
      <c r="E718" s="12"/>
    </row>
    <row r="719">
      <c r="B719" s="12"/>
      <c r="C719" s="12"/>
      <c r="D719" s="12"/>
      <c r="E719" s="12"/>
    </row>
    <row r="720">
      <c r="B720" s="12"/>
      <c r="C720" s="12"/>
      <c r="D720" s="12"/>
      <c r="E720" s="12"/>
    </row>
    <row r="721">
      <c r="B721" s="12"/>
      <c r="C721" s="12"/>
      <c r="D721" s="12"/>
      <c r="E721" s="12"/>
    </row>
    <row r="722">
      <c r="B722" s="12"/>
      <c r="C722" s="12"/>
      <c r="D722" s="12"/>
      <c r="E722" s="12"/>
    </row>
    <row r="723">
      <c r="B723" s="12"/>
      <c r="C723" s="12"/>
      <c r="D723" s="12"/>
      <c r="E723" s="12"/>
    </row>
    <row r="724">
      <c r="B724" s="12"/>
      <c r="C724" s="12"/>
      <c r="D724" s="12"/>
      <c r="E724" s="12"/>
    </row>
    <row r="725">
      <c r="B725" s="12"/>
      <c r="C725" s="12"/>
      <c r="D725" s="12"/>
      <c r="E725" s="12"/>
    </row>
    <row r="726">
      <c r="B726" s="12"/>
      <c r="C726" s="12"/>
      <c r="D726" s="12"/>
      <c r="E726" s="12"/>
    </row>
    <row r="727">
      <c r="B727" s="12"/>
      <c r="C727" s="12"/>
      <c r="D727" s="12"/>
      <c r="E727" s="12"/>
    </row>
    <row r="728">
      <c r="B728" s="12"/>
      <c r="C728" s="12"/>
      <c r="D728" s="12"/>
      <c r="E728" s="12"/>
    </row>
    <row r="729">
      <c r="B729" s="12"/>
      <c r="C729" s="12"/>
      <c r="D729" s="12"/>
      <c r="E729" s="12"/>
    </row>
    <row r="730">
      <c r="B730" s="12"/>
      <c r="C730" s="12"/>
      <c r="D730" s="12"/>
      <c r="E730" s="12"/>
    </row>
    <row r="731">
      <c r="B731" s="12"/>
      <c r="C731" s="12"/>
      <c r="D731" s="12"/>
      <c r="E731" s="12"/>
    </row>
    <row r="732">
      <c r="B732" s="12"/>
      <c r="C732" s="12"/>
      <c r="D732" s="12"/>
      <c r="E732" s="12"/>
    </row>
    <row r="733">
      <c r="B733" s="12"/>
      <c r="C733" s="12"/>
      <c r="D733" s="12"/>
      <c r="E733" s="12"/>
    </row>
    <row r="734">
      <c r="B734" s="12"/>
      <c r="C734" s="12"/>
      <c r="D734" s="12"/>
      <c r="E734" s="12"/>
    </row>
    <row r="735">
      <c r="B735" s="12"/>
      <c r="C735" s="12"/>
      <c r="D735" s="12"/>
      <c r="E735" s="12"/>
    </row>
    <row r="736">
      <c r="B736" s="12"/>
      <c r="C736" s="12"/>
      <c r="D736" s="12"/>
      <c r="E736" s="12"/>
    </row>
    <row r="737">
      <c r="B737" s="12"/>
      <c r="C737" s="12"/>
      <c r="D737" s="12"/>
      <c r="E737" s="12"/>
    </row>
    <row r="738">
      <c r="B738" s="12"/>
      <c r="C738" s="12"/>
      <c r="D738" s="12"/>
      <c r="E738" s="12"/>
    </row>
    <row r="739">
      <c r="B739" s="12"/>
      <c r="C739" s="12"/>
      <c r="D739" s="12"/>
      <c r="E739" s="12"/>
    </row>
    <row r="740">
      <c r="B740" s="12"/>
      <c r="C740" s="12"/>
      <c r="D740" s="12"/>
      <c r="E740" s="12"/>
    </row>
    <row r="741">
      <c r="B741" s="12"/>
      <c r="C741" s="12"/>
      <c r="D741" s="12"/>
      <c r="E741" s="12"/>
    </row>
    <row r="742">
      <c r="B742" s="12"/>
      <c r="C742" s="12"/>
      <c r="D742" s="12"/>
      <c r="E742" s="12"/>
    </row>
    <row r="743">
      <c r="B743" s="12"/>
      <c r="C743" s="12"/>
      <c r="D743" s="12"/>
      <c r="E743" s="12"/>
    </row>
    <row r="744">
      <c r="B744" s="12"/>
      <c r="C744" s="12"/>
      <c r="D744" s="12"/>
      <c r="E744" s="12"/>
    </row>
    <row r="745">
      <c r="B745" s="12"/>
      <c r="C745" s="12"/>
      <c r="D745" s="12"/>
      <c r="E745" s="12"/>
    </row>
    <row r="746">
      <c r="B746" s="12"/>
      <c r="C746" s="12"/>
      <c r="D746" s="12"/>
      <c r="E746" s="12"/>
    </row>
    <row r="747">
      <c r="B747" s="12"/>
      <c r="C747" s="12"/>
      <c r="D747" s="12"/>
      <c r="E747" s="12"/>
    </row>
    <row r="748">
      <c r="B748" s="12"/>
      <c r="C748" s="12"/>
      <c r="D748" s="12"/>
      <c r="E748" s="12"/>
    </row>
    <row r="749">
      <c r="B749" s="12"/>
      <c r="C749" s="12"/>
      <c r="D749" s="12"/>
      <c r="E749" s="12"/>
    </row>
    <row r="750">
      <c r="B750" s="12"/>
      <c r="C750" s="12"/>
      <c r="D750" s="12"/>
      <c r="E750" s="12"/>
    </row>
    <row r="751">
      <c r="B751" s="12"/>
      <c r="C751" s="12"/>
      <c r="D751" s="12"/>
      <c r="E751" s="12"/>
    </row>
    <row r="752">
      <c r="B752" s="12"/>
      <c r="C752" s="12"/>
      <c r="D752" s="12"/>
      <c r="E752" s="12"/>
    </row>
    <row r="753">
      <c r="B753" s="12"/>
      <c r="C753" s="12"/>
      <c r="D753" s="12"/>
      <c r="E753" s="12"/>
    </row>
    <row r="754">
      <c r="B754" s="12"/>
      <c r="C754" s="12"/>
      <c r="D754" s="12"/>
      <c r="E754" s="12"/>
    </row>
    <row r="755">
      <c r="B755" s="12"/>
      <c r="C755" s="12"/>
      <c r="D755" s="12"/>
      <c r="E755" s="12"/>
    </row>
    <row r="756">
      <c r="B756" s="12"/>
      <c r="C756" s="12"/>
      <c r="D756" s="12"/>
      <c r="E756" s="12"/>
    </row>
    <row r="757">
      <c r="B757" s="12"/>
      <c r="C757" s="12"/>
      <c r="D757" s="12"/>
      <c r="E757" s="12"/>
    </row>
    <row r="758">
      <c r="B758" s="12"/>
      <c r="C758" s="12"/>
      <c r="D758" s="12"/>
      <c r="E758" s="12"/>
    </row>
    <row r="759">
      <c r="B759" s="12"/>
      <c r="C759" s="12"/>
      <c r="D759" s="12"/>
      <c r="E759" s="12"/>
    </row>
    <row r="760">
      <c r="B760" s="12"/>
      <c r="C760" s="12"/>
      <c r="D760" s="12"/>
      <c r="E760" s="12"/>
    </row>
    <row r="761">
      <c r="B761" s="12"/>
      <c r="C761" s="12"/>
      <c r="D761" s="12"/>
      <c r="E761" s="12"/>
    </row>
    <row r="762">
      <c r="B762" s="12"/>
      <c r="C762" s="12"/>
      <c r="D762" s="12"/>
      <c r="E762" s="12"/>
    </row>
    <row r="763">
      <c r="B763" s="12"/>
      <c r="C763" s="12"/>
      <c r="D763" s="12"/>
      <c r="E763" s="12"/>
    </row>
    <row r="764">
      <c r="B764" s="12"/>
      <c r="C764" s="12"/>
      <c r="D764" s="12"/>
      <c r="E764" s="12"/>
    </row>
    <row r="765">
      <c r="B765" s="12"/>
      <c r="C765" s="12"/>
      <c r="D765" s="12"/>
      <c r="E765" s="12"/>
    </row>
    <row r="766">
      <c r="B766" s="12"/>
      <c r="C766" s="12"/>
      <c r="D766" s="12"/>
      <c r="E766" s="12"/>
    </row>
    <row r="767">
      <c r="B767" s="12"/>
      <c r="C767" s="12"/>
      <c r="D767" s="12"/>
      <c r="E767" s="12"/>
    </row>
    <row r="768">
      <c r="B768" s="12"/>
      <c r="C768" s="12"/>
      <c r="D768" s="12"/>
      <c r="E768" s="12"/>
    </row>
    <row r="769">
      <c r="B769" s="12"/>
      <c r="C769" s="12"/>
      <c r="D769" s="12"/>
      <c r="E769" s="12"/>
    </row>
    <row r="770">
      <c r="B770" s="12"/>
      <c r="C770" s="12"/>
      <c r="D770" s="12"/>
      <c r="E770" s="12"/>
    </row>
    <row r="771">
      <c r="B771" s="12"/>
      <c r="C771" s="12"/>
      <c r="D771" s="12"/>
      <c r="E771" s="12"/>
    </row>
    <row r="772">
      <c r="B772" s="12"/>
      <c r="C772" s="12"/>
      <c r="D772" s="12"/>
      <c r="E772" s="12"/>
    </row>
    <row r="773">
      <c r="B773" s="12"/>
      <c r="C773" s="12"/>
      <c r="D773" s="12"/>
      <c r="E773" s="12"/>
    </row>
    <row r="774">
      <c r="B774" s="12"/>
      <c r="C774" s="12"/>
      <c r="D774" s="12"/>
      <c r="E774" s="12"/>
    </row>
    <row r="775">
      <c r="B775" s="12"/>
      <c r="C775" s="12"/>
      <c r="D775" s="12"/>
      <c r="E775" s="12"/>
    </row>
    <row r="776">
      <c r="B776" s="12"/>
      <c r="C776" s="12"/>
      <c r="D776" s="12"/>
      <c r="E776" s="12"/>
    </row>
    <row r="777">
      <c r="B777" s="12"/>
      <c r="C777" s="12"/>
      <c r="D777" s="12"/>
      <c r="E777" s="12"/>
    </row>
    <row r="778">
      <c r="B778" s="12"/>
      <c r="C778" s="12"/>
      <c r="D778" s="12"/>
      <c r="E778" s="12"/>
    </row>
    <row r="779">
      <c r="B779" s="12"/>
      <c r="C779" s="12"/>
      <c r="D779" s="12"/>
      <c r="E779" s="12"/>
    </row>
    <row r="780">
      <c r="B780" s="12"/>
      <c r="C780" s="12"/>
      <c r="D780" s="12"/>
      <c r="E780" s="12"/>
    </row>
    <row r="781">
      <c r="B781" s="12"/>
      <c r="C781" s="12"/>
      <c r="D781" s="12"/>
      <c r="E781" s="12"/>
    </row>
    <row r="782">
      <c r="B782" s="12"/>
      <c r="C782" s="12"/>
      <c r="D782" s="12"/>
      <c r="E782" s="12"/>
    </row>
    <row r="783">
      <c r="B783" s="12"/>
      <c r="C783" s="12"/>
      <c r="D783" s="12"/>
      <c r="E783" s="12"/>
    </row>
    <row r="784">
      <c r="B784" s="12"/>
      <c r="C784" s="12"/>
      <c r="D784" s="12"/>
      <c r="E784" s="12"/>
    </row>
    <row r="785">
      <c r="B785" s="12"/>
      <c r="C785" s="12"/>
      <c r="D785" s="12"/>
      <c r="E785" s="12"/>
    </row>
    <row r="786">
      <c r="B786" s="12"/>
      <c r="C786" s="12"/>
      <c r="D786" s="12"/>
      <c r="E786" s="12"/>
    </row>
    <row r="787">
      <c r="B787" s="12"/>
      <c r="C787" s="12"/>
      <c r="D787" s="12"/>
      <c r="E787" s="12"/>
    </row>
    <row r="788">
      <c r="B788" s="12"/>
      <c r="C788" s="12"/>
      <c r="D788" s="12"/>
      <c r="E788" s="12"/>
    </row>
    <row r="789">
      <c r="B789" s="12"/>
      <c r="C789" s="12"/>
      <c r="D789" s="12"/>
      <c r="E789" s="12"/>
    </row>
    <row r="790">
      <c r="B790" s="12"/>
      <c r="C790" s="12"/>
      <c r="D790" s="12"/>
      <c r="E790" s="12"/>
    </row>
    <row r="791">
      <c r="B791" s="12"/>
      <c r="C791" s="12"/>
      <c r="D791" s="12"/>
      <c r="E791" s="12"/>
    </row>
    <row r="792">
      <c r="B792" s="12"/>
      <c r="C792" s="12"/>
      <c r="D792" s="12"/>
      <c r="E792" s="12"/>
    </row>
    <row r="793">
      <c r="B793" s="12"/>
      <c r="C793" s="12"/>
      <c r="D793" s="12"/>
      <c r="E793" s="12"/>
    </row>
    <row r="794">
      <c r="B794" s="12"/>
      <c r="C794" s="12"/>
      <c r="D794" s="12"/>
      <c r="E794" s="12"/>
    </row>
    <row r="795">
      <c r="B795" s="12"/>
      <c r="C795" s="12"/>
      <c r="D795" s="12"/>
      <c r="E795" s="12"/>
    </row>
    <row r="796">
      <c r="B796" s="12"/>
      <c r="C796" s="12"/>
      <c r="D796" s="12"/>
      <c r="E796" s="12"/>
    </row>
    <row r="797">
      <c r="B797" s="12"/>
      <c r="C797" s="12"/>
      <c r="D797" s="12"/>
      <c r="E797" s="12"/>
    </row>
    <row r="798">
      <c r="B798" s="12"/>
      <c r="C798" s="12"/>
      <c r="D798" s="12"/>
      <c r="E798" s="12"/>
    </row>
    <row r="799">
      <c r="B799" s="12"/>
      <c r="C799" s="12"/>
      <c r="D799" s="12"/>
      <c r="E799" s="12"/>
    </row>
    <row r="800">
      <c r="B800" s="12"/>
      <c r="C800" s="12"/>
      <c r="D800" s="12"/>
      <c r="E800" s="12"/>
    </row>
    <row r="801">
      <c r="B801" s="12"/>
      <c r="C801" s="12"/>
      <c r="D801" s="12"/>
      <c r="E801" s="12"/>
    </row>
    <row r="802">
      <c r="B802" s="12"/>
      <c r="C802" s="12"/>
      <c r="D802" s="12"/>
      <c r="E802" s="12"/>
    </row>
    <row r="803">
      <c r="B803" s="12"/>
      <c r="C803" s="12"/>
      <c r="D803" s="12"/>
      <c r="E803" s="12"/>
    </row>
    <row r="804">
      <c r="B804" s="12"/>
      <c r="C804" s="12"/>
      <c r="D804" s="12"/>
      <c r="E804" s="12"/>
    </row>
    <row r="805">
      <c r="B805" s="12"/>
      <c r="C805" s="12"/>
      <c r="D805" s="12"/>
      <c r="E805" s="12"/>
    </row>
    <row r="806">
      <c r="B806" s="12"/>
      <c r="C806" s="12"/>
      <c r="D806" s="12"/>
      <c r="E806" s="12"/>
    </row>
    <row r="807">
      <c r="B807" s="12"/>
      <c r="C807" s="12"/>
      <c r="D807" s="12"/>
      <c r="E807" s="12"/>
    </row>
    <row r="808">
      <c r="B808" s="12"/>
      <c r="C808" s="12"/>
      <c r="D808" s="12"/>
      <c r="E808" s="12"/>
    </row>
    <row r="809">
      <c r="B809" s="12"/>
      <c r="C809" s="12"/>
      <c r="D809" s="12"/>
      <c r="E809" s="12"/>
    </row>
    <row r="810">
      <c r="B810" s="12"/>
      <c r="C810" s="12"/>
      <c r="D810" s="12"/>
      <c r="E810" s="12"/>
    </row>
    <row r="811">
      <c r="B811" s="12"/>
      <c r="C811" s="12"/>
      <c r="D811" s="12"/>
      <c r="E811" s="12"/>
    </row>
    <row r="812">
      <c r="B812" s="12"/>
      <c r="C812" s="12"/>
      <c r="D812" s="12"/>
      <c r="E812" s="12"/>
    </row>
    <row r="813">
      <c r="B813" s="12"/>
      <c r="C813" s="12"/>
      <c r="D813" s="12"/>
      <c r="E813" s="12"/>
    </row>
    <row r="814">
      <c r="B814" s="12"/>
      <c r="C814" s="12"/>
      <c r="D814" s="12"/>
      <c r="E814" s="12"/>
    </row>
    <row r="815">
      <c r="B815" s="12"/>
      <c r="C815" s="12"/>
      <c r="D815" s="12"/>
      <c r="E815" s="12"/>
    </row>
    <row r="816">
      <c r="B816" s="12"/>
      <c r="C816" s="12"/>
      <c r="D816" s="12"/>
      <c r="E816" s="12"/>
    </row>
    <row r="817">
      <c r="B817" s="12"/>
      <c r="C817" s="12"/>
      <c r="D817" s="12"/>
      <c r="E817" s="12"/>
    </row>
    <row r="818">
      <c r="B818" s="12"/>
      <c r="C818" s="12"/>
      <c r="D818" s="12"/>
      <c r="E818" s="12"/>
    </row>
    <row r="819">
      <c r="B819" s="12"/>
      <c r="C819" s="12"/>
      <c r="D819" s="12"/>
      <c r="E819" s="12"/>
    </row>
    <row r="820">
      <c r="B820" s="12"/>
      <c r="C820" s="12"/>
      <c r="D820" s="12"/>
      <c r="E820" s="12"/>
    </row>
    <row r="821">
      <c r="B821" s="12"/>
      <c r="C821" s="12"/>
      <c r="D821" s="12"/>
      <c r="E821" s="12"/>
    </row>
    <row r="822">
      <c r="B822" s="12"/>
      <c r="C822" s="12"/>
      <c r="D822" s="12"/>
      <c r="E822" s="12"/>
    </row>
    <row r="823">
      <c r="B823" s="12"/>
      <c r="C823" s="12"/>
      <c r="D823" s="12"/>
      <c r="E823" s="12"/>
    </row>
    <row r="824">
      <c r="B824" s="12"/>
      <c r="C824" s="12"/>
      <c r="D824" s="12"/>
      <c r="E824" s="12"/>
    </row>
    <row r="825">
      <c r="B825" s="12"/>
      <c r="C825" s="12"/>
      <c r="D825" s="12"/>
      <c r="E825" s="12"/>
    </row>
    <row r="826">
      <c r="B826" s="12"/>
      <c r="C826" s="12"/>
      <c r="D826" s="12"/>
      <c r="E826" s="12"/>
    </row>
    <row r="827">
      <c r="B827" s="12"/>
      <c r="C827" s="12"/>
      <c r="D827" s="12"/>
      <c r="E827" s="12"/>
    </row>
    <row r="828">
      <c r="B828" s="12"/>
      <c r="C828" s="12"/>
      <c r="D828" s="12"/>
      <c r="E828" s="12"/>
    </row>
    <row r="829">
      <c r="B829" s="12"/>
      <c r="C829" s="12"/>
      <c r="D829" s="12"/>
      <c r="E829" s="12"/>
    </row>
    <row r="830">
      <c r="B830" s="12"/>
      <c r="C830" s="12"/>
      <c r="D830" s="12"/>
      <c r="E830" s="12"/>
    </row>
    <row r="831">
      <c r="B831" s="12"/>
      <c r="C831" s="12"/>
      <c r="D831" s="12"/>
      <c r="E831" s="12"/>
    </row>
    <row r="832">
      <c r="B832" s="12"/>
      <c r="C832" s="12"/>
      <c r="D832" s="12"/>
      <c r="E832" s="12"/>
    </row>
    <row r="833">
      <c r="B833" s="12"/>
      <c r="C833" s="12"/>
      <c r="D833" s="12"/>
      <c r="E833" s="12"/>
    </row>
    <row r="834">
      <c r="B834" s="12"/>
      <c r="C834" s="12"/>
      <c r="D834" s="12"/>
      <c r="E834" s="12"/>
    </row>
    <row r="835">
      <c r="B835" s="12"/>
      <c r="C835" s="12"/>
      <c r="D835" s="12"/>
      <c r="E835" s="12"/>
    </row>
    <row r="836">
      <c r="B836" s="12"/>
      <c r="C836" s="12"/>
      <c r="D836" s="12"/>
      <c r="E836" s="12"/>
    </row>
    <row r="837">
      <c r="B837" s="12"/>
      <c r="C837" s="12"/>
      <c r="D837" s="12"/>
      <c r="E837" s="12"/>
    </row>
    <row r="838">
      <c r="B838" s="12"/>
      <c r="C838" s="12"/>
      <c r="D838" s="12"/>
      <c r="E838" s="12"/>
    </row>
    <row r="839">
      <c r="B839" s="12"/>
      <c r="C839" s="12"/>
      <c r="D839" s="12"/>
      <c r="E839" s="12"/>
    </row>
    <row r="840">
      <c r="B840" s="12"/>
      <c r="C840" s="12"/>
      <c r="D840" s="12"/>
      <c r="E840" s="12"/>
    </row>
    <row r="841">
      <c r="B841" s="12"/>
      <c r="C841" s="12"/>
      <c r="D841" s="12"/>
      <c r="E841" s="12"/>
    </row>
    <row r="842">
      <c r="B842" s="12"/>
      <c r="C842" s="12"/>
      <c r="D842" s="12"/>
      <c r="E842" s="12"/>
    </row>
    <row r="843">
      <c r="B843" s="12"/>
      <c r="C843" s="12"/>
      <c r="D843" s="12"/>
      <c r="E843" s="12"/>
    </row>
    <row r="844">
      <c r="B844" s="12"/>
      <c r="C844" s="12"/>
      <c r="D844" s="12"/>
      <c r="E844" s="12"/>
    </row>
    <row r="845">
      <c r="B845" s="12"/>
      <c r="C845" s="12"/>
      <c r="D845" s="12"/>
      <c r="E845" s="12"/>
    </row>
    <row r="846">
      <c r="B846" s="12"/>
      <c r="C846" s="12"/>
      <c r="D846" s="12"/>
      <c r="E846" s="12"/>
    </row>
    <row r="847">
      <c r="B847" s="12"/>
      <c r="C847" s="12"/>
      <c r="D847" s="12"/>
      <c r="E847" s="12"/>
    </row>
    <row r="848">
      <c r="B848" s="12"/>
      <c r="C848" s="12"/>
      <c r="D848" s="12"/>
      <c r="E848" s="12"/>
    </row>
    <row r="849">
      <c r="B849" s="12"/>
      <c r="C849" s="12"/>
      <c r="D849" s="12"/>
      <c r="E849" s="12"/>
    </row>
    <row r="850">
      <c r="B850" s="12"/>
      <c r="C850" s="12"/>
      <c r="D850" s="12"/>
      <c r="E850" s="12"/>
    </row>
    <row r="851">
      <c r="B851" s="12"/>
      <c r="C851" s="12"/>
      <c r="D851" s="12"/>
      <c r="E851" s="12"/>
    </row>
    <row r="852">
      <c r="B852" s="12"/>
      <c r="C852" s="12"/>
      <c r="D852" s="12"/>
      <c r="E852" s="12"/>
    </row>
    <row r="853">
      <c r="B853" s="12"/>
      <c r="C853" s="12"/>
      <c r="D853" s="12"/>
      <c r="E853" s="12"/>
    </row>
    <row r="854">
      <c r="B854" s="12"/>
      <c r="C854" s="12"/>
      <c r="D854" s="12"/>
      <c r="E854" s="12"/>
    </row>
    <row r="855">
      <c r="B855" s="12"/>
      <c r="C855" s="12"/>
      <c r="D855" s="12"/>
      <c r="E855" s="12"/>
    </row>
    <row r="856">
      <c r="B856" s="12"/>
      <c r="C856" s="12"/>
      <c r="D856" s="12"/>
      <c r="E856" s="12"/>
    </row>
    <row r="857">
      <c r="B857" s="12"/>
      <c r="C857" s="12"/>
      <c r="D857" s="12"/>
      <c r="E857" s="12"/>
    </row>
    <row r="858">
      <c r="B858" s="12"/>
      <c r="C858" s="12"/>
      <c r="D858" s="12"/>
      <c r="E858" s="12"/>
    </row>
    <row r="859">
      <c r="B859" s="12"/>
      <c r="C859" s="12"/>
      <c r="D859" s="12"/>
      <c r="E859" s="12"/>
    </row>
    <row r="860">
      <c r="B860" s="12"/>
      <c r="C860" s="12"/>
      <c r="D860" s="12"/>
      <c r="E860" s="12"/>
    </row>
    <row r="861">
      <c r="B861" s="12"/>
      <c r="C861" s="12"/>
      <c r="D861" s="12"/>
      <c r="E861" s="12"/>
    </row>
    <row r="862">
      <c r="B862" s="12"/>
      <c r="C862" s="12"/>
      <c r="D862" s="12"/>
      <c r="E862" s="12"/>
    </row>
    <row r="863">
      <c r="B863" s="12"/>
      <c r="C863" s="12"/>
      <c r="D863" s="12"/>
      <c r="E863" s="12"/>
    </row>
    <row r="864">
      <c r="B864" s="12"/>
      <c r="C864" s="12"/>
      <c r="D864" s="12"/>
      <c r="E864" s="12"/>
    </row>
    <row r="865">
      <c r="B865" s="12"/>
      <c r="C865" s="12"/>
      <c r="D865" s="12"/>
      <c r="E865" s="12"/>
    </row>
    <row r="866">
      <c r="B866" s="12"/>
      <c r="C866" s="12"/>
      <c r="D866" s="12"/>
      <c r="E866" s="12"/>
    </row>
    <row r="867">
      <c r="B867" s="12"/>
      <c r="C867" s="12"/>
      <c r="D867" s="12"/>
      <c r="E867" s="12"/>
    </row>
    <row r="868">
      <c r="B868" s="12"/>
      <c r="C868" s="12"/>
      <c r="D868" s="12"/>
      <c r="E868" s="12"/>
    </row>
    <row r="869">
      <c r="B869" s="12"/>
      <c r="C869" s="12"/>
      <c r="D869" s="12"/>
      <c r="E869" s="12"/>
    </row>
    <row r="870">
      <c r="B870" s="12"/>
      <c r="C870" s="12"/>
      <c r="D870" s="12"/>
      <c r="E870" s="12"/>
    </row>
    <row r="871">
      <c r="B871" s="12"/>
      <c r="C871" s="12"/>
      <c r="D871" s="12"/>
      <c r="E871" s="12"/>
    </row>
    <row r="872">
      <c r="B872" s="12"/>
      <c r="C872" s="12"/>
      <c r="D872" s="12"/>
      <c r="E872" s="12"/>
    </row>
    <row r="873">
      <c r="B873" s="12"/>
      <c r="C873" s="12"/>
      <c r="D873" s="12"/>
      <c r="E873" s="12"/>
    </row>
    <row r="874">
      <c r="B874" s="12"/>
      <c r="C874" s="12"/>
      <c r="D874" s="12"/>
      <c r="E874" s="12"/>
    </row>
    <row r="875">
      <c r="B875" s="12"/>
      <c r="C875" s="12"/>
      <c r="D875" s="12"/>
      <c r="E875" s="12"/>
    </row>
    <row r="876">
      <c r="B876" s="12"/>
      <c r="C876" s="12"/>
      <c r="D876" s="12"/>
      <c r="E876" s="12"/>
    </row>
    <row r="877">
      <c r="B877" s="12"/>
      <c r="C877" s="12"/>
      <c r="D877" s="12"/>
      <c r="E877" s="12"/>
    </row>
    <row r="878">
      <c r="B878" s="12"/>
      <c r="C878" s="12"/>
      <c r="D878" s="12"/>
      <c r="E878" s="12"/>
    </row>
    <row r="879">
      <c r="B879" s="12"/>
      <c r="C879" s="12"/>
      <c r="D879" s="12"/>
      <c r="E879" s="12"/>
    </row>
    <row r="880">
      <c r="B880" s="12"/>
      <c r="C880" s="12"/>
      <c r="D880" s="12"/>
      <c r="E880" s="12"/>
    </row>
    <row r="881">
      <c r="B881" s="12"/>
      <c r="C881" s="12"/>
      <c r="D881" s="12"/>
      <c r="E881" s="12"/>
    </row>
    <row r="882">
      <c r="B882" s="12"/>
      <c r="C882" s="12"/>
      <c r="D882" s="12"/>
      <c r="E882" s="12"/>
    </row>
    <row r="883">
      <c r="B883" s="12"/>
      <c r="C883" s="12"/>
      <c r="D883" s="12"/>
      <c r="E883" s="12"/>
    </row>
    <row r="884">
      <c r="B884" s="12"/>
      <c r="C884" s="12"/>
      <c r="D884" s="12"/>
      <c r="E884" s="12"/>
    </row>
    <row r="885">
      <c r="B885" s="12"/>
      <c r="C885" s="12"/>
      <c r="D885" s="12"/>
      <c r="E885" s="12"/>
    </row>
    <row r="886">
      <c r="B886" s="12"/>
      <c r="C886" s="12"/>
      <c r="D886" s="12"/>
      <c r="E886" s="12"/>
    </row>
    <row r="887">
      <c r="B887" s="12"/>
      <c r="C887" s="12"/>
      <c r="D887" s="12"/>
      <c r="E887" s="12"/>
    </row>
    <row r="888">
      <c r="B888" s="12"/>
      <c r="C888" s="12"/>
      <c r="D888" s="12"/>
      <c r="E888" s="12"/>
    </row>
    <row r="889">
      <c r="B889" s="12"/>
      <c r="C889" s="12"/>
      <c r="D889" s="12"/>
      <c r="E889" s="12"/>
    </row>
    <row r="890">
      <c r="B890" s="12"/>
      <c r="C890" s="12"/>
      <c r="D890" s="12"/>
      <c r="E890" s="12"/>
    </row>
    <row r="891">
      <c r="B891" s="12"/>
      <c r="C891" s="12"/>
      <c r="D891" s="12"/>
      <c r="E891" s="12"/>
    </row>
    <row r="892">
      <c r="B892" s="12"/>
      <c r="C892" s="12"/>
      <c r="D892" s="12"/>
      <c r="E892" s="12"/>
    </row>
    <row r="893">
      <c r="B893" s="12"/>
      <c r="C893" s="12"/>
      <c r="D893" s="12"/>
      <c r="E893" s="12"/>
    </row>
    <row r="894">
      <c r="B894" s="12"/>
      <c r="C894" s="12"/>
      <c r="D894" s="12"/>
      <c r="E894" s="12"/>
    </row>
    <row r="895">
      <c r="B895" s="12"/>
      <c r="C895" s="12"/>
      <c r="D895" s="12"/>
      <c r="E895" s="12"/>
    </row>
    <row r="896">
      <c r="B896" s="12"/>
      <c r="C896" s="12"/>
      <c r="D896" s="12"/>
      <c r="E896" s="12"/>
    </row>
    <row r="897">
      <c r="B897" s="12"/>
      <c r="C897" s="12"/>
      <c r="D897" s="12"/>
      <c r="E897" s="12"/>
    </row>
    <row r="898">
      <c r="B898" s="12"/>
      <c r="C898" s="12"/>
      <c r="D898" s="12"/>
      <c r="E898" s="12"/>
    </row>
    <row r="899">
      <c r="B899" s="12"/>
      <c r="C899" s="12"/>
      <c r="D899" s="12"/>
      <c r="E899" s="12"/>
    </row>
    <row r="900">
      <c r="B900" s="12"/>
      <c r="C900" s="12"/>
      <c r="D900" s="12"/>
      <c r="E900" s="12"/>
    </row>
    <row r="901">
      <c r="B901" s="12"/>
      <c r="C901" s="12"/>
      <c r="D901" s="12"/>
      <c r="E901" s="12"/>
    </row>
    <row r="902">
      <c r="B902" s="12"/>
      <c r="C902" s="12"/>
      <c r="D902" s="12"/>
      <c r="E902" s="12"/>
    </row>
    <row r="903">
      <c r="B903" s="12"/>
      <c r="C903" s="12"/>
      <c r="D903" s="12"/>
      <c r="E903" s="12"/>
    </row>
    <row r="904">
      <c r="B904" s="12"/>
      <c r="C904" s="12"/>
      <c r="D904" s="12"/>
      <c r="E904" s="12"/>
    </row>
    <row r="905">
      <c r="B905" s="12"/>
      <c r="C905" s="12"/>
      <c r="D905" s="12"/>
      <c r="E905" s="12"/>
    </row>
    <row r="906">
      <c r="B906" s="12"/>
      <c r="C906" s="12"/>
      <c r="D906" s="12"/>
      <c r="E906" s="12"/>
    </row>
    <row r="907">
      <c r="B907" s="12"/>
      <c r="C907" s="12"/>
      <c r="D907" s="12"/>
      <c r="E907" s="12"/>
    </row>
    <row r="908">
      <c r="B908" s="12"/>
      <c r="C908" s="12"/>
      <c r="D908" s="12"/>
      <c r="E908" s="12"/>
    </row>
    <row r="909">
      <c r="B909" s="12"/>
      <c r="C909" s="12"/>
      <c r="D909" s="12"/>
      <c r="E909" s="12"/>
    </row>
    <row r="910">
      <c r="B910" s="12"/>
      <c r="C910" s="12"/>
      <c r="D910" s="12"/>
      <c r="E910" s="12"/>
    </row>
    <row r="911">
      <c r="B911" s="12"/>
      <c r="C911" s="12"/>
      <c r="D911" s="12"/>
      <c r="E911" s="12"/>
    </row>
    <row r="912">
      <c r="B912" s="12"/>
      <c r="C912" s="12"/>
      <c r="D912" s="12"/>
      <c r="E912" s="12"/>
    </row>
    <row r="913">
      <c r="B913" s="12"/>
      <c r="C913" s="12"/>
      <c r="D913" s="12"/>
      <c r="E913" s="12"/>
    </row>
    <row r="914">
      <c r="B914" s="12"/>
      <c r="C914" s="12"/>
      <c r="D914" s="12"/>
      <c r="E914" s="12"/>
    </row>
    <row r="915">
      <c r="B915" s="12"/>
      <c r="C915" s="12"/>
      <c r="D915" s="12"/>
      <c r="E915" s="12"/>
    </row>
    <row r="916">
      <c r="B916" s="12"/>
      <c r="C916" s="12"/>
      <c r="D916" s="12"/>
      <c r="E916" s="12"/>
    </row>
    <row r="917">
      <c r="B917" s="12"/>
      <c r="C917" s="12"/>
      <c r="D917" s="12"/>
      <c r="E917" s="12"/>
    </row>
    <row r="918">
      <c r="B918" s="12"/>
      <c r="C918" s="12"/>
      <c r="D918" s="12"/>
      <c r="E918" s="12"/>
    </row>
    <row r="919">
      <c r="B919" s="12"/>
      <c r="C919" s="12"/>
      <c r="D919" s="12"/>
      <c r="E919" s="12"/>
    </row>
    <row r="920">
      <c r="B920" s="12"/>
      <c r="C920" s="12"/>
      <c r="D920" s="12"/>
      <c r="E920" s="12"/>
    </row>
    <row r="921">
      <c r="B921" s="12"/>
      <c r="C921" s="12"/>
      <c r="D921" s="12"/>
      <c r="E921" s="12"/>
    </row>
    <row r="922">
      <c r="B922" s="12"/>
      <c r="C922" s="12"/>
      <c r="D922" s="12"/>
      <c r="E922" s="12"/>
    </row>
    <row r="923">
      <c r="B923" s="12"/>
      <c r="C923" s="12"/>
      <c r="D923" s="12"/>
      <c r="E923" s="12"/>
    </row>
    <row r="924">
      <c r="B924" s="12"/>
      <c r="C924" s="12"/>
      <c r="D924" s="12"/>
      <c r="E924" s="12"/>
    </row>
    <row r="925">
      <c r="B925" s="12"/>
      <c r="C925" s="12"/>
      <c r="D925" s="12"/>
      <c r="E925" s="12"/>
    </row>
    <row r="926">
      <c r="B926" s="12"/>
      <c r="C926" s="12"/>
      <c r="D926" s="12"/>
      <c r="E926" s="12"/>
    </row>
    <row r="927">
      <c r="B927" s="12"/>
      <c r="C927" s="12"/>
      <c r="D927" s="12"/>
      <c r="E927" s="12"/>
    </row>
    <row r="928">
      <c r="B928" s="12"/>
      <c r="C928" s="12"/>
      <c r="D928" s="12"/>
      <c r="E928" s="12"/>
    </row>
    <row r="929">
      <c r="B929" s="12"/>
      <c r="C929" s="12"/>
      <c r="D929" s="12"/>
      <c r="E929" s="12"/>
    </row>
    <row r="930">
      <c r="B930" s="12"/>
      <c r="C930" s="12"/>
      <c r="D930" s="12"/>
      <c r="E930" s="12"/>
    </row>
    <row r="931">
      <c r="B931" s="12"/>
      <c r="C931" s="12"/>
      <c r="D931" s="12"/>
      <c r="E931" s="12"/>
    </row>
    <row r="932">
      <c r="B932" s="12"/>
      <c r="C932" s="12"/>
      <c r="D932" s="12"/>
      <c r="E932" s="12"/>
    </row>
    <row r="933">
      <c r="B933" s="12"/>
      <c r="C933" s="12"/>
      <c r="D933" s="12"/>
      <c r="E933" s="12"/>
    </row>
    <row r="934">
      <c r="B934" s="12"/>
      <c r="C934" s="12"/>
      <c r="D934" s="12"/>
      <c r="E934" s="12"/>
    </row>
    <row r="935">
      <c r="B935" s="12"/>
      <c r="C935" s="12"/>
      <c r="D935" s="12"/>
      <c r="E935" s="12"/>
    </row>
    <row r="936">
      <c r="B936" s="12"/>
      <c r="C936" s="12"/>
      <c r="D936" s="12"/>
      <c r="E936" s="12"/>
    </row>
    <row r="937">
      <c r="B937" s="12"/>
      <c r="C937" s="12"/>
      <c r="D937" s="12"/>
      <c r="E937" s="12"/>
    </row>
    <row r="938">
      <c r="B938" s="12"/>
      <c r="C938" s="12"/>
      <c r="D938" s="12"/>
      <c r="E938" s="12"/>
    </row>
    <row r="939">
      <c r="B939" s="12"/>
      <c r="C939" s="12"/>
      <c r="D939" s="12"/>
      <c r="E939" s="12"/>
    </row>
    <row r="940">
      <c r="B940" s="12"/>
      <c r="C940" s="12"/>
      <c r="D940" s="12"/>
      <c r="E940" s="12"/>
    </row>
    <row r="941">
      <c r="B941" s="12"/>
      <c r="C941" s="12"/>
      <c r="D941" s="12"/>
      <c r="E941" s="12"/>
    </row>
    <row r="942">
      <c r="B942" s="12"/>
      <c r="C942" s="12"/>
      <c r="D942" s="12"/>
      <c r="E942" s="12"/>
    </row>
    <row r="943">
      <c r="B943" s="12"/>
      <c r="C943" s="12"/>
      <c r="D943" s="12"/>
      <c r="E943" s="12"/>
    </row>
    <row r="944">
      <c r="B944" s="12"/>
      <c r="C944" s="12"/>
      <c r="D944" s="12"/>
      <c r="E944" s="12"/>
    </row>
    <row r="945">
      <c r="B945" s="12"/>
      <c r="C945" s="12"/>
      <c r="D945" s="12"/>
      <c r="E945" s="12"/>
    </row>
    <row r="946">
      <c r="B946" s="12"/>
      <c r="C946" s="12"/>
      <c r="D946" s="12"/>
      <c r="E946" s="12"/>
    </row>
    <row r="947">
      <c r="B947" s="12"/>
      <c r="C947" s="12"/>
      <c r="D947" s="12"/>
      <c r="E947" s="12"/>
    </row>
    <row r="948">
      <c r="B948" s="12"/>
      <c r="C948" s="12"/>
      <c r="D948" s="12"/>
      <c r="E948" s="12"/>
    </row>
    <row r="949">
      <c r="B949" s="12"/>
      <c r="C949" s="12"/>
      <c r="D949" s="12"/>
      <c r="E949" s="12"/>
    </row>
    <row r="950">
      <c r="B950" s="12"/>
      <c r="C950" s="12"/>
      <c r="D950" s="12"/>
      <c r="E950" s="12"/>
    </row>
    <row r="951">
      <c r="B951" s="12"/>
      <c r="C951" s="12"/>
      <c r="D951" s="12"/>
      <c r="E951" s="12"/>
    </row>
    <row r="952">
      <c r="B952" s="12"/>
      <c r="C952" s="12"/>
      <c r="D952" s="12"/>
      <c r="E952" s="12"/>
    </row>
    <row r="953">
      <c r="B953" s="12"/>
      <c r="C953" s="12"/>
      <c r="D953" s="12"/>
      <c r="E953" s="12"/>
    </row>
    <row r="954">
      <c r="B954" s="12"/>
      <c r="C954" s="12"/>
      <c r="D954" s="12"/>
      <c r="E954" s="12"/>
    </row>
    <row r="955">
      <c r="B955" s="12"/>
      <c r="C955" s="12"/>
      <c r="D955" s="12"/>
      <c r="E955" s="12"/>
    </row>
    <row r="956">
      <c r="B956" s="12"/>
      <c r="C956" s="12"/>
      <c r="D956" s="12"/>
      <c r="E956" s="12"/>
    </row>
    <row r="957">
      <c r="B957" s="12"/>
      <c r="C957" s="12"/>
      <c r="D957" s="12"/>
      <c r="E957" s="12"/>
    </row>
    <row r="958">
      <c r="B958" s="12"/>
      <c r="C958" s="12"/>
      <c r="D958" s="12"/>
      <c r="E958" s="12"/>
    </row>
    <row r="959">
      <c r="B959" s="12"/>
      <c r="C959" s="12"/>
      <c r="D959" s="12"/>
      <c r="E959" s="12"/>
    </row>
    <row r="960">
      <c r="B960" s="12"/>
      <c r="C960" s="12"/>
      <c r="D960" s="12"/>
      <c r="E960" s="12"/>
    </row>
    <row r="961">
      <c r="B961" s="12"/>
      <c r="C961" s="12"/>
      <c r="D961" s="12"/>
      <c r="E961" s="12"/>
    </row>
    <row r="962">
      <c r="B962" s="12"/>
      <c r="C962" s="12"/>
      <c r="D962" s="12"/>
      <c r="E962" s="12"/>
    </row>
    <row r="963">
      <c r="B963" s="12"/>
      <c r="C963" s="12"/>
      <c r="D963" s="12"/>
      <c r="E963" s="12"/>
    </row>
    <row r="964">
      <c r="B964" s="12"/>
      <c r="C964" s="12"/>
      <c r="D964" s="12"/>
      <c r="E964" s="12"/>
    </row>
    <row r="965">
      <c r="B965" s="12"/>
      <c r="C965" s="12"/>
      <c r="D965" s="12"/>
      <c r="E965" s="12"/>
    </row>
    <row r="966">
      <c r="B966" s="12"/>
      <c r="C966" s="12"/>
      <c r="D966" s="12"/>
      <c r="E966" s="12"/>
    </row>
    <row r="967">
      <c r="B967" s="12"/>
      <c r="C967" s="12"/>
      <c r="D967" s="12"/>
      <c r="E967" s="12"/>
    </row>
    <row r="968">
      <c r="B968" s="12"/>
      <c r="C968" s="12"/>
      <c r="D968" s="12"/>
      <c r="E968" s="12"/>
    </row>
    <row r="969">
      <c r="B969" s="12"/>
      <c r="C969" s="12"/>
      <c r="D969" s="12"/>
      <c r="E969" s="12"/>
    </row>
    <row r="970">
      <c r="B970" s="12"/>
      <c r="C970" s="12"/>
      <c r="D970" s="12"/>
      <c r="E970" s="12"/>
    </row>
    <row r="971">
      <c r="B971" s="12"/>
      <c r="C971" s="12"/>
      <c r="D971" s="12"/>
      <c r="E971" s="12"/>
    </row>
    <row r="972">
      <c r="B972" s="12"/>
      <c r="C972" s="12"/>
      <c r="D972" s="12"/>
      <c r="E972" s="12"/>
    </row>
    <row r="973">
      <c r="B973" s="12"/>
      <c r="C973" s="12"/>
      <c r="D973" s="12"/>
      <c r="E973" s="12"/>
    </row>
    <row r="974">
      <c r="B974" s="12"/>
      <c r="C974" s="12"/>
      <c r="D974" s="12"/>
      <c r="E974" s="12"/>
    </row>
    <row r="975">
      <c r="B975" s="12"/>
      <c r="C975" s="12"/>
      <c r="D975" s="12"/>
      <c r="E975" s="12"/>
    </row>
    <row r="976">
      <c r="B976" s="12"/>
      <c r="C976" s="12"/>
      <c r="D976" s="12"/>
      <c r="E976" s="12"/>
    </row>
    <row r="977">
      <c r="B977" s="12"/>
      <c r="C977" s="12"/>
      <c r="D977" s="12"/>
      <c r="E977" s="12"/>
    </row>
    <row r="978">
      <c r="B978" s="12"/>
      <c r="C978" s="12"/>
      <c r="D978" s="12"/>
      <c r="E978" s="12"/>
    </row>
    <row r="979">
      <c r="B979" s="12"/>
      <c r="C979" s="12"/>
      <c r="D979" s="12"/>
      <c r="E979" s="12"/>
    </row>
    <row r="980">
      <c r="B980" s="12"/>
      <c r="C980" s="12"/>
      <c r="D980" s="12"/>
      <c r="E980" s="12"/>
    </row>
    <row r="981">
      <c r="B981" s="12"/>
      <c r="C981" s="12"/>
      <c r="D981" s="12"/>
      <c r="E981" s="12"/>
    </row>
    <row r="982">
      <c r="B982" s="12"/>
      <c r="C982" s="12"/>
      <c r="D982" s="12"/>
      <c r="E982" s="12"/>
    </row>
    <row r="983">
      <c r="B983" s="12"/>
      <c r="C983" s="12"/>
      <c r="D983" s="12"/>
      <c r="E983" s="12"/>
    </row>
    <row r="984">
      <c r="B984" s="12"/>
      <c r="C984" s="12"/>
      <c r="D984" s="12"/>
      <c r="E984" s="12"/>
    </row>
    <row r="985">
      <c r="B985" s="12"/>
      <c r="C985" s="12"/>
      <c r="D985" s="12"/>
      <c r="E985" s="12"/>
    </row>
    <row r="986">
      <c r="B986" s="12"/>
      <c r="C986" s="12"/>
      <c r="D986" s="12"/>
      <c r="E986" s="12"/>
    </row>
    <row r="987">
      <c r="B987" s="12"/>
      <c r="C987" s="12"/>
      <c r="D987" s="12"/>
      <c r="E987" s="12"/>
    </row>
    <row r="988">
      <c r="B988" s="12"/>
      <c r="C988" s="12"/>
      <c r="D988" s="12"/>
      <c r="E988" s="12"/>
    </row>
    <row r="989">
      <c r="B989" s="12"/>
      <c r="C989" s="12"/>
      <c r="D989" s="12"/>
      <c r="E989" s="12"/>
    </row>
    <row r="990">
      <c r="B990" s="12"/>
      <c r="C990" s="12"/>
      <c r="D990" s="12"/>
      <c r="E990" s="12"/>
    </row>
    <row r="991">
      <c r="B991" s="12"/>
      <c r="C991" s="12"/>
      <c r="D991" s="12"/>
      <c r="E991" s="12"/>
    </row>
    <row r="992">
      <c r="B992" s="12"/>
      <c r="C992" s="12"/>
      <c r="D992" s="12"/>
      <c r="E992" s="12"/>
    </row>
    <row r="993">
      <c r="B993" s="12"/>
      <c r="C993" s="12"/>
      <c r="D993" s="12"/>
      <c r="E993" s="12"/>
    </row>
    <row r="994">
      <c r="B994" s="12"/>
      <c r="C994" s="12"/>
      <c r="D994" s="12"/>
      <c r="E994" s="12"/>
    </row>
    <row r="995">
      <c r="B995" s="12"/>
      <c r="C995" s="12"/>
      <c r="D995" s="12"/>
      <c r="E995" s="12"/>
    </row>
    <row r="996">
      <c r="B996" s="12"/>
      <c r="C996" s="12"/>
      <c r="D996" s="12"/>
      <c r="E996" s="12"/>
    </row>
    <row r="997">
      <c r="B997" s="12"/>
      <c r="C997" s="12"/>
      <c r="D997" s="12"/>
      <c r="E997" s="12"/>
    </row>
    <row r="998">
      <c r="B998" s="12"/>
      <c r="C998" s="12"/>
      <c r="D998" s="12"/>
      <c r="E998" s="12"/>
    </row>
    <row r="999">
      <c r="B999" s="12"/>
      <c r="C999" s="12"/>
      <c r="D999" s="12"/>
      <c r="E999" s="12"/>
    </row>
    <row r="1000">
      <c r="B1000" s="12"/>
      <c r="C1000" s="12"/>
      <c r="D1000" s="12"/>
      <c r="E1000" s="12"/>
    </row>
    <row r="1001">
      <c r="B1001" s="12"/>
      <c r="C1001" s="12"/>
      <c r="D1001" s="12"/>
      <c r="E1001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0.71"/>
  </cols>
  <sheetData>
    <row r="1">
      <c r="A1" s="2" t="s">
        <v>236</v>
      </c>
      <c r="B1" s="2">
        <v>0.0</v>
      </c>
      <c r="C1" s="2">
        <v>28.2504</v>
      </c>
      <c r="D1" s="2">
        <v>1.74411</v>
      </c>
      <c r="E1" s="2">
        <v>5.33556</v>
      </c>
      <c r="F1" s="2">
        <v>8.08552</v>
      </c>
      <c r="G1" s="2">
        <v>8.46929</v>
      </c>
    </row>
    <row r="2">
      <c r="A2" s="2" t="s">
        <v>236</v>
      </c>
      <c r="B2" s="2">
        <v>1.0</v>
      </c>
      <c r="C2" s="2">
        <v>23.9151</v>
      </c>
      <c r="D2" s="2">
        <v>1.71648</v>
      </c>
      <c r="E2" s="2">
        <v>4.83122</v>
      </c>
      <c r="F2" s="2">
        <v>7.32803</v>
      </c>
      <c r="G2" s="2">
        <v>6.89206</v>
      </c>
    </row>
    <row r="3">
      <c r="A3" s="2" t="s">
        <v>236</v>
      </c>
      <c r="B3" s="2">
        <v>2.0</v>
      </c>
      <c r="C3" s="2">
        <v>24.1567</v>
      </c>
      <c r="D3" s="2">
        <v>1.71569</v>
      </c>
      <c r="E3" s="2">
        <v>5.03257</v>
      </c>
      <c r="F3" s="2">
        <v>7.72916</v>
      </c>
      <c r="G3" s="2">
        <v>7.59865</v>
      </c>
      <c r="H3">
        <f>AVERAGE(F1:F3)</f>
        <v>7.714236667</v>
      </c>
      <c r="I3" s="2">
        <v>1.0</v>
      </c>
    </row>
    <row r="4">
      <c r="A4" s="2" t="s">
        <v>237</v>
      </c>
      <c r="B4" s="2">
        <v>0.0</v>
      </c>
      <c r="C4" s="2">
        <v>29.3398</v>
      </c>
      <c r="D4" s="2">
        <v>1.73365</v>
      </c>
      <c r="E4" s="2">
        <v>5.09902</v>
      </c>
      <c r="F4" s="2">
        <v>7.77809</v>
      </c>
      <c r="G4" s="2">
        <v>8.29592</v>
      </c>
    </row>
    <row r="5">
      <c r="A5" s="2" t="s">
        <v>237</v>
      </c>
      <c r="B5" s="2">
        <v>1.0</v>
      </c>
      <c r="C5" s="2">
        <v>24.7845</v>
      </c>
      <c r="D5" s="2">
        <v>1.72593</v>
      </c>
      <c r="E5" s="2">
        <v>4.74817</v>
      </c>
      <c r="F5" s="2">
        <v>7.40701</v>
      </c>
      <c r="G5" s="2">
        <v>7.37543</v>
      </c>
    </row>
    <row r="6">
      <c r="A6" s="2" t="s">
        <v>237</v>
      </c>
      <c r="B6" s="2">
        <v>2.0</v>
      </c>
      <c r="C6" s="2">
        <v>26.4568</v>
      </c>
      <c r="D6" s="2">
        <v>1.75998</v>
      </c>
      <c r="E6" s="2">
        <v>5.15637</v>
      </c>
      <c r="F6" s="2">
        <v>7.9805</v>
      </c>
      <c r="G6" s="2">
        <v>7.63355</v>
      </c>
      <c r="H6">
        <f>AVERAGE(F4:F6)</f>
        <v>7.721866667</v>
      </c>
      <c r="I6" s="2">
        <v>0.01</v>
      </c>
    </row>
    <row r="7">
      <c r="A7" s="2" t="s">
        <v>238</v>
      </c>
      <c r="B7" s="2">
        <v>0.0</v>
      </c>
      <c r="C7" s="2">
        <v>29.7797</v>
      </c>
      <c r="D7" s="2">
        <v>1.78343</v>
      </c>
      <c r="E7" s="2">
        <v>6.85421</v>
      </c>
      <c r="F7" s="2">
        <v>9.66711</v>
      </c>
      <c r="G7" s="2">
        <v>8.15167</v>
      </c>
    </row>
    <row r="8">
      <c r="A8" s="2" t="s">
        <v>238</v>
      </c>
      <c r="B8" s="2">
        <v>1.0</v>
      </c>
      <c r="C8" s="2">
        <v>24.6836</v>
      </c>
      <c r="D8" s="2">
        <v>1.72327</v>
      </c>
      <c r="E8" s="2">
        <v>6.71243</v>
      </c>
      <c r="F8" s="2">
        <v>9.12502</v>
      </c>
      <c r="G8" s="2">
        <v>7.05761</v>
      </c>
    </row>
    <row r="9">
      <c r="A9" s="2" t="s">
        <v>238</v>
      </c>
      <c r="B9" s="2">
        <v>2.0</v>
      </c>
      <c r="C9" s="2">
        <v>22.6029</v>
      </c>
      <c r="D9" s="2">
        <v>1.71502</v>
      </c>
      <c r="E9" s="2">
        <v>6.39299</v>
      </c>
      <c r="F9" s="2">
        <v>8.8868</v>
      </c>
      <c r="G9" s="2">
        <v>5.77184</v>
      </c>
      <c r="H9">
        <f>AVERAGE(F7:F9)</f>
        <v>9.22631</v>
      </c>
      <c r="I9" s="2">
        <v>0.1</v>
      </c>
    </row>
    <row r="10">
      <c r="A10" s="2" t="s">
        <v>239</v>
      </c>
      <c r="B10" s="2">
        <v>0.0</v>
      </c>
      <c r="C10" s="2">
        <v>28.5146</v>
      </c>
      <c r="D10" s="2">
        <v>1.73694</v>
      </c>
      <c r="E10" s="2">
        <v>4.81058</v>
      </c>
      <c r="F10" s="2">
        <v>7.59898</v>
      </c>
      <c r="G10" s="2">
        <v>8.38662</v>
      </c>
    </row>
    <row r="11">
      <c r="A11" s="2" t="s">
        <v>239</v>
      </c>
      <c r="B11" s="2">
        <v>1.0</v>
      </c>
      <c r="C11" s="2">
        <v>29.305</v>
      </c>
      <c r="D11" s="2">
        <v>1.74511</v>
      </c>
      <c r="E11" s="2">
        <v>4.72964</v>
      </c>
      <c r="F11" s="2">
        <v>7.51117</v>
      </c>
      <c r="G11" s="2">
        <v>8.42993</v>
      </c>
    </row>
    <row r="12">
      <c r="A12" s="2" t="s">
        <v>239</v>
      </c>
      <c r="B12" s="2">
        <v>2.0</v>
      </c>
      <c r="C12" s="2">
        <v>28.1624</v>
      </c>
      <c r="D12" s="2">
        <v>1.76987</v>
      </c>
      <c r="E12" s="2">
        <v>4.90327</v>
      </c>
      <c r="F12" s="2">
        <v>7.74798</v>
      </c>
      <c r="G12" s="2">
        <v>8.40701</v>
      </c>
      <c r="H12">
        <f>AVERAGE(F10:F12)</f>
        <v>7.619376667</v>
      </c>
      <c r="I12" s="2">
        <v>0.02</v>
      </c>
    </row>
    <row r="13">
      <c r="A13" s="2" t="s">
        <v>240</v>
      </c>
      <c r="B13" s="2">
        <v>0.0</v>
      </c>
      <c r="C13" s="2">
        <v>22.0538</v>
      </c>
      <c r="D13" s="2">
        <v>1.69545</v>
      </c>
      <c r="E13" s="2">
        <v>4.72522</v>
      </c>
      <c r="F13" s="2">
        <v>7.27882</v>
      </c>
      <c r="G13" s="2">
        <v>6.65111</v>
      </c>
    </row>
    <row r="14">
      <c r="A14" s="2" t="s">
        <v>240</v>
      </c>
      <c r="B14" s="2">
        <v>1.0</v>
      </c>
      <c r="C14" s="2">
        <v>29.2052</v>
      </c>
      <c r="D14" s="2">
        <v>1.80749</v>
      </c>
      <c r="E14" s="2">
        <v>5.07267</v>
      </c>
      <c r="F14" s="2">
        <v>7.9878</v>
      </c>
      <c r="G14" s="2">
        <v>8.30313</v>
      </c>
    </row>
    <row r="15">
      <c r="A15" s="2" t="s">
        <v>240</v>
      </c>
      <c r="B15" s="2">
        <v>2.0</v>
      </c>
      <c r="C15" s="2">
        <v>28.2586</v>
      </c>
      <c r="D15" s="2">
        <v>1.75677</v>
      </c>
      <c r="E15" s="2">
        <v>5.15823</v>
      </c>
      <c r="F15" s="2">
        <v>8.0013</v>
      </c>
      <c r="G15" s="2">
        <v>8.4254</v>
      </c>
      <c r="H15">
        <f>AVERAGE(F13:F15)</f>
        <v>7.755973333</v>
      </c>
      <c r="I15" s="2">
        <v>0.2</v>
      </c>
    </row>
    <row r="16">
      <c r="A16" s="2" t="s">
        <v>241</v>
      </c>
      <c r="B16" s="2">
        <v>0.0</v>
      </c>
      <c r="C16" s="2">
        <v>27.2674</v>
      </c>
      <c r="D16" s="2">
        <v>1.75625</v>
      </c>
      <c r="E16" s="2">
        <v>4.93715</v>
      </c>
      <c r="F16" s="2">
        <v>7.67448</v>
      </c>
      <c r="G16" s="2">
        <v>8.27352</v>
      </c>
    </row>
    <row r="17">
      <c r="A17" s="2" t="s">
        <v>241</v>
      </c>
      <c r="B17" s="2">
        <v>1.0</v>
      </c>
      <c r="C17" s="2">
        <v>27.8542</v>
      </c>
      <c r="D17" s="2">
        <v>1.7607</v>
      </c>
      <c r="E17" s="2">
        <v>4.97812</v>
      </c>
      <c r="F17" s="2">
        <v>7.74594</v>
      </c>
      <c r="G17" s="2">
        <v>8.28339</v>
      </c>
    </row>
    <row r="18">
      <c r="A18" s="2" t="s">
        <v>241</v>
      </c>
      <c r="B18" s="2">
        <v>2.0</v>
      </c>
      <c r="C18" s="2">
        <v>24.1504</v>
      </c>
      <c r="D18" s="2">
        <v>1.70608</v>
      </c>
      <c r="E18" s="2">
        <v>4.73288</v>
      </c>
      <c r="F18" s="2">
        <v>7.33865</v>
      </c>
      <c r="G18" s="2">
        <v>7.23513</v>
      </c>
      <c r="H18">
        <f>AVERAGE(F16:F18)</f>
        <v>7.586356667</v>
      </c>
      <c r="I18" s="2">
        <v>0.05</v>
      </c>
    </row>
    <row r="21">
      <c r="A21" s="2" t="s">
        <v>242</v>
      </c>
      <c r="B21" s="2" t="s">
        <v>243</v>
      </c>
      <c r="C21" s="2">
        <v>42.7494</v>
      </c>
      <c r="D21" s="2">
        <v>5.16758</v>
      </c>
      <c r="E21" s="2">
        <v>14.5995</v>
      </c>
      <c r="F21" s="2">
        <v>20.8945</v>
      </c>
      <c r="G21" s="2">
        <v>6.11309</v>
      </c>
      <c r="H21" s="2" t="s">
        <v>16</v>
      </c>
    </row>
    <row r="22">
      <c r="A22" s="2" t="s">
        <v>242</v>
      </c>
      <c r="B22" s="2" t="s">
        <v>244</v>
      </c>
      <c r="C22" s="2">
        <v>45.5067</v>
      </c>
      <c r="D22" s="2">
        <v>5.25753</v>
      </c>
      <c r="E22" s="2">
        <v>16.6604</v>
      </c>
      <c r="F22" s="2">
        <v>23.0614</v>
      </c>
      <c r="G22" s="2">
        <v>6.39534</v>
      </c>
      <c r="H22" s="2" t="s">
        <v>16</v>
      </c>
    </row>
    <row r="23">
      <c r="A23" s="2" t="s">
        <v>242</v>
      </c>
      <c r="B23" s="2" t="s">
        <v>245</v>
      </c>
      <c r="C23" s="2">
        <v>44.061</v>
      </c>
      <c r="D23" s="2">
        <v>5.22453</v>
      </c>
      <c r="E23" s="2">
        <v>15.8956</v>
      </c>
      <c r="F23" s="2">
        <v>22.2888</v>
      </c>
      <c r="G23" s="2">
        <v>5.86816</v>
      </c>
      <c r="H23">
        <f>AVERAGE(F21:F23)</f>
        <v>22.08156667</v>
      </c>
      <c r="I23" s="2">
        <v>1.0</v>
      </c>
    </row>
    <row r="24">
      <c r="A24" s="2" t="s">
        <v>246</v>
      </c>
      <c r="B24" s="2" t="s">
        <v>243</v>
      </c>
      <c r="C24" s="2">
        <v>40.6999</v>
      </c>
      <c r="D24" s="2">
        <v>5.15606</v>
      </c>
      <c r="E24" s="2">
        <v>12.3029</v>
      </c>
      <c r="F24" s="2">
        <v>18.5599</v>
      </c>
      <c r="G24" s="2">
        <v>5.92781</v>
      </c>
      <c r="H24" s="2" t="s">
        <v>16</v>
      </c>
    </row>
    <row r="25">
      <c r="A25" s="2" t="s">
        <v>246</v>
      </c>
      <c r="B25" s="2" t="s">
        <v>244</v>
      </c>
      <c r="C25" s="2">
        <v>39.8568</v>
      </c>
      <c r="D25" s="2">
        <v>5.1298</v>
      </c>
      <c r="E25" s="2">
        <v>11.7505</v>
      </c>
      <c r="F25" s="2">
        <v>17.9969</v>
      </c>
      <c r="G25" s="2">
        <v>5.91954</v>
      </c>
      <c r="H25" s="2" t="s">
        <v>16</v>
      </c>
    </row>
    <row r="26">
      <c r="A26" s="2" t="s">
        <v>246</v>
      </c>
      <c r="B26" s="2" t="s">
        <v>245</v>
      </c>
      <c r="C26" s="2">
        <v>40.132</v>
      </c>
      <c r="D26" s="2">
        <v>5.19559</v>
      </c>
      <c r="E26" s="2">
        <v>12.1937</v>
      </c>
      <c r="F26" s="2">
        <v>18.5273</v>
      </c>
      <c r="G26" s="2">
        <v>6.0016</v>
      </c>
      <c r="H26">
        <f>AVERAGE(F24:F26)</f>
        <v>18.36136667</v>
      </c>
      <c r="I26" s="2">
        <v>0.1</v>
      </c>
    </row>
    <row r="27">
      <c r="A27" s="2" t="s">
        <v>248</v>
      </c>
      <c r="B27" s="2" t="s">
        <v>243</v>
      </c>
      <c r="C27" s="2">
        <v>40.8785</v>
      </c>
      <c r="D27" s="2">
        <v>5.11936</v>
      </c>
      <c r="E27" s="2">
        <v>12.5402</v>
      </c>
      <c r="F27" s="2">
        <v>18.7696</v>
      </c>
      <c r="G27" s="2">
        <v>6.03925</v>
      </c>
      <c r="H27" s="2" t="s">
        <v>16</v>
      </c>
    </row>
    <row r="28">
      <c r="A28" s="2" t="s">
        <v>248</v>
      </c>
      <c r="B28" s="2" t="s">
        <v>244</v>
      </c>
      <c r="C28" s="2">
        <v>40.7416</v>
      </c>
      <c r="D28" s="2">
        <v>5.19447</v>
      </c>
      <c r="E28" s="2">
        <v>12.3888</v>
      </c>
      <c r="F28" s="2">
        <v>18.6853</v>
      </c>
      <c r="G28" s="2">
        <v>6.02335</v>
      </c>
      <c r="H28" s="2" t="s">
        <v>16</v>
      </c>
    </row>
    <row r="29">
      <c r="A29" s="2" t="s">
        <v>248</v>
      </c>
      <c r="B29" s="2" t="s">
        <v>245</v>
      </c>
      <c r="C29" s="2">
        <v>40.4904</v>
      </c>
      <c r="D29" s="2">
        <v>5.17681</v>
      </c>
      <c r="E29" s="2">
        <v>12.4584</v>
      </c>
      <c r="F29" s="2">
        <v>18.7654</v>
      </c>
      <c r="G29" s="2">
        <v>5.94173</v>
      </c>
      <c r="H29">
        <f>AVERAGE(F27:F29)</f>
        <v>18.7401</v>
      </c>
      <c r="I29" s="2">
        <v>0.01</v>
      </c>
    </row>
    <row r="30">
      <c r="A30" s="2" t="s">
        <v>249</v>
      </c>
      <c r="B30" s="2" t="s">
        <v>243</v>
      </c>
      <c r="C30" s="2">
        <v>40.4838</v>
      </c>
      <c r="D30" s="2">
        <v>5.14453</v>
      </c>
      <c r="E30" s="2">
        <v>12.2094</v>
      </c>
      <c r="F30" s="2">
        <v>18.4799</v>
      </c>
      <c r="G30" s="2">
        <v>6.30112</v>
      </c>
      <c r="H30" s="2" t="s">
        <v>16</v>
      </c>
    </row>
    <row r="31">
      <c r="A31" s="2" t="s">
        <v>249</v>
      </c>
      <c r="B31" s="2" t="s">
        <v>244</v>
      </c>
      <c r="C31" s="2">
        <v>41.266</v>
      </c>
      <c r="D31" s="2">
        <v>5.20793</v>
      </c>
      <c r="E31" s="2">
        <v>12.5595</v>
      </c>
      <c r="F31" s="2">
        <v>18.9148</v>
      </c>
      <c r="G31" s="2">
        <v>6.49377</v>
      </c>
      <c r="H31" s="2" t="s">
        <v>16</v>
      </c>
    </row>
    <row r="32">
      <c r="A32" s="2" t="s">
        <v>249</v>
      </c>
      <c r="B32" s="2" t="s">
        <v>245</v>
      </c>
      <c r="C32" s="2">
        <v>41.8786</v>
      </c>
      <c r="D32" s="2">
        <v>5.24047</v>
      </c>
      <c r="E32" s="2">
        <v>13.0573</v>
      </c>
      <c r="F32" s="2">
        <v>19.4821</v>
      </c>
      <c r="G32" s="2">
        <v>6.55714</v>
      </c>
      <c r="H32">
        <f>AVERAGE(F30:F32)</f>
        <v>18.95893333</v>
      </c>
      <c r="I32" s="2">
        <v>0.2</v>
      </c>
    </row>
    <row r="33">
      <c r="A33" s="2" t="s">
        <v>253</v>
      </c>
      <c r="B33" s="2" t="s">
        <v>243</v>
      </c>
      <c r="C33" s="2">
        <v>40.5103</v>
      </c>
      <c r="D33" s="2">
        <v>5.15501</v>
      </c>
      <c r="E33" s="2">
        <v>11.9906</v>
      </c>
      <c r="F33" s="2">
        <v>18.2561</v>
      </c>
      <c r="G33" s="2">
        <v>6.30346</v>
      </c>
      <c r="H33" s="2" t="s">
        <v>16</v>
      </c>
    </row>
    <row r="34">
      <c r="A34" s="2" t="s">
        <v>253</v>
      </c>
      <c r="B34" s="2" t="s">
        <v>244</v>
      </c>
      <c r="C34" s="2">
        <v>40.3543</v>
      </c>
      <c r="D34" s="2">
        <v>5.1953</v>
      </c>
      <c r="E34" s="2">
        <v>12.2101</v>
      </c>
      <c r="F34" s="2">
        <v>18.5073</v>
      </c>
      <c r="G34" s="2">
        <v>5.87701</v>
      </c>
      <c r="H34" s="2" t="s">
        <v>16</v>
      </c>
    </row>
    <row r="35">
      <c r="A35" s="2" t="s">
        <v>253</v>
      </c>
      <c r="B35" s="2" t="s">
        <v>245</v>
      </c>
      <c r="C35" s="2">
        <v>40.0087</v>
      </c>
      <c r="D35" s="2">
        <v>5.17608</v>
      </c>
      <c r="E35" s="2">
        <v>11.79</v>
      </c>
      <c r="F35" s="2">
        <v>18.0732</v>
      </c>
      <c r="G35" s="2">
        <v>5.95638</v>
      </c>
      <c r="H35">
        <f>AVERAGE(F33:F35)</f>
        <v>18.27886667</v>
      </c>
      <c r="I35" s="2">
        <v>0.02</v>
      </c>
    </row>
    <row r="36">
      <c r="A36" s="2" t="s">
        <v>254</v>
      </c>
      <c r="B36" s="2" t="s">
        <v>243</v>
      </c>
      <c r="C36" s="2">
        <v>39.4605</v>
      </c>
      <c r="D36" s="2">
        <v>5.14546</v>
      </c>
      <c r="E36" s="2">
        <v>11.6243</v>
      </c>
      <c r="F36" s="2">
        <v>17.8847</v>
      </c>
      <c r="G36" s="2">
        <v>5.90611</v>
      </c>
      <c r="H36" s="2" t="s">
        <v>16</v>
      </c>
    </row>
    <row r="37">
      <c r="A37" s="2" t="s">
        <v>254</v>
      </c>
      <c r="B37" s="2" t="s">
        <v>244</v>
      </c>
      <c r="C37" s="2">
        <v>40.3122</v>
      </c>
      <c r="D37" s="2">
        <v>5.15057</v>
      </c>
      <c r="E37" s="2">
        <v>11.4982</v>
      </c>
      <c r="F37" s="2">
        <v>17.7591</v>
      </c>
      <c r="G37" s="2">
        <v>6.58225</v>
      </c>
      <c r="H37" s="2" t="s">
        <v>16</v>
      </c>
    </row>
    <row r="38">
      <c r="A38" s="2" t="s">
        <v>254</v>
      </c>
      <c r="B38" s="2" t="s">
        <v>245</v>
      </c>
      <c r="C38" s="2">
        <v>39.9818</v>
      </c>
      <c r="D38" s="2">
        <v>5.10797</v>
      </c>
      <c r="E38" s="2">
        <v>11.7904</v>
      </c>
      <c r="F38" s="2">
        <v>18.0041</v>
      </c>
      <c r="G38" s="2">
        <v>6.02482</v>
      </c>
      <c r="H38">
        <f>AVERAGE(F36:F38)</f>
        <v>17.88263333</v>
      </c>
      <c r="I38" s="2">
        <v>0.05</v>
      </c>
    </row>
    <row r="39">
      <c r="H39" s="2" t="s">
        <v>16</v>
      </c>
    </row>
    <row r="40">
      <c r="D40" s="2" t="s">
        <v>184</v>
      </c>
      <c r="F40" s="2" t="s">
        <v>250</v>
      </c>
      <c r="H40" s="2" t="s">
        <v>16</v>
      </c>
    </row>
    <row r="41">
      <c r="C41" s="2" t="s">
        <v>255</v>
      </c>
      <c r="D41" s="2" t="s">
        <v>256</v>
      </c>
      <c r="E41" s="2" t="s">
        <v>257</v>
      </c>
      <c r="F41" s="2" t="s">
        <v>256</v>
      </c>
      <c r="G41" s="2" t="s">
        <v>257</v>
      </c>
      <c r="H41" s="2" t="s">
        <v>16</v>
      </c>
    </row>
    <row r="42">
      <c r="C42" s="8">
        <v>0.01</v>
      </c>
      <c r="D42" s="8">
        <v>7.721866667</v>
      </c>
      <c r="E42" s="8">
        <v>18.7401</v>
      </c>
      <c r="F42" s="12">
        <f t="shared" ref="F42:F47" si="1">7.714236667/D42</f>
        <v>0.999011897</v>
      </c>
      <c r="G42" s="12">
        <f t="shared" ref="G42:G47" si="2">22.08156667/E42</f>
        <v>1.178305701</v>
      </c>
      <c r="H42" s="2" t="s">
        <v>16</v>
      </c>
    </row>
    <row r="43">
      <c r="C43" s="8">
        <v>0.02</v>
      </c>
      <c r="D43" s="8">
        <v>7.619376667</v>
      </c>
      <c r="E43" s="8">
        <v>18.27886667</v>
      </c>
      <c r="F43" s="12">
        <f t="shared" si="1"/>
        <v>1.012449837</v>
      </c>
      <c r="G43" s="12">
        <f t="shared" si="2"/>
        <v>1.208038062</v>
      </c>
      <c r="H43" s="2" t="s">
        <v>16</v>
      </c>
    </row>
    <row r="44">
      <c r="C44" s="8">
        <v>0.05</v>
      </c>
      <c r="D44" s="8">
        <v>7.586356667</v>
      </c>
      <c r="E44" s="8">
        <v>17.88263333</v>
      </c>
      <c r="F44" s="12">
        <f t="shared" si="1"/>
        <v>1.016856576</v>
      </c>
      <c r="G44" s="12">
        <f t="shared" si="2"/>
        <v>1.234805091</v>
      </c>
    </row>
    <row r="45">
      <c r="C45" s="8">
        <v>0.1</v>
      </c>
      <c r="D45" s="8">
        <v>9.22631</v>
      </c>
      <c r="E45" s="8">
        <v>18.36136667</v>
      </c>
      <c r="F45" s="12">
        <f t="shared" si="1"/>
        <v>0.8361128845</v>
      </c>
      <c r="G45" s="12">
        <f t="shared" si="2"/>
        <v>1.202610191</v>
      </c>
    </row>
    <row r="46">
      <c r="C46" s="8">
        <v>0.2</v>
      </c>
      <c r="D46" s="8">
        <v>7.755973333</v>
      </c>
      <c r="E46" s="8">
        <v>18.95893333</v>
      </c>
      <c r="F46" s="12">
        <f t="shared" si="1"/>
        <v>0.9946187713</v>
      </c>
      <c r="G46" s="12">
        <f t="shared" si="2"/>
        <v>1.164705117</v>
      </c>
    </row>
    <row r="47">
      <c r="C47" s="8">
        <v>1.0</v>
      </c>
      <c r="D47" s="8">
        <v>7.714236667</v>
      </c>
      <c r="E47" s="8">
        <v>22.08156667</v>
      </c>
      <c r="F47" s="12">
        <f t="shared" si="1"/>
        <v>1</v>
      </c>
      <c r="G47" s="12">
        <f t="shared" si="2"/>
        <v>1</v>
      </c>
    </row>
    <row r="49">
      <c r="B49" s="8"/>
      <c r="C49" s="8"/>
      <c r="F49" s="12"/>
    </row>
    <row r="50">
      <c r="B50" s="8"/>
      <c r="C50" s="8"/>
      <c r="F50" s="12"/>
    </row>
    <row r="51">
      <c r="B51" s="8"/>
      <c r="C51" s="8"/>
      <c r="F51" s="12"/>
    </row>
    <row r="52">
      <c r="B52" s="8"/>
      <c r="C52" s="8"/>
      <c r="F52" s="12"/>
    </row>
    <row r="53">
      <c r="B53" s="8"/>
      <c r="C53" s="8"/>
      <c r="F53" s="12"/>
    </row>
    <row r="54">
      <c r="B54" s="8"/>
      <c r="C54" s="8"/>
      <c r="F54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</cols>
  <sheetData>
    <row r="2">
      <c r="A2" s="28" t="s">
        <v>247</v>
      </c>
      <c r="B2" s="2" t="s">
        <v>184</v>
      </c>
      <c r="F2" s="2" t="s">
        <v>250</v>
      </c>
    </row>
    <row r="3">
      <c r="A3" s="11" t="s">
        <v>187</v>
      </c>
      <c r="B3" s="2" t="s">
        <v>251</v>
      </c>
      <c r="C3" s="2" t="s">
        <v>252</v>
      </c>
      <c r="D3" s="2" t="s">
        <v>191</v>
      </c>
      <c r="E3" s="2" t="s">
        <v>189</v>
      </c>
      <c r="F3" s="2" t="s">
        <v>251</v>
      </c>
      <c r="G3" s="2" t="s">
        <v>191</v>
      </c>
      <c r="N3" s="2" t="s">
        <v>189</v>
      </c>
      <c r="O3" s="2" t="s">
        <v>190</v>
      </c>
      <c r="P3" s="2" t="s">
        <v>191</v>
      </c>
    </row>
    <row r="4">
      <c r="A4" s="2">
        <v>8.0</v>
      </c>
      <c r="B4" s="8">
        <v>8.997536667</v>
      </c>
      <c r="C4" s="8">
        <v>18.28216667</v>
      </c>
      <c r="D4" s="8">
        <v>6.77193666666667</v>
      </c>
      <c r="E4" s="8">
        <v>6.65953333333333</v>
      </c>
      <c r="F4" s="12">
        <f t="shared" ref="F4:F6" si="1">C4/B4</f>
        <v>2.031907993</v>
      </c>
      <c r="G4" s="12">
        <f t="shared" ref="G4:G6" si="2">E4/D4</f>
        <v>0.9834015971</v>
      </c>
      <c r="N4" s="8">
        <v>6.65953333333333</v>
      </c>
      <c r="O4" s="8">
        <v>7.105319</v>
      </c>
      <c r="P4" s="8">
        <v>6.771936666666666</v>
      </c>
    </row>
    <row r="5">
      <c r="A5" s="2">
        <v>12.0</v>
      </c>
      <c r="B5" s="8">
        <v>38.50453333</v>
      </c>
      <c r="C5" s="8">
        <v>82.56513333</v>
      </c>
      <c r="D5" s="8">
        <v>12.4741</v>
      </c>
      <c r="E5" s="8">
        <v>15.2229333333333</v>
      </c>
      <c r="F5" s="12">
        <f t="shared" si="1"/>
        <v>2.144296429</v>
      </c>
      <c r="G5" s="12">
        <f t="shared" si="2"/>
        <v>1.220363259</v>
      </c>
      <c r="N5" s="8">
        <v>15.2229333333333</v>
      </c>
      <c r="O5" s="8">
        <v>17.82815333</v>
      </c>
      <c r="P5" s="8">
        <v>12.4741</v>
      </c>
    </row>
    <row r="6">
      <c r="A6" s="2">
        <v>16.0</v>
      </c>
      <c r="B6" s="8">
        <v>280.3266667</v>
      </c>
      <c r="C6" s="8">
        <v>458.538</v>
      </c>
      <c r="D6" s="8">
        <v>27.3885666666667</v>
      </c>
      <c r="E6" s="8">
        <v>36.1128</v>
      </c>
      <c r="F6" s="12">
        <f t="shared" si="1"/>
        <v>1.635727365</v>
      </c>
      <c r="G6" s="12">
        <f t="shared" si="2"/>
        <v>1.318535593</v>
      </c>
      <c r="N6" s="8">
        <v>36.1128</v>
      </c>
      <c r="O6" s="8">
        <v>126.506059</v>
      </c>
      <c r="P6" s="8">
        <v>27.388566666666666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</cols>
  <sheetData>
    <row r="1">
      <c r="A1" s="28" t="s">
        <v>221</v>
      </c>
      <c r="B1" s="2"/>
      <c r="C1" s="2"/>
      <c r="D1" s="2"/>
    </row>
    <row r="2">
      <c r="A2" s="2" t="s">
        <v>265</v>
      </c>
      <c r="B2" s="2">
        <v>0.0</v>
      </c>
      <c r="C2" s="2">
        <v>7.190624</v>
      </c>
      <c r="D2" s="2" t="s">
        <v>16</v>
      </c>
    </row>
    <row r="3">
      <c r="A3" s="2" t="s">
        <v>265</v>
      </c>
      <c r="B3" s="2">
        <v>1.0</v>
      </c>
      <c r="C3" s="2">
        <v>7.160043</v>
      </c>
      <c r="D3" s="2" t="s">
        <v>16</v>
      </c>
    </row>
    <row r="4">
      <c r="A4" s="2" t="s">
        <v>265</v>
      </c>
      <c r="B4" s="2">
        <v>2.0</v>
      </c>
      <c r="C4" s="2">
        <v>6.96529</v>
      </c>
      <c r="D4" s="2" t="s">
        <v>16</v>
      </c>
      <c r="E4">
        <f>AVERAGE(C2:C4)</f>
        <v>7.105319</v>
      </c>
      <c r="F4" s="2">
        <v>7.105319</v>
      </c>
    </row>
    <row r="5">
      <c r="A5" s="2" t="s">
        <v>266</v>
      </c>
      <c r="B5" s="2">
        <v>0.0</v>
      </c>
      <c r="C5" s="2">
        <v>7.215205</v>
      </c>
      <c r="D5" s="2" t="s">
        <v>16</v>
      </c>
    </row>
    <row r="6">
      <c r="A6" s="2" t="s">
        <v>266</v>
      </c>
      <c r="B6" s="2">
        <v>1.0</v>
      </c>
      <c r="C6" s="2">
        <v>7.082061</v>
      </c>
      <c r="D6" s="2" t="s">
        <v>16</v>
      </c>
    </row>
    <row r="7">
      <c r="A7" s="2" t="s">
        <v>266</v>
      </c>
      <c r="B7" s="2">
        <v>2.0</v>
      </c>
      <c r="C7" s="2">
        <v>7.018749</v>
      </c>
      <c r="D7" s="2" t="s">
        <v>16</v>
      </c>
      <c r="E7">
        <f>AVERAGE(C5:C7)</f>
        <v>7.105338333</v>
      </c>
      <c r="F7" s="2">
        <v>7.105338333</v>
      </c>
    </row>
    <row r="8">
      <c r="A8" s="2" t="s">
        <v>267</v>
      </c>
      <c r="B8" s="2">
        <v>0.0</v>
      </c>
      <c r="C8" s="2">
        <v>18.235762</v>
      </c>
    </row>
    <row r="9">
      <c r="A9" s="2" t="s">
        <v>267</v>
      </c>
      <c r="B9" s="2">
        <v>1.0</v>
      </c>
      <c r="C9" s="2">
        <v>17.480818</v>
      </c>
    </row>
    <row r="10">
      <c r="A10" s="2" t="s">
        <v>267</v>
      </c>
      <c r="B10" s="2">
        <v>2.0</v>
      </c>
      <c r="C10" s="2">
        <v>17.806434</v>
      </c>
      <c r="D10" s="2" t="s">
        <v>16</v>
      </c>
      <c r="E10">
        <f>AVERAGE(C8:C10)</f>
        <v>17.84100467</v>
      </c>
      <c r="F10" s="2">
        <v>17.84100467</v>
      </c>
    </row>
    <row r="11">
      <c r="A11" s="2" t="s">
        <v>268</v>
      </c>
      <c r="B11" s="2">
        <v>0.0</v>
      </c>
      <c r="C11" s="2">
        <v>17.944678</v>
      </c>
      <c r="D11" s="2" t="s">
        <v>16</v>
      </c>
    </row>
    <row r="12">
      <c r="A12" s="2" t="s">
        <v>268</v>
      </c>
      <c r="B12" s="2">
        <v>1.0</v>
      </c>
      <c r="C12" s="2">
        <v>17.852495</v>
      </c>
      <c r="D12" s="2" t="s">
        <v>16</v>
      </c>
    </row>
    <row r="13">
      <c r="A13" s="2" t="s">
        <v>268</v>
      </c>
      <c r="B13" s="2">
        <v>2.0</v>
      </c>
      <c r="C13" s="2">
        <v>17.687287</v>
      </c>
      <c r="D13" s="2" t="s">
        <v>16</v>
      </c>
      <c r="E13">
        <f>AVERAGE(C11:C13)</f>
        <v>17.82815333</v>
      </c>
      <c r="F13" s="2">
        <v>17.82815333</v>
      </c>
    </row>
    <row r="14">
      <c r="A14" s="2" t="s">
        <v>269</v>
      </c>
      <c r="B14" s="2">
        <v>0.0</v>
      </c>
      <c r="C14" s="2">
        <v>124.948397</v>
      </c>
      <c r="D14" s="2" t="s">
        <v>16</v>
      </c>
    </row>
    <row r="15">
      <c r="A15" s="2" t="s">
        <v>269</v>
      </c>
      <c r="B15" s="2">
        <v>1.0</v>
      </c>
      <c r="C15" s="2">
        <v>127.560798</v>
      </c>
      <c r="D15" s="2" t="s">
        <v>16</v>
      </c>
    </row>
    <row r="16">
      <c r="A16" s="2" t="s">
        <v>269</v>
      </c>
      <c r="B16" s="2">
        <v>2.0</v>
      </c>
      <c r="C16" s="2">
        <v>127.008982</v>
      </c>
      <c r="D16" s="2" t="s">
        <v>16</v>
      </c>
      <c r="E16">
        <f>AVERAGE(C14:C16)</f>
        <v>126.506059</v>
      </c>
      <c r="F16" s="2">
        <v>126.506059</v>
      </c>
    </row>
    <row r="17">
      <c r="A17" s="2" t="s">
        <v>270</v>
      </c>
      <c r="B17" s="2">
        <v>0.0</v>
      </c>
      <c r="C17" s="2">
        <v>127.640794</v>
      </c>
      <c r="D17" s="2" t="s">
        <v>16</v>
      </c>
    </row>
    <row r="18">
      <c r="A18" s="2" t="s">
        <v>270</v>
      </c>
      <c r="B18" s="2">
        <v>1.0</v>
      </c>
      <c r="C18" s="2">
        <v>128.14266</v>
      </c>
      <c r="D18" s="2" t="s">
        <v>16</v>
      </c>
    </row>
    <row r="19">
      <c r="A19" s="2" t="s">
        <v>270</v>
      </c>
      <c r="B19" s="2">
        <v>2.0</v>
      </c>
      <c r="C19" s="2">
        <v>126.728117</v>
      </c>
      <c r="D19" s="2" t="s">
        <v>16</v>
      </c>
      <c r="E19">
        <f>AVERAGE(C17:C19)</f>
        <v>127.503857</v>
      </c>
      <c r="F19" s="2">
        <v>127.503857</v>
      </c>
    </row>
    <row r="20">
      <c r="D20" s="2" t="s">
        <v>16</v>
      </c>
    </row>
    <row r="21">
      <c r="D21" s="2" t="s">
        <v>16</v>
      </c>
    </row>
    <row r="22">
      <c r="D22" s="2" t="s">
        <v>16</v>
      </c>
    </row>
    <row r="23">
      <c r="B23" s="2" t="s">
        <v>251</v>
      </c>
      <c r="C23" s="2" t="s">
        <v>189</v>
      </c>
      <c r="D23" s="2" t="s">
        <v>190</v>
      </c>
      <c r="E23" s="2" t="s">
        <v>191</v>
      </c>
    </row>
    <row r="24">
      <c r="B24" s="8">
        <v>8.997536667</v>
      </c>
      <c r="C24" s="8">
        <v>6.958296667</v>
      </c>
      <c r="D24" s="8">
        <v>7.105319</v>
      </c>
      <c r="E24" s="8">
        <v>7.05215</v>
      </c>
    </row>
    <row r="25">
      <c r="B25" s="8">
        <v>38.50453333</v>
      </c>
      <c r="C25" s="8">
        <v>17.4201</v>
      </c>
      <c r="D25" s="8">
        <v>17.82815333</v>
      </c>
      <c r="E25" s="8">
        <v>14.30563333</v>
      </c>
    </row>
    <row r="26">
      <c r="B26" s="8">
        <v>280.3266667</v>
      </c>
      <c r="C26" s="8">
        <v>77.44996667</v>
      </c>
      <c r="D26" s="8">
        <v>126.506059</v>
      </c>
      <c r="E26" s="8">
        <v>45.3775</v>
      </c>
    </row>
    <row r="27">
      <c r="D27" s="2" t="s">
        <v>16</v>
      </c>
    </row>
    <row r="29">
      <c r="A29" s="11" t="s">
        <v>183</v>
      </c>
      <c r="B29" s="2" t="s">
        <v>184</v>
      </c>
      <c r="F29" s="2" t="s">
        <v>250</v>
      </c>
    </row>
    <row r="30">
      <c r="A30" s="11" t="s">
        <v>187</v>
      </c>
      <c r="B30" s="2" t="s">
        <v>251</v>
      </c>
      <c r="C30" s="2" t="s">
        <v>189</v>
      </c>
      <c r="D30" s="2" t="s">
        <v>190</v>
      </c>
      <c r="E30" s="2" t="s">
        <v>191</v>
      </c>
      <c r="F30" s="2" t="s">
        <v>189</v>
      </c>
      <c r="G30" s="2" t="s">
        <v>191</v>
      </c>
      <c r="H30" s="2" t="s">
        <v>190</v>
      </c>
    </row>
    <row r="31">
      <c r="A31" s="2">
        <v>8.0</v>
      </c>
      <c r="B31" s="8">
        <v>8.997536667</v>
      </c>
      <c r="C31" s="8">
        <v>6.958296667</v>
      </c>
      <c r="D31" s="8">
        <v>7.105319</v>
      </c>
      <c r="E31" s="8">
        <v>7.05215</v>
      </c>
      <c r="F31" s="12">
        <f t="shared" ref="F31:F33" si="1">B31/C31</f>
        <v>1.293065975</v>
      </c>
      <c r="G31" s="12">
        <f t="shared" ref="G31:G33" si="2">B31/E31</f>
        <v>1.275857245</v>
      </c>
      <c r="H31" s="12">
        <f t="shared" ref="H31:H33" si="3">B31/D31</f>
        <v>1.266310023</v>
      </c>
    </row>
    <row r="32">
      <c r="A32" s="2">
        <v>12.0</v>
      </c>
      <c r="B32" s="8">
        <v>38.50453333</v>
      </c>
      <c r="C32" s="8">
        <v>17.4201</v>
      </c>
      <c r="D32" s="8">
        <v>17.82815333</v>
      </c>
      <c r="E32" s="8">
        <v>14.30563333</v>
      </c>
      <c r="F32" s="12">
        <f t="shared" si="1"/>
        <v>2.210350878</v>
      </c>
      <c r="G32" s="12">
        <f t="shared" si="2"/>
        <v>2.691564396</v>
      </c>
      <c r="H32" s="12">
        <f t="shared" si="3"/>
        <v>2.15976005</v>
      </c>
    </row>
    <row r="33">
      <c r="A33" s="2">
        <v>16.0</v>
      </c>
      <c r="B33" s="8">
        <v>280.3266667</v>
      </c>
      <c r="C33" s="8">
        <v>77.44996667</v>
      </c>
      <c r="D33" s="8">
        <v>126.506059</v>
      </c>
      <c r="E33" s="8">
        <v>45.3775</v>
      </c>
      <c r="F33" s="12">
        <f t="shared" si="1"/>
        <v>3.619454969</v>
      </c>
      <c r="G33" s="12">
        <f t="shared" si="2"/>
        <v>6.177657797</v>
      </c>
      <c r="H33" s="12">
        <f t="shared" si="3"/>
        <v>2.215914944</v>
      </c>
    </row>
    <row r="57">
      <c r="A57" s="29" t="s">
        <v>271</v>
      </c>
    </row>
    <row r="58">
      <c r="A58" s="2" t="s">
        <v>272</v>
      </c>
    </row>
    <row r="59">
      <c r="A59" s="2" t="s">
        <v>273</v>
      </c>
      <c r="B59" s="2" t="s">
        <v>274</v>
      </c>
      <c r="C59" s="2" t="s">
        <v>275</v>
      </c>
      <c r="D59" s="2" t="s">
        <v>276</v>
      </c>
      <c r="E59" s="2" t="s">
        <v>277</v>
      </c>
      <c r="F59" s="2" t="s">
        <v>278</v>
      </c>
      <c r="G59" s="2">
        <v>1.0</v>
      </c>
      <c r="H59" s="2" t="s">
        <v>279</v>
      </c>
      <c r="I59" s="2">
        <v>14818.0</v>
      </c>
      <c r="J59" s="2" t="s">
        <v>280</v>
      </c>
      <c r="K59" s="2" t="s">
        <v>281</v>
      </c>
      <c r="L59" s="2">
        <v>76.0</v>
      </c>
      <c r="M59" s="2" t="s">
        <v>282</v>
      </c>
      <c r="N59" s="2" t="s">
        <v>281</v>
      </c>
      <c r="O59" s="2" t="s">
        <v>283</v>
      </c>
    </row>
    <row r="60">
      <c r="A60" s="2" t="s">
        <v>284</v>
      </c>
      <c r="B60" s="2" t="s">
        <v>274</v>
      </c>
      <c r="C60" s="2" t="s">
        <v>275</v>
      </c>
      <c r="D60" s="2" t="s">
        <v>276</v>
      </c>
      <c r="E60" s="2" t="s">
        <v>277</v>
      </c>
      <c r="F60" s="2" t="s">
        <v>278</v>
      </c>
      <c r="G60" s="2">
        <v>1.0</v>
      </c>
      <c r="H60" s="2" t="s">
        <v>279</v>
      </c>
      <c r="I60" s="2">
        <v>15096.0</v>
      </c>
      <c r="J60" s="2" t="s">
        <v>280</v>
      </c>
      <c r="K60" s="2" t="s">
        <v>281</v>
      </c>
      <c r="L60" s="2">
        <v>68.0</v>
      </c>
      <c r="M60" s="2" t="s">
        <v>282</v>
      </c>
      <c r="N60" s="2" t="s">
        <v>281</v>
      </c>
      <c r="O60" s="2" t="s">
        <v>283</v>
      </c>
    </row>
    <row r="61">
      <c r="A61" s="2" t="s">
        <v>285</v>
      </c>
      <c r="B61" s="2" t="s">
        <v>274</v>
      </c>
      <c r="C61" s="2" t="s">
        <v>275</v>
      </c>
      <c r="D61" s="2" t="s">
        <v>276</v>
      </c>
      <c r="E61" s="2" t="s">
        <v>277</v>
      </c>
      <c r="F61" s="2" t="s">
        <v>278</v>
      </c>
      <c r="G61" s="2">
        <v>1.0</v>
      </c>
      <c r="H61" s="2" t="s">
        <v>279</v>
      </c>
      <c r="I61" s="2">
        <v>14856.0</v>
      </c>
      <c r="J61" s="2" t="s">
        <v>280</v>
      </c>
      <c r="K61" s="2" t="s">
        <v>281</v>
      </c>
      <c r="L61" s="2">
        <v>82.0</v>
      </c>
      <c r="M61" s="2" t="s">
        <v>282</v>
      </c>
      <c r="N61" s="2" t="s">
        <v>281</v>
      </c>
      <c r="O61" s="2" t="s">
        <v>283</v>
      </c>
    </row>
    <row r="62">
      <c r="A62" s="2" t="s">
        <v>286</v>
      </c>
      <c r="B62" s="2" t="s">
        <v>274</v>
      </c>
      <c r="C62" s="2" t="s">
        <v>275</v>
      </c>
      <c r="D62" s="2" t="s">
        <v>276</v>
      </c>
      <c r="E62" s="2" t="s">
        <v>277</v>
      </c>
      <c r="F62" s="2" t="s">
        <v>278</v>
      </c>
      <c r="G62" s="2">
        <v>1.0</v>
      </c>
      <c r="H62" s="2" t="s">
        <v>279</v>
      </c>
      <c r="I62" s="2">
        <v>15246.0</v>
      </c>
      <c r="J62" s="2" t="s">
        <v>280</v>
      </c>
      <c r="K62" s="2" t="s">
        <v>281</v>
      </c>
      <c r="L62" s="2">
        <v>82.0</v>
      </c>
      <c r="M62" s="2" t="s">
        <v>282</v>
      </c>
      <c r="N62" s="2" t="s">
        <v>281</v>
      </c>
      <c r="O62" s="2" t="s">
        <v>283</v>
      </c>
    </row>
    <row r="63">
      <c r="A63" s="2" t="s">
        <v>287</v>
      </c>
      <c r="B63" s="2" t="s">
        <v>274</v>
      </c>
      <c r="C63" s="2" t="s">
        <v>275</v>
      </c>
      <c r="D63" s="2" t="s">
        <v>276</v>
      </c>
      <c r="E63" s="2" t="s">
        <v>277</v>
      </c>
      <c r="F63" s="2" t="s">
        <v>278</v>
      </c>
      <c r="G63" s="2">
        <v>1.0</v>
      </c>
      <c r="H63" s="2" t="s">
        <v>279</v>
      </c>
      <c r="I63" s="2">
        <v>14650.0</v>
      </c>
      <c r="J63" s="2" t="s">
        <v>280</v>
      </c>
      <c r="K63" s="2" t="s">
        <v>281</v>
      </c>
      <c r="L63" s="2">
        <v>114.0</v>
      </c>
      <c r="M63" s="2" t="s">
        <v>282</v>
      </c>
      <c r="N63" s="2" t="s">
        <v>281</v>
      </c>
      <c r="O63" s="2" t="s">
        <v>283</v>
      </c>
    </row>
    <row r="64">
      <c r="A64" s="2" t="s">
        <v>288</v>
      </c>
      <c r="B64" s="2" t="s">
        <v>274</v>
      </c>
      <c r="C64" s="2" t="s">
        <v>275</v>
      </c>
      <c r="D64" s="2" t="s">
        <v>276</v>
      </c>
      <c r="E64" s="2" t="s">
        <v>277</v>
      </c>
      <c r="F64" s="2" t="s">
        <v>278</v>
      </c>
      <c r="G64" s="2">
        <v>1.0</v>
      </c>
      <c r="H64" s="2" t="s">
        <v>279</v>
      </c>
      <c r="I64" s="2">
        <v>15346.0</v>
      </c>
      <c r="J64" s="2" t="s">
        <v>280</v>
      </c>
      <c r="K64" s="2" t="s">
        <v>281</v>
      </c>
      <c r="L64" s="2">
        <v>92.0</v>
      </c>
      <c r="M64" s="2" t="s">
        <v>282</v>
      </c>
      <c r="N64" s="2" t="s">
        <v>281</v>
      </c>
      <c r="O64" s="2" t="s">
        <v>283</v>
      </c>
    </row>
    <row r="65">
      <c r="A65" s="2" t="s">
        <v>289</v>
      </c>
      <c r="B65" s="2" t="s">
        <v>274</v>
      </c>
      <c r="C65" s="2" t="s">
        <v>275</v>
      </c>
      <c r="D65" s="2" t="s">
        <v>276</v>
      </c>
      <c r="E65" s="2" t="s">
        <v>277</v>
      </c>
      <c r="F65" s="2" t="s">
        <v>278</v>
      </c>
      <c r="G65" s="2">
        <v>1.0</v>
      </c>
      <c r="H65" s="2" t="s">
        <v>279</v>
      </c>
      <c r="I65" s="2">
        <v>15264.0</v>
      </c>
      <c r="J65" s="2" t="s">
        <v>280</v>
      </c>
      <c r="K65" s="2" t="s">
        <v>281</v>
      </c>
      <c r="L65" s="2">
        <v>88.0</v>
      </c>
      <c r="M65" s="2" t="s">
        <v>282</v>
      </c>
      <c r="N65" s="2" t="s">
        <v>281</v>
      </c>
      <c r="O65" s="2" t="s">
        <v>283</v>
      </c>
    </row>
    <row r="66">
      <c r="A66" s="2" t="s">
        <v>290</v>
      </c>
      <c r="B66" s="2" t="s">
        <v>274</v>
      </c>
      <c r="C66" s="2" t="s">
        <v>275</v>
      </c>
      <c r="D66" s="2" t="s">
        <v>276</v>
      </c>
      <c r="E66" s="2" t="s">
        <v>277</v>
      </c>
      <c r="F66" s="2" t="s">
        <v>278</v>
      </c>
      <c r="G66" s="2">
        <v>1.0</v>
      </c>
      <c r="H66" s="2" t="s">
        <v>279</v>
      </c>
      <c r="I66" s="2">
        <v>14990.0</v>
      </c>
      <c r="J66" s="2" t="s">
        <v>280</v>
      </c>
      <c r="K66" s="2" t="s">
        <v>281</v>
      </c>
      <c r="L66" s="2">
        <v>102.0</v>
      </c>
      <c r="M66" s="2" t="s">
        <v>282</v>
      </c>
      <c r="N66" s="2" t="s">
        <v>281</v>
      </c>
      <c r="O66" s="2" t="s">
        <v>283</v>
      </c>
    </row>
    <row r="67">
      <c r="A67" s="2" t="s">
        <v>291</v>
      </c>
      <c r="B67" s="2" t="s">
        <v>274</v>
      </c>
      <c r="C67" s="2" t="s">
        <v>275</v>
      </c>
      <c r="D67" s="2" t="s">
        <v>276</v>
      </c>
      <c r="E67" s="2" t="s">
        <v>277</v>
      </c>
      <c r="F67" s="2" t="s">
        <v>278</v>
      </c>
      <c r="G67" s="2">
        <v>1.0</v>
      </c>
      <c r="H67" s="2" t="s">
        <v>279</v>
      </c>
      <c r="I67" s="2">
        <v>15214.0</v>
      </c>
      <c r="J67" s="2" t="s">
        <v>280</v>
      </c>
      <c r="K67" s="2" t="s">
        <v>281</v>
      </c>
      <c r="L67" s="2">
        <v>116.0</v>
      </c>
      <c r="M67" s="2" t="s">
        <v>282</v>
      </c>
      <c r="N67" s="2" t="s">
        <v>281</v>
      </c>
      <c r="O67" s="2" t="s">
        <v>283</v>
      </c>
    </row>
    <row r="68">
      <c r="A68" s="2" t="s">
        <v>211</v>
      </c>
      <c r="B68" s="2" t="s">
        <v>274</v>
      </c>
      <c r="C68" s="2" t="s">
        <v>275</v>
      </c>
      <c r="D68" s="2" t="s">
        <v>276</v>
      </c>
      <c r="E68" s="2" t="s">
        <v>277</v>
      </c>
      <c r="F68" s="2" t="s">
        <v>278</v>
      </c>
      <c r="G68" s="2">
        <v>1.0</v>
      </c>
      <c r="H68" s="2" t="s">
        <v>279</v>
      </c>
      <c r="I68" s="2">
        <v>14708.0</v>
      </c>
      <c r="J68" s="2" t="s">
        <v>280</v>
      </c>
      <c r="K68" s="2" t="s">
        <v>281</v>
      </c>
      <c r="L68" s="2">
        <v>136.0</v>
      </c>
      <c r="M68" s="2" t="s">
        <v>282</v>
      </c>
      <c r="N68" s="2" t="s">
        <v>281</v>
      </c>
      <c r="O68" s="2" t="s">
        <v>283</v>
      </c>
    </row>
    <row r="69">
      <c r="I69">
        <f>AVERAGE(I59:I68)</f>
        <v>15018.8</v>
      </c>
      <c r="L69">
        <f>AVERAGE(L59:L68)</f>
        <v>95.6</v>
      </c>
    </row>
    <row r="70">
      <c r="A70" s="2" t="s">
        <v>292</v>
      </c>
    </row>
    <row r="71">
      <c r="A71" s="2" t="s">
        <v>293</v>
      </c>
      <c r="B71" s="2" t="s">
        <v>274</v>
      </c>
      <c r="C71" s="2" t="s">
        <v>275</v>
      </c>
      <c r="D71" s="2" t="s">
        <v>276</v>
      </c>
      <c r="E71" s="2" t="s">
        <v>277</v>
      </c>
      <c r="F71" s="2" t="s">
        <v>278</v>
      </c>
      <c r="G71" s="2">
        <v>1.0</v>
      </c>
      <c r="H71" s="2" t="s">
        <v>279</v>
      </c>
      <c r="I71" s="2">
        <v>7918.0</v>
      </c>
      <c r="J71" s="2" t="s">
        <v>280</v>
      </c>
      <c r="K71" s="2" t="s">
        <v>281</v>
      </c>
      <c r="L71" s="2">
        <v>14.0</v>
      </c>
      <c r="M71" s="2" t="s">
        <v>282</v>
      </c>
      <c r="N71" s="2" t="s">
        <v>281</v>
      </c>
      <c r="O71" s="2" t="s">
        <v>294</v>
      </c>
    </row>
    <row r="72">
      <c r="A72" s="2" t="s">
        <v>295</v>
      </c>
      <c r="B72" s="2" t="s">
        <v>274</v>
      </c>
      <c r="C72" s="2" t="s">
        <v>275</v>
      </c>
      <c r="D72" s="2" t="s">
        <v>276</v>
      </c>
      <c r="E72" s="2" t="s">
        <v>277</v>
      </c>
      <c r="F72" s="2" t="s">
        <v>278</v>
      </c>
      <c r="G72" s="2">
        <v>1.0</v>
      </c>
      <c r="H72" s="2" t="s">
        <v>279</v>
      </c>
      <c r="I72" s="2">
        <v>8030.0</v>
      </c>
      <c r="J72" s="2" t="s">
        <v>280</v>
      </c>
      <c r="K72" s="2" t="s">
        <v>281</v>
      </c>
      <c r="L72" s="2">
        <v>14.0</v>
      </c>
      <c r="M72" s="2" t="s">
        <v>282</v>
      </c>
      <c r="N72" s="2" t="s">
        <v>281</v>
      </c>
      <c r="O72" s="2" t="s">
        <v>294</v>
      </c>
    </row>
    <row r="73">
      <c r="A73" s="2" t="s">
        <v>296</v>
      </c>
      <c r="B73" s="2" t="s">
        <v>274</v>
      </c>
      <c r="C73" s="2" t="s">
        <v>275</v>
      </c>
      <c r="D73" s="2" t="s">
        <v>276</v>
      </c>
      <c r="E73" s="2" t="s">
        <v>277</v>
      </c>
      <c r="F73" s="2" t="s">
        <v>278</v>
      </c>
      <c r="G73" s="2">
        <v>1.0</v>
      </c>
      <c r="H73" s="2" t="s">
        <v>279</v>
      </c>
      <c r="I73" s="2">
        <v>7912.0</v>
      </c>
      <c r="J73" s="2" t="s">
        <v>280</v>
      </c>
      <c r="K73" s="2" t="s">
        <v>281</v>
      </c>
      <c r="L73" s="2">
        <v>12.0</v>
      </c>
      <c r="M73" s="2" t="s">
        <v>282</v>
      </c>
      <c r="N73" s="2" t="s">
        <v>281</v>
      </c>
      <c r="O73" s="2" t="s">
        <v>294</v>
      </c>
    </row>
    <row r="74">
      <c r="A74" s="2" t="s">
        <v>297</v>
      </c>
      <c r="B74" s="2" t="s">
        <v>274</v>
      </c>
      <c r="C74" s="2" t="s">
        <v>275</v>
      </c>
      <c r="D74" s="2" t="s">
        <v>276</v>
      </c>
      <c r="E74" s="2" t="s">
        <v>277</v>
      </c>
      <c r="F74" s="2" t="s">
        <v>278</v>
      </c>
      <c r="G74" s="2">
        <v>1.0</v>
      </c>
      <c r="H74" s="2" t="s">
        <v>279</v>
      </c>
      <c r="I74" s="2">
        <v>8024.0</v>
      </c>
      <c r="J74" s="2" t="s">
        <v>280</v>
      </c>
      <c r="K74" s="2" t="s">
        <v>281</v>
      </c>
      <c r="L74" s="2">
        <v>26.0</v>
      </c>
      <c r="M74" s="2" t="s">
        <v>282</v>
      </c>
      <c r="N74" s="2" t="s">
        <v>281</v>
      </c>
      <c r="O74" s="2" t="s">
        <v>294</v>
      </c>
    </row>
    <row r="75">
      <c r="A75" s="2" t="s">
        <v>298</v>
      </c>
      <c r="B75" s="2" t="s">
        <v>274</v>
      </c>
      <c r="C75" s="2" t="s">
        <v>275</v>
      </c>
      <c r="D75" s="2" t="s">
        <v>276</v>
      </c>
      <c r="E75" s="2" t="s">
        <v>277</v>
      </c>
      <c r="F75" s="2" t="s">
        <v>278</v>
      </c>
      <c r="G75" s="2">
        <v>1.0</v>
      </c>
      <c r="H75" s="2" t="s">
        <v>279</v>
      </c>
      <c r="I75" s="2">
        <v>7926.0</v>
      </c>
      <c r="J75" s="2" t="s">
        <v>280</v>
      </c>
      <c r="K75" s="2" t="s">
        <v>281</v>
      </c>
      <c r="L75" s="2">
        <v>26.0</v>
      </c>
      <c r="M75" s="2" t="s">
        <v>282</v>
      </c>
      <c r="N75" s="2" t="s">
        <v>281</v>
      </c>
      <c r="O75" s="2" t="s">
        <v>294</v>
      </c>
    </row>
    <row r="76">
      <c r="A76" s="2" t="s">
        <v>299</v>
      </c>
      <c r="B76" s="2" t="s">
        <v>274</v>
      </c>
      <c r="C76" s="2" t="s">
        <v>275</v>
      </c>
      <c r="D76" s="2" t="s">
        <v>276</v>
      </c>
      <c r="E76" s="2" t="s">
        <v>277</v>
      </c>
      <c r="F76" s="2" t="s">
        <v>278</v>
      </c>
      <c r="G76" s="2">
        <v>1.0</v>
      </c>
      <c r="H76" s="2" t="s">
        <v>279</v>
      </c>
      <c r="I76" s="2">
        <v>8066.0</v>
      </c>
      <c r="J76" s="2" t="s">
        <v>280</v>
      </c>
      <c r="K76" s="2" t="s">
        <v>281</v>
      </c>
      <c r="L76" s="2">
        <v>34.0</v>
      </c>
      <c r="M76" s="2" t="s">
        <v>282</v>
      </c>
      <c r="N76" s="2" t="s">
        <v>281</v>
      </c>
      <c r="O76" s="2" t="s">
        <v>294</v>
      </c>
    </row>
    <row r="77">
      <c r="A77" s="2" t="s">
        <v>300</v>
      </c>
      <c r="B77" s="2" t="s">
        <v>274</v>
      </c>
      <c r="C77" s="2" t="s">
        <v>275</v>
      </c>
      <c r="D77" s="2" t="s">
        <v>276</v>
      </c>
      <c r="E77" s="2" t="s">
        <v>277</v>
      </c>
      <c r="F77" s="2" t="s">
        <v>278</v>
      </c>
      <c r="G77" s="2">
        <v>1.0</v>
      </c>
      <c r="H77" s="2" t="s">
        <v>279</v>
      </c>
      <c r="I77" s="2">
        <v>8062.0</v>
      </c>
      <c r="J77" s="2" t="s">
        <v>280</v>
      </c>
      <c r="K77" s="2" t="s">
        <v>281</v>
      </c>
      <c r="L77" s="2">
        <v>12.0</v>
      </c>
      <c r="M77" s="2" t="s">
        <v>282</v>
      </c>
      <c r="N77" s="2" t="s">
        <v>281</v>
      </c>
      <c r="O77" s="2" t="s">
        <v>294</v>
      </c>
    </row>
    <row r="78">
      <c r="A78" s="2" t="s">
        <v>301</v>
      </c>
      <c r="B78" s="2" t="s">
        <v>274</v>
      </c>
      <c r="C78" s="2" t="s">
        <v>275</v>
      </c>
      <c r="D78" s="2" t="s">
        <v>276</v>
      </c>
      <c r="E78" s="2" t="s">
        <v>277</v>
      </c>
      <c r="F78" s="2" t="s">
        <v>278</v>
      </c>
      <c r="G78" s="2">
        <v>1.0</v>
      </c>
      <c r="H78" s="2" t="s">
        <v>279</v>
      </c>
      <c r="I78" s="2">
        <v>8002.0</v>
      </c>
      <c r="J78" s="2" t="s">
        <v>280</v>
      </c>
      <c r="K78" s="2" t="s">
        <v>281</v>
      </c>
      <c r="L78" s="2">
        <v>18.0</v>
      </c>
      <c r="M78" s="2" t="s">
        <v>282</v>
      </c>
      <c r="N78" s="2" t="s">
        <v>281</v>
      </c>
      <c r="O78" s="2" t="s">
        <v>294</v>
      </c>
    </row>
    <row r="79">
      <c r="A79" s="2" t="s">
        <v>302</v>
      </c>
      <c r="B79" s="2" t="s">
        <v>274</v>
      </c>
      <c r="C79" s="2" t="s">
        <v>275</v>
      </c>
      <c r="D79" s="2" t="s">
        <v>276</v>
      </c>
      <c r="E79" s="2" t="s">
        <v>277</v>
      </c>
      <c r="F79" s="2" t="s">
        <v>278</v>
      </c>
      <c r="G79" s="2">
        <v>1.0</v>
      </c>
      <c r="H79" s="2" t="s">
        <v>279</v>
      </c>
      <c r="I79" s="2">
        <v>7942.0</v>
      </c>
      <c r="J79" s="2" t="s">
        <v>280</v>
      </c>
      <c r="K79" s="2" t="s">
        <v>281</v>
      </c>
      <c r="L79" s="2">
        <v>26.0</v>
      </c>
      <c r="M79" s="2" t="s">
        <v>282</v>
      </c>
      <c r="N79" s="2" t="s">
        <v>281</v>
      </c>
      <c r="O79" s="2" t="s">
        <v>294</v>
      </c>
    </row>
    <row r="80">
      <c r="A80" s="2" t="s">
        <v>217</v>
      </c>
      <c r="B80" s="2" t="s">
        <v>274</v>
      </c>
      <c r="C80" s="2" t="s">
        <v>275</v>
      </c>
      <c r="D80" s="2" t="s">
        <v>276</v>
      </c>
      <c r="E80" s="2" t="s">
        <v>277</v>
      </c>
      <c r="F80" s="2" t="s">
        <v>278</v>
      </c>
      <c r="G80" s="2">
        <v>1.0</v>
      </c>
      <c r="H80" s="2" t="s">
        <v>279</v>
      </c>
      <c r="I80" s="2">
        <v>7974.0</v>
      </c>
      <c r="J80" s="2" t="s">
        <v>280</v>
      </c>
      <c r="K80" s="2" t="s">
        <v>281</v>
      </c>
      <c r="L80" s="2">
        <v>24.0</v>
      </c>
      <c r="M80" s="2" t="s">
        <v>282</v>
      </c>
      <c r="N80" s="2" t="s">
        <v>281</v>
      </c>
      <c r="O80" s="2" t="s">
        <v>294</v>
      </c>
    </row>
    <row r="81">
      <c r="I81">
        <f>AVERAGE(I71:I80)</f>
        <v>7985.6</v>
      </c>
      <c r="L81">
        <f>AVERAGE(L71:L80)</f>
        <v>20.6</v>
      </c>
    </row>
    <row r="82">
      <c r="A82" s="2" t="s">
        <v>303</v>
      </c>
    </row>
    <row r="83">
      <c r="A83" s="2" t="s">
        <v>304</v>
      </c>
      <c r="B83" s="2" t="s">
        <v>274</v>
      </c>
      <c r="C83" s="2" t="s">
        <v>275</v>
      </c>
      <c r="D83" s="2" t="s">
        <v>276</v>
      </c>
      <c r="E83" s="2" t="s">
        <v>277</v>
      </c>
      <c r="F83" s="2" t="s">
        <v>278</v>
      </c>
      <c r="G83" s="2">
        <v>1.0</v>
      </c>
      <c r="H83" s="2" t="s">
        <v>279</v>
      </c>
      <c r="I83" s="2">
        <v>510.0</v>
      </c>
      <c r="J83" s="2" t="s">
        <v>280</v>
      </c>
      <c r="K83" s="2" t="s">
        <v>281</v>
      </c>
      <c r="L83" s="2">
        <v>0.0</v>
      </c>
      <c r="M83" s="2" t="s">
        <v>282</v>
      </c>
      <c r="N83" s="2" t="s">
        <v>281</v>
      </c>
      <c r="O83" s="2" t="s">
        <v>305</v>
      </c>
    </row>
    <row r="84">
      <c r="A84" s="2" t="s">
        <v>306</v>
      </c>
      <c r="B84" s="2" t="s">
        <v>274</v>
      </c>
      <c r="C84" s="2" t="s">
        <v>275</v>
      </c>
      <c r="D84" s="2" t="s">
        <v>276</v>
      </c>
      <c r="E84" s="2" t="s">
        <v>277</v>
      </c>
      <c r="F84" s="2" t="s">
        <v>278</v>
      </c>
      <c r="G84" s="2">
        <v>1.0</v>
      </c>
      <c r="H84" s="2" t="s">
        <v>279</v>
      </c>
      <c r="I84" s="2">
        <v>510.0</v>
      </c>
      <c r="J84" s="2" t="s">
        <v>280</v>
      </c>
      <c r="K84" s="2" t="s">
        <v>281</v>
      </c>
      <c r="L84" s="2">
        <v>0.0</v>
      </c>
      <c r="M84" s="2" t="s">
        <v>282</v>
      </c>
      <c r="N84" s="2" t="s">
        <v>281</v>
      </c>
      <c r="O84" s="2" t="s">
        <v>305</v>
      </c>
    </row>
    <row r="85">
      <c r="A85" s="2" t="s">
        <v>307</v>
      </c>
      <c r="B85" s="2" t="s">
        <v>274</v>
      </c>
      <c r="C85" s="2" t="s">
        <v>275</v>
      </c>
      <c r="D85" s="2" t="s">
        <v>276</v>
      </c>
      <c r="E85" s="2" t="s">
        <v>277</v>
      </c>
      <c r="F85" s="2" t="s">
        <v>278</v>
      </c>
      <c r="G85" s="2">
        <v>1.0</v>
      </c>
      <c r="H85" s="2" t="s">
        <v>279</v>
      </c>
      <c r="I85" s="2">
        <v>510.0</v>
      </c>
      <c r="J85" s="2" t="s">
        <v>280</v>
      </c>
      <c r="K85" s="2" t="s">
        <v>281</v>
      </c>
      <c r="L85" s="2">
        <v>0.0</v>
      </c>
      <c r="M85" s="2" t="s">
        <v>282</v>
      </c>
      <c r="N85" s="2" t="s">
        <v>281</v>
      </c>
      <c r="O85" s="2" t="s">
        <v>305</v>
      </c>
    </row>
    <row r="86">
      <c r="A86" s="2" t="s">
        <v>308</v>
      </c>
      <c r="B86" s="2" t="s">
        <v>274</v>
      </c>
      <c r="C86" s="2" t="s">
        <v>275</v>
      </c>
      <c r="D86" s="2" t="s">
        <v>276</v>
      </c>
      <c r="E86" s="2" t="s">
        <v>277</v>
      </c>
      <c r="F86" s="2" t="s">
        <v>278</v>
      </c>
      <c r="G86" s="2">
        <v>1.0</v>
      </c>
      <c r="H86" s="2" t="s">
        <v>279</v>
      </c>
      <c r="I86" s="2">
        <v>510.0</v>
      </c>
      <c r="J86" s="2" t="s">
        <v>280</v>
      </c>
      <c r="K86" s="2" t="s">
        <v>281</v>
      </c>
      <c r="L86" s="2">
        <v>0.0</v>
      </c>
      <c r="M86" s="2" t="s">
        <v>282</v>
      </c>
      <c r="N86" s="2" t="s">
        <v>281</v>
      </c>
      <c r="O86" s="2" t="s">
        <v>305</v>
      </c>
    </row>
    <row r="87">
      <c r="A87" s="2" t="s">
        <v>309</v>
      </c>
      <c r="B87" s="2" t="s">
        <v>274</v>
      </c>
      <c r="C87" s="2" t="s">
        <v>275</v>
      </c>
      <c r="D87" s="2" t="s">
        <v>276</v>
      </c>
      <c r="E87" s="2" t="s">
        <v>277</v>
      </c>
      <c r="F87" s="2" t="s">
        <v>278</v>
      </c>
      <c r="G87" s="2">
        <v>1.0</v>
      </c>
      <c r="H87" s="2" t="s">
        <v>279</v>
      </c>
      <c r="I87" s="2">
        <v>510.0</v>
      </c>
      <c r="J87" s="2" t="s">
        <v>280</v>
      </c>
      <c r="K87" s="2" t="s">
        <v>281</v>
      </c>
      <c r="L87" s="2">
        <v>0.0</v>
      </c>
      <c r="M87" s="2" t="s">
        <v>282</v>
      </c>
      <c r="N87" s="2" t="s">
        <v>281</v>
      </c>
      <c r="O87" s="2" t="s">
        <v>305</v>
      </c>
    </row>
    <row r="88">
      <c r="A88" s="2" t="s">
        <v>310</v>
      </c>
      <c r="B88" s="2" t="s">
        <v>274</v>
      </c>
      <c r="C88" s="2" t="s">
        <v>275</v>
      </c>
      <c r="D88" s="2" t="s">
        <v>276</v>
      </c>
      <c r="E88" s="2" t="s">
        <v>277</v>
      </c>
      <c r="F88" s="2" t="s">
        <v>278</v>
      </c>
      <c r="G88" s="2">
        <v>1.0</v>
      </c>
      <c r="H88" s="2" t="s">
        <v>279</v>
      </c>
      <c r="I88" s="2">
        <v>510.0</v>
      </c>
      <c r="J88" s="2" t="s">
        <v>280</v>
      </c>
      <c r="K88" s="2" t="s">
        <v>281</v>
      </c>
      <c r="L88" s="2">
        <v>0.0</v>
      </c>
      <c r="M88" s="2" t="s">
        <v>282</v>
      </c>
      <c r="N88" s="2" t="s">
        <v>281</v>
      </c>
      <c r="O88" s="2" t="s">
        <v>305</v>
      </c>
    </row>
    <row r="89">
      <c r="A89" s="2" t="s">
        <v>311</v>
      </c>
      <c r="B89" s="2" t="s">
        <v>274</v>
      </c>
      <c r="C89" s="2" t="s">
        <v>275</v>
      </c>
      <c r="D89" s="2" t="s">
        <v>276</v>
      </c>
      <c r="E89" s="2" t="s">
        <v>277</v>
      </c>
      <c r="F89" s="2" t="s">
        <v>278</v>
      </c>
      <c r="G89" s="2">
        <v>1.0</v>
      </c>
      <c r="H89" s="2" t="s">
        <v>279</v>
      </c>
      <c r="I89" s="2">
        <v>510.0</v>
      </c>
      <c r="J89" s="2" t="s">
        <v>280</v>
      </c>
      <c r="K89" s="2" t="s">
        <v>281</v>
      </c>
      <c r="L89" s="2">
        <v>0.0</v>
      </c>
      <c r="M89" s="2" t="s">
        <v>282</v>
      </c>
      <c r="N89" s="2" t="s">
        <v>281</v>
      </c>
      <c r="O89" s="2" t="s">
        <v>305</v>
      </c>
    </row>
    <row r="90">
      <c r="A90" s="2" t="s">
        <v>312</v>
      </c>
      <c r="B90" s="2" t="s">
        <v>274</v>
      </c>
      <c r="C90" s="2" t="s">
        <v>275</v>
      </c>
      <c r="D90" s="2" t="s">
        <v>276</v>
      </c>
      <c r="E90" s="2" t="s">
        <v>277</v>
      </c>
      <c r="F90" s="2" t="s">
        <v>278</v>
      </c>
      <c r="G90" s="2">
        <v>1.0</v>
      </c>
      <c r="H90" s="2" t="s">
        <v>279</v>
      </c>
      <c r="I90" s="2">
        <v>510.0</v>
      </c>
      <c r="J90" s="2" t="s">
        <v>280</v>
      </c>
      <c r="K90" s="2" t="s">
        <v>281</v>
      </c>
      <c r="L90" s="2">
        <v>0.0</v>
      </c>
      <c r="M90" s="2" t="s">
        <v>282</v>
      </c>
      <c r="N90" s="2" t="s">
        <v>281</v>
      </c>
      <c r="O90" s="2" t="s">
        <v>305</v>
      </c>
    </row>
    <row r="91">
      <c r="A91" s="2" t="s">
        <v>313</v>
      </c>
      <c r="B91" s="2" t="s">
        <v>274</v>
      </c>
      <c r="C91" s="2" t="s">
        <v>275</v>
      </c>
      <c r="D91" s="2" t="s">
        <v>276</v>
      </c>
      <c r="E91" s="2" t="s">
        <v>277</v>
      </c>
      <c r="F91" s="2" t="s">
        <v>278</v>
      </c>
      <c r="G91" s="2">
        <v>1.0</v>
      </c>
      <c r="H91" s="2" t="s">
        <v>279</v>
      </c>
      <c r="I91" s="2">
        <v>510.0</v>
      </c>
      <c r="J91" s="2" t="s">
        <v>280</v>
      </c>
      <c r="K91" s="2" t="s">
        <v>281</v>
      </c>
      <c r="L91" s="2">
        <v>0.0</v>
      </c>
      <c r="M91" s="2" t="s">
        <v>282</v>
      </c>
      <c r="N91" s="2" t="s">
        <v>281</v>
      </c>
      <c r="O91" s="2" t="s">
        <v>305</v>
      </c>
    </row>
    <row r="92">
      <c r="A92" s="2" t="s">
        <v>222</v>
      </c>
      <c r="B92" s="2" t="s">
        <v>274</v>
      </c>
      <c r="C92" s="2" t="s">
        <v>275</v>
      </c>
      <c r="D92" s="2" t="s">
        <v>276</v>
      </c>
      <c r="E92" s="2" t="s">
        <v>277</v>
      </c>
      <c r="F92" s="2" t="s">
        <v>278</v>
      </c>
      <c r="G92" s="2">
        <v>1.0</v>
      </c>
      <c r="H92" s="2" t="s">
        <v>279</v>
      </c>
      <c r="I92" s="2">
        <v>510.0</v>
      </c>
      <c r="J92" s="2" t="s">
        <v>280</v>
      </c>
      <c r="K92" s="2" t="s">
        <v>281</v>
      </c>
      <c r="L92" s="2">
        <v>0.0</v>
      </c>
      <c r="M92" s="2" t="s">
        <v>282</v>
      </c>
      <c r="N92" s="2" t="s">
        <v>281</v>
      </c>
      <c r="O92" s="2" t="s">
        <v>305</v>
      </c>
    </row>
    <row r="93">
      <c r="I93">
        <f>AVERAGE(I83:I92)</f>
        <v>510</v>
      </c>
    </row>
    <row r="94">
      <c r="A94" s="2" t="s">
        <v>314</v>
      </c>
      <c r="B94" s="2">
        <v>0.0</v>
      </c>
      <c r="C94" s="2">
        <v>33.170899</v>
      </c>
      <c r="D94" s="2" t="s">
        <v>16</v>
      </c>
    </row>
    <row r="95">
      <c r="A95" s="2" t="s">
        <v>314</v>
      </c>
      <c r="B95" s="2">
        <v>1.0</v>
      </c>
      <c r="C95" s="2">
        <v>32.415101</v>
      </c>
      <c r="D95" s="2" t="s">
        <v>16</v>
      </c>
    </row>
    <row r="96">
      <c r="A96" s="2" t="s">
        <v>314</v>
      </c>
      <c r="B96" s="2">
        <v>2.0</v>
      </c>
      <c r="C96" s="2">
        <v>32.343192</v>
      </c>
      <c r="D96" s="2" t="s">
        <v>16</v>
      </c>
      <c r="E96">
        <f>AVERAGE(C94:C96)</f>
        <v>32.643064</v>
      </c>
      <c r="F96" s="2">
        <v>32.643064</v>
      </c>
    </row>
    <row r="97">
      <c r="A97" s="2" t="s">
        <v>315</v>
      </c>
      <c r="B97" s="2">
        <v>0.0</v>
      </c>
      <c r="C97" s="2">
        <v>129.76324</v>
      </c>
      <c r="D97" s="2" t="s">
        <v>16</v>
      </c>
    </row>
    <row r="98">
      <c r="A98" s="2" t="s">
        <v>315</v>
      </c>
      <c r="B98" s="2">
        <v>1.0</v>
      </c>
      <c r="C98" s="2">
        <v>126.578776</v>
      </c>
      <c r="D98" s="2" t="s">
        <v>16</v>
      </c>
    </row>
    <row r="99">
      <c r="A99" s="2" t="s">
        <v>315</v>
      </c>
      <c r="B99" s="2">
        <v>2.0</v>
      </c>
      <c r="C99" s="2">
        <v>125.373889</v>
      </c>
      <c r="D99" s="2" t="s">
        <v>16</v>
      </c>
      <c r="E99">
        <f>AVERAGE(C97:C99)</f>
        <v>127.238635</v>
      </c>
      <c r="F99" s="2">
        <v>127.238635</v>
      </c>
    </row>
    <row r="100">
      <c r="A100" s="2" t="s">
        <v>316</v>
      </c>
      <c r="B100" s="2">
        <v>0.0</v>
      </c>
      <c r="C100" s="2">
        <v>189.488294</v>
      </c>
      <c r="D100" s="2" t="s">
        <v>16</v>
      </c>
    </row>
    <row r="101">
      <c r="A101" s="2" t="s">
        <v>316</v>
      </c>
      <c r="B101" s="2">
        <v>1.0</v>
      </c>
      <c r="C101" s="2">
        <v>208.703645</v>
      </c>
      <c r="D101" s="2" t="s">
        <v>16</v>
      </c>
    </row>
    <row r="102">
      <c r="A102" s="2" t="s">
        <v>316</v>
      </c>
      <c r="B102" s="2">
        <v>2.0</v>
      </c>
      <c r="C102" s="2">
        <v>216.458087</v>
      </c>
      <c r="D102" s="2" t="s">
        <v>16</v>
      </c>
      <c r="E102">
        <f>AVERAGE(C100:C102)</f>
        <v>204.883342</v>
      </c>
      <c r="F102" s="2">
        <v>204.883342</v>
      </c>
    </row>
    <row r="104">
      <c r="A104" s="2" t="s">
        <v>314</v>
      </c>
      <c r="B104" s="2">
        <v>0.0</v>
      </c>
      <c r="C104" s="2">
        <v>32.733529</v>
      </c>
      <c r="D104" s="2" t="s">
        <v>16</v>
      </c>
    </row>
    <row r="105">
      <c r="A105" s="2" t="s">
        <v>314</v>
      </c>
      <c r="B105" s="2">
        <v>1.0</v>
      </c>
      <c r="C105" s="2">
        <v>31.510017</v>
      </c>
      <c r="D105" s="2" t="s">
        <v>16</v>
      </c>
    </row>
    <row r="106">
      <c r="A106" s="2" t="s">
        <v>314</v>
      </c>
      <c r="B106" s="2">
        <v>2.0</v>
      </c>
      <c r="C106" s="2">
        <v>31.26797</v>
      </c>
      <c r="D106" s="2" t="s">
        <v>16</v>
      </c>
      <c r="E106">
        <f>AVERAGE(C104:C106)</f>
        <v>31.837172</v>
      </c>
    </row>
    <row r="107">
      <c r="A107" s="2" t="s">
        <v>315</v>
      </c>
      <c r="B107" s="2">
        <v>0.0</v>
      </c>
      <c r="C107" s="2">
        <v>129.401349</v>
      </c>
      <c r="D107" s="2" t="s">
        <v>16</v>
      </c>
    </row>
    <row r="108">
      <c r="A108" s="2" t="s">
        <v>315</v>
      </c>
      <c r="B108" s="2">
        <v>1.0</v>
      </c>
      <c r="C108" s="2">
        <v>132.529484</v>
      </c>
      <c r="D108" s="2" t="s">
        <v>16</v>
      </c>
    </row>
    <row r="109">
      <c r="A109" s="2" t="s">
        <v>315</v>
      </c>
      <c r="B109" s="2">
        <v>2.0</v>
      </c>
      <c r="C109" s="2">
        <v>132.926003</v>
      </c>
      <c r="D109" s="2" t="s">
        <v>16</v>
      </c>
      <c r="E109">
        <f>AVERAGE(C107:C109)</f>
        <v>131.6189453</v>
      </c>
    </row>
    <row r="110">
      <c r="A110" s="2" t="s">
        <v>316</v>
      </c>
      <c r="B110" s="2">
        <v>0.0</v>
      </c>
      <c r="C110" s="2">
        <v>189.728367</v>
      </c>
      <c r="D110" s="2" t="s">
        <v>16</v>
      </c>
    </row>
    <row r="111">
      <c r="A111" s="2" t="s">
        <v>316</v>
      </c>
      <c r="B111" s="2">
        <v>1.0</v>
      </c>
      <c r="C111" s="2">
        <v>216.285503</v>
      </c>
      <c r="D111" s="2" t="s">
        <v>16</v>
      </c>
    </row>
    <row r="112">
      <c r="A112" s="2" t="s">
        <v>316</v>
      </c>
      <c r="B112" s="2">
        <v>2.0</v>
      </c>
      <c r="C112" s="2">
        <v>219.587085</v>
      </c>
      <c r="D112" s="2" t="s">
        <v>16</v>
      </c>
      <c r="E112">
        <f>AVERAGE(C110:C112)</f>
        <v>208.5336517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</cols>
  <sheetData>
    <row r="1">
      <c r="A1" s="2" t="s">
        <v>258</v>
      </c>
      <c r="B1" s="2" t="s">
        <v>243</v>
      </c>
      <c r="C1" s="2" t="s">
        <v>165</v>
      </c>
      <c r="D1" s="2">
        <v>86.1034</v>
      </c>
      <c r="E1" s="2">
        <v>8.45092</v>
      </c>
      <c r="F1" s="2">
        <v>37.4375</v>
      </c>
      <c r="G1" s="2">
        <v>52.2661</v>
      </c>
    </row>
    <row r="2">
      <c r="A2" s="2" t="s">
        <v>258</v>
      </c>
      <c r="B2" s="2" t="s">
        <v>244</v>
      </c>
      <c r="C2" s="2" t="s">
        <v>165</v>
      </c>
      <c r="D2" s="2">
        <v>143.203</v>
      </c>
      <c r="E2" s="2">
        <v>18.3964</v>
      </c>
      <c r="F2" s="2">
        <v>76.8872</v>
      </c>
      <c r="G2" s="2">
        <v>103.507</v>
      </c>
    </row>
    <row r="3">
      <c r="A3" s="2" t="s">
        <v>258</v>
      </c>
      <c r="B3" s="2" t="s">
        <v>245</v>
      </c>
      <c r="C3" s="2" t="s">
        <v>165</v>
      </c>
      <c r="D3" s="2">
        <v>142.716</v>
      </c>
      <c r="E3" s="2">
        <v>18.0353</v>
      </c>
      <c r="F3" s="2">
        <v>77.2655</v>
      </c>
      <c r="G3" s="2">
        <v>103.502</v>
      </c>
      <c r="I3">
        <f>AVERAGE(G1:G3)</f>
        <v>86.42503333</v>
      </c>
    </row>
    <row r="4">
      <c r="A4" s="2" t="s">
        <v>259</v>
      </c>
      <c r="B4" s="2" t="s">
        <v>243</v>
      </c>
      <c r="C4" s="2" t="s">
        <v>165</v>
      </c>
      <c r="D4" s="2">
        <v>18.6078</v>
      </c>
      <c r="E4" s="2">
        <v>4.05627</v>
      </c>
      <c r="F4" s="2">
        <v>5.00514</v>
      </c>
      <c r="G4" s="2">
        <v>11.3091</v>
      </c>
    </row>
    <row r="5">
      <c r="A5" s="2" t="s">
        <v>259</v>
      </c>
      <c r="B5" s="2" t="s">
        <v>244</v>
      </c>
      <c r="C5" s="2" t="s">
        <v>165</v>
      </c>
      <c r="D5" s="2">
        <v>18.0879</v>
      </c>
      <c r="E5" s="2">
        <v>3.87526</v>
      </c>
      <c r="F5" s="2">
        <v>4.84807</v>
      </c>
      <c r="G5" s="2">
        <v>10.5517</v>
      </c>
    </row>
    <row r="6">
      <c r="A6" s="2" t="s">
        <v>259</v>
      </c>
      <c r="B6" s="2" t="s">
        <v>245</v>
      </c>
      <c r="C6" s="2" t="s">
        <v>165</v>
      </c>
      <c r="D6" s="2">
        <v>18.6524</v>
      </c>
      <c r="E6" s="2">
        <v>4.10732</v>
      </c>
      <c r="F6" s="2">
        <v>5.03593</v>
      </c>
      <c r="G6" s="2">
        <v>11.3929</v>
      </c>
      <c r="I6">
        <f>AVERAGE(G4:G6)</f>
        <v>11.08456667</v>
      </c>
    </row>
    <row r="7">
      <c r="A7" s="2" t="s">
        <v>260</v>
      </c>
      <c r="B7" s="2" t="s">
        <v>243</v>
      </c>
      <c r="C7" s="2" t="s">
        <v>165</v>
      </c>
      <c r="D7" s="2">
        <v>17.6242</v>
      </c>
      <c r="E7" s="2">
        <v>3.40486</v>
      </c>
      <c r="F7" s="2">
        <v>4.77219</v>
      </c>
      <c r="G7" s="2">
        <v>9.97649</v>
      </c>
    </row>
    <row r="8">
      <c r="A8" s="2" t="s">
        <v>260</v>
      </c>
      <c r="B8" s="2" t="s">
        <v>244</v>
      </c>
      <c r="C8" s="2" t="s">
        <v>165</v>
      </c>
      <c r="D8" s="2">
        <v>18.0623</v>
      </c>
      <c r="E8" s="2">
        <v>3.36128</v>
      </c>
      <c r="F8" s="2">
        <v>4.85619</v>
      </c>
      <c r="G8" s="2">
        <v>10.1363</v>
      </c>
    </row>
    <row r="9">
      <c r="A9" s="2" t="s">
        <v>260</v>
      </c>
      <c r="B9" s="2" t="s">
        <v>245</v>
      </c>
      <c r="C9" s="2" t="s">
        <v>165</v>
      </c>
      <c r="D9" s="2">
        <v>16.5428</v>
      </c>
      <c r="E9" s="2">
        <v>3.39502</v>
      </c>
      <c r="F9" s="2">
        <v>4.39508</v>
      </c>
      <c r="G9" s="2">
        <v>9.59651</v>
      </c>
      <c r="I9">
        <f>AVERAGE(G7:G9)</f>
        <v>9.9031</v>
      </c>
    </row>
    <row r="10">
      <c r="A10" s="2" t="s">
        <v>261</v>
      </c>
      <c r="B10" s="2" t="s">
        <v>243</v>
      </c>
      <c r="C10" s="2" t="s">
        <v>165</v>
      </c>
      <c r="D10" s="2">
        <v>14.4572</v>
      </c>
      <c r="E10" s="2">
        <v>3.07007</v>
      </c>
      <c r="F10" s="2">
        <v>4.19924</v>
      </c>
      <c r="G10" s="2">
        <v>8.92589</v>
      </c>
    </row>
    <row r="11">
      <c r="A11" s="2" t="s">
        <v>261</v>
      </c>
      <c r="B11" s="2" t="s">
        <v>244</v>
      </c>
      <c r="C11" s="2" t="s">
        <v>165</v>
      </c>
      <c r="D11" s="2">
        <v>14.9935</v>
      </c>
      <c r="E11" s="2">
        <v>3.23269</v>
      </c>
      <c r="F11" s="2">
        <v>4.22293</v>
      </c>
      <c r="G11" s="2">
        <v>9.17914</v>
      </c>
    </row>
    <row r="12">
      <c r="A12" s="2" t="s">
        <v>261</v>
      </c>
      <c r="B12" s="2" t="s">
        <v>245</v>
      </c>
      <c r="C12" s="2" t="s">
        <v>165</v>
      </c>
      <c r="D12" s="2">
        <v>15.0049</v>
      </c>
      <c r="E12" s="2">
        <v>2.95646</v>
      </c>
      <c r="F12" s="2">
        <v>4.29354</v>
      </c>
      <c r="G12" s="2">
        <v>9.07567</v>
      </c>
      <c r="I12">
        <f>AVERAGE(G10:G12)</f>
        <v>9.060233333</v>
      </c>
    </row>
    <row r="13">
      <c r="A13" s="2" t="s">
        <v>262</v>
      </c>
      <c r="B13" s="2" t="s">
        <v>243</v>
      </c>
      <c r="C13" s="2" t="s">
        <v>165</v>
      </c>
      <c r="D13" s="2">
        <v>16.4812</v>
      </c>
      <c r="E13" s="2">
        <v>2.8783</v>
      </c>
      <c r="F13" s="2">
        <v>4.65147</v>
      </c>
      <c r="G13" s="2">
        <v>9.50238</v>
      </c>
    </row>
    <row r="14">
      <c r="A14" s="2" t="s">
        <v>262</v>
      </c>
      <c r="B14" s="2" t="s">
        <v>244</v>
      </c>
      <c r="C14" s="2" t="s">
        <v>165</v>
      </c>
      <c r="D14" s="2">
        <v>13.5297</v>
      </c>
      <c r="E14" s="2">
        <v>2.82382</v>
      </c>
      <c r="F14" s="2">
        <v>4.23373</v>
      </c>
      <c r="G14" s="2">
        <v>8.666</v>
      </c>
    </row>
    <row r="15">
      <c r="A15" s="2" t="s">
        <v>262</v>
      </c>
      <c r="B15" s="2" t="s">
        <v>245</v>
      </c>
      <c r="C15" s="2" t="s">
        <v>165</v>
      </c>
      <c r="D15" s="2">
        <v>12.9323</v>
      </c>
      <c r="E15" s="2">
        <v>2.62997</v>
      </c>
      <c r="F15" s="2">
        <v>4.23125</v>
      </c>
      <c r="G15" s="2">
        <v>8.35009</v>
      </c>
      <c r="I15">
        <f>AVERAGE(G13:G15)</f>
        <v>8.83949</v>
      </c>
    </row>
    <row r="16">
      <c r="A16" s="2" t="s">
        <v>263</v>
      </c>
      <c r="B16" s="2" t="s">
        <v>243</v>
      </c>
      <c r="C16" s="2" t="s">
        <v>165</v>
      </c>
      <c r="D16" s="2">
        <v>15.3416</v>
      </c>
      <c r="E16" s="2">
        <v>2.93419</v>
      </c>
      <c r="F16" s="2">
        <v>4.42023</v>
      </c>
      <c r="G16" s="2">
        <v>9.25614</v>
      </c>
    </row>
    <row r="17">
      <c r="A17" s="2" t="s">
        <v>263</v>
      </c>
      <c r="B17" s="2" t="s">
        <v>244</v>
      </c>
      <c r="C17" s="2" t="s">
        <v>165</v>
      </c>
      <c r="D17" s="2">
        <v>15.2048</v>
      </c>
      <c r="E17" s="2">
        <v>2.79079</v>
      </c>
      <c r="F17" s="2">
        <v>4.61136</v>
      </c>
      <c r="G17" s="2">
        <v>9.23331</v>
      </c>
    </row>
    <row r="18">
      <c r="A18" s="2" t="s">
        <v>263</v>
      </c>
      <c r="B18" s="2" t="s">
        <v>245</v>
      </c>
      <c r="C18" s="2" t="s">
        <v>165</v>
      </c>
      <c r="D18" s="2">
        <v>13.3285</v>
      </c>
      <c r="E18" s="2">
        <v>2.89574</v>
      </c>
      <c r="F18" s="2">
        <v>4.3483</v>
      </c>
      <c r="G18" s="2">
        <v>8.80253</v>
      </c>
      <c r="I18">
        <f>AVERAGE(G16:G18)</f>
        <v>9.097326667</v>
      </c>
    </row>
    <row r="19">
      <c r="A19" s="2" t="s">
        <v>264</v>
      </c>
      <c r="B19" s="2" t="s">
        <v>243</v>
      </c>
      <c r="C19" s="2" t="s">
        <v>165</v>
      </c>
      <c r="D19" s="2">
        <v>23.3027</v>
      </c>
      <c r="E19" s="2">
        <v>4.99135</v>
      </c>
      <c r="F19" s="2">
        <v>6.90973</v>
      </c>
      <c r="G19" s="2">
        <v>13.8364</v>
      </c>
    </row>
    <row r="20">
      <c r="A20" s="2" t="s">
        <v>264</v>
      </c>
      <c r="B20" s="2" t="s">
        <v>244</v>
      </c>
      <c r="C20" s="2" t="s">
        <v>165</v>
      </c>
      <c r="D20" s="2">
        <v>22.5502</v>
      </c>
      <c r="E20" s="2">
        <v>5.08236</v>
      </c>
      <c r="F20" s="2">
        <v>6.92945</v>
      </c>
      <c r="G20" s="2">
        <v>13.9674</v>
      </c>
    </row>
    <row r="21">
      <c r="A21" s="2" t="s">
        <v>264</v>
      </c>
      <c r="B21" s="2" t="s">
        <v>245</v>
      </c>
      <c r="C21" s="2" t="s">
        <v>165</v>
      </c>
      <c r="D21" s="2">
        <v>24.1994</v>
      </c>
      <c r="E21" s="2">
        <v>4.73916</v>
      </c>
      <c r="F21" s="2">
        <v>7.39803</v>
      </c>
      <c r="G21" s="2">
        <v>14.3071</v>
      </c>
      <c r="I21">
        <f>AVERAGE(G19:G21)</f>
        <v>14.03696667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14"/>
  </cols>
  <sheetData>
    <row r="1">
      <c r="A1" s="2"/>
      <c r="B1" s="2"/>
      <c r="C1" s="2"/>
      <c r="D1" s="2"/>
      <c r="E1" s="2"/>
      <c r="F1" s="2"/>
      <c r="G1" s="2" t="s">
        <v>317</v>
      </c>
      <c r="H1" s="2"/>
      <c r="I1" s="2"/>
    </row>
    <row r="2">
      <c r="A2" s="2" t="s">
        <v>318</v>
      </c>
      <c r="B2" s="2" t="s">
        <v>319</v>
      </c>
      <c r="C2" s="2" t="s">
        <v>320</v>
      </c>
      <c r="D2" s="2">
        <v>541.397</v>
      </c>
      <c r="E2" s="2">
        <v>72.0405</v>
      </c>
      <c r="F2" s="2">
        <v>366.817</v>
      </c>
      <c r="G2" s="2">
        <v>443.561</v>
      </c>
      <c r="H2" s="2">
        <v>23.4177</v>
      </c>
      <c r="I2" s="2">
        <v>1.0</v>
      </c>
    </row>
    <row r="3">
      <c r="A3" s="2" t="s">
        <v>318</v>
      </c>
      <c r="B3" s="2" t="s">
        <v>319</v>
      </c>
      <c r="C3" s="2" t="s">
        <v>321</v>
      </c>
      <c r="D3" s="2">
        <v>76.673</v>
      </c>
      <c r="E3" s="2">
        <v>9.83805</v>
      </c>
      <c r="F3" s="2">
        <v>29.8435</v>
      </c>
      <c r="G3" s="2">
        <v>40.4965</v>
      </c>
      <c r="H3" s="2">
        <v>25.2379</v>
      </c>
      <c r="I3" s="2">
        <v>16.0</v>
      </c>
    </row>
    <row r="4">
      <c r="A4" s="2" t="s">
        <v>318</v>
      </c>
      <c r="B4" s="2" t="s">
        <v>319</v>
      </c>
      <c r="C4" s="2" t="s">
        <v>322</v>
      </c>
      <c r="D4" s="2">
        <v>63.3595</v>
      </c>
      <c r="E4" s="2">
        <v>7.00212</v>
      </c>
      <c r="F4" s="2">
        <v>20.5483</v>
      </c>
      <c r="G4" s="2">
        <v>28.3052</v>
      </c>
      <c r="H4" s="2">
        <v>25.0993</v>
      </c>
      <c r="I4" s="2">
        <v>24.0</v>
      </c>
    </row>
    <row r="5">
      <c r="A5" s="2" t="s">
        <v>318</v>
      </c>
      <c r="B5" s="2" t="s">
        <v>319</v>
      </c>
      <c r="C5" s="2" t="s">
        <v>323</v>
      </c>
      <c r="D5" s="2">
        <v>54.6862</v>
      </c>
      <c r="E5" s="2">
        <v>5.48103</v>
      </c>
      <c r="F5" s="2">
        <v>15.624</v>
      </c>
      <c r="G5" s="2">
        <v>21.816</v>
      </c>
      <c r="H5" s="2">
        <v>24.6336</v>
      </c>
      <c r="I5" s="2">
        <v>32.0</v>
      </c>
    </row>
    <row r="6">
      <c r="A6" s="2" t="s">
        <v>318</v>
      </c>
      <c r="B6" s="2" t="s">
        <v>319</v>
      </c>
      <c r="C6" s="2" t="s">
        <v>324</v>
      </c>
      <c r="D6" s="2">
        <v>52.7301</v>
      </c>
      <c r="E6" s="2">
        <v>5.33176</v>
      </c>
      <c r="F6" s="2">
        <v>13.51</v>
      </c>
      <c r="G6" s="2">
        <v>19.5269</v>
      </c>
      <c r="H6" s="2">
        <v>25.0856</v>
      </c>
      <c r="I6" s="2">
        <v>40.0</v>
      </c>
    </row>
    <row r="7">
      <c r="A7" s="2" t="s">
        <v>318</v>
      </c>
      <c r="B7" s="2" t="s">
        <v>319</v>
      </c>
      <c r="C7" s="2" t="s">
        <v>325</v>
      </c>
      <c r="D7" s="2">
        <v>50.5365</v>
      </c>
      <c r="E7" s="2">
        <v>4.73982</v>
      </c>
      <c r="F7" s="2">
        <v>12.6819</v>
      </c>
      <c r="G7" s="2">
        <v>18.076</v>
      </c>
      <c r="H7" s="2">
        <v>24.3866</v>
      </c>
      <c r="I7" s="2">
        <v>48.0</v>
      </c>
    </row>
    <row r="8">
      <c r="A8" s="2" t="s">
        <v>318</v>
      </c>
      <c r="B8" s="2" t="s">
        <v>319</v>
      </c>
      <c r="C8" s="2" t="s">
        <v>326</v>
      </c>
      <c r="D8" s="2">
        <v>111.578</v>
      </c>
      <c r="E8" s="2">
        <v>17.0248</v>
      </c>
      <c r="F8" s="2">
        <v>52.4738</v>
      </c>
      <c r="G8" s="2">
        <v>70.5998</v>
      </c>
      <c r="H8" s="2">
        <v>25.5742</v>
      </c>
      <c r="I8" s="2">
        <v>8.0</v>
      </c>
    </row>
    <row r="11">
      <c r="A11" s="2" t="s">
        <v>327</v>
      </c>
      <c r="B11" s="2" t="s">
        <v>319</v>
      </c>
      <c r="C11" s="2" t="s">
        <v>323</v>
      </c>
      <c r="D11" s="2">
        <v>28.2168</v>
      </c>
      <c r="E11" s="2">
        <v>1.76277</v>
      </c>
      <c r="F11" s="2">
        <v>5.09726</v>
      </c>
      <c r="G11" s="2">
        <v>7.96782</v>
      </c>
      <c r="H11" s="2">
        <v>8.3131</v>
      </c>
      <c r="I11" s="2">
        <v>32.0</v>
      </c>
    </row>
    <row r="12">
      <c r="A12" s="2" t="s">
        <v>327</v>
      </c>
      <c r="B12" s="2" t="s">
        <v>319</v>
      </c>
      <c r="C12" s="2" t="s">
        <v>325</v>
      </c>
      <c r="D12" s="2">
        <v>28.9204</v>
      </c>
      <c r="E12" s="2">
        <v>1.77667</v>
      </c>
      <c r="F12" s="2">
        <v>6.09798</v>
      </c>
      <c r="G12" s="2">
        <v>8.59459</v>
      </c>
      <c r="H12" s="2">
        <v>7.76985</v>
      </c>
      <c r="I12" s="2">
        <v>48.0</v>
      </c>
    </row>
    <row r="13">
      <c r="A13" s="2" t="s">
        <v>327</v>
      </c>
      <c r="B13" s="2" t="s">
        <v>319</v>
      </c>
      <c r="C13" s="2" t="s">
        <v>324</v>
      </c>
      <c r="D13" s="2">
        <v>28.4711</v>
      </c>
      <c r="E13" s="2">
        <v>2.09569</v>
      </c>
      <c r="F13" s="2">
        <v>5.5996</v>
      </c>
      <c r="G13" s="2">
        <v>8.49216</v>
      </c>
      <c r="H13" s="2">
        <v>7.74017</v>
      </c>
      <c r="I13" s="2">
        <v>40.0</v>
      </c>
    </row>
    <row r="14">
      <c r="A14" s="2" t="s">
        <v>327</v>
      </c>
      <c r="B14" s="2" t="s">
        <v>319</v>
      </c>
      <c r="C14" s="2" t="s">
        <v>322</v>
      </c>
      <c r="D14" s="2">
        <v>29.6846</v>
      </c>
      <c r="E14" s="2">
        <v>2.20532</v>
      </c>
      <c r="F14" s="2">
        <v>5.02634</v>
      </c>
      <c r="G14" s="2">
        <v>8.04925</v>
      </c>
      <c r="H14" s="2">
        <v>8.43821</v>
      </c>
      <c r="I14" s="2">
        <v>24.0</v>
      </c>
    </row>
    <row r="15">
      <c r="A15" s="2" t="s">
        <v>327</v>
      </c>
      <c r="B15" s="2" t="s">
        <v>319</v>
      </c>
      <c r="C15" s="2" t="s">
        <v>321</v>
      </c>
      <c r="D15" s="2">
        <v>30.2418</v>
      </c>
      <c r="E15" s="2">
        <v>3.1387</v>
      </c>
      <c r="F15" s="2">
        <v>6.93055</v>
      </c>
      <c r="G15" s="2">
        <v>10.9905</v>
      </c>
      <c r="H15" s="2">
        <v>7.76699</v>
      </c>
      <c r="I15" s="2">
        <v>16.0</v>
      </c>
    </row>
    <row r="16">
      <c r="A16" s="2" t="s">
        <v>327</v>
      </c>
      <c r="B16" s="2" t="s">
        <v>319</v>
      </c>
      <c r="C16" s="2" t="s">
        <v>320</v>
      </c>
      <c r="D16" s="2">
        <v>201.403</v>
      </c>
      <c r="E16" s="2">
        <v>35.4707</v>
      </c>
      <c r="F16" s="2">
        <v>80.8359</v>
      </c>
      <c r="G16" s="2">
        <v>121.017</v>
      </c>
      <c r="H16" s="2">
        <v>5.72997</v>
      </c>
      <c r="I16" s="2">
        <v>1.0</v>
      </c>
    </row>
    <row r="17">
      <c r="A17" s="2" t="s">
        <v>327</v>
      </c>
      <c r="B17" s="2" t="s">
        <v>319</v>
      </c>
      <c r="C17" s="2" t="s">
        <v>326</v>
      </c>
      <c r="D17" s="2">
        <v>43.6299</v>
      </c>
      <c r="E17" s="2">
        <v>5.43491</v>
      </c>
      <c r="F17" s="2">
        <v>12.5046</v>
      </c>
      <c r="G17" s="2">
        <v>19.3701</v>
      </c>
      <c r="H17" s="2">
        <v>7.63136</v>
      </c>
      <c r="I17" s="2">
        <v>8.0</v>
      </c>
    </row>
    <row r="21">
      <c r="B21" s="12"/>
      <c r="C21" s="8" t="s">
        <v>235</v>
      </c>
      <c r="D21" s="12"/>
      <c r="G21" s="2" t="s">
        <v>224</v>
      </c>
    </row>
    <row r="22">
      <c r="A22" s="8" t="s">
        <v>328</v>
      </c>
      <c r="C22" s="8" t="s">
        <v>251</v>
      </c>
      <c r="D22" s="8" t="s">
        <v>329</v>
      </c>
      <c r="E22" s="2" t="s">
        <v>330</v>
      </c>
      <c r="G22" s="2" t="s">
        <v>251</v>
      </c>
      <c r="H22" s="2" t="s">
        <v>329</v>
      </c>
      <c r="I22" s="2" t="s">
        <v>330</v>
      </c>
    </row>
    <row r="23">
      <c r="A23" s="2">
        <v>1.0</v>
      </c>
      <c r="C23" s="8">
        <v>51.1576</v>
      </c>
      <c r="D23" s="8">
        <v>121.017</v>
      </c>
      <c r="E23" s="8">
        <v>443.561</v>
      </c>
      <c r="G23" s="12">
        <f t="shared" ref="G23:G29" si="1">51.16/C23</f>
        <v>1.000046914</v>
      </c>
      <c r="H23" s="12">
        <f t="shared" ref="H23:H29" si="2">121.02/D23</f>
        <v>1.00002479</v>
      </c>
      <c r="I23" s="12">
        <f t="shared" ref="I23:I29" si="3">443.561/E23</f>
        <v>1</v>
      </c>
    </row>
    <row r="24">
      <c r="A24" s="2">
        <v>8.0</v>
      </c>
      <c r="C24" s="8">
        <v>14.3818</v>
      </c>
      <c r="D24" s="8">
        <v>19.3701</v>
      </c>
      <c r="E24" s="8">
        <v>70.5998</v>
      </c>
      <c r="G24" s="12">
        <f t="shared" si="1"/>
        <v>3.557273777</v>
      </c>
      <c r="H24" s="12">
        <f t="shared" si="2"/>
        <v>6.24777363</v>
      </c>
      <c r="I24" s="12">
        <f t="shared" si="3"/>
        <v>6.282751509</v>
      </c>
    </row>
    <row r="25">
      <c r="A25" s="2">
        <v>16.0</v>
      </c>
      <c r="C25" s="8">
        <v>11.1088</v>
      </c>
      <c r="D25" s="8">
        <v>10.9905</v>
      </c>
      <c r="E25" s="8">
        <v>40.4965</v>
      </c>
      <c r="G25" s="12">
        <f t="shared" si="1"/>
        <v>4.605357914</v>
      </c>
      <c r="H25" s="12">
        <f t="shared" si="2"/>
        <v>11.01132797</v>
      </c>
      <c r="I25" s="12">
        <f t="shared" si="3"/>
        <v>10.95307002</v>
      </c>
    </row>
    <row r="26">
      <c r="A26" s="2">
        <v>24.0</v>
      </c>
      <c r="C26" s="8">
        <v>9.45127</v>
      </c>
      <c r="D26" s="8">
        <v>8.04925</v>
      </c>
      <c r="E26" s="8">
        <v>28.3052</v>
      </c>
      <c r="G26" s="12">
        <f t="shared" si="1"/>
        <v>5.413029148</v>
      </c>
      <c r="H26" s="12">
        <f t="shared" si="2"/>
        <v>15.03494114</v>
      </c>
      <c r="I26" s="12">
        <f t="shared" si="3"/>
        <v>15.67065416</v>
      </c>
    </row>
    <row r="27">
      <c r="A27" s="2">
        <v>32.0</v>
      </c>
      <c r="C27" s="8">
        <v>9.68667</v>
      </c>
      <c r="D27" s="8">
        <v>7.96782</v>
      </c>
      <c r="E27" s="8">
        <v>21.816</v>
      </c>
      <c r="G27" s="12">
        <f t="shared" si="1"/>
        <v>5.281484762</v>
      </c>
      <c r="H27" s="12">
        <f t="shared" si="2"/>
        <v>15.18859613</v>
      </c>
      <c r="I27" s="12">
        <f t="shared" si="3"/>
        <v>20.33191236</v>
      </c>
    </row>
    <row r="28">
      <c r="A28" s="2">
        <v>40.0</v>
      </c>
      <c r="C28" s="8">
        <v>8.96673</v>
      </c>
      <c r="D28" s="8">
        <v>8.49216</v>
      </c>
      <c r="E28" s="8">
        <v>19.5269</v>
      </c>
      <c r="G28" s="12">
        <f t="shared" si="1"/>
        <v>5.705535909</v>
      </c>
      <c r="H28" s="12">
        <f t="shared" si="2"/>
        <v>14.25079132</v>
      </c>
      <c r="I28" s="12">
        <f t="shared" si="3"/>
        <v>22.71538237</v>
      </c>
    </row>
    <row r="29">
      <c r="A29" s="2">
        <v>48.0</v>
      </c>
      <c r="C29" s="8">
        <v>9.41436</v>
      </c>
      <c r="D29" s="8">
        <v>8.59459</v>
      </c>
      <c r="E29" s="8">
        <v>18.076</v>
      </c>
      <c r="G29" s="12">
        <f t="shared" si="1"/>
        <v>5.434251505</v>
      </c>
      <c r="H29" s="12">
        <f t="shared" si="2"/>
        <v>14.08095092</v>
      </c>
      <c r="I29" s="12">
        <f t="shared" si="3"/>
        <v>24.53867006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29"/>
  </cols>
  <sheetData>
    <row r="1">
      <c r="A1" s="1" t="s">
        <v>251</v>
      </c>
      <c r="G1" s="2" t="s">
        <v>361</v>
      </c>
      <c r="J1" s="2" t="s">
        <v>337</v>
      </c>
    </row>
    <row r="2">
      <c r="A2" s="2" t="s">
        <v>379</v>
      </c>
      <c r="B2" s="2">
        <v>10.0</v>
      </c>
      <c r="C2" s="2">
        <v>7.79587</v>
      </c>
      <c r="D2" s="2" t="s">
        <v>16</v>
      </c>
      <c r="E2" s="2"/>
      <c r="F2" s="2" t="s">
        <v>380</v>
      </c>
      <c r="G2" s="2" t="s">
        <v>251</v>
      </c>
      <c r="H2" s="2" t="s">
        <v>194</v>
      </c>
      <c r="J2" s="2" t="s">
        <v>251</v>
      </c>
      <c r="K2" s="2" t="s">
        <v>194</v>
      </c>
    </row>
    <row r="3">
      <c r="A3" s="2" t="s">
        <v>379</v>
      </c>
      <c r="B3" s="2">
        <v>10.0</v>
      </c>
      <c r="C3" s="2" t="s">
        <v>381</v>
      </c>
      <c r="D3" s="2">
        <v>0.712015</v>
      </c>
      <c r="E3" s="2" t="s">
        <v>16</v>
      </c>
      <c r="F3" s="2">
        <v>10.0</v>
      </c>
      <c r="G3" s="2">
        <v>0.712015</v>
      </c>
      <c r="H3" s="2">
        <v>0.686761</v>
      </c>
      <c r="I3">
        <f t="shared" ref="I3:I23" si="1">G3-H3</f>
        <v>0.025254</v>
      </c>
      <c r="J3" s="2">
        <v>7.79587</v>
      </c>
      <c r="K3" s="2">
        <v>3.61381</v>
      </c>
    </row>
    <row r="4">
      <c r="A4" s="2" t="s">
        <v>382</v>
      </c>
      <c r="B4" s="2">
        <v>20.0</v>
      </c>
      <c r="C4" s="2">
        <v>15.2591</v>
      </c>
      <c r="D4" s="2" t="s">
        <v>16</v>
      </c>
      <c r="E4" s="2"/>
      <c r="F4" s="2">
        <v>20.0</v>
      </c>
      <c r="G4" s="2">
        <v>0.721354</v>
      </c>
      <c r="H4" s="2">
        <v>0.707105</v>
      </c>
      <c r="I4">
        <f t="shared" si="1"/>
        <v>0.014249</v>
      </c>
      <c r="J4" s="2">
        <v>15.2591</v>
      </c>
      <c r="K4" s="2">
        <v>6.60478</v>
      </c>
    </row>
    <row r="5">
      <c r="A5" s="2" t="s">
        <v>382</v>
      </c>
      <c r="B5" s="2">
        <v>20.0</v>
      </c>
      <c r="C5" s="2" t="s">
        <v>381</v>
      </c>
      <c r="D5" s="2">
        <v>0.721354</v>
      </c>
      <c r="E5" s="2" t="s">
        <v>16</v>
      </c>
      <c r="F5" s="2">
        <v>30.0</v>
      </c>
      <c r="G5" s="2">
        <v>0.726773</v>
      </c>
      <c r="H5" s="2">
        <v>0.716363</v>
      </c>
      <c r="I5">
        <f t="shared" si="1"/>
        <v>0.01041</v>
      </c>
      <c r="J5" s="2">
        <v>22.4402</v>
      </c>
      <c r="K5" s="2">
        <v>9.47929</v>
      </c>
    </row>
    <row r="6">
      <c r="A6" s="2" t="s">
        <v>383</v>
      </c>
      <c r="B6" s="2">
        <v>30.0</v>
      </c>
      <c r="C6" s="2">
        <v>22.4402</v>
      </c>
      <c r="D6" s="2" t="s">
        <v>16</v>
      </c>
      <c r="E6" s="2"/>
      <c r="F6" s="2">
        <v>40.0</v>
      </c>
      <c r="G6" s="2">
        <v>0.730013</v>
      </c>
      <c r="H6" s="2">
        <v>0.721148</v>
      </c>
      <c r="I6">
        <f t="shared" si="1"/>
        <v>0.008865</v>
      </c>
      <c r="J6" s="2">
        <v>28.6094</v>
      </c>
      <c r="K6" s="2">
        <v>12.3847</v>
      </c>
    </row>
    <row r="7">
      <c r="A7" s="2" t="s">
        <v>383</v>
      </c>
      <c r="B7" s="2">
        <v>30.0</v>
      </c>
      <c r="C7" s="2" t="s">
        <v>381</v>
      </c>
      <c r="D7" s="2">
        <v>0.726773</v>
      </c>
      <c r="E7" s="2" t="s">
        <v>16</v>
      </c>
      <c r="F7" s="2">
        <v>50.0</v>
      </c>
      <c r="G7" s="2">
        <v>0.732568</v>
      </c>
      <c r="H7" s="2">
        <v>0.72454</v>
      </c>
      <c r="I7">
        <f t="shared" si="1"/>
        <v>0.008028</v>
      </c>
      <c r="J7" s="2">
        <v>35.6664</v>
      </c>
      <c r="K7" s="2">
        <v>14.8488</v>
      </c>
    </row>
    <row r="8">
      <c r="A8" s="2" t="s">
        <v>385</v>
      </c>
      <c r="B8" s="2">
        <v>40.0</v>
      </c>
      <c r="C8" s="2">
        <v>28.6094</v>
      </c>
      <c r="D8" s="2" t="s">
        <v>16</v>
      </c>
      <c r="E8" s="2"/>
      <c r="F8" s="2">
        <v>60.0</v>
      </c>
      <c r="G8" s="2">
        <v>0.734557</v>
      </c>
      <c r="H8" s="2">
        <v>0.727117</v>
      </c>
      <c r="I8">
        <f t="shared" si="1"/>
        <v>0.00744</v>
      </c>
      <c r="J8" s="2">
        <v>42.6911</v>
      </c>
      <c r="K8" s="2">
        <v>17.7493</v>
      </c>
    </row>
    <row r="9">
      <c r="A9" s="2" t="s">
        <v>385</v>
      </c>
      <c r="B9" s="2">
        <v>40.0</v>
      </c>
      <c r="C9" s="2" t="s">
        <v>381</v>
      </c>
      <c r="D9" s="2">
        <v>0.730013</v>
      </c>
      <c r="E9" s="2" t="s">
        <v>16</v>
      </c>
      <c r="F9" s="2">
        <v>70.0</v>
      </c>
      <c r="G9" s="2">
        <v>0.736255</v>
      </c>
      <c r="H9" s="2">
        <v>0.728821</v>
      </c>
      <c r="I9">
        <f t="shared" si="1"/>
        <v>0.007434</v>
      </c>
      <c r="J9" s="2">
        <v>48.9344</v>
      </c>
      <c r="K9" s="2">
        <v>20.0406</v>
      </c>
    </row>
    <row r="10">
      <c r="A10" s="2" t="s">
        <v>386</v>
      </c>
      <c r="B10" s="2">
        <v>50.0</v>
      </c>
      <c r="C10" s="2">
        <v>35.6664</v>
      </c>
      <c r="D10" s="2" t="s">
        <v>16</v>
      </c>
      <c r="E10" s="2"/>
      <c r="F10" s="2">
        <v>80.0</v>
      </c>
      <c r="G10" s="2">
        <v>0.737714</v>
      </c>
      <c r="H10" s="2">
        <v>0.730549</v>
      </c>
      <c r="I10">
        <f t="shared" si="1"/>
        <v>0.007165</v>
      </c>
      <c r="J10" s="2">
        <v>55.4431</v>
      </c>
      <c r="K10" s="2">
        <v>24.7573</v>
      </c>
    </row>
    <row r="11">
      <c r="A11" s="2" t="s">
        <v>386</v>
      </c>
      <c r="B11" s="2">
        <v>50.0</v>
      </c>
      <c r="C11" s="2" t="s">
        <v>381</v>
      </c>
      <c r="D11" s="2">
        <v>0.732568</v>
      </c>
      <c r="E11" s="2" t="s">
        <v>16</v>
      </c>
      <c r="F11" s="2">
        <v>90.0</v>
      </c>
      <c r="G11" s="2">
        <v>0.73911</v>
      </c>
      <c r="H11" s="2">
        <v>0.732334</v>
      </c>
      <c r="I11">
        <f t="shared" si="1"/>
        <v>0.006776</v>
      </c>
      <c r="J11" s="2">
        <v>60.3315</v>
      </c>
      <c r="K11" s="2">
        <v>25.3876</v>
      </c>
    </row>
    <row r="12">
      <c r="A12" s="2" t="s">
        <v>387</v>
      </c>
      <c r="B12" s="2">
        <v>60.0</v>
      </c>
      <c r="C12" s="2">
        <v>42.6911</v>
      </c>
      <c r="D12" s="2" t="s">
        <v>16</v>
      </c>
      <c r="E12" s="2"/>
      <c r="F12" s="2">
        <v>100.0</v>
      </c>
      <c r="G12" s="2">
        <v>0.74045</v>
      </c>
      <c r="H12" s="2">
        <v>0.73339</v>
      </c>
      <c r="I12">
        <f t="shared" si="1"/>
        <v>0.00706</v>
      </c>
      <c r="J12" s="2">
        <v>70.8275</v>
      </c>
      <c r="K12" s="2">
        <v>29.0168</v>
      </c>
    </row>
    <row r="13">
      <c r="A13" s="2" t="s">
        <v>387</v>
      </c>
      <c r="B13" s="2">
        <v>60.0</v>
      </c>
      <c r="C13" s="2" t="s">
        <v>381</v>
      </c>
      <c r="D13" s="2">
        <v>0.734557</v>
      </c>
      <c r="E13" s="2" t="s">
        <v>16</v>
      </c>
      <c r="F13" s="2">
        <v>120.0</v>
      </c>
      <c r="G13" s="2">
        <v>0.742424</v>
      </c>
      <c r="H13" s="2">
        <v>0.735373</v>
      </c>
      <c r="I13">
        <f t="shared" si="1"/>
        <v>0.007051</v>
      </c>
      <c r="J13" s="2">
        <v>79.3396</v>
      </c>
      <c r="K13" s="2">
        <v>33.3045</v>
      </c>
    </row>
    <row r="14">
      <c r="A14" s="2" t="s">
        <v>388</v>
      </c>
      <c r="B14" s="2">
        <v>70.0</v>
      </c>
      <c r="C14" s="2">
        <v>48.9344</v>
      </c>
      <c r="D14" s="2" t="s">
        <v>16</v>
      </c>
      <c r="E14" s="2"/>
      <c r="F14" s="2">
        <v>140.0</v>
      </c>
      <c r="G14" s="2">
        <v>0.744163</v>
      </c>
      <c r="H14" s="2">
        <v>0.737416</v>
      </c>
      <c r="I14">
        <f t="shared" si="1"/>
        <v>0.006747</v>
      </c>
      <c r="J14" s="2">
        <v>96.4628</v>
      </c>
      <c r="K14" s="2">
        <v>39.2297</v>
      </c>
    </row>
    <row r="15">
      <c r="A15" s="2" t="s">
        <v>388</v>
      </c>
      <c r="B15" s="2">
        <v>70.0</v>
      </c>
      <c r="C15" s="2" t="s">
        <v>381</v>
      </c>
      <c r="D15" s="2">
        <v>0.736255</v>
      </c>
      <c r="E15" s="2" t="s">
        <v>16</v>
      </c>
      <c r="F15" s="2">
        <v>160.0</v>
      </c>
      <c r="G15" s="2">
        <v>0.745378</v>
      </c>
      <c r="H15" s="2">
        <v>0.739481</v>
      </c>
      <c r="I15">
        <f t="shared" si="1"/>
        <v>0.005897</v>
      </c>
      <c r="J15" s="2">
        <v>101.545</v>
      </c>
      <c r="K15" s="2">
        <v>43.9326</v>
      </c>
    </row>
    <row r="16">
      <c r="A16" s="2" t="s">
        <v>389</v>
      </c>
      <c r="B16" s="2">
        <v>80.0</v>
      </c>
      <c r="C16" s="2">
        <v>55.4431</v>
      </c>
      <c r="D16" s="2" t="s">
        <v>16</v>
      </c>
      <c r="E16" s="2"/>
      <c r="F16" s="2">
        <v>180.0</v>
      </c>
      <c r="G16" s="2">
        <v>0.74631</v>
      </c>
      <c r="H16" s="2">
        <v>0.74081</v>
      </c>
      <c r="I16">
        <f t="shared" si="1"/>
        <v>0.0055</v>
      </c>
      <c r="J16" s="2">
        <v>118.298</v>
      </c>
      <c r="K16" s="2">
        <v>51.1289</v>
      </c>
    </row>
    <row r="17">
      <c r="A17" s="2" t="s">
        <v>389</v>
      </c>
      <c r="B17" s="2">
        <v>80.0</v>
      </c>
      <c r="C17" s="2" t="s">
        <v>381</v>
      </c>
      <c r="D17" s="2">
        <v>0.737714</v>
      </c>
      <c r="E17" s="2" t="s">
        <v>16</v>
      </c>
      <c r="F17" s="2">
        <v>200.0</v>
      </c>
      <c r="G17" s="2">
        <v>0.747261</v>
      </c>
      <c r="H17" s="2">
        <v>0.741731</v>
      </c>
      <c r="I17">
        <f t="shared" si="1"/>
        <v>0.00553</v>
      </c>
      <c r="J17" s="2">
        <v>125.087</v>
      </c>
      <c r="K17" s="2">
        <v>52.39</v>
      </c>
    </row>
    <row r="18">
      <c r="A18" s="2" t="s">
        <v>390</v>
      </c>
      <c r="B18" s="2">
        <v>90.0</v>
      </c>
      <c r="C18" s="2">
        <v>60.3315</v>
      </c>
      <c r="D18" s="2" t="s">
        <v>16</v>
      </c>
      <c r="E18" s="2"/>
      <c r="F18" s="2">
        <v>220.0</v>
      </c>
      <c r="G18" s="2">
        <v>0.748219</v>
      </c>
      <c r="H18" s="2">
        <v>0.743151</v>
      </c>
      <c r="I18">
        <f t="shared" si="1"/>
        <v>0.005068</v>
      </c>
      <c r="J18" s="2">
        <v>138.343</v>
      </c>
      <c r="K18" s="2">
        <v>59.1854</v>
      </c>
    </row>
    <row r="19">
      <c r="A19" s="2" t="s">
        <v>390</v>
      </c>
      <c r="B19" s="2">
        <v>90.0</v>
      </c>
      <c r="C19" s="2" t="s">
        <v>381</v>
      </c>
      <c r="D19" s="2">
        <v>0.73911</v>
      </c>
      <c r="E19" s="2" t="s">
        <v>16</v>
      </c>
      <c r="F19" s="2">
        <v>240.0</v>
      </c>
      <c r="G19" s="2">
        <v>0.74921</v>
      </c>
      <c r="H19" s="2">
        <v>0.743953</v>
      </c>
      <c r="I19">
        <f t="shared" si="1"/>
        <v>0.005257</v>
      </c>
      <c r="J19" s="2">
        <v>150.718</v>
      </c>
      <c r="K19" s="2">
        <v>63.1361</v>
      </c>
    </row>
    <row r="20">
      <c r="A20" s="2" t="s">
        <v>391</v>
      </c>
      <c r="B20" s="2">
        <v>100.0</v>
      </c>
      <c r="C20" s="2">
        <v>70.8275</v>
      </c>
      <c r="D20" s="2" t="s">
        <v>16</v>
      </c>
      <c r="E20" s="2"/>
      <c r="F20" s="2">
        <v>260.0</v>
      </c>
      <c r="G20" s="2">
        <v>0.749817</v>
      </c>
      <c r="H20" s="2">
        <v>0.744769</v>
      </c>
      <c r="I20">
        <f t="shared" si="1"/>
        <v>0.005048</v>
      </c>
      <c r="J20" s="2">
        <v>161.281</v>
      </c>
      <c r="K20" s="2">
        <v>66.7557</v>
      </c>
    </row>
    <row r="21">
      <c r="A21" s="2" t="s">
        <v>391</v>
      </c>
      <c r="B21" s="2">
        <v>100.0</v>
      </c>
      <c r="C21" s="2" t="s">
        <v>381</v>
      </c>
      <c r="D21" s="2">
        <v>0.74045</v>
      </c>
      <c r="E21" s="2" t="s">
        <v>16</v>
      </c>
      <c r="F21" s="2">
        <v>280.0</v>
      </c>
      <c r="G21" s="2">
        <v>0.750314</v>
      </c>
      <c r="H21" s="2">
        <v>0.745711</v>
      </c>
      <c r="I21">
        <f t="shared" si="1"/>
        <v>0.004603</v>
      </c>
      <c r="J21" s="2">
        <v>170.007</v>
      </c>
      <c r="K21" s="2">
        <v>71.4425</v>
      </c>
    </row>
    <row r="22">
      <c r="A22" s="2" t="s">
        <v>392</v>
      </c>
      <c r="B22" s="2">
        <v>120.0</v>
      </c>
      <c r="C22" s="2">
        <v>79.3396</v>
      </c>
      <c r="D22" s="2" t="s">
        <v>16</v>
      </c>
      <c r="E22" s="2"/>
      <c r="F22" s="2">
        <v>300.0</v>
      </c>
      <c r="G22" s="2">
        <v>0.750929</v>
      </c>
      <c r="H22" s="2">
        <v>0.746395</v>
      </c>
      <c r="I22">
        <f t="shared" si="1"/>
        <v>0.004534</v>
      </c>
      <c r="J22" s="2">
        <v>182.478</v>
      </c>
      <c r="K22" s="2">
        <v>76.8059</v>
      </c>
    </row>
    <row r="23">
      <c r="A23" s="2" t="s">
        <v>392</v>
      </c>
      <c r="B23" s="2">
        <v>120.0</v>
      </c>
      <c r="C23" s="2" t="s">
        <v>381</v>
      </c>
      <c r="D23" s="2">
        <v>0.742424</v>
      </c>
      <c r="E23" s="2" t="s">
        <v>16</v>
      </c>
      <c r="F23" s="2">
        <v>500.0</v>
      </c>
      <c r="G23" s="2">
        <v>0.755823</v>
      </c>
      <c r="H23" s="2">
        <v>0.751285</v>
      </c>
      <c r="I23">
        <f t="shared" si="1"/>
        <v>0.004538</v>
      </c>
      <c r="J23" s="2">
        <v>299.682</v>
      </c>
      <c r="K23" s="2">
        <v>123.051</v>
      </c>
    </row>
    <row r="24">
      <c r="A24" s="2" t="s">
        <v>393</v>
      </c>
      <c r="B24" s="2">
        <v>140.0</v>
      </c>
      <c r="C24" s="2">
        <v>96.4628</v>
      </c>
      <c r="D24" s="2" t="s">
        <v>16</v>
      </c>
      <c r="E24" s="2"/>
    </row>
    <row r="25">
      <c r="A25" s="2" t="s">
        <v>393</v>
      </c>
      <c r="B25" s="2">
        <v>140.0</v>
      </c>
      <c r="C25" s="2" t="s">
        <v>381</v>
      </c>
      <c r="D25" s="2">
        <v>0.744163</v>
      </c>
      <c r="E25" s="2" t="s">
        <v>16</v>
      </c>
    </row>
    <row r="26">
      <c r="A26" s="2" t="s">
        <v>394</v>
      </c>
      <c r="B26" s="2">
        <v>160.0</v>
      </c>
      <c r="C26" s="2">
        <v>101.545</v>
      </c>
      <c r="D26" s="2" t="s">
        <v>16</v>
      </c>
      <c r="E26" s="2"/>
    </row>
    <row r="27">
      <c r="A27" s="2" t="s">
        <v>394</v>
      </c>
      <c r="B27" s="2">
        <v>160.0</v>
      </c>
      <c r="C27" s="2" t="s">
        <v>381</v>
      </c>
      <c r="D27" s="2">
        <v>0.745378</v>
      </c>
      <c r="E27" s="2" t="s">
        <v>16</v>
      </c>
    </row>
    <row r="28">
      <c r="A28" s="2" t="s">
        <v>395</v>
      </c>
      <c r="B28" s="2">
        <v>180.0</v>
      </c>
      <c r="C28" s="2">
        <v>118.298</v>
      </c>
      <c r="D28" s="2" t="s">
        <v>16</v>
      </c>
      <c r="E28" s="2"/>
    </row>
    <row r="29">
      <c r="A29" s="2" t="s">
        <v>395</v>
      </c>
      <c r="B29" s="2">
        <v>180.0</v>
      </c>
      <c r="C29" s="2" t="s">
        <v>381</v>
      </c>
      <c r="D29" s="2">
        <v>0.74631</v>
      </c>
      <c r="E29" s="2" t="s">
        <v>16</v>
      </c>
    </row>
    <row r="30">
      <c r="A30" s="2" t="s">
        <v>396</v>
      </c>
      <c r="B30" s="2">
        <v>200.0</v>
      </c>
      <c r="C30" s="2">
        <v>125.087</v>
      </c>
      <c r="D30" s="2" t="s">
        <v>16</v>
      </c>
      <c r="E30" s="2"/>
    </row>
    <row r="31">
      <c r="A31" s="2" t="s">
        <v>396</v>
      </c>
      <c r="B31" s="2">
        <v>200.0</v>
      </c>
      <c r="C31" s="2" t="s">
        <v>381</v>
      </c>
      <c r="D31" s="2">
        <v>0.747261</v>
      </c>
      <c r="E31" s="2" t="s">
        <v>16</v>
      </c>
    </row>
    <row r="32">
      <c r="A32" s="2" t="s">
        <v>397</v>
      </c>
      <c r="B32" s="2">
        <v>220.0</v>
      </c>
      <c r="C32" s="2">
        <v>138.343</v>
      </c>
      <c r="D32" s="2" t="s">
        <v>16</v>
      </c>
      <c r="E32" s="2"/>
    </row>
    <row r="33">
      <c r="A33" s="2" t="s">
        <v>397</v>
      </c>
      <c r="B33" s="2">
        <v>220.0</v>
      </c>
      <c r="C33" s="2" t="s">
        <v>381</v>
      </c>
      <c r="D33" s="2">
        <v>0.748219</v>
      </c>
      <c r="E33" s="2" t="s">
        <v>16</v>
      </c>
    </row>
    <row r="34">
      <c r="A34" s="2" t="s">
        <v>398</v>
      </c>
      <c r="B34" s="2">
        <v>240.0</v>
      </c>
      <c r="C34" s="2">
        <v>150.718</v>
      </c>
      <c r="D34" s="2" t="s">
        <v>16</v>
      </c>
      <c r="E34" s="2"/>
    </row>
    <row r="35">
      <c r="A35" s="2" t="s">
        <v>398</v>
      </c>
      <c r="B35" s="2">
        <v>240.0</v>
      </c>
      <c r="C35" s="2" t="s">
        <v>381</v>
      </c>
      <c r="D35" s="2">
        <v>0.74921</v>
      </c>
      <c r="E35" s="2" t="s">
        <v>16</v>
      </c>
    </row>
    <row r="36">
      <c r="A36" s="2" t="s">
        <v>399</v>
      </c>
      <c r="B36" s="2">
        <v>260.0</v>
      </c>
      <c r="C36" s="2">
        <v>161.281</v>
      </c>
      <c r="D36" s="2" t="s">
        <v>16</v>
      </c>
      <c r="E36" s="2"/>
    </row>
    <row r="37">
      <c r="A37" s="2" t="s">
        <v>399</v>
      </c>
      <c r="B37" s="2">
        <v>260.0</v>
      </c>
      <c r="C37" s="2" t="s">
        <v>381</v>
      </c>
      <c r="D37" s="2">
        <v>0.749817</v>
      </c>
      <c r="E37" s="2" t="s">
        <v>16</v>
      </c>
    </row>
    <row r="38">
      <c r="A38" s="2" t="s">
        <v>400</v>
      </c>
      <c r="B38" s="2">
        <v>280.0</v>
      </c>
      <c r="C38" s="2">
        <v>170.007</v>
      </c>
      <c r="D38" s="2" t="s">
        <v>16</v>
      </c>
      <c r="E38" s="2"/>
    </row>
    <row r="39">
      <c r="A39" s="2" t="s">
        <v>400</v>
      </c>
      <c r="B39" s="2">
        <v>280.0</v>
      </c>
      <c r="C39" s="2" t="s">
        <v>381</v>
      </c>
      <c r="D39" s="2">
        <v>0.750314</v>
      </c>
      <c r="E39" s="2" t="s">
        <v>16</v>
      </c>
    </row>
    <row r="40">
      <c r="A40" s="2" t="s">
        <v>401</v>
      </c>
      <c r="B40" s="2">
        <v>300.0</v>
      </c>
      <c r="C40" s="2">
        <v>182.478</v>
      </c>
      <c r="D40" s="2" t="s">
        <v>16</v>
      </c>
      <c r="E40" s="2"/>
    </row>
    <row r="41">
      <c r="A41" s="2" t="s">
        <v>401</v>
      </c>
      <c r="B41" s="2">
        <v>300.0</v>
      </c>
      <c r="C41" s="2" t="s">
        <v>381</v>
      </c>
      <c r="D41" s="2">
        <v>0.750929</v>
      </c>
      <c r="E41" s="2" t="s">
        <v>16</v>
      </c>
    </row>
    <row r="45">
      <c r="A45" s="1" t="s">
        <v>402</v>
      </c>
    </row>
    <row r="46">
      <c r="A46" s="2" t="s">
        <v>403</v>
      </c>
      <c r="B46" s="2">
        <v>10.0</v>
      </c>
      <c r="C46" s="2">
        <v>3.61381</v>
      </c>
      <c r="D46" s="2" t="s">
        <v>16</v>
      </c>
      <c r="E46" s="2"/>
    </row>
    <row r="47">
      <c r="A47" s="2" t="s">
        <v>403</v>
      </c>
      <c r="B47" s="2">
        <v>10.0</v>
      </c>
      <c r="C47" s="2" t="s">
        <v>381</v>
      </c>
      <c r="D47" s="2">
        <v>0.686761</v>
      </c>
      <c r="E47" s="2" t="s">
        <v>16</v>
      </c>
    </row>
    <row r="48">
      <c r="A48" s="2" t="s">
        <v>403</v>
      </c>
      <c r="B48" s="2">
        <v>20.0</v>
      </c>
      <c r="C48" s="2">
        <v>6.60478</v>
      </c>
      <c r="D48" s="2" t="s">
        <v>16</v>
      </c>
      <c r="E48" s="2"/>
    </row>
    <row r="49">
      <c r="A49" s="2" t="s">
        <v>403</v>
      </c>
      <c r="B49" s="2">
        <v>20.0</v>
      </c>
      <c r="C49" s="2" t="s">
        <v>381</v>
      </c>
      <c r="D49" s="2">
        <v>0.707105</v>
      </c>
      <c r="E49" s="2" t="s">
        <v>16</v>
      </c>
    </row>
    <row r="50">
      <c r="A50" s="2" t="s">
        <v>403</v>
      </c>
      <c r="B50" s="2">
        <v>30.0</v>
      </c>
      <c r="C50" s="2">
        <v>9.47929</v>
      </c>
      <c r="D50" s="2" t="s">
        <v>16</v>
      </c>
      <c r="E50" s="2"/>
    </row>
    <row r="51">
      <c r="A51" s="2" t="s">
        <v>403</v>
      </c>
      <c r="B51" s="2">
        <v>30.0</v>
      </c>
      <c r="C51" s="2" t="s">
        <v>381</v>
      </c>
      <c r="D51" s="2">
        <v>0.716363</v>
      </c>
      <c r="E51" s="2" t="s">
        <v>16</v>
      </c>
    </row>
    <row r="52">
      <c r="A52" s="2" t="s">
        <v>403</v>
      </c>
      <c r="B52" s="2">
        <v>40.0</v>
      </c>
      <c r="C52" s="2">
        <v>12.3847</v>
      </c>
      <c r="D52" s="2" t="s">
        <v>16</v>
      </c>
      <c r="E52" s="2"/>
    </row>
    <row r="53">
      <c r="A53" s="2" t="s">
        <v>403</v>
      </c>
      <c r="B53" s="2">
        <v>40.0</v>
      </c>
      <c r="C53" s="2" t="s">
        <v>381</v>
      </c>
      <c r="D53" s="2">
        <v>0.721148</v>
      </c>
      <c r="E53" s="2" t="s">
        <v>16</v>
      </c>
      <c r="F53" s="2" t="s">
        <v>192</v>
      </c>
    </row>
    <row r="54">
      <c r="A54" s="2" t="s">
        <v>403</v>
      </c>
      <c r="B54" s="2">
        <v>50.0</v>
      </c>
      <c r="C54" s="2">
        <v>14.8488</v>
      </c>
      <c r="D54" s="2" t="s">
        <v>16</v>
      </c>
      <c r="E54" s="2"/>
      <c r="F54" s="2" t="s">
        <v>372</v>
      </c>
      <c r="G54" s="2" t="s">
        <v>194</v>
      </c>
      <c r="H54" s="2" t="s">
        <v>191</v>
      </c>
    </row>
    <row r="55">
      <c r="A55" s="2" t="s">
        <v>403</v>
      </c>
      <c r="B55" s="2">
        <v>50.0</v>
      </c>
      <c r="C55" s="2" t="s">
        <v>381</v>
      </c>
      <c r="D55" s="2">
        <v>0.72454</v>
      </c>
      <c r="E55" s="2" t="s">
        <v>16</v>
      </c>
      <c r="F55" s="2">
        <v>6.0</v>
      </c>
      <c r="G55" s="2">
        <v>19.69</v>
      </c>
      <c r="H55" s="2">
        <v>17.6816</v>
      </c>
      <c r="L55" s="2">
        <v>18.8</v>
      </c>
    </row>
    <row r="56">
      <c r="A56" s="2" t="s">
        <v>403</v>
      </c>
      <c r="B56" s="2">
        <v>60.0</v>
      </c>
      <c r="C56" s="2">
        <v>17.7493</v>
      </c>
      <c r="D56" s="2" t="s">
        <v>16</v>
      </c>
      <c r="E56" s="2"/>
      <c r="F56" s="2">
        <v>8.0</v>
      </c>
      <c r="G56" s="2">
        <v>20.3671</v>
      </c>
      <c r="H56" s="2">
        <v>56.6236</v>
      </c>
      <c r="L56" s="2">
        <v>19.17</v>
      </c>
    </row>
    <row r="57">
      <c r="A57" s="2" t="s">
        <v>403</v>
      </c>
      <c r="B57" s="2">
        <v>60.0</v>
      </c>
      <c r="C57" s="2" t="s">
        <v>381</v>
      </c>
      <c r="D57" s="2">
        <v>0.727117</v>
      </c>
      <c r="E57" s="2" t="s">
        <v>16</v>
      </c>
      <c r="L57" s="16">
        <v>21.1202</v>
      </c>
    </row>
    <row r="58">
      <c r="A58" s="2" t="s">
        <v>403</v>
      </c>
      <c r="B58" s="2">
        <v>70.0</v>
      </c>
      <c r="C58" s="2">
        <v>20.0406</v>
      </c>
      <c r="D58" s="2" t="s">
        <v>16</v>
      </c>
      <c r="E58" s="2"/>
      <c r="L58">
        <f>AVERAGE(L55:L57)</f>
        <v>19.69673333</v>
      </c>
    </row>
    <row r="59">
      <c r="A59" s="2" t="s">
        <v>403</v>
      </c>
      <c r="B59" s="2">
        <v>70.0</v>
      </c>
      <c r="C59" s="2" t="s">
        <v>381</v>
      </c>
      <c r="D59" s="2">
        <v>0.728821</v>
      </c>
      <c r="E59" s="2" t="s">
        <v>16</v>
      </c>
    </row>
    <row r="60">
      <c r="A60" s="2" t="s">
        <v>403</v>
      </c>
      <c r="B60" s="2">
        <v>80.0</v>
      </c>
      <c r="C60" s="2">
        <v>24.7573</v>
      </c>
      <c r="D60" s="2" t="s">
        <v>16</v>
      </c>
      <c r="E60" s="2"/>
    </row>
    <row r="61">
      <c r="A61" s="2" t="s">
        <v>403</v>
      </c>
      <c r="B61" s="2">
        <v>80.0</v>
      </c>
      <c r="C61" s="2" t="s">
        <v>381</v>
      </c>
      <c r="D61" s="2">
        <v>0.730549</v>
      </c>
      <c r="E61" s="2" t="s">
        <v>16</v>
      </c>
    </row>
    <row r="62">
      <c r="A62" s="2" t="s">
        <v>403</v>
      </c>
      <c r="B62" s="2">
        <v>90.0</v>
      </c>
      <c r="C62" s="2">
        <v>25.3876</v>
      </c>
      <c r="D62" s="2" t="s">
        <v>16</v>
      </c>
      <c r="E62" s="2"/>
    </row>
    <row r="63">
      <c r="A63" s="2" t="s">
        <v>403</v>
      </c>
      <c r="B63" s="2">
        <v>90.0</v>
      </c>
      <c r="C63" s="2" t="s">
        <v>381</v>
      </c>
      <c r="D63" s="2">
        <v>0.732334</v>
      </c>
      <c r="E63" s="2" t="s">
        <v>16</v>
      </c>
    </row>
    <row r="64">
      <c r="A64" s="2" t="s">
        <v>403</v>
      </c>
      <c r="B64" s="2">
        <v>100.0</v>
      </c>
      <c r="C64" s="2">
        <v>29.0168</v>
      </c>
      <c r="D64" s="2" t="s">
        <v>16</v>
      </c>
      <c r="E64" s="2"/>
    </row>
    <row r="65">
      <c r="A65" s="2" t="s">
        <v>403</v>
      </c>
      <c r="B65" s="2">
        <v>100.0</v>
      </c>
      <c r="C65" s="2" t="s">
        <v>381</v>
      </c>
      <c r="D65" s="2">
        <v>0.73339</v>
      </c>
      <c r="E65" s="2" t="s">
        <v>16</v>
      </c>
    </row>
    <row r="66">
      <c r="A66" s="2" t="s">
        <v>403</v>
      </c>
      <c r="B66" s="2">
        <v>120.0</v>
      </c>
      <c r="C66" s="2">
        <v>33.3045</v>
      </c>
      <c r="D66" s="2" t="s">
        <v>16</v>
      </c>
      <c r="E66" s="2"/>
    </row>
    <row r="67">
      <c r="A67" s="2" t="s">
        <v>403</v>
      </c>
      <c r="B67" s="2">
        <v>120.0</v>
      </c>
      <c r="C67" s="2" t="s">
        <v>381</v>
      </c>
      <c r="D67" s="2">
        <v>0.735373</v>
      </c>
      <c r="E67" s="2" t="s">
        <v>16</v>
      </c>
    </row>
    <row r="68">
      <c r="A68" s="2" t="s">
        <v>403</v>
      </c>
      <c r="B68" s="2">
        <v>140.0</v>
      </c>
      <c r="C68" s="2">
        <v>39.2297</v>
      </c>
      <c r="D68" s="2" t="s">
        <v>16</v>
      </c>
      <c r="E68" s="2"/>
    </row>
    <row r="69">
      <c r="A69" s="2" t="s">
        <v>403</v>
      </c>
      <c r="B69" s="2">
        <v>140.0</v>
      </c>
      <c r="C69" s="2" t="s">
        <v>381</v>
      </c>
      <c r="D69" s="2">
        <v>0.737416</v>
      </c>
      <c r="E69" s="2" t="s">
        <v>16</v>
      </c>
    </row>
    <row r="70">
      <c r="A70" s="2" t="s">
        <v>403</v>
      </c>
      <c r="B70" s="2">
        <v>160.0</v>
      </c>
      <c r="C70" s="2">
        <v>43.9326</v>
      </c>
      <c r="D70" s="2" t="s">
        <v>16</v>
      </c>
      <c r="E70" s="2"/>
    </row>
    <row r="71">
      <c r="A71" s="2" t="s">
        <v>403</v>
      </c>
      <c r="B71" s="2">
        <v>160.0</v>
      </c>
      <c r="C71" s="2" t="s">
        <v>381</v>
      </c>
      <c r="D71" s="2">
        <v>0.739481</v>
      </c>
      <c r="E71" s="2" t="s">
        <v>16</v>
      </c>
    </row>
    <row r="72">
      <c r="A72" s="2" t="s">
        <v>403</v>
      </c>
      <c r="B72" s="2">
        <v>180.0</v>
      </c>
      <c r="C72" s="2">
        <v>51.1289</v>
      </c>
      <c r="D72" s="2" t="s">
        <v>16</v>
      </c>
      <c r="E72" s="2"/>
    </row>
    <row r="73">
      <c r="A73" s="2" t="s">
        <v>403</v>
      </c>
      <c r="B73" s="2">
        <v>180.0</v>
      </c>
      <c r="C73" s="2" t="s">
        <v>381</v>
      </c>
      <c r="D73" s="2">
        <v>0.74081</v>
      </c>
      <c r="E73" s="2" t="s">
        <v>16</v>
      </c>
    </row>
    <row r="74">
      <c r="A74" s="2" t="s">
        <v>403</v>
      </c>
      <c r="B74" s="2">
        <v>200.0</v>
      </c>
      <c r="C74" s="2">
        <v>52.39</v>
      </c>
      <c r="D74" s="2" t="s">
        <v>16</v>
      </c>
      <c r="E74" s="2"/>
    </row>
    <row r="75">
      <c r="A75" s="2" t="s">
        <v>403</v>
      </c>
      <c r="B75" s="2">
        <v>200.0</v>
      </c>
      <c r="C75" s="2" t="s">
        <v>381</v>
      </c>
      <c r="D75" s="2">
        <v>0.741731</v>
      </c>
      <c r="E75" s="2" t="s">
        <v>16</v>
      </c>
    </row>
    <row r="76">
      <c r="A76" s="2" t="s">
        <v>403</v>
      </c>
      <c r="B76" s="2">
        <v>220.0</v>
      </c>
      <c r="C76" s="2">
        <v>59.1854</v>
      </c>
      <c r="D76" s="2" t="s">
        <v>16</v>
      </c>
      <c r="E76" s="2"/>
    </row>
    <row r="77">
      <c r="A77" s="2" t="s">
        <v>403</v>
      </c>
      <c r="B77" s="2">
        <v>220.0</v>
      </c>
      <c r="C77" s="2" t="s">
        <v>381</v>
      </c>
      <c r="D77" s="2">
        <v>0.743151</v>
      </c>
      <c r="E77" s="2" t="s">
        <v>16</v>
      </c>
    </row>
    <row r="78">
      <c r="A78" s="2" t="s">
        <v>403</v>
      </c>
      <c r="B78" s="2">
        <v>240.0</v>
      </c>
      <c r="C78" s="2">
        <v>63.1361</v>
      </c>
      <c r="D78" s="2" t="s">
        <v>16</v>
      </c>
      <c r="E78" s="2"/>
    </row>
    <row r="79">
      <c r="A79" s="2" t="s">
        <v>403</v>
      </c>
      <c r="B79" s="2">
        <v>240.0</v>
      </c>
      <c r="C79" s="2" t="s">
        <v>381</v>
      </c>
      <c r="D79" s="2">
        <v>0.743953</v>
      </c>
      <c r="E79" s="2" t="s">
        <v>16</v>
      </c>
    </row>
    <row r="80">
      <c r="A80" s="2" t="s">
        <v>403</v>
      </c>
      <c r="B80" s="2">
        <v>260.0</v>
      </c>
      <c r="C80" s="2">
        <v>66.7557</v>
      </c>
      <c r="D80" s="2" t="s">
        <v>16</v>
      </c>
      <c r="E80" s="2"/>
    </row>
    <row r="81">
      <c r="A81" s="2" t="s">
        <v>403</v>
      </c>
      <c r="B81" s="2">
        <v>260.0</v>
      </c>
      <c r="C81" s="2" t="s">
        <v>381</v>
      </c>
      <c r="D81" s="2">
        <v>0.744769</v>
      </c>
      <c r="E81" s="2" t="s">
        <v>16</v>
      </c>
    </row>
    <row r="82">
      <c r="A82" s="2" t="s">
        <v>403</v>
      </c>
      <c r="B82" s="2">
        <v>280.0</v>
      </c>
      <c r="C82" s="2">
        <v>71.4425</v>
      </c>
      <c r="D82" s="2" t="s">
        <v>16</v>
      </c>
      <c r="E82" s="2"/>
    </row>
    <row r="83">
      <c r="A83" s="2" t="s">
        <v>403</v>
      </c>
      <c r="B83" s="2">
        <v>280.0</v>
      </c>
      <c r="C83" s="2" t="s">
        <v>381</v>
      </c>
      <c r="D83" s="2">
        <v>0.745711</v>
      </c>
      <c r="E83" s="2" t="s">
        <v>16</v>
      </c>
    </row>
    <row r="84">
      <c r="A84" s="2" t="s">
        <v>403</v>
      </c>
      <c r="B84" s="2">
        <v>300.0</v>
      </c>
      <c r="C84" s="2">
        <v>76.8059</v>
      </c>
      <c r="D84" s="2" t="s">
        <v>16</v>
      </c>
      <c r="E84" s="2"/>
    </row>
    <row r="85">
      <c r="A85" s="2" t="s">
        <v>403</v>
      </c>
      <c r="B85" s="2">
        <v>300.0</v>
      </c>
      <c r="C85" s="2" t="s">
        <v>381</v>
      </c>
      <c r="D85" s="2">
        <v>0.746395</v>
      </c>
      <c r="E85" s="2" t="s">
        <v>16</v>
      </c>
    </row>
    <row r="86">
      <c r="A86" s="2" t="s">
        <v>404</v>
      </c>
      <c r="B86" s="2">
        <v>10.0</v>
      </c>
      <c r="C86" s="2">
        <v>4.14207</v>
      </c>
      <c r="D86" s="2" t="s">
        <v>16</v>
      </c>
      <c r="E86" s="2"/>
    </row>
    <row r="87">
      <c r="A87" s="2" t="s">
        <v>404</v>
      </c>
      <c r="B87" s="2">
        <v>10.0</v>
      </c>
      <c r="C87" s="2" t="s">
        <v>381</v>
      </c>
      <c r="D87" s="2">
        <v>0.690923</v>
      </c>
      <c r="E87" s="2" t="s">
        <v>16</v>
      </c>
    </row>
    <row r="88">
      <c r="A88" s="2" t="s">
        <v>404</v>
      </c>
      <c r="B88" s="2">
        <v>20.0</v>
      </c>
      <c r="C88" s="2">
        <v>7.72227</v>
      </c>
      <c r="D88" s="2" t="s">
        <v>16</v>
      </c>
      <c r="E88" s="2"/>
    </row>
    <row r="89">
      <c r="A89" s="2" t="s">
        <v>404</v>
      </c>
      <c r="B89" s="2">
        <v>20.0</v>
      </c>
      <c r="C89" s="2" t="s">
        <v>381</v>
      </c>
      <c r="D89" s="2">
        <v>0.712326</v>
      </c>
      <c r="E89" s="2" t="s">
        <v>16</v>
      </c>
    </row>
    <row r="90">
      <c r="A90" s="2" t="s">
        <v>404</v>
      </c>
      <c r="B90" s="2">
        <v>30.0</v>
      </c>
      <c r="C90" s="2">
        <v>11.1642</v>
      </c>
      <c r="D90" s="2" t="s">
        <v>16</v>
      </c>
      <c r="E90" s="2"/>
    </row>
    <row r="91">
      <c r="A91" s="2" t="s">
        <v>404</v>
      </c>
      <c r="B91" s="2">
        <v>30.0</v>
      </c>
      <c r="C91" s="2" t="s">
        <v>381</v>
      </c>
      <c r="D91" s="2">
        <v>0.721581</v>
      </c>
      <c r="E91" s="2" t="s">
        <v>16</v>
      </c>
    </row>
    <row r="92">
      <c r="A92" s="2" t="s">
        <v>404</v>
      </c>
      <c r="B92" s="2">
        <v>40.0</v>
      </c>
      <c r="C92" s="2">
        <v>14.7306</v>
      </c>
      <c r="D92" s="2" t="s">
        <v>16</v>
      </c>
      <c r="E92" s="2"/>
    </row>
    <row r="93">
      <c r="A93" s="2" t="s">
        <v>404</v>
      </c>
      <c r="B93" s="2">
        <v>40.0</v>
      </c>
      <c r="C93" s="2" t="s">
        <v>381</v>
      </c>
      <c r="D93" s="2">
        <v>0.727453</v>
      </c>
      <c r="E93" s="2" t="s">
        <v>16</v>
      </c>
    </row>
    <row r="94">
      <c r="A94" s="2" t="s">
        <v>404</v>
      </c>
      <c r="B94" s="2">
        <v>50.0</v>
      </c>
      <c r="C94" s="2">
        <v>18.7429</v>
      </c>
      <c r="D94" s="2" t="s">
        <v>16</v>
      </c>
      <c r="E94" s="2"/>
    </row>
    <row r="95">
      <c r="A95" s="2" t="s">
        <v>404</v>
      </c>
      <c r="B95" s="2">
        <v>50.0</v>
      </c>
      <c r="C95" s="2" t="s">
        <v>381</v>
      </c>
      <c r="D95" s="2">
        <v>0.732472</v>
      </c>
      <c r="E95" s="2" t="s">
        <v>16</v>
      </c>
    </row>
    <row r="96">
      <c r="A96" s="2" t="s">
        <v>404</v>
      </c>
      <c r="B96" s="2">
        <v>60.0</v>
      </c>
      <c r="C96" s="2">
        <v>21.4384</v>
      </c>
      <c r="D96" s="2" t="s">
        <v>16</v>
      </c>
      <c r="E96" s="2"/>
    </row>
    <row r="97">
      <c r="A97" s="2" t="s">
        <v>404</v>
      </c>
      <c r="B97" s="2">
        <v>60.0</v>
      </c>
      <c r="C97" s="2" t="s">
        <v>381</v>
      </c>
      <c r="D97" s="2">
        <v>0.734626</v>
      </c>
      <c r="E97" s="2" t="s">
        <v>16</v>
      </c>
    </row>
    <row r="98">
      <c r="A98" s="2" t="s">
        <v>404</v>
      </c>
      <c r="B98" s="2">
        <v>70.0</v>
      </c>
      <c r="C98" s="2">
        <v>27.8993</v>
      </c>
      <c r="D98" s="2" t="s">
        <v>16</v>
      </c>
      <c r="E98" s="2"/>
    </row>
    <row r="99">
      <c r="A99" s="2" t="s">
        <v>404</v>
      </c>
      <c r="B99" s="2">
        <v>70.0</v>
      </c>
      <c r="C99" s="2" t="s">
        <v>381</v>
      </c>
      <c r="D99" s="2">
        <v>0.736806</v>
      </c>
      <c r="E99" s="2" t="s">
        <v>16</v>
      </c>
    </row>
    <row r="100">
      <c r="A100" s="2" t="s">
        <v>404</v>
      </c>
      <c r="B100" s="2">
        <v>80.0</v>
      </c>
      <c r="C100" s="2">
        <v>28.5069</v>
      </c>
      <c r="D100" s="2" t="s">
        <v>16</v>
      </c>
      <c r="E100" s="2"/>
    </row>
    <row r="101">
      <c r="A101" s="2" t="s">
        <v>404</v>
      </c>
      <c r="B101" s="2">
        <v>80.0</v>
      </c>
      <c r="C101" s="2" t="s">
        <v>381</v>
      </c>
      <c r="D101" s="2">
        <v>0.739019</v>
      </c>
      <c r="E101" s="2" t="s">
        <v>16</v>
      </c>
    </row>
    <row r="102">
      <c r="A102" s="2" t="s">
        <v>404</v>
      </c>
      <c r="B102" s="2">
        <v>90.0</v>
      </c>
      <c r="C102" s="2">
        <v>31.8891</v>
      </c>
      <c r="D102" s="2" t="s">
        <v>16</v>
      </c>
      <c r="E102" s="2"/>
    </row>
    <row r="103">
      <c r="A103" s="2" t="s">
        <v>404</v>
      </c>
      <c r="B103" s="2">
        <v>90.0</v>
      </c>
      <c r="C103" s="2" t="s">
        <v>381</v>
      </c>
      <c r="D103" s="2">
        <v>0.740914</v>
      </c>
      <c r="E103" s="2" t="s">
        <v>16</v>
      </c>
    </row>
    <row r="104">
      <c r="A104" s="2" t="s">
        <v>404</v>
      </c>
      <c r="B104" s="2">
        <v>100.0</v>
      </c>
      <c r="C104" s="2">
        <v>35.2072</v>
      </c>
      <c r="D104" s="2" t="s">
        <v>16</v>
      </c>
      <c r="E104" s="2"/>
    </row>
    <row r="105">
      <c r="A105" s="2" t="s">
        <v>404</v>
      </c>
      <c r="B105" s="2">
        <v>100.0</v>
      </c>
      <c r="C105" s="2" t="s">
        <v>381</v>
      </c>
      <c r="D105" s="2">
        <v>0.742565</v>
      </c>
      <c r="E105" s="2" t="s">
        <v>16</v>
      </c>
    </row>
    <row r="106">
      <c r="A106" s="2" t="s">
        <v>404</v>
      </c>
      <c r="B106" s="2">
        <v>120.0</v>
      </c>
      <c r="C106" s="2">
        <v>42.1305</v>
      </c>
      <c r="D106" s="2" t="s">
        <v>16</v>
      </c>
      <c r="E106" s="2"/>
    </row>
    <row r="107">
      <c r="A107" s="2" t="s">
        <v>404</v>
      </c>
      <c r="B107" s="2">
        <v>120.0</v>
      </c>
      <c r="C107" s="2" t="s">
        <v>381</v>
      </c>
      <c r="D107" s="2">
        <v>0.745163</v>
      </c>
      <c r="E107" s="2" t="s">
        <v>16</v>
      </c>
    </row>
    <row r="108">
      <c r="A108" s="2" t="s">
        <v>404</v>
      </c>
      <c r="B108" s="2">
        <v>140.0</v>
      </c>
      <c r="C108" s="2">
        <v>49.5364</v>
      </c>
      <c r="D108" s="2" t="s">
        <v>16</v>
      </c>
      <c r="E108" s="2"/>
    </row>
    <row r="109">
      <c r="A109" s="2" t="s">
        <v>404</v>
      </c>
      <c r="B109" s="2">
        <v>140.0</v>
      </c>
      <c r="C109" s="2" t="s">
        <v>381</v>
      </c>
      <c r="D109" s="2">
        <v>0.747722</v>
      </c>
      <c r="E109" s="2" t="s">
        <v>16</v>
      </c>
    </row>
    <row r="110">
      <c r="A110" s="2" t="s">
        <v>404</v>
      </c>
      <c r="B110" s="2">
        <v>160.0</v>
      </c>
      <c r="C110" s="2">
        <v>55.8485</v>
      </c>
      <c r="D110" s="2" t="s">
        <v>16</v>
      </c>
      <c r="E110" s="2"/>
    </row>
    <row r="111">
      <c r="A111" s="2" t="s">
        <v>404</v>
      </c>
      <c r="B111" s="2">
        <v>160.0</v>
      </c>
      <c r="C111" s="2" t="s">
        <v>381</v>
      </c>
      <c r="D111" s="2">
        <v>0.749597</v>
      </c>
      <c r="E111" s="2" t="s">
        <v>16</v>
      </c>
    </row>
    <row r="112">
      <c r="A112" s="2" t="s">
        <v>404</v>
      </c>
      <c r="B112" s="2">
        <v>180.0</v>
      </c>
      <c r="C112" s="2">
        <v>63.1463</v>
      </c>
      <c r="D112" s="2" t="s">
        <v>16</v>
      </c>
      <c r="E112" s="2"/>
    </row>
    <row r="113">
      <c r="A113" s="2" t="s">
        <v>404</v>
      </c>
      <c r="B113" s="2">
        <v>180.0</v>
      </c>
      <c r="C113" s="2" t="s">
        <v>381</v>
      </c>
      <c r="D113" s="2">
        <v>0.750889</v>
      </c>
      <c r="E113" s="2" t="s">
        <v>16</v>
      </c>
    </row>
    <row r="114">
      <c r="A114" s="2" t="s">
        <v>404</v>
      </c>
      <c r="B114" s="2">
        <v>200.0</v>
      </c>
      <c r="C114" s="2">
        <v>67.9855</v>
      </c>
      <c r="D114" s="2" t="s">
        <v>16</v>
      </c>
      <c r="E114" s="2"/>
    </row>
    <row r="115">
      <c r="A115" s="2" t="s">
        <v>404</v>
      </c>
      <c r="B115" s="2">
        <v>200.0</v>
      </c>
      <c r="C115" s="2" t="s">
        <v>381</v>
      </c>
      <c r="D115" s="2">
        <v>0.751814</v>
      </c>
      <c r="E115" s="2" t="s">
        <v>16</v>
      </c>
    </row>
    <row r="116">
      <c r="A116" s="2" t="s">
        <v>404</v>
      </c>
      <c r="B116" s="2">
        <v>220.0</v>
      </c>
      <c r="C116" s="2">
        <v>74.7212</v>
      </c>
      <c r="D116" s="2" t="s">
        <v>16</v>
      </c>
      <c r="E116" s="2"/>
    </row>
    <row r="117">
      <c r="A117" s="2" t="s">
        <v>404</v>
      </c>
      <c r="B117" s="2">
        <v>220.0</v>
      </c>
      <c r="C117" s="2" t="s">
        <v>381</v>
      </c>
      <c r="D117" s="2">
        <v>0.752711</v>
      </c>
      <c r="E117" s="2" t="s">
        <v>16</v>
      </c>
    </row>
    <row r="118">
      <c r="A118" s="2" t="s">
        <v>404</v>
      </c>
      <c r="B118" s="2">
        <v>240.0</v>
      </c>
      <c r="C118" s="2">
        <v>82.9121</v>
      </c>
      <c r="D118" s="2" t="s">
        <v>16</v>
      </c>
      <c r="E118" s="2"/>
    </row>
    <row r="119">
      <c r="A119" s="2" t="s">
        <v>404</v>
      </c>
      <c r="B119" s="2">
        <v>240.0</v>
      </c>
      <c r="C119" s="2" t="s">
        <v>381</v>
      </c>
      <c r="D119" s="2">
        <v>0.754219</v>
      </c>
      <c r="E119" s="2" t="s">
        <v>16</v>
      </c>
    </row>
    <row r="120">
      <c r="A120" s="2" t="s">
        <v>404</v>
      </c>
      <c r="B120" s="2">
        <v>260.0</v>
      </c>
      <c r="C120" s="2">
        <v>89.6933</v>
      </c>
      <c r="D120" s="2" t="s">
        <v>16</v>
      </c>
      <c r="E120" s="2"/>
    </row>
    <row r="121">
      <c r="A121" s="2" t="s">
        <v>404</v>
      </c>
      <c r="B121" s="2">
        <v>260.0</v>
      </c>
      <c r="C121" s="2" t="s">
        <v>381</v>
      </c>
      <c r="D121" s="2">
        <v>0.754922</v>
      </c>
      <c r="E121" s="2" t="s">
        <v>16</v>
      </c>
    </row>
    <row r="125">
      <c r="A125" s="2" t="s">
        <v>405</v>
      </c>
    </row>
    <row r="126">
      <c r="A126" s="2" t="s">
        <v>406</v>
      </c>
    </row>
    <row r="127">
      <c r="A127" s="2" t="s">
        <v>407</v>
      </c>
    </row>
    <row r="128">
      <c r="A128" s="2" t="s">
        <v>408</v>
      </c>
    </row>
    <row r="129">
      <c r="A129" s="2" t="s">
        <v>409</v>
      </c>
    </row>
    <row r="130">
      <c r="A130" s="2" t="s">
        <v>410</v>
      </c>
    </row>
    <row r="131">
      <c r="A131" s="2" t="s">
        <v>411</v>
      </c>
    </row>
    <row r="132">
      <c r="A132" s="2" t="s">
        <v>412</v>
      </c>
    </row>
    <row r="133">
      <c r="A133" s="2" t="s">
        <v>413</v>
      </c>
    </row>
    <row r="134">
      <c r="A134" s="2" t="s">
        <v>414</v>
      </c>
    </row>
    <row r="135">
      <c r="A135" s="2" t="s">
        <v>415</v>
      </c>
    </row>
    <row r="136">
      <c r="A136" s="2" t="s">
        <v>416</v>
      </c>
    </row>
    <row r="137">
      <c r="A137" s="2" t="s">
        <v>417</v>
      </c>
    </row>
    <row r="138">
      <c r="A138" s="2" t="s">
        <v>418</v>
      </c>
    </row>
    <row r="139">
      <c r="A139" s="2" t="s">
        <v>419</v>
      </c>
    </row>
    <row r="140">
      <c r="A140" s="2" t="s">
        <v>420</v>
      </c>
    </row>
    <row r="141">
      <c r="A141" s="2" t="s">
        <v>421</v>
      </c>
    </row>
    <row r="142">
      <c r="A142" s="2" t="s">
        <v>422</v>
      </c>
    </row>
    <row r="143">
      <c r="A143" s="2" t="s">
        <v>423</v>
      </c>
    </row>
    <row r="144">
      <c r="A144" s="2" t="s">
        <v>424</v>
      </c>
    </row>
    <row r="145">
      <c r="A145" s="2" t="s">
        <v>425</v>
      </c>
    </row>
    <row r="146">
      <c r="A146" s="2" t="s">
        <v>426</v>
      </c>
    </row>
    <row r="147">
      <c r="A147" s="2" t="s">
        <v>427</v>
      </c>
    </row>
    <row r="148">
      <c r="A148" s="2" t="s">
        <v>428</v>
      </c>
    </row>
    <row r="149">
      <c r="A149" s="2" t="s">
        <v>429</v>
      </c>
    </row>
    <row r="150">
      <c r="A150" s="2" t="s">
        <v>430</v>
      </c>
    </row>
    <row r="151">
      <c r="A151" s="2" t="s">
        <v>431</v>
      </c>
    </row>
    <row r="152">
      <c r="A152" s="2" t="s">
        <v>432</v>
      </c>
    </row>
    <row r="153">
      <c r="A153" s="2" t="s">
        <v>433</v>
      </c>
    </row>
    <row r="154">
      <c r="A154" s="2" t="s">
        <v>434</v>
      </c>
    </row>
    <row r="155">
      <c r="A155" s="2" t="s">
        <v>435</v>
      </c>
    </row>
    <row r="156">
      <c r="A156" s="2" t="s">
        <v>436</v>
      </c>
    </row>
    <row r="157">
      <c r="A157" s="2" t="s">
        <v>437</v>
      </c>
    </row>
    <row r="158">
      <c r="A158" s="2" t="s">
        <v>438</v>
      </c>
    </row>
    <row r="159">
      <c r="A159" s="2" t="s">
        <v>439</v>
      </c>
    </row>
    <row r="160">
      <c r="A160" s="2" t="s">
        <v>440</v>
      </c>
    </row>
    <row r="161">
      <c r="A161" s="2" t="s">
        <v>441</v>
      </c>
    </row>
    <row r="162">
      <c r="A162" s="2" t="s">
        <v>442</v>
      </c>
    </row>
    <row r="163">
      <c r="A163" s="2" t="s">
        <v>443</v>
      </c>
    </row>
    <row r="164">
      <c r="A164" s="2" t="s">
        <v>444</v>
      </c>
    </row>
    <row r="167">
      <c r="A167" s="2" t="s">
        <v>445</v>
      </c>
    </row>
    <row r="168">
      <c r="A168" s="2" t="s">
        <v>446</v>
      </c>
    </row>
    <row r="169">
      <c r="A169" s="2" t="s">
        <v>447</v>
      </c>
    </row>
    <row r="170">
      <c r="A170" s="2" t="s">
        <v>448</v>
      </c>
    </row>
    <row r="171">
      <c r="A171" s="2" t="s">
        <v>449</v>
      </c>
    </row>
    <row r="172">
      <c r="A172" s="2" t="s">
        <v>450</v>
      </c>
    </row>
    <row r="173">
      <c r="A173" s="2" t="s">
        <v>451</v>
      </c>
    </row>
    <row r="174">
      <c r="A174" s="2" t="s">
        <v>452</v>
      </c>
    </row>
    <row r="175">
      <c r="A175" s="2" t="s">
        <v>453</v>
      </c>
    </row>
    <row r="176">
      <c r="A176" s="2" t="s">
        <v>454</v>
      </c>
    </row>
    <row r="177">
      <c r="A177" s="2" t="s">
        <v>455</v>
      </c>
    </row>
    <row r="178">
      <c r="A178" s="2" t="s">
        <v>456</v>
      </c>
    </row>
    <row r="179">
      <c r="A179" s="2" t="s">
        <v>457</v>
      </c>
    </row>
    <row r="180">
      <c r="A180" s="2" t="s">
        <v>458</v>
      </c>
    </row>
    <row r="181">
      <c r="A181" s="2" t="s">
        <v>459</v>
      </c>
    </row>
    <row r="182">
      <c r="A182" s="2" t="s">
        <v>460</v>
      </c>
    </row>
    <row r="183">
      <c r="A183" s="2" t="s">
        <v>461</v>
      </c>
    </row>
    <row r="184">
      <c r="A184" s="2" t="s">
        <v>462</v>
      </c>
    </row>
    <row r="185">
      <c r="A185" s="2" t="s">
        <v>463</v>
      </c>
    </row>
    <row r="186">
      <c r="A186" s="2" t="s">
        <v>464</v>
      </c>
    </row>
    <row r="187">
      <c r="A187" s="2" t="s">
        <v>465</v>
      </c>
    </row>
    <row r="188">
      <c r="A188" s="2" t="s">
        <v>466</v>
      </c>
    </row>
    <row r="189">
      <c r="A189" s="2" t="s">
        <v>467</v>
      </c>
    </row>
    <row r="190">
      <c r="A190" s="2" t="s">
        <v>468</v>
      </c>
    </row>
    <row r="191">
      <c r="A191" s="2" t="s">
        <v>469</v>
      </c>
    </row>
    <row r="192">
      <c r="A192" s="2" t="s">
        <v>470</v>
      </c>
    </row>
    <row r="193">
      <c r="A193" s="2" t="s">
        <v>471</v>
      </c>
    </row>
    <row r="194">
      <c r="A194" s="2" t="s">
        <v>472</v>
      </c>
    </row>
    <row r="195">
      <c r="A195" s="2" t="s">
        <v>473</v>
      </c>
    </row>
    <row r="196">
      <c r="A196" s="2" t="s">
        <v>474</v>
      </c>
    </row>
    <row r="197">
      <c r="A197" s="2" t="s">
        <v>475</v>
      </c>
    </row>
    <row r="198">
      <c r="A198" s="2" t="s">
        <v>476</v>
      </c>
    </row>
    <row r="199">
      <c r="A199" s="2" t="s">
        <v>477</v>
      </c>
    </row>
    <row r="200">
      <c r="A200" s="2" t="s">
        <v>478</v>
      </c>
    </row>
    <row r="201">
      <c r="A201" s="2" t="s">
        <v>479</v>
      </c>
    </row>
    <row r="202">
      <c r="A202" s="2" t="s">
        <v>480</v>
      </c>
    </row>
    <row r="203">
      <c r="A203" s="2" t="s">
        <v>481</v>
      </c>
    </row>
    <row r="204">
      <c r="A204" s="2" t="s">
        <v>482</v>
      </c>
    </row>
    <row r="205">
      <c r="A205" s="2" t="s">
        <v>483</v>
      </c>
    </row>
    <row r="206">
      <c r="A206" s="2" t="s">
        <v>484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14"/>
    <col customWidth="1" min="13" max="13" width="29.0"/>
  </cols>
  <sheetData>
    <row r="1">
      <c r="A1" s="29" t="s">
        <v>331</v>
      </c>
    </row>
    <row r="2">
      <c r="A2" s="2" t="s">
        <v>332</v>
      </c>
      <c r="B2" s="2" t="s">
        <v>210</v>
      </c>
      <c r="C2" s="2" t="s">
        <v>212</v>
      </c>
      <c r="E2" s="2">
        <v>4.40067</v>
      </c>
      <c r="J2" s="30" t="s">
        <v>333</v>
      </c>
      <c r="K2" s="30">
        <v>0.0</v>
      </c>
      <c r="L2" s="30" t="s">
        <v>334</v>
      </c>
      <c r="M2" s="30" t="s">
        <v>4</v>
      </c>
      <c r="N2" s="30" t="s">
        <v>335</v>
      </c>
    </row>
    <row r="3">
      <c r="A3" s="2" t="s">
        <v>332</v>
      </c>
      <c r="B3" s="2" t="s">
        <v>1</v>
      </c>
      <c r="C3" s="2" t="s">
        <v>212</v>
      </c>
      <c r="E3" s="2">
        <v>47.4783</v>
      </c>
      <c r="H3" s="2" t="s">
        <v>336</v>
      </c>
      <c r="J3" s="30" t="s">
        <v>333</v>
      </c>
      <c r="K3" s="30">
        <v>1.0</v>
      </c>
      <c r="L3" s="30" t="s">
        <v>334</v>
      </c>
      <c r="M3" s="30" t="s">
        <v>5</v>
      </c>
      <c r="N3" s="30" t="s">
        <v>337</v>
      </c>
    </row>
    <row r="4">
      <c r="A4" s="2" t="s">
        <v>332</v>
      </c>
      <c r="B4" s="2" t="s">
        <v>2</v>
      </c>
      <c r="C4" s="2" t="s">
        <v>212</v>
      </c>
      <c r="E4" s="2">
        <v>145.67</v>
      </c>
      <c r="F4" s="2" t="s">
        <v>338</v>
      </c>
      <c r="G4" s="2">
        <f>E4-E3-E2</f>
        <v>93.79103</v>
      </c>
      <c r="H4" s="31">
        <f>G4-sum(E7:E14)</f>
        <v>82.01146168</v>
      </c>
      <c r="J4" s="30" t="s">
        <v>333</v>
      </c>
      <c r="K4" s="30">
        <v>2.0</v>
      </c>
      <c r="L4" s="30" t="s">
        <v>334</v>
      </c>
      <c r="M4" s="30" t="s">
        <v>6</v>
      </c>
      <c r="N4" s="30" t="s">
        <v>337</v>
      </c>
    </row>
    <row r="5">
      <c r="A5" s="2" t="s">
        <v>332</v>
      </c>
      <c r="B5" s="2" t="s">
        <v>339</v>
      </c>
      <c r="C5" s="2" t="s">
        <v>335</v>
      </c>
      <c r="D5" s="30" t="s">
        <v>4</v>
      </c>
      <c r="E5" s="2">
        <v>33.7803</v>
      </c>
      <c r="J5" s="30" t="s">
        <v>333</v>
      </c>
      <c r="K5" s="30">
        <v>3.0</v>
      </c>
      <c r="L5" s="30" t="s">
        <v>334</v>
      </c>
      <c r="M5" s="30" t="s">
        <v>7</v>
      </c>
      <c r="N5" s="30" t="s">
        <v>337</v>
      </c>
    </row>
    <row r="6">
      <c r="A6" s="2" t="s">
        <v>332</v>
      </c>
      <c r="B6" s="2" t="s">
        <v>339</v>
      </c>
      <c r="C6" s="2" t="s">
        <v>335</v>
      </c>
      <c r="D6" s="30" t="s">
        <v>5</v>
      </c>
      <c r="E6" s="2">
        <v>10.624</v>
      </c>
      <c r="J6" s="30" t="s">
        <v>333</v>
      </c>
      <c r="K6" s="30">
        <v>4.0</v>
      </c>
      <c r="L6" s="30" t="s">
        <v>334</v>
      </c>
      <c r="M6" s="30" t="s">
        <v>8</v>
      </c>
      <c r="N6" s="30" t="s">
        <v>337</v>
      </c>
    </row>
    <row r="7">
      <c r="A7" s="2" t="s">
        <v>332</v>
      </c>
      <c r="B7" s="2" t="s">
        <v>339</v>
      </c>
      <c r="C7" s="2" t="s">
        <v>335</v>
      </c>
      <c r="D7" s="30" t="s">
        <v>6</v>
      </c>
      <c r="E7" s="2">
        <v>0.0142117</v>
      </c>
      <c r="J7" s="30" t="s">
        <v>333</v>
      </c>
      <c r="K7" s="30">
        <v>5.0</v>
      </c>
      <c r="L7" s="30" t="s">
        <v>334</v>
      </c>
      <c r="M7" s="30" t="s">
        <v>9</v>
      </c>
      <c r="N7" s="30" t="s">
        <v>337</v>
      </c>
    </row>
    <row r="8">
      <c r="A8" s="2" t="s">
        <v>332</v>
      </c>
      <c r="B8" s="2" t="s">
        <v>339</v>
      </c>
      <c r="C8" s="2" t="s">
        <v>335</v>
      </c>
      <c r="D8" s="30" t="s">
        <v>7</v>
      </c>
      <c r="E8" s="2">
        <v>11.761</v>
      </c>
      <c r="J8" s="30" t="s">
        <v>333</v>
      </c>
      <c r="K8" s="30">
        <v>6.0</v>
      </c>
      <c r="L8" s="30" t="s">
        <v>334</v>
      </c>
      <c r="M8" s="30" t="s">
        <v>10</v>
      </c>
      <c r="N8" s="30"/>
    </row>
    <row r="9">
      <c r="A9" s="2" t="s">
        <v>332</v>
      </c>
      <c r="B9" s="2" t="s">
        <v>339</v>
      </c>
      <c r="C9" s="2" t="s">
        <v>335</v>
      </c>
      <c r="D9" s="30" t="s">
        <v>8</v>
      </c>
      <c r="E9" s="2">
        <v>0.00334334</v>
      </c>
      <c r="J9" s="30" t="s">
        <v>333</v>
      </c>
      <c r="K9" s="30">
        <v>7.0</v>
      </c>
      <c r="L9" s="30" t="s">
        <v>334</v>
      </c>
      <c r="M9" s="30" t="s">
        <v>11</v>
      </c>
      <c r="N9" s="30" t="s">
        <v>337</v>
      </c>
    </row>
    <row r="10">
      <c r="A10" s="2" t="s">
        <v>332</v>
      </c>
      <c r="B10" s="2" t="s">
        <v>339</v>
      </c>
      <c r="C10" s="2" t="s">
        <v>335</v>
      </c>
      <c r="D10" s="30" t="s">
        <v>8</v>
      </c>
      <c r="E10" s="2">
        <v>0.0</v>
      </c>
      <c r="J10" s="30" t="s">
        <v>333</v>
      </c>
      <c r="K10" s="2">
        <v>8.0</v>
      </c>
      <c r="L10" s="30" t="s">
        <v>334</v>
      </c>
      <c r="M10" s="15" t="s">
        <v>12</v>
      </c>
    </row>
    <row r="11">
      <c r="A11" s="2" t="s">
        <v>332</v>
      </c>
      <c r="B11" s="2" t="s">
        <v>339</v>
      </c>
      <c r="C11" s="2" t="s">
        <v>335</v>
      </c>
      <c r="D11" s="30" t="s">
        <v>9</v>
      </c>
      <c r="E11" s="2">
        <v>0.0</v>
      </c>
      <c r="J11" s="30" t="s">
        <v>333</v>
      </c>
      <c r="K11" s="2">
        <v>9.0</v>
      </c>
      <c r="L11" s="30" t="s">
        <v>334</v>
      </c>
      <c r="M11" s="2" t="s">
        <v>13</v>
      </c>
    </row>
    <row r="12">
      <c r="A12" s="2" t="s">
        <v>332</v>
      </c>
      <c r="B12" s="2" t="s">
        <v>339</v>
      </c>
      <c r="C12" s="2" t="s">
        <v>335</v>
      </c>
      <c r="D12" s="30" t="s">
        <v>10</v>
      </c>
      <c r="E12" s="2">
        <v>0.0</v>
      </c>
    </row>
    <row r="13">
      <c r="A13" s="2" t="s">
        <v>332</v>
      </c>
      <c r="B13" s="2" t="s">
        <v>339</v>
      </c>
      <c r="C13" s="2" t="s">
        <v>335</v>
      </c>
      <c r="E13" s="2">
        <v>0.0</v>
      </c>
    </row>
    <row r="14">
      <c r="A14" s="2" t="s">
        <v>332</v>
      </c>
      <c r="B14" s="2" t="s">
        <v>339</v>
      </c>
      <c r="C14" s="2" t="s">
        <v>335</v>
      </c>
      <c r="D14" s="2" t="s">
        <v>13</v>
      </c>
      <c r="E14" s="2">
        <v>0.00101328</v>
      </c>
    </row>
    <row r="17">
      <c r="A17" s="2" t="s">
        <v>340</v>
      </c>
      <c r="B17" s="2" t="s">
        <v>210</v>
      </c>
      <c r="C17" s="2" t="s">
        <v>212</v>
      </c>
      <c r="E17" s="2">
        <v>4.45747</v>
      </c>
    </row>
    <row r="18">
      <c r="A18" s="2" t="s">
        <v>340</v>
      </c>
      <c r="B18" s="2" t="s">
        <v>1</v>
      </c>
      <c r="C18" s="2" t="s">
        <v>212</v>
      </c>
      <c r="E18" s="2">
        <v>47.908</v>
      </c>
    </row>
    <row r="19">
      <c r="A19" s="2" t="s">
        <v>340</v>
      </c>
      <c r="B19" s="2" t="s">
        <v>2</v>
      </c>
      <c r="C19" s="2" t="s">
        <v>212</v>
      </c>
      <c r="E19" s="2">
        <v>142.952</v>
      </c>
      <c r="F19" s="2" t="s">
        <v>338</v>
      </c>
      <c r="G19" s="2">
        <f>E19-E18-E17</f>
        <v>90.58653</v>
      </c>
      <c r="H19" s="31">
        <f>G19-sum(E22:E29)+E27</f>
        <v>78.76761888</v>
      </c>
    </row>
    <row r="20">
      <c r="A20" s="2" t="s">
        <v>340</v>
      </c>
      <c r="B20" s="2" t="s">
        <v>339</v>
      </c>
      <c r="C20" s="2" t="s">
        <v>335</v>
      </c>
      <c r="D20" s="30" t="s">
        <v>4</v>
      </c>
      <c r="E20" s="2">
        <v>74.3037</v>
      </c>
    </row>
    <row r="21">
      <c r="A21" s="2" t="s">
        <v>340</v>
      </c>
      <c r="B21" s="2" t="s">
        <v>339</v>
      </c>
      <c r="C21" s="2" t="s">
        <v>335</v>
      </c>
      <c r="D21" s="30" t="s">
        <v>5</v>
      </c>
      <c r="E21" s="2">
        <v>10.8218</v>
      </c>
    </row>
    <row r="22">
      <c r="A22" s="2" t="s">
        <v>340</v>
      </c>
      <c r="B22" s="2" t="s">
        <v>339</v>
      </c>
      <c r="C22" s="2" t="s">
        <v>335</v>
      </c>
      <c r="D22" s="30" t="s">
        <v>6</v>
      </c>
      <c r="E22" s="2">
        <v>0.0148275</v>
      </c>
    </row>
    <row r="23">
      <c r="A23" s="2" t="s">
        <v>340</v>
      </c>
      <c r="B23" s="2" t="s">
        <v>339</v>
      </c>
      <c r="C23" s="2" t="s">
        <v>335</v>
      </c>
      <c r="D23" s="30" t="s">
        <v>7</v>
      </c>
      <c r="E23" s="2">
        <v>11.7847</v>
      </c>
    </row>
    <row r="24">
      <c r="A24" s="2" t="s">
        <v>340</v>
      </c>
      <c r="B24" s="2" t="s">
        <v>339</v>
      </c>
      <c r="C24" s="2" t="s">
        <v>335</v>
      </c>
      <c r="D24" s="30" t="s">
        <v>8</v>
      </c>
      <c r="E24" s="2">
        <v>0.00204468</v>
      </c>
    </row>
    <row r="25">
      <c r="A25" s="2" t="s">
        <v>340</v>
      </c>
      <c r="B25" s="2" t="s">
        <v>339</v>
      </c>
      <c r="C25" s="2" t="s">
        <v>335</v>
      </c>
      <c r="D25" s="30" t="s">
        <v>9</v>
      </c>
      <c r="E25" s="2">
        <v>0.0161757</v>
      </c>
    </row>
    <row r="26">
      <c r="A26" s="2" t="s">
        <v>340</v>
      </c>
      <c r="B26" s="2" t="s">
        <v>339</v>
      </c>
      <c r="C26" s="2" t="s">
        <v>335</v>
      </c>
      <c r="D26" s="30" t="s">
        <v>10</v>
      </c>
      <c r="F26" s="2">
        <v>49.9823</v>
      </c>
    </row>
    <row r="27">
      <c r="A27" s="2" t="s">
        <v>340</v>
      </c>
      <c r="B27" s="2" t="s">
        <v>339</v>
      </c>
      <c r="C27" s="2" t="s">
        <v>335</v>
      </c>
      <c r="D27" s="30" t="s">
        <v>11</v>
      </c>
      <c r="E27" s="2">
        <v>217.221</v>
      </c>
      <c r="F27">
        <f>E27-E20</f>
        <v>142.9173</v>
      </c>
    </row>
    <row r="28">
      <c r="A28" s="2" t="s">
        <v>340</v>
      </c>
      <c r="B28" s="2" t="s">
        <v>339</v>
      </c>
      <c r="C28" s="2" t="s">
        <v>335</v>
      </c>
      <c r="D28" s="2" t="s">
        <v>12</v>
      </c>
      <c r="F28" s="2">
        <v>78.7435</v>
      </c>
    </row>
    <row r="29">
      <c r="A29" s="2" t="s">
        <v>340</v>
      </c>
      <c r="B29" s="2" t="s">
        <v>339</v>
      </c>
      <c r="C29" s="2" t="s">
        <v>335</v>
      </c>
      <c r="D29" s="2" t="s">
        <v>13</v>
      </c>
      <c r="E29" s="2">
        <v>0.00116324</v>
      </c>
    </row>
    <row r="31">
      <c r="A31" s="32" t="s">
        <v>341</v>
      </c>
    </row>
    <row r="32">
      <c r="A32" s="2" t="s">
        <v>342</v>
      </c>
      <c r="B32" s="2" t="s">
        <v>210</v>
      </c>
      <c r="C32" s="2" t="s">
        <v>212</v>
      </c>
      <c r="D32" s="2">
        <v>4.46662</v>
      </c>
      <c r="E32" s="2">
        <v>4.46662</v>
      </c>
    </row>
    <row r="33">
      <c r="A33" s="2" t="s">
        <v>342</v>
      </c>
      <c r="B33" s="2" t="s">
        <v>1</v>
      </c>
      <c r="C33" s="2" t="s">
        <v>212</v>
      </c>
      <c r="D33" s="2">
        <v>46.8384</v>
      </c>
      <c r="E33" s="2">
        <v>46.8384</v>
      </c>
    </row>
    <row r="34">
      <c r="A34" s="2" t="s">
        <v>342</v>
      </c>
      <c r="B34" s="2" t="s">
        <v>2</v>
      </c>
      <c r="C34" s="2" t="s">
        <v>212</v>
      </c>
      <c r="D34" s="2">
        <v>112.236</v>
      </c>
      <c r="E34" s="2">
        <v>112.236</v>
      </c>
      <c r="F34" s="2" t="s">
        <v>338</v>
      </c>
      <c r="G34" s="2">
        <f>E34-E33-E32</f>
        <v>60.93098</v>
      </c>
      <c r="H34" s="31">
        <f>G34-sum(E37:E44)+E42</f>
        <v>49.07668387</v>
      </c>
    </row>
    <row r="35">
      <c r="A35" s="2" t="s">
        <v>342</v>
      </c>
      <c r="B35" s="2" t="s">
        <v>339</v>
      </c>
      <c r="C35" s="2" t="s">
        <v>335</v>
      </c>
      <c r="D35" s="30" t="s">
        <v>4</v>
      </c>
      <c r="E35" s="2">
        <v>73.7578</v>
      </c>
    </row>
    <row r="36">
      <c r="A36" s="2" t="s">
        <v>342</v>
      </c>
      <c r="B36" s="2" t="s">
        <v>339</v>
      </c>
      <c r="C36" s="2" t="s">
        <v>335</v>
      </c>
      <c r="D36" s="30" t="s">
        <v>5</v>
      </c>
      <c r="E36" s="2">
        <v>8.39684</v>
      </c>
    </row>
    <row r="37">
      <c r="A37" s="2" t="s">
        <v>342</v>
      </c>
      <c r="B37" s="2" t="s">
        <v>339</v>
      </c>
      <c r="C37" s="2" t="s">
        <v>335</v>
      </c>
      <c r="D37" s="30" t="s">
        <v>6</v>
      </c>
      <c r="E37" s="2">
        <v>0.0146048</v>
      </c>
    </row>
    <row r="38">
      <c r="A38" s="2" t="s">
        <v>342</v>
      </c>
      <c r="B38" s="2" t="s">
        <v>339</v>
      </c>
      <c r="C38" s="2" t="s">
        <v>335</v>
      </c>
      <c r="D38" s="30" t="s">
        <v>7</v>
      </c>
      <c r="E38" s="2">
        <v>11.8208</v>
      </c>
    </row>
    <row r="39">
      <c r="A39" s="2" t="s">
        <v>342</v>
      </c>
      <c r="B39" s="2" t="s">
        <v>339</v>
      </c>
      <c r="C39" s="2" t="s">
        <v>335</v>
      </c>
      <c r="D39" s="30" t="s">
        <v>8</v>
      </c>
      <c r="E39" s="2">
        <v>0.00189209</v>
      </c>
    </row>
    <row r="40">
      <c r="A40" s="2" t="s">
        <v>342</v>
      </c>
      <c r="B40" s="2" t="s">
        <v>339</v>
      </c>
      <c r="C40" s="2" t="s">
        <v>335</v>
      </c>
      <c r="D40" s="30" t="s">
        <v>9</v>
      </c>
      <c r="E40" s="2">
        <v>0.0157783</v>
      </c>
    </row>
    <row r="41">
      <c r="A41" s="2" t="s">
        <v>342</v>
      </c>
      <c r="B41" s="2" t="s">
        <v>339</v>
      </c>
      <c r="C41" s="2" t="s">
        <v>335</v>
      </c>
      <c r="D41" s="30" t="s">
        <v>10</v>
      </c>
    </row>
    <row r="42">
      <c r="A42" s="2" t="s">
        <v>342</v>
      </c>
      <c r="B42" s="2" t="s">
        <v>339</v>
      </c>
      <c r="C42" s="2" t="s">
        <v>335</v>
      </c>
      <c r="D42" s="30" t="s">
        <v>11</v>
      </c>
      <c r="E42" s="2">
        <v>185.959</v>
      </c>
      <c r="F42">
        <f>E42-E35</f>
        <v>112.2012</v>
      </c>
    </row>
    <row r="43">
      <c r="A43" s="2" t="s">
        <v>342</v>
      </c>
      <c r="B43" s="2" t="s">
        <v>339</v>
      </c>
      <c r="C43" s="2" t="s">
        <v>335</v>
      </c>
      <c r="D43" s="15" t="s">
        <v>12</v>
      </c>
      <c r="F43" s="2">
        <v>49.0446</v>
      </c>
    </row>
    <row r="44">
      <c r="A44" s="2" t="s">
        <v>342</v>
      </c>
      <c r="B44" s="2" t="s">
        <v>339</v>
      </c>
      <c r="C44" s="2" t="s">
        <v>335</v>
      </c>
      <c r="D44" s="2" t="s">
        <v>13</v>
      </c>
      <c r="E44" s="2">
        <v>0.00122094</v>
      </c>
    </row>
    <row r="46">
      <c r="A46" s="32" t="s">
        <v>343</v>
      </c>
    </row>
    <row r="47">
      <c r="A47" s="2" t="s">
        <v>344</v>
      </c>
      <c r="B47" s="2" t="s">
        <v>210</v>
      </c>
      <c r="C47" s="2" t="s">
        <v>212</v>
      </c>
      <c r="E47" s="2">
        <v>4.07648</v>
      </c>
    </row>
    <row r="48">
      <c r="A48" s="2" t="s">
        <v>344</v>
      </c>
      <c r="B48" s="2" t="s">
        <v>1</v>
      </c>
      <c r="C48" s="2" t="s">
        <v>212</v>
      </c>
      <c r="E48" s="2">
        <v>56.3207</v>
      </c>
      <c r="G48" s="33">
        <v>10.0</v>
      </c>
    </row>
    <row r="49">
      <c r="A49" s="2" t="s">
        <v>344</v>
      </c>
      <c r="B49" s="2" t="s">
        <v>2</v>
      </c>
      <c r="C49" s="2" t="s">
        <v>212</v>
      </c>
      <c r="E49" s="2">
        <v>71.116</v>
      </c>
      <c r="F49" s="2" t="s">
        <v>338</v>
      </c>
      <c r="G49" s="2">
        <f>E49-E48-E47</f>
        <v>10.71882</v>
      </c>
      <c r="H49" s="31">
        <f>G49-sum(E52:E59)+E57</f>
        <v>0.0280346953</v>
      </c>
    </row>
    <row r="50">
      <c r="A50" s="2" t="s">
        <v>344</v>
      </c>
      <c r="B50" s="2" t="s">
        <v>339</v>
      </c>
      <c r="C50" s="2" t="s">
        <v>335</v>
      </c>
      <c r="D50" s="30" t="s">
        <v>4</v>
      </c>
      <c r="E50" s="2">
        <v>75.1921</v>
      </c>
    </row>
    <row r="51">
      <c r="A51" s="2" t="s">
        <v>344</v>
      </c>
      <c r="B51" s="2" t="s">
        <v>339</v>
      </c>
      <c r="C51" s="2" t="s">
        <v>335</v>
      </c>
      <c r="D51" s="30" t="s">
        <v>5</v>
      </c>
      <c r="E51" s="2">
        <v>7.05421</v>
      </c>
    </row>
    <row r="52">
      <c r="A52" s="2" t="s">
        <v>344</v>
      </c>
      <c r="B52" s="2" t="s">
        <v>339</v>
      </c>
      <c r="C52" s="2" t="s">
        <v>335</v>
      </c>
      <c r="D52" s="30" t="s">
        <v>6</v>
      </c>
      <c r="E52" s="2">
        <v>0.0134473</v>
      </c>
    </row>
    <row r="53">
      <c r="A53" s="2" t="s">
        <v>344</v>
      </c>
      <c r="B53" s="2" t="s">
        <v>339</v>
      </c>
      <c r="C53" s="2" t="s">
        <v>335</v>
      </c>
      <c r="D53" s="30" t="s">
        <v>7</v>
      </c>
      <c r="E53" s="2">
        <v>10.659</v>
      </c>
    </row>
    <row r="54">
      <c r="A54" s="2" t="s">
        <v>344</v>
      </c>
      <c r="B54" s="2" t="s">
        <v>339</v>
      </c>
      <c r="C54" s="2" t="s">
        <v>335</v>
      </c>
      <c r="D54" s="30" t="s">
        <v>8</v>
      </c>
      <c r="E54" s="2">
        <v>0.00204468</v>
      </c>
    </row>
    <row r="55">
      <c r="A55" s="2" t="s">
        <v>344</v>
      </c>
      <c r="B55" s="2" t="s">
        <v>339</v>
      </c>
      <c r="C55" s="2" t="s">
        <v>335</v>
      </c>
      <c r="D55" s="30" t="s">
        <v>9</v>
      </c>
      <c r="E55" s="2">
        <v>0.0150917</v>
      </c>
    </row>
    <row r="56">
      <c r="A56" s="2" t="s">
        <v>344</v>
      </c>
      <c r="B56" s="2" t="s">
        <v>339</v>
      </c>
      <c r="C56" s="2" t="s">
        <v>335</v>
      </c>
      <c r="D56" s="30" t="s">
        <v>10</v>
      </c>
      <c r="E56" s="2">
        <v>0.0</v>
      </c>
    </row>
    <row r="57">
      <c r="A57" s="2" t="s">
        <v>344</v>
      </c>
      <c r="B57" s="2" t="s">
        <v>339</v>
      </c>
      <c r="C57" s="2" t="s">
        <v>335</v>
      </c>
      <c r="D57" s="30" t="s">
        <v>11</v>
      </c>
      <c r="E57" s="2">
        <v>146.275</v>
      </c>
    </row>
    <row r="58">
      <c r="A58" s="2" t="s">
        <v>344</v>
      </c>
      <c r="B58" s="2" t="s">
        <v>339</v>
      </c>
      <c r="C58" s="2" t="s">
        <v>335</v>
      </c>
      <c r="D58" s="15" t="s">
        <v>12</v>
      </c>
      <c r="E58" s="34">
        <v>3.8147E-6</v>
      </c>
    </row>
    <row r="59">
      <c r="A59" s="2" t="s">
        <v>344</v>
      </c>
      <c r="B59" s="2" t="s">
        <v>339</v>
      </c>
      <c r="C59" s="2" t="s">
        <v>335</v>
      </c>
      <c r="D59" s="2" t="s">
        <v>13</v>
      </c>
      <c r="E59" s="2">
        <v>0.00119781</v>
      </c>
    </row>
  </sheetData>
  <mergeCells count="2">
    <mergeCell ref="A31:H31"/>
    <mergeCell ref="A46:H46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345</v>
      </c>
      <c r="J1" s="36" t="s">
        <v>346</v>
      </c>
    </row>
    <row r="2">
      <c r="A2" s="2" t="s">
        <v>347</v>
      </c>
      <c r="B2" s="2" t="s">
        <v>210</v>
      </c>
      <c r="C2" s="2" t="s">
        <v>212</v>
      </c>
      <c r="E2" s="2">
        <v>6.92852</v>
      </c>
      <c r="J2" s="2" t="s">
        <v>348</v>
      </c>
      <c r="K2" s="2" t="s">
        <v>210</v>
      </c>
      <c r="L2" s="2" t="s">
        <v>212</v>
      </c>
      <c r="M2" s="2">
        <v>13.1524</v>
      </c>
      <c r="N2" s="2"/>
    </row>
    <row r="3">
      <c r="A3" s="2" t="s">
        <v>347</v>
      </c>
      <c r="B3" s="2" t="s">
        <v>1</v>
      </c>
      <c r="C3" s="2" t="s">
        <v>212</v>
      </c>
      <c r="E3" s="2">
        <v>19.5206</v>
      </c>
      <c r="J3" s="2" t="s">
        <v>348</v>
      </c>
      <c r="K3" s="2" t="s">
        <v>1</v>
      </c>
      <c r="L3" s="2" t="s">
        <v>212</v>
      </c>
      <c r="M3" s="2">
        <v>192.639</v>
      </c>
      <c r="N3" s="2"/>
    </row>
    <row r="4">
      <c r="A4" s="2" t="s">
        <v>347</v>
      </c>
      <c r="B4" s="2" t="s">
        <v>2</v>
      </c>
      <c r="C4" s="2" t="s">
        <v>212</v>
      </c>
      <c r="E4" s="2">
        <v>49.8748</v>
      </c>
      <c r="F4" s="2" t="s">
        <v>338</v>
      </c>
      <c r="G4" s="2">
        <f>E4-E3-E2</f>
        <v>23.42568</v>
      </c>
      <c r="H4" s="31">
        <f>G4-sum(E7:E14)+E12</f>
        <v>20.32359654</v>
      </c>
      <c r="J4" s="2" t="s">
        <v>348</v>
      </c>
      <c r="K4" s="2" t="s">
        <v>2</v>
      </c>
      <c r="L4" s="2" t="s">
        <v>212</v>
      </c>
      <c r="M4" s="2">
        <v>242.393</v>
      </c>
      <c r="N4" s="2"/>
    </row>
    <row r="5">
      <c r="A5" s="2" t="s">
        <v>347</v>
      </c>
      <c r="B5" s="2" t="s">
        <v>339</v>
      </c>
      <c r="C5" s="2" t="s">
        <v>335</v>
      </c>
      <c r="D5" s="2" t="s">
        <v>349</v>
      </c>
      <c r="E5" s="2">
        <v>17.8847</v>
      </c>
      <c r="J5" s="2" t="s">
        <v>348</v>
      </c>
      <c r="K5" s="2" t="s">
        <v>339</v>
      </c>
      <c r="L5" s="2" t="s">
        <v>335</v>
      </c>
      <c r="M5" s="2" t="s">
        <v>350</v>
      </c>
      <c r="N5" s="2">
        <v>0.0</v>
      </c>
    </row>
    <row r="6">
      <c r="A6" s="2" t="s">
        <v>347</v>
      </c>
      <c r="B6" s="2" t="s">
        <v>339</v>
      </c>
      <c r="C6" s="2" t="s">
        <v>335</v>
      </c>
      <c r="D6" s="2" t="s">
        <v>350</v>
      </c>
      <c r="E6" s="2">
        <v>3.16267</v>
      </c>
      <c r="J6" s="2" t="s">
        <v>348</v>
      </c>
      <c r="K6" s="2" t="s">
        <v>339</v>
      </c>
      <c r="L6" s="2" t="s">
        <v>335</v>
      </c>
      <c r="M6" s="2" t="s">
        <v>351</v>
      </c>
      <c r="N6" s="2">
        <v>0.0</v>
      </c>
    </row>
    <row r="7">
      <c r="A7" s="2" t="s">
        <v>347</v>
      </c>
      <c r="B7" s="2" t="s">
        <v>339</v>
      </c>
      <c r="C7" s="2" t="s">
        <v>335</v>
      </c>
      <c r="D7" s="2" t="s">
        <v>351</v>
      </c>
      <c r="E7" s="2">
        <v>0.348287</v>
      </c>
      <c r="J7" s="2" t="s">
        <v>348</v>
      </c>
      <c r="K7" s="2" t="s">
        <v>339</v>
      </c>
      <c r="L7" s="2" t="s">
        <v>335</v>
      </c>
      <c r="M7" s="2" t="s">
        <v>352</v>
      </c>
      <c r="N7" s="2">
        <v>0.0</v>
      </c>
    </row>
    <row r="8">
      <c r="A8" s="2" t="s">
        <v>347</v>
      </c>
      <c r="B8" s="2" t="s">
        <v>339</v>
      </c>
      <c r="C8" s="2" t="s">
        <v>335</v>
      </c>
      <c r="D8" s="2" t="s">
        <v>352</v>
      </c>
      <c r="E8" s="2">
        <v>2.57672</v>
      </c>
    </row>
    <row r="9">
      <c r="A9" s="2" t="s">
        <v>347</v>
      </c>
      <c r="B9" s="2" t="s">
        <v>339</v>
      </c>
      <c r="C9" s="2" t="s">
        <v>335</v>
      </c>
      <c r="D9" s="2" t="s">
        <v>353</v>
      </c>
      <c r="E9" s="2">
        <v>0.0140452</v>
      </c>
    </row>
    <row r="10">
      <c r="A10" s="2" t="s">
        <v>347</v>
      </c>
      <c r="B10" s="2" t="s">
        <v>339</v>
      </c>
      <c r="C10" s="2" t="s">
        <v>335</v>
      </c>
      <c r="D10" s="2" t="s">
        <v>354</v>
      </c>
      <c r="E10" s="2">
        <v>0.154375</v>
      </c>
    </row>
    <row r="11">
      <c r="A11" s="2" t="s">
        <v>347</v>
      </c>
      <c r="B11" s="2" t="s">
        <v>339</v>
      </c>
      <c r="C11" s="2" t="s">
        <v>335</v>
      </c>
      <c r="D11" s="2" t="s">
        <v>355</v>
      </c>
      <c r="E11" s="2">
        <v>0.0</v>
      </c>
    </row>
    <row r="12">
      <c r="A12" s="2" t="s">
        <v>347</v>
      </c>
      <c r="B12" s="2" t="s">
        <v>339</v>
      </c>
      <c r="C12" s="2" t="s">
        <v>335</v>
      </c>
      <c r="D12" s="2" t="s">
        <v>356</v>
      </c>
      <c r="E12" s="2">
        <v>67.2093</v>
      </c>
    </row>
    <row r="13">
      <c r="A13" s="2" t="s">
        <v>347</v>
      </c>
      <c r="B13" s="2" t="s">
        <v>339</v>
      </c>
      <c r="C13" s="2" t="s">
        <v>335</v>
      </c>
      <c r="D13" s="2" t="s">
        <v>357</v>
      </c>
      <c r="F13" s="2">
        <v>19.9787</v>
      </c>
    </row>
    <row r="14">
      <c r="A14" s="2" t="s">
        <v>347</v>
      </c>
      <c r="B14" s="2" t="s">
        <v>339</v>
      </c>
      <c r="C14" s="2" t="s">
        <v>335</v>
      </c>
      <c r="D14" s="2" t="s">
        <v>358</v>
      </c>
      <c r="E14" s="2">
        <v>0.00865626</v>
      </c>
    </row>
    <row r="15">
      <c r="A15" s="37">
        <v>43474.0</v>
      </c>
      <c r="B15" s="2" t="s">
        <v>359</v>
      </c>
      <c r="C15" s="2" t="s">
        <v>334</v>
      </c>
      <c r="D15" s="2" t="s">
        <v>360</v>
      </c>
      <c r="E15" s="2" t="s">
        <v>334</v>
      </c>
      <c r="F15" s="2" t="s">
        <v>361</v>
      </c>
      <c r="G15" s="2" t="s">
        <v>362</v>
      </c>
      <c r="H15" s="33">
        <v>0.82161</v>
      </c>
      <c r="J15" s="37">
        <v>43474.0</v>
      </c>
      <c r="K15" s="2" t="s">
        <v>363</v>
      </c>
      <c r="L15" s="2" t="s">
        <v>334</v>
      </c>
      <c r="M15" s="2" t="s">
        <v>360</v>
      </c>
      <c r="N15" s="2" t="s">
        <v>334</v>
      </c>
      <c r="O15" s="2" t="s">
        <v>361</v>
      </c>
      <c r="P15" s="2" t="s">
        <v>362</v>
      </c>
      <c r="Q15" s="33">
        <v>0.82159</v>
      </c>
    </row>
    <row r="16">
      <c r="A16" s="35" t="s">
        <v>364</v>
      </c>
    </row>
    <row r="17">
      <c r="A17" s="2" t="s">
        <v>365</v>
      </c>
      <c r="B17" s="2" t="s">
        <v>210</v>
      </c>
      <c r="C17" s="2" t="s">
        <v>212</v>
      </c>
      <c r="E17" s="2">
        <v>6.91013</v>
      </c>
    </row>
    <row r="18">
      <c r="A18" s="2" t="s">
        <v>365</v>
      </c>
      <c r="B18" s="2" t="s">
        <v>1</v>
      </c>
      <c r="C18" s="2" t="s">
        <v>212</v>
      </c>
      <c r="E18" s="2">
        <v>26.5555</v>
      </c>
    </row>
    <row r="19">
      <c r="A19" s="2" t="s">
        <v>365</v>
      </c>
      <c r="B19" s="2" t="s">
        <v>2</v>
      </c>
      <c r="C19" s="2" t="s">
        <v>212</v>
      </c>
      <c r="E19" s="2">
        <v>53.7378</v>
      </c>
      <c r="F19" s="2" t="s">
        <v>338</v>
      </c>
      <c r="G19" s="2">
        <f>E19-E18-E17</f>
        <v>20.27217</v>
      </c>
      <c r="H19" s="31">
        <f>G19-sum(E22:E29)+E27</f>
        <v>17.43040642</v>
      </c>
    </row>
    <row r="20">
      <c r="A20" s="2" t="s">
        <v>365</v>
      </c>
      <c r="B20" s="2" t="s">
        <v>339</v>
      </c>
      <c r="C20" s="2" t="s">
        <v>335</v>
      </c>
      <c r="D20" s="2" t="s">
        <v>349</v>
      </c>
      <c r="E20" s="2">
        <v>18.0042</v>
      </c>
    </row>
    <row r="21">
      <c r="A21" s="2" t="s">
        <v>365</v>
      </c>
      <c r="B21" s="2" t="s">
        <v>339</v>
      </c>
      <c r="C21" s="2" t="s">
        <v>335</v>
      </c>
      <c r="D21" s="2" t="s">
        <v>350</v>
      </c>
      <c r="E21" s="2">
        <v>0.0</v>
      </c>
    </row>
    <row r="22">
      <c r="A22" s="2" t="s">
        <v>365</v>
      </c>
      <c r="B22" s="2" t="s">
        <v>339</v>
      </c>
      <c r="C22" s="2" t="s">
        <v>335</v>
      </c>
      <c r="D22" s="2" t="s">
        <v>351</v>
      </c>
      <c r="E22" s="2">
        <v>0.13491</v>
      </c>
    </row>
    <row r="23">
      <c r="A23" s="2" t="s">
        <v>365</v>
      </c>
      <c r="B23" s="2" t="s">
        <v>339</v>
      </c>
      <c r="C23" s="2" t="s">
        <v>335</v>
      </c>
      <c r="D23" s="2" t="s">
        <v>352</v>
      </c>
      <c r="E23" s="2">
        <v>2.55997</v>
      </c>
    </row>
    <row r="24">
      <c r="A24" s="2" t="s">
        <v>365</v>
      </c>
      <c r="B24" s="2" t="s">
        <v>339</v>
      </c>
      <c r="C24" s="2" t="s">
        <v>335</v>
      </c>
      <c r="D24" s="2" t="s">
        <v>353</v>
      </c>
      <c r="E24" s="2">
        <v>0.0057354</v>
      </c>
    </row>
    <row r="25">
      <c r="A25" s="2" t="s">
        <v>365</v>
      </c>
      <c r="B25" s="2" t="s">
        <v>339</v>
      </c>
      <c r="C25" s="2" t="s">
        <v>335</v>
      </c>
      <c r="D25" s="2" t="s">
        <v>354</v>
      </c>
      <c r="E25" s="2">
        <v>0.135398</v>
      </c>
    </row>
    <row r="26">
      <c r="A26" s="2" t="s">
        <v>365</v>
      </c>
      <c r="B26" s="2" t="s">
        <v>339</v>
      </c>
      <c r="C26" s="2" t="s">
        <v>335</v>
      </c>
      <c r="D26" s="2" t="s">
        <v>355</v>
      </c>
      <c r="E26" s="2">
        <v>0.0</v>
      </c>
    </row>
    <row r="27">
      <c r="A27" s="2" t="s">
        <v>365</v>
      </c>
      <c r="B27" s="2" t="s">
        <v>339</v>
      </c>
      <c r="C27" s="2" t="s">
        <v>335</v>
      </c>
      <c r="D27" s="2" t="s">
        <v>356</v>
      </c>
      <c r="E27" s="2">
        <v>71.43</v>
      </c>
    </row>
    <row r="28">
      <c r="A28" s="2" t="s">
        <v>365</v>
      </c>
      <c r="B28" s="2" t="s">
        <v>339</v>
      </c>
      <c r="C28" s="2" t="s">
        <v>335</v>
      </c>
      <c r="D28" s="2" t="s">
        <v>357</v>
      </c>
      <c r="F28" s="2">
        <v>17.1117</v>
      </c>
    </row>
    <row r="29">
      <c r="A29" s="2" t="s">
        <v>365</v>
      </c>
      <c r="B29" s="2" t="s">
        <v>339</v>
      </c>
      <c r="C29" s="2" t="s">
        <v>335</v>
      </c>
      <c r="D29" s="2" t="s">
        <v>358</v>
      </c>
      <c r="E29" s="2">
        <v>0.00575018</v>
      </c>
    </row>
    <row r="30">
      <c r="A30" s="37">
        <v>43474.0</v>
      </c>
      <c r="B30" s="2" t="s">
        <v>366</v>
      </c>
      <c r="C30" s="2" t="s">
        <v>334</v>
      </c>
      <c r="D30" s="2" t="s">
        <v>360</v>
      </c>
      <c r="E30" s="2" t="s">
        <v>334</v>
      </c>
      <c r="F30" s="2" t="s">
        <v>361</v>
      </c>
      <c r="G30" s="2" t="s">
        <v>362</v>
      </c>
      <c r="H30" s="33">
        <v>0.82161</v>
      </c>
    </row>
    <row r="32">
      <c r="A32" s="19" t="s">
        <v>367</v>
      </c>
    </row>
    <row r="33">
      <c r="A33" s="2" t="s">
        <v>368</v>
      </c>
      <c r="B33" s="2" t="s">
        <v>210</v>
      </c>
      <c r="C33" s="2" t="s">
        <v>212</v>
      </c>
      <c r="E33" s="2">
        <v>6.62053</v>
      </c>
      <c r="F33" s="2"/>
      <c r="G33" s="2"/>
    </row>
    <row r="34">
      <c r="A34" s="2" t="s">
        <v>368</v>
      </c>
      <c r="B34" s="2" t="s">
        <v>1</v>
      </c>
      <c r="C34" s="2" t="s">
        <v>212</v>
      </c>
      <c r="E34" s="2">
        <v>28.6005</v>
      </c>
      <c r="F34" s="2"/>
      <c r="G34" s="2"/>
    </row>
    <row r="35">
      <c r="A35" s="2" t="s">
        <v>368</v>
      </c>
      <c r="B35" s="2" t="s">
        <v>2</v>
      </c>
      <c r="C35" s="2" t="s">
        <v>212</v>
      </c>
      <c r="E35" s="2">
        <v>38.4134</v>
      </c>
      <c r="F35" s="2" t="s">
        <v>338</v>
      </c>
      <c r="G35" s="2">
        <f>E35-E34-E33</f>
        <v>3.19237</v>
      </c>
      <c r="H35" s="31">
        <f>G35-sum(E38:E45)+E43</f>
        <v>-0.3870592131</v>
      </c>
    </row>
    <row r="36">
      <c r="A36" s="2" t="s">
        <v>368</v>
      </c>
      <c r="B36" s="2" t="s">
        <v>339</v>
      </c>
      <c r="C36" s="2" t="s">
        <v>335</v>
      </c>
      <c r="D36" s="2" t="s">
        <v>349</v>
      </c>
      <c r="E36" s="2">
        <v>17.3671</v>
      </c>
      <c r="F36" s="2"/>
      <c r="G36" s="2"/>
    </row>
    <row r="37">
      <c r="A37" s="2" t="s">
        <v>368</v>
      </c>
      <c r="B37" s="2" t="s">
        <v>339</v>
      </c>
      <c r="C37" s="2" t="s">
        <v>335</v>
      </c>
      <c r="D37" s="2" t="s">
        <v>350</v>
      </c>
      <c r="E37" s="2">
        <v>0.0</v>
      </c>
      <c r="F37" s="2"/>
      <c r="G37" s="2"/>
    </row>
    <row r="38">
      <c r="A38" s="2" t="s">
        <v>368</v>
      </c>
      <c r="B38" s="2" t="s">
        <v>339</v>
      </c>
      <c r="C38" s="2" t="s">
        <v>335</v>
      </c>
      <c r="D38" s="2" t="s">
        <v>351</v>
      </c>
      <c r="E38" s="2">
        <v>0.165308</v>
      </c>
      <c r="F38" s="2"/>
      <c r="G38" s="2"/>
    </row>
    <row r="39">
      <c r="A39" s="2" t="s">
        <v>368</v>
      </c>
      <c r="B39" s="2" t="s">
        <v>339</v>
      </c>
      <c r="C39" s="2" t="s">
        <v>335</v>
      </c>
      <c r="D39" s="2" t="s">
        <v>352</v>
      </c>
      <c r="E39" s="2">
        <v>2.55391</v>
      </c>
      <c r="F39" s="2"/>
      <c r="G39" s="2"/>
    </row>
    <row r="40">
      <c r="A40" s="2" t="s">
        <v>368</v>
      </c>
      <c r="B40" s="2" t="s">
        <v>339</v>
      </c>
      <c r="C40" s="2" t="s">
        <v>335</v>
      </c>
      <c r="D40" s="2" t="s">
        <v>353</v>
      </c>
      <c r="E40" s="2">
        <v>0.00562859</v>
      </c>
      <c r="F40" s="2"/>
      <c r="G40" s="2"/>
    </row>
    <row r="41">
      <c r="A41" s="2" t="s">
        <v>368</v>
      </c>
      <c r="B41" s="2" t="s">
        <v>339</v>
      </c>
      <c r="C41" s="2" t="s">
        <v>335</v>
      </c>
      <c r="D41" s="2" t="s">
        <v>354</v>
      </c>
      <c r="E41" s="2">
        <v>0.142402</v>
      </c>
      <c r="F41" s="2"/>
      <c r="G41" s="2"/>
    </row>
    <row r="42">
      <c r="A42" s="2" t="s">
        <v>368</v>
      </c>
      <c r="B42" s="2" t="s">
        <v>339</v>
      </c>
      <c r="C42" s="2" t="s">
        <v>335</v>
      </c>
      <c r="D42" s="2" t="s">
        <v>355</v>
      </c>
      <c r="E42" s="2">
        <v>0.706455</v>
      </c>
      <c r="F42" s="2"/>
      <c r="G42" s="2"/>
    </row>
    <row r="43">
      <c r="A43" s="2" t="s">
        <v>368</v>
      </c>
      <c r="B43" s="2" t="s">
        <v>339</v>
      </c>
      <c r="C43" s="2" t="s">
        <v>335</v>
      </c>
      <c r="D43" s="2" t="s">
        <v>356</v>
      </c>
      <c r="E43" s="2">
        <v>55.435</v>
      </c>
      <c r="F43" s="2"/>
      <c r="G43" s="2"/>
    </row>
    <row r="44">
      <c r="A44" s="2" t="s">
        <v>368</v>
      </c>
      <c r="B44" s="2" t="s">
        <v>339</v>
      </c>
      <c r="C44" s="2" t="s">
        <v>335</v>
      </c>
      <c r="D44" s="2" t="s">
        <v>357</v>
      </c>
      <c r="E44" s="34">
        <v>4.05312E-6</v>
      </c>
      <c r="F44" s="2"/>
      <c r="G44" s="2"/>
    </row>
    <row r="45">
      <c r="A45" s="2" t="s">
        <v>368</v>
      </c>
      <c r="B45" s="2" t="s">
        <v>339</v>
      </c>
      <c r="C45" s="2" t="s">
        <v>335</v>
      </c>
      <c r="D45" s="2" t="s">
        <v>358</v>
      </c>
      <c r="E45" s="2">
        <v>0.00572157</v>
      </c>
      <c r="F45" s="2"/>
      <c r="G45" s="2"/>
    </row>
    <row r="48">
      <c r="A48" s="19" t="s">
        <v>369</v>
      </c>
    </row>
    <row r="49">
      <c r="A49" s="2" t="s">
        <v>370</v>
      </c>
      <c r="B49" s="2" t="s">
        <v>210</v>
      </c>
      <c r="C49" s="2" t="s">
        <v>212</v>
      </c>
      <c r="E49" s="2">
        <v>7.08812</v>
      </c>
      <c r="F49" s="2"/>
      <c r="G49" s="2"/>
    </row>
    <row r="50">
      <c r="A50" s="2" t="s">
        <v>370</v>
      </c>
      <c r="B50" s="2" t="s">
        <v>1</v>
      </c>
      <c r="C50" s="2" t="s">
        <v>212</v>
      </c>
      <c r="E50" s="2">
        <v>22.5081</v>
      </c>
      <c r="F50" s="2"/>
      <c r="G50" s="2"/>
    </row>
    <row r="51">
      <c r="A51" s="2" t="s">
        <v>370</v>
      </c>
      <c r="B51" s="2" t="s">
        <v>2</v>
      </c>
      <c r="C51" s="2" t="s">
        <v>212</v>
      </c>
      <c r="E51" s="38">
        <v>33.2611</v>
      </c>
      <c r="F51" s="2" t="s">
        <v>338</v>
      </c>
      <c r="G51" s="2">
        <f>E51-E50-E49</f>
        <v>3.66488</v>
      </c>
      <c r="H51" s="31">
        <f>G51-sum(E54:E61)+E59</f>
        <v>-0.3747195836</v>
      </c>
    </row>
    <row r="52">
      <c r="A52" s="2" t="s">
        <v>370</v>
      </c>
      <c r="B52" s="2" t="s">
        <v>339</v>
      </c>
      <c r="C52" s="2" t="s">
        <v>335</v>
      </c>
      <c r="D52" s="2" t="s">
        <v>349</v>
      </c>
      <c r="E52" s="2">
        <v>17.5126</v>
      </c>
      <c r="F52" s="2"/>
      <c r="G52" s="2"/>
    </row>
    <row r="53">
      <c r="A53" s="2" t="s">
        <v>370</v>
      </c>
      <c r="B53" s="2" t="s">
        <v>339</v>
      </c>
      <c r="C53" s="2" t="s">
        <v>335</v>
      </c>
      <c r="D53" s="2" t="s">
        <v>350</v>
      </c>
      <c r="E53" s="2">
        <v>3.29711</v>
      </c>
      <c r="F53" s="2"/>
      <c r="G53" s="2"/>
    </row>
    <row r="54">
      <c r="A54" s="2" t="s">
        <v>370</v>
      </c>
      <c r="B54" s="2" t="s">
        <v>339</v>
      </c>
      <c r="C54" s="2" t="s">
        <v>335</v>
      </c>
      <c r="D54" s="2" t="s">
        <v>351</v>
      </c>
      <c r="E54" s="2">
        <v>0.588566</v>
      </c>
      <c r="F54" s="2"/>
      <c r="G54" s="2"/>
    </row>
    <row r="55">
      <c r="A55" s="2" t="s">
        <v>370</v>
      </c>
      <c r="B55" s="2" t="s">
        <v>339</v>
      </c>
      <c r="C55" s="2" t="s">
        <v>335</v>
      </c>
      <c r="D55" s="2" t="s">
        <v>352</v>
      </c>
      <c r="E55" s="2">
        <v>2.56821</v>
      </c>
      <c r="F55" s="2"/>
      <c r="G55" s="2"/>
    </row>
    <row r="56">
      <c r="A56" s="2" t="s">
        <v>370</v>
      </c>
      <c r="B56" s="2" t="s">
        <v>339</v>
      </c>
      <c r="C56" s="2" t="s">
        <v>335</v>
      </c>
      <c r="D56" s="2" t="s">
        <v>353</v>
      </c>
      <c r="E56" s="2">
        <v>0.0122783</v>
      </c>
      <c r="F56" s="2"/>
      <c r="G56" s="2"/>
    </row>
    <row r="57">
      <c r="A57" s="2" t="s">
        <v>370</v>
      </c>
      <c r="B57" s="2" t="s">
        <v>339</v>
      </c>
      <c r="C57" s="2" t="s">
        <v>335</v>
      </c>
      <c r="D57" s="2" t="s">
        <v>354</v>
      </c>
      <c r="E57" s="2">
        <v>0.157143</v>
      </c>
      <c r="F57" s="2"/>
      <c r="G57" s="2"/>
    </row>
    <row r="58">
      <c r="A58" s="2" t="s">
        <v>370</v>
      </c>
      <c r="B58" s="2" t="s">
        <v>339</v>
      </c>
      <c r="C58" s="2" t="s">
        <v>335</v>
      </c>
      <c r="D58" s="2" t="s">
        <v>355</v>
      </c>
      <c r="E58" s="2">
        <v>0.705081</v>
      </c>
      <c r="F58" s="2"/>
      <c r="G58" s="2"/>
    </row>
    <row r="59">
      <c r="A59" s="2" t="s">
        <v>370</v>
      </c>
      <c r="B59" s="2" t="s">
        <v>339</v>
      </c>
      <c r="C59" s="2" t="s">
        <v>335</v>
      </c>
      <c r="D59" s="2" t="s">
        <v>356</v>
      </c>
      <c r="E59" s="2">
        <v>49.9988</v>
      </c>
      <c r="F59" s="2"/>
      <c r="G59" s="2"/>
    </row>
    <row r="60">
      <c r="A60" s="2" t="s">
        <v>370</v>
      </c>
      <c r="B60" s="2" t="s">
        <v>339</v>
      </c>
      <c r="C60" s="2" t="s">
        <v>335</v>
      </c>
      <c r="D60" s="2" t="s">
        <v>357</v>
      </c>
      <c r="E60" s="34">
        <v>5.48363E-6</v>
      </c>
      <c r="F60" s="2"/>
      <c r="G60" s="2"/>
    </row>
    <row r="61">
      <c r="A61" s="2" t="s">
        <v>370</v>
      </c>
      <c r="B61" s="2" t="s">
        <v>339</v>
      </c>
      <c r="C61" s="2" t="s">
        <v>335</v>
      </c>
      <c r="D61" s="2" t="s">
        <v>358</v>
      </c>
      <c r="E61" s="2">
        <v>0.0083158</v>
      </c>
      <c r="F61" s="2"/>
      <c r="G61" s="2"/>
    </row>
    <row r="64">
      <c r="A64" s="39" t="s">
        <v>371</v>
      </c>
    </row>
  </sheetData>
  <mergeCells count="6">
    <mergeCell ref="A1:H1"/>
    <mergeCell ref="A16:H16"/>
    <mergeCell ref="J1:Q1"/>
    <mergeCell ref="A48:H48"/>
    <mergeCell ref="A32:H32"/>
    <mergeCell ref="A64:H64"/>
  </mergeCells>
  <hyperlinks>
    <hyperlink r:id="rId1" ref="A64"/>
  </hyperlinks>
  <drawing r:id="rId2"/>
</worksheet>
</file>