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all-0105" sheetId="1" r:id="rId3"/>
    <sheet state="visible" name="overall-result" sheetId="2" r:id="rId4"/>
    <sheet state="visible" name="Speedup-Scaling" sheetId="3" r:id="rId5"/>
    <sheet state="visible" name="best-rowsize" sheetId="4" r:id="rId6"/>
    <sheet state="visible" name="halftrick" sheetId="5" r:id="rId7"/>
    <sheet state="visible" name="lightgbm-speedup" sheetId="6" r:id="rId8"/>
    <sheet state="visible" name="XgbBottleneckAnalysis" sheetId="7" r:id="rId9"/>
    <sheet state="visible" name="2.Speedup" sheetId="8" r:id="rId10"/>
    <sheet state="visible" name="工作表14" sheetId="9" r:id="rId11"/>
    <sheet state="hidden" name="xgbhist" sheetId="10" r:id="rId12"/>
    <sheet state="visible" name="3. StrongScaling" sheetId="11" r:id="rId13"/>
    <sheet state="visible" name="binid-scale" sheetId="12" r:id="rId14"/>
    <sheet state="visible" name="BlockBottleneckOptimize" sheetId="13" r:id="rId15"/>
    <sheet state="visible" name="工作表23" sheetId="14" r:id="rId16"/>
    <sheet state="visible" name="1.Validation" sheetId="15" r:id="rId17"/>
  </sheets>
  <definedNames/>
  <calcPr/>
</workbook>
</file>

<file path=xl/sharedStrings.xml><?xml version="1.0" encoding="utf-8"?>
<sst xmlns="http://schemas.openxmlformats.org/spreadsheetml/2006/main" count="2363" uniqueCount="325">
  <si>
    <t>trainer</t>
  </si>
  <si>
    <t>total</t>
  </si>
  <si>
    <t>buildPostset time(s)</t>
  </si>
  <si>
    <t>buildhist time(s)</t>
  </si>
  <si>
    <t>training time(s)</t>
  </si>
  <si>
    <t>xgb-latest-higgs-n10-d6-mhist-t48</t>
  </si>
  <si>
    <t>.</t>
  </si>
  <si>
    <t/>
  </si>
  <si>
    <t>xgb-latest-higgs-n10-d6-mhist-t40</t>
  </si>
  <si>
    <t>xgb-latest-higgs-n10-d6-mhist-t32</t>
  </si>
  <si>
    <t>xgb-latest-higgs-n10-d6-mhist-t24</t>
  </si>
  <si>
    <t>xgb-latest-higgs-n10-d6-mhist-t16</t>
  </si>
  <si>
    <t>xgb-latest-higgs-n10-d8-mhist-t40</t>
  </si>
  <si>
    <t>xgb-latest-higgs-n10-d8-mhist-t24</t>
  </si>
  <si>
    <t>xgb-latest-higgs-n10-d8-mhist-t48</t>
  </si>
  <si>
    <t>xgb-latest-higgs-n10-d8-mhist-t32</t>
  </si>
  <si>
    <t>xgb-latest-higgs-n10-d8-mhist-t16</t>
  </si>
  <si>
    <t>xgb-latest-higgs-n10-d6-mhist-t8</t>
  </si>
  <si>
    <t>xgb-latest-higgs-n10-d8-mhist-t8</t>
  </si>
  <si>
    <t>xgb-latest-higgs-n10-d12-mhist-t8</t>
  </si>
  <si>
    <t>xgb-latest-higgs-n10-d12-mhist-t16</t>
  </si>
  <si>
    <t>xgb-latest-higgs-n10-d12-mhist-t24</t>
  </si>
  <si>
    <t>xgb-latest-higgs-n10-d12-mhist-t32</t>
  </si>
  <si>
    <t>xgb-latest-higgs-n10-d6-mhist-t1</t>
  </si>
  <si>
    <t>xgb-latest-higgs-n10-d12-mhist-t40</t>
  </si>
  <si>
    <t>xgb-latest-higgs-n10-d12-mhist-t48</t>
  </si>
  <si>
    <t>xgb-latest-higgs-n10-d8-mhist-t1</t>
  </si>
  <si>
    <t>xgb-latest-higgs-n10-d14-mhist-t8</t>
  </si>
  <si>
    <t>xgb-latest-higgs-n10-d14-mhist-t16</t>
  </si>
  <si>
    <t>xgb-latest-higgs-n10-d14-mhist-t24</t>
  </si>
  <si>
    <t>xgb-latest-higgs-n10-d14-mhist-t1</t>
  </si>
  <si>
    <t>xgb-latest-higgs-n10-d14-mhist-t32</t>
  </si>
  <si>
    <t>xgb-latest-higgs-n10-d12-mhist-t1</t>
  </si>
  <si>
    <t>xgb-latest-higgs-n10-d16-mhist-t8</t>
  </si>
  <si>
    <t>xgb-latest-higgs-n10-d14-mhist-t40</t>
  </si>
  <si>
    <t>xgb-latest-higgs-n10-d14-mhist-t48</t>
  </si>
  <si>
    <t>xgb-latest-higgs-n10-d16-mhist-t16</t>
  </si>
  <si>
    <t>xgb-latest-higgs-n10-d16-mhist-t24</t>
  </si>
  <si>
    <t>xgb-latest-higgs-n10-d16-mhist-t32</t>
  </si>
  <si>
    <t>xgb-latest-higgs-n10-d16-mhist-t1</t>
  </si>
  <si>
    <t>xgb-latest-higgs-n10-d16-mhist-t40</t>
  </si>
  <si>
    <t>xgb-latest-higgs-n10-d16-mhist-t48</t>
  </si>
  <si>
    <t>xgboost-g++-omp-nohalftrick-noprefetch-byte-blockdense-higgs-n10-d6-mblockdense-b0</t>
  </si>
  <si>
    <t>f1</t>
  </si>
  <si>
    <t>r500000-t32</t>
  </si>
  <si>
    <t>r500000-t48</t>
  </si>
  <si>
    <t>r500000-t40</t>
  </si>
  <si>
    <t>r500000-t24</t>
  </si>
  <si>
    <t>xgboost-g++-omp-nohalftrick-noprefetch-byte-blockdense-higgs-n10-d8-mblockdense-b0</t>
  </si>
  <si>
    <t>r500000-t16</t>
  </si>
  <si>
    <t>r500000-t8</t>
  </si>
  <si>
    <t>xgboost-g++-omp-nohalftrick-noprefetch-byte-blockdense-higgs-n10-d12-mblockdense-b0</t>
  </si>
  <si>
    <t>xgboost-g++-omp-nohalftrick-noprefetch-byte-blockdense-higgs-n10-d14-mblockdense-b0</t>
  </si>
  <si>
    <t>xgboost-g++-omp-nohalftrick-noprefetch-byte-blockdense-higgs-n10-d16-mblockdense-b0</t>
  </si>
  <si>
    <t>r500000-t1</t>
  </si>
  <si>
    <t>xgboost-g++-omp-nohalftrick-noprefetch-byte-blockdense-higgs-n10-d8-mblockdense-t32-b0-f1-r0</t>
  </si>
  <si>
    <t>xgboost-g++-omp-nohalftrick-noprefetch-byte-blockdense-higgs-n10-d8-mblockdense-t32-b0-f1-r1000000</t>
  </si>
  <si>
    <t>xgboost-g++-omp-nohalftrick-noprefetch-byte-blockdense-higgs-n10-d8-mblockdense-t32-b0-f1-r100000</t>
  </si>
  <si>
    <t>SpeedUp</t>
  </si>
  <si>
    <t>xgboost-g++-omp-nohalftrick-noprefetch-byte-blockdense-higgs-n10-d8-mblockdense-t32-b0-f1-r2000000</t>
  </si>
  <si>
    <t>average</t>
  </si>
  <si>
    <t>speedup</t>
  </si>
  <si>
    <t>i2</t>
  </si>
  <si>
    <t>xgboost-g++-omp-nohalftrick-noprefetch-byte-blockdense-higgs-n10-d8-mblockdense-t32-b0-f1-r200000</t>
  </si>
  <si>
    <t>xgboost-g++-omp-nohalftrick-noprefetch-byte-blockdense-higgs-n10-d8-mblockdense-t32-b0-f1-r500000</t>
  </si>
  <si>
    <t xml:space="preserve">find . -name "SpeedUp*higgs*.csv" -exec cat {} \;  | sort 
</t>
  </si>
  <si>
    <t>xgb-latest-synset-n10-d8-mhist-t32</t>
  </si>
  <si>
    <t>xgb-latest-higgs-n10-d12-mhist-t32-b0-f1-r500000</t>
  </si>
  <si>
    <t>xgboost-g++-omp-nohalftrick-noprefetch-short-blockdense-synset-n10-d8-mblockdense-b0</t>
  </si>
  <si>
    <t>f16</t>
  </si>
  <si>
    <t>r0-t32</t>
  </si>
  <si>
    <t>xgb-latest-higgs-n10-d16-mhist-t32-b0-f1-r500000</t>
  </si>
  <si>
    <t>xgb-latest-higgs-n10-d8-mhist-t32-b0-f1-r500000</t>
  </si>
  <si>
    <t>xgboost-g++-omp-nohalftrick-noprefetch-byte-blockdense-higgs-n10-d12-mhist-t32-b0-f1-r500000</t>
  </si>
  <si>
    <t>nohalf-hist</t>
  </si>
  <si>
    <t>xgboost-g++-omp-nohalftrick-noprefetch-byte-blockdense-higgs-n10-d16-mhist-t32-b0-f1-r500000</t>
  </si>
  <si>
    <t>xgboost-g++-omp-nohalftrick-noprefetch-byte-blockdense-higgs-n10-d8-mhist-t32-b0-f1-r500000</t>
  </si>
  <si>
    <t>xgboost-g++-omp-nohalftrick-noprefetch-byte-blockdense-higgs-n10-d12-mblockdense-t32-b0-f1-r500000</t>
  </si>
  <si>
    <t>xgboost-g++-omp-nohalftrick-noprefetch-byte-blockdense-higgs-n10-d16-mblockdense-t32-b0-f1-r500000</t>
  </si>
  <si>
    <t>Strong Scaling</t>
  </si>
  <si>
    <t>r0-t16</t>
  </si>
  <si>
    <t>StrongScaling</t>
  </si>
  <si>
    <t>r0-t1</t>
  </si>
  <si>
    <t>r0-t24</t>
  </si>
  <si>
    <t>r0-t40</t>
  </si>
  <si>
    <t>r0-t48</t>
  </si>
  <si>
    <t>r0-t8</t>
  </si>
  <si>
    <t>xgb-latest-synset-n10-d8-mhist-t1</t>
  </si>
  <si>
    <t>xgb-latest-synset-n10-d8-mhist-t16</t>
  </si>
  <si>
    <t>xgb-latest-synset-n10-d8-mhist-t24</t>
  </si>
  <si>
    <t>xgb-latest-synset-n10-d8-mhist-t40</t>
  </si>
  <si>
    <t>xgb-latest-synset-n10-d8-mhist-t48</t>
  </si>
  <si>
    <t>xgb-latest-synset-n10-d8-mhist-t8</t>
  </si>
  <si>
    <t>find . -name "SpeedUp*synset*.csv" -exec cat {} \;  | sort</t>
  </si>
  <si>
    <t>xgb-latest-synset-n10-d12-mhist-t32-b0-f1-r500000</t>
  </si>
  <si>
    <t>r100000-t16</t>
  </si>
  <si>
    <t>r100000-t1</t>
  </si>
  <si>
    <t>r100000-t24</t>
  </si>
  <si>
    <t>r100000-t32</t>
  </si>
  <si>
    <t>xgb-latest-synset-n10-d16-mhist-t32-b0-f1-r500000</t>
  </si>
  <si>
    <t>r100000-t40</t>
  </si>
  <si>
    <t>r100000-t48</t>
  </si>
  <si>
    <t>xgb-latest-synset-n10-d8-mhist-t32-b0-f1-r500000</t>
  </si>
  <si>
    <t>r100000-t8</t>
  </si>
  <si>
    <t>f8</t>
  </si>
  <si>
    <t>xgboost-g++-omp-nohalftrick-noprefetch-short-blockdense-synset-n10-d12-mblockdense-t32-b0-f16-r500000</t>
  </si>
  <si>
    <t>xgboost-g++-omp-nohalftrick-noprefetch-short-blockdense-synset-n10-d16-mblockdense-t32-b0-f16-r500000</t>
  </si>
  <si>
    <t>xgboost-g++-omp-nohalftrick-noprefetch-short-blockdense-synset-n10-d8-mblockdense-t32-b0-f16-r500000</t>
  </si>
  <si>
    <t>xgboost-g++-omp-nohalftrick-noprefetch-short-blockdense-longcube-synset-n10-d13-mblockdense-t32-b0-f8-r100000</t>
  </si>
  <si>
    <t>xgboost-g++-omp-nohalftrick-noprefetch-byte-blockdense-synset-n10-d8-mblockdense-b0</t>
  </si>
  <si>
    <t>xgboost-g++-omp-halftrick-noprefetch-byte-blockdense-higgs-n10-d12-mblockdense-t32-b0-f1-r500000</t>
  </si>
  <si>
    <t>xgboost-g++-omp-halftrick-noprefetch-byte-blockdense-higgs-n10-d16-mblockdense-t32-b0-f1-r500000</t>
  </si>
  <si>
    <t>xgboost-g++-omp-halftrick-noprefetch-byte-blockdense-higgs-n10-d8-mblockdense-t32-b0-f1-r500000</t>
  </si>
  <si>
    <t>Training Time</t>
  </si>
  <si>
    <t>Speedup</t>
  </si>
  <si>
    <t>Tree_depth</t>
  </si>
  <si>
    <t>hist</t>
  </si>
  <si>
    <t>hist-nohalf</t>
  </si>
  <si>
    <t>block</t>
  </si>
  <si>
    <t>block-nohalf</t>
  </si>
  <si>
    <t>xgboost-g++-omp-nohalftrick-noprefetch-byte-blockdense-higgs-n10-d8-mblockdense-t8-b0-f1-r0</t>
  </si>
  <si>
    <t>i0</t>
  </si>
  <si>
    <t>i1</t>
  </si>
  <si>
    <t>xgboost-g++-omp-nohalftrick-noprefetch-byte-blockdense-higgs-n10-d8-mblockdense-t8-b0-f1-r1000000</t>
  </si>
  <si>
    <t>xgboost-g++-omp-nohalftrick-noprefetch-byte-blockdense-higgs-n10-d8-mblockdense-t8-b0-f1-r100000</t>
  </si>
  <si>
    <t>xgboost-g++-omp-nohalftrick-noprefetch-byte-blockdense-higgs-n10-d8-mblockdense-t8-b0-f1-r2000000</t>
  </si>
  <si>
    <t>xgboost-g++-omp-nohalftrick-noprefetch-byte-blockdense-higgs-n10-d8-mblockdense-t8-b0-f1-r200000</t>
  </si>
  <si>
    <t>xgboost-g++-omp-nohalftrick-noprefetch-byte-blockdense-higgs-n10-d8-mblockdense-t8-b0-f1-r500000</t>
  </si>
  <si>
    <t>BlockSize</t>
  </si>
  <si>
    <t>thread-32</t>
  </si>
  <si>
    <t>thread-8</t>
  </si>
  <si>
    <t>higgs-d8</t>
  </si>
  <si>
    <t>lgbm_feature-32</t>
  </si>
  <si>
    <t>lgbm_data-32</t>
  </si>
  <si>
    <t>lgbm_feature-t32-d12</t>
  </si>
  <si>
    <t>lgbm_data-t32-d12</t>
  </si>
  <si>
    <t>lgbm_feature-t32-d16</t>
  </si>
  <si>
    <t>xgb-latest-synset-n10-d13-mhist-t32-b0-f1-r500000</t>
  </si>
  <si>
    <t>lgbm_data-t32-d16</t>
  </si>
  <si>
    <t>synset</t>
  </si>
  <si>
    <t>Normalize</t>
  </si>
  <si>
    <t>InitData:</t>
  </si>
  <si>
    <t>max_depth</t>
  </si>
  <si>
    <t>BuildHist</t>
  </si>
  <si>
    <t>EvaluateSplit</t>
  </si>
  <si>
    <t>NodeNum</t>
  </si>
  <si>
    <t>InitNewNode:</t>
  </si>
  <si>
    <t>lightgbm</t>
  </si>
  <si>
    <t>higgs</t>
  </si>
  <si>
    <t>BuildHist:</t>
  </si>
  <si>
    <t>EvaluateSplit:</t>
  </si>
  <si>
    <t>num_nodes sync</t>
  </si>
  <si>
    <t>[fg474admin@j-127 scalingTest]$ grep "extra nodes" SpeedUp-xgb-latest-synset-n10-d13-mhist-t32-b0-f1-r500000/*0.log</t>
  </si>
  <si>
    <t>[21:40:41]</t>
  </si>
  <si>
    <t>ApplySplit:</t>
  </si>
  <si>
    <t>INFO:</t>
  </si>
  <si>
    <t>src/tree/updater_prune.cc:74:</t>
  </si>
  <si>
    <t>tree</t>
  </si>
  <si>
    <t>pruning</t>
  </si>
  <si>
    <t>end,</t>
  </si>
  <si>
    <t>roots,</t>
  </si>
  <si>
    <t>Total:</t>
  </si>
  <si>
    <t>BuildHist(s)</t>
  </si>
  <si>
    <t>EvaluateSplit(s)</t>
  </si>
  <si>
    <t>extra</t>
  </si>
  <si>
    <t>BuildPosSet(s)</t>
  </si>
  <si>
    <t>BuildPosSet</t>
  </si>
  <si>
    <t>nodes,</t>
  </si>
  <si>
    <t>[22:07:15]</t>
  </si>
  <si>
    <t>pruned</t>
  </si>
  <si>
    <t>Time:</t>
  </si>
  <si>
    <t>max_depth=13</t>
  </si>
  <si>
    <t>[12:18:40]</t>
  </si>
  <si>
    <t>[21:43:34]</t>
  </si>
  <si>
    <t>[21:46:28]</t>
  </si>
  <si>
    <t>[21:49:21]</t>
  </si>
  <si>
    <t>[21:52:22]</t>
  </si>
  <si>
    <t>[21:55:25]</t>
  </si>
  <si>
    <t>[21:58:25]</t>
  </si>
  <si>
    <t>[22:01:20]</t>
  </si>
  <si>
    <t>[22:04:16]</t>
  </si>
  <si>
    <t>Training</t>
  </si>
  <si>
    <t>[fg474admin@j-127 scalingTest]$ grep "extra nodes" SpeedUp-xgb-latest-synset-n10-d12-mhist-t32-b0-f1-r500000/*0.log</t>
  </si>
  <si>
    <t>[13:50:19]</t>
  </si>
  <si>
    <t>max_depth=12</t>
  </si>
  <si>
    <t>[13:51:46]</t>
  </si>
  <si>
    <t>[13:53:12]</t>
  </si>
  <si>
    <t>[13:54:40]</t>
  </si>
  <si>
    <t>AUX:</t>
  </si>
  <si>
    <t>[13:56:07]</t>
  </si>
  <si>
    <t>[13:57:37]</t>
  </si>
  <si>
    <t>[13:59:06]</t>
  </si>
  <si>
    <t>[14:00:34]</t>
  </si>
  <si>
    <t>[14:02:02]</t>
  </si>
  <si>
    <t>[14:03:30]</t>
  </si>
  <si>
    <t>[12:06:01]</t>
  </si>
  <si>
    <t>[fg474admin@j-127 scalingTest]$ grep "extra nodes" SpeedUp-xgb-latest-synset-n10-d8-mhist-t32-b0-f1-r500000/*0.log</t>
  </si>
  <si>
    <t>[13:42:38]</t>
  </si>
  <si>
    <t>max_depth=8</t>
  </si>
  <si>
    <t>[13:42:46]</t>
  </si>
  <si>
    <t>[13:42:54]</t>
  </si>
  <si>
    <t>[13:43:02]</t>
  </si>
  <si>
    <t>[13:43:51]</t>
  </si>
  <si>
    <t>[12:01:19]</t>
  </si>
  <si>
    <t>[13:43:11]</t>
  </si>
  <si>
    <t>Ratio</t>
  </si>
  <si>
    <t>[13:43:19]</t>
  </si>
  <si>
    <t>[13:43:27]</t>
  </si>
  <si>
    <t>TrainingTime(s)</t>
  </si>
  <si>
    <t>[13:43:35]</t>
  </si>
  <si>
    <t>[13:43:43]</t>
  </si>
  <si>
    <t>lightgbm-synset-feature-t32-d8</t>
  </si>
  <si>
    <t>lightgbm-synset-feature-t32-d12</t>
  </si>
  <si>
    <t>lightgbm-synset-feature-t32-d13</t>
  </si>
  <si>
    <t>Tree Depth</t>
  </si>
  <si>
    <t>AverageTraining</t>
  </si>
  <si>
    <t>Init</t>
  </si>
  <si>
    <t>HalfTrick</t>
  </si>
  <si>
    <t>UpdatePred</t>
  </si>
  <si>
    <t>FindSplit</t>
  </si>
  <si>
    <t>ResetTree</t>
  </si>
  <si>
    <t>ResetPositionAfterSplit</t>
  </si>
  <si>
    <t>UpdateQueueExpand</t>
  </si>
  <si>
    <t>UpdateTotal</t>
  </si>
  <si>
    <t>ModelInit</t>
  </si>
  <si>
    <t>Prune</t>
  </si>
  <si>
    <t>xgboost-g++-omp-halftrick-noprefetch-byte-blockdense-longcube-threadinit-release-higgs-n10-d8-mblockdense-t32-b0-f1-r500000</t>
  </si>
  <si>
    <t>xgboost-g++-omp-halftrick-noprefetch-byte-blockdense-longcube-threadinit-release-higgs-n10-d12-mblockdense-t32-b0-f1-r500000</t>
  </si>
  <si>
    <t>xgboost-g++-omp-halftrick-noprefetch-byte-blockdense-longcube-threadinit-release-higgs-n10-d16-mblockdense-t32-b0-f1-r500000</t>
  </si>
  <si>
    <t>xgboost</t>
  </si>
  <si>
    <t>g++</t>
  </si>
  <si>
    <t>omp</t>
  </si>
  <si>
    <t>halftrick</t>
  </si>
  <si>
    <t>noprefetch</t>
  </si>
  <si>
    <t>byte</t>
  </si>
  <si>
    <t>blockdense</t>
  </si>
  <si>
    <t>longcube</t>
  </si>
  <si>
    <t>threadinit</t>
  </si>
  <si>
    <t>release</t>
  </si>
  <si>
    <t>n10</t>
  </si>
  <si>
    <t>d8</t>
  </si>
  <si>
    <t>mblockdense</t>
  </si>
  <si>
    <t>b0</t>
  </si>
  <si>
    <t>r500000</t>
  </si>
  <si>
    <t>xgboost-g++-omp-halftrick-noprefetch-byte-blockdense-longcube-threadinit-release-synset-n10-d12-mblockdense-t32-b0-f1-r500000</t>
  </si>
  <si>
    <t>xgboost-g++-omp-halftrick-noprefetch-byte-blockdense-longcube-threadinit-release-synset-n10-d13-mblockdense-t32-b0-f1-r500000</t>
  </si>
  <si>
    <t>xgboost-g++-omp-halftrick-noprefetch-byte-blockdense-longcube-threadinit-release-synset-n10-d8-mblockdense-t32-b0-f1-r500000</t>
  </si>
  <si>
    <t>xgboost-g++-omp-nohalftrick-noprefetch-byte-blockdense-longcube-threadinit-release-higgs-n10-d12-mblockdense-t32-b0-f1-r500000</t>
  </si>
  <si>
    <t>xgboost-g++-omp-nohalftrick-noprefetch-byte-blockdense-longcube-threadinit-release-higgs-n10-d16-mblockdense-t32-b0-f1-r500000</t>
  </si>
  <si>
    <t>xgboost-g++-omp-nohalftrick-noprefetch-byte-blockdense-longcube-threadinit-release-higgs-n10-d8-mblockdense-t32-b0-f1-r500000</t>
  </si>
  <si>
    <t>xgboost-g++-omp-nohalftrick-noprefetch-byte-blockdense-longcube-threadinit-release-synset-n10-d12-mblockdense-t32-b0-f1-r500000</t>
  </si>
  <si>
    <t>xgboost-g++-omp-nohalftrick-noprefetch-byte-blockdense-longcube-threadinit-release-synset-n10-d13-mblockdense-t32-b0-f1-r500000</t>
  </si>
  <si>
    <t>xgboost-g++-omp-nohalftrick-noprefetch-byte-blockdense-longcube-threadinit-release-synset-n10-d8-mblockdense-t32-b0-f1-r500000</t>
  </si>
  <si>
    <t>Speedup-hist</t>
  </si>
  <si>
    <t>speedup-lightgbm</t>
  </si>
  <si>
    <t>thread</t>
  </si>
  <si>
    <t>xgboost-g++-omp-halftrick-noprefetch-byte-blockdense-longcube-threadinit-release-higgs-n10-d8-mblockdense-b0-f1-r500000-t1</t>
  </si>
  <si>
    <t>xgboost-g++-omp-halftrick-noprefetch-byte-blockdense-longcube-threadinit-release-higgs-n10-d8-mblockdense-b0-f1-r500000-t8</t>
  </si>
  <si>
    <t>xgboost-g++-omp-halftrick-noprefetch-byte-blockdense-longcube-threadinit-release-higgs-n10-d8-mblockdense-b0-f1-r500000-t16</t>
  </si>
  <si>
    <t>xgboost-g++-omp-halftrick-noprefetch-byte-blockdense-longcube-threadinit-release-higgs-n10-d8-mblockdense-b0-f1-r500000-t24</t>
  </si>
  <si>
    <t>xgboost-g++-omp-halftrick-noprefetch-byte-blockdense-longcube-threadinit-release-higgs-n10-d8-mblockdense-b0-f1-r500000-t32</t>
  </si>
  <si>
    <t>xgboost-g++-omp-halftrick-noprefetch-byte-blockdense-longcube-threadinit-release-higgs-n10-d8-mblockdense-b0-f1-r500000-t40</t>
  </si>
  <si>
    <t>xgboost-g++-omp-halftrick-noprefetch-byte-blockdense-longcube-threadinit-release-higgs-n10-d8-mblockdense-b0-f1-r500000-t48</t>
  </si>
  <si>
    <t>Thread Number</t>
  </si>
  <si>
    <t>xgboost-g++-omp-halftrick-noprefetch-byte-blockdense-longcube-threadinit-release-synset-n10-d8-mblockdense-b0-f1-r500000-t1</t>
  </si>
  <si>
    <t>xgboost-g++-omp-halftrick-noprefetch-byte-blockdense-longcube-threadinit-release-synset-n10-d8-mblockdense-b0-f1-r500000-t8</t>
  </si>
  <si>
    <t>xgboost-g++-omp-halftrick-noprefetch-byte-blockdense-longcube-threadinit-release-synset-n10-d8-mblockdense-b0-f1-r500000-t16</t>
  </si>
  <si>
    <t>xgboost-g++-omp-halftrick-noprefetch-byte-blockdense-longcube-threadinit-release-synset-n10-d8-mblockdense-b0-f1-r500000-t24</t>
  </si>
  <si>
    <t>xgboost-g++-omp-halftrick-noprefetch-byte-blockdense-longcube-threadinit-release-synset-n10-d8-mblockdense-b0-f1-r500000-t32</t>
  </si>
  <si>
    <t>xgboost-g++-omp-halftrick-noprefetch-byte-blockdense-longcube-threadinit-release-synset-n10-d8-mblockdense-b0-f1-r500000-t40</t>
  </si>
  <si>
    <t>xgboost-g++-omp-halftrick-noprefetch-byte-blockdense-longcube-threadinit-release-synset-n10-d8-mblockdense-b0-f1-r500000-t48</t>
  </si>
  <si>
    <t>synset-d12-t32</t>
  </si>
  <si>
    <t>[12:14:05]</t>
  </si>
  <si>
    <t>aux_time</t>
  </si>
  <si>
    <t>:</t>
  </si>
  <si>
    <t>Time</t>
  </si>
  <si>
    <t>???</t>
  </si>
  <si>
    <t>time</t>
  </si>
  <si>
    <t>AUX</t>
  </si>
  <si>
    <t>Aux</t>
  </si>
  <si>
    <t>[13:46:55]</t>
  </si>
  <si>
    <t>vector fill --&gt; memset   78 s-&gt; 49 s</t>
  </si>
  <si>
    <t>[16:15:27]</t>
  </si>
  <si>
    <t>remove global init, but use thread level init,  add 10s to BuildHist, but remove 49s in total, hooray</t>
  </si>
  <si>
    <t>[17:30:49]</t>
  </si>
  <si>
    <t>validation-xgboost-g++-omp-halftrick-noprefetch-byte-blockdense-longcube-memset-release-higgs-n10-d16-mblockdense-t32-b0-f1-r500000</t>
  </si>
  <si>
    <t>validation-xgb-latest-higgs-n10-d16-mhist-t32-b0-f1-r500000</t>
  </si>
  <si>
    <t>[20:47:10]</t>
  </si>
  <si>
    <t>[20:35:57]</t>
  </si>
  <si>
    <t>0:</t>
  </si>
  <si>
    <t>1:</t>
  </si>
  <si>
    <t>2:</t>
  </si>
  <si>
    <t>3:</t>
  </si>
  <si>
    <t>4:</t>
  </si>
  <si>
    <t>5:</t>
  </si>
  <si>
    <t>6:</t>
  </si>
  <si>
    <t>7:</t>
  </si>
  <si>
    <t>8:</t>
  </si>
  <si>
    <t>9:</t>
  </si>
  <si>
    <t>20:48:19,708</t>
  </si>
  <si>
    <t>INFO</t>
  </si>
  <si>
    <t>auc</t>
  </si>
  <si>
    <t>=</t>
  </si>
  <si>
    <t>20:36:07,487</t>
  </si>
  <si>
    <t>validation-xgboost-g++-omp-nohalftrick-noprefetch-byte-blockdense-longcube-memset-release-higgs-n10-d16-mblockdense-t32-b0-f1-r500000</t>
  </si>
  <si>
    <t>[20:40:31]</t>
  </si>
  <si>
    <t>20:41:50,455</t>
  </si>
  <si>
    <t>validation-xgboost-g++-omp-nohalftrick-noprefetch-byte-blockdense-longcube-threadinit-release-higgs-n10-d16-mblockdense-t32-b0-f1-r500000</t>
  </si>
  <si>
    <t>[21:39:18]</t>
  </si>
  <si>
    <t>validation-xgboost-g++-omp-halftrick-noprefetch-byte-blockdense-longcube-threadinit-release-higgs-n10-d16-mblockdense-t32-b0-f1-r500000</t>
  </si>
  <si>
    <t>[21:43:33]</t>
  </si>
  <si>
    <t>run-validate-block.sh</t>
  </si>
  <si>
    <t>trainingtime</t>
  </si>
  <si>
    <t>xgboost-g++-omp-nohalftrick-noprefetch-block-higgs-n10-d8-mblock-b64</t>
  </si>
  <si>
    <t>depth</t>
  </si>
  <si>
    <t>synset-n10-d8-mblockdense-b0,f16,r0</t>
  </si>
  <si>
    <t>TrainingTime</t>
  </si>
  <si>
    <t>Thread#</t>
  </si>
  <si>
    <t>block-0</t>
  </si>
  <si>
    <t>block-64</t>
  </si>
  <si>
    <t>synset-n10-d8-mblockdense-b0,f16,r100000</t>
  </si>
  <si>
    <t>block-1</t>
  </si>
  <si>
    <t>block-8</t>
  </si>
  <si>
    <t>block-16</t>
  </si>
  <si>
    <t>xgboost-g++-omp-nohalftrick-noprefetch-byte-blockdense-higgs-n10-d8-mblockdense-b0	f1	r500000-t8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</si>
</sst>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</font>
    <font>
      <sz val="11.0"/>
      <color rgb="FF383838"/>
      <name val="Gotham"/>
    </font>
    <font/>
    <font>
      <sz val="11.0"/>
      <color rgb="FF383838"/>
      <name val="Arial"/>
    </font>
    <font>
      <color rgb="FF000000"/>
      <name val="Arial"/>
    </font>
    <font>
      <name val="Arial"/>
    </font>
    <font>
      <u/>
      <color rgb="FF0000FF"/>
    </font>
  </fonts>
  <fills count="1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4" fontId="2" numFmtId="0" xfId="0" applyAlignment="1" applyFill="1" applyFont="1">
      <alignment readingOrder="0"/>
    </xf>
    <xf borderId="0" fillId="0" fontId="2" numFmtId="10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7" fontId="4" numFmtId="0" xfId="0" applyAlignment="1" applyFill="1" applyFont="1">
      <alignment horizontal="left" readingOrder="0"/>
    </xf>
    <xf borderId="0" fillId="8" fontId="2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4" xfId="0" applyAlignment="1" applyFont="1" applyNumberFormat="1">
      <alignment horizontal="right" vertical="bottom"/>
    </xf>
    <xf borderId="0" fillId="9" fontId="5" numFmtId="4" xfId="0" applyAlignment="1" applyFill="1" applyFont="1" applyNumberFormat="1">
      <alignment horizontal="right" vertical="bottom"/>
    </xf>
    <xf borderId="0" fillId="9" fontId="2" numFmtId="4" xfId="0" applyAlignment="1" applyFont="1" applyNumberFormat="1">
      <alignment readingOrder="0"/>
    </xf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12" fontId="4" numFmtId="0" xfId="0" applyAlignment="1" applyFill="1" applyFont="1">
      <alignment horizontal="right" readingOrder="0"/>
    </xf>
    <xf borderId="0" fillId="0" fontId="2" numFmtId="0" xfId="0" applyAlignment="1" applyFont="1">
      <alignment horizontal="right"/>
    </xf>
    <xf borderId="0" fillId="8" fontId="4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4" fontId="2" numFmtId="0" xfId="0" applyFont="1"/>
    <xf borderId="0" fillId="13" fontId="2" numFmtId="0" xfId="0" applyAlignment="1" applyFill="1" applyFont="1">
      <alignment readingOrder="0"/>
    </xf>
    <xf borderId="0" fillId="14" fontId="2" numFmtId="0" xfId="0" applyAlignment="1" applyFill="1" applyFont="1">
      <alignment readingOrder="0"/>
    </xf>
    <xf borderId="0" fillId="0" fontId="2" numFmtId="11" xfId="0" applyAlignment="1" applyFont="1" applyNumberFormat="1">
      <alignment readingOrder="0"/>
    </xf>
    <xf borderId="0" fillId="15" fontId="2" numFmtId="0" xfId="0" applyAlignment="1" applyFill="1" applyFont="1">
      <alignment readingOrder="0"/>
    </xf>
    <xf borderId="0" fillId="12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16" fontId="2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17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'Speedup-Scaling'!$B$1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'Speedup-Scaling'!$A$2:$A$4</c:f>
            </c:strRef>
          </c:cat>
          <c:val>
            <c:numRef>
              <c:f>'Speedup-Scaling'!$B$2:$B$4</c:f>
            </c:numRef>
          </c:val>
        </c:ser>
        <c:axId val="1832783814"/>
        <c:axId val="1083255059"/>
      </c:barChart>
      <c:catAx>
        <c:axId val="183278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83255059"/>
      </c:catAx>
      <c:valAx>
        <c:axId val="1083255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2783814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Synset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'Speedup-Scaling'!$C$81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'Speedup-Scaling'!$C$82:$C$88</c:f>
            </c:numRef>
          </c:val>
        </c:ser>
        <c:ser>
          <c:idx val="1"/>
          <c:order val="1"/>
          <c:tx>
            <c:strRef>
              <c:f>'Speedup-Scaling'!$D$81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'Speedup-Scaling'!$D$82:$D$88</c:f>
            </c:numRef>
          </c:val>
        </c:ser>
        <c:ser>
          <c:idx val="2"/>
          <c:order val="2"/>
          <c:tx>
            <c:strRef>
              <c:f>'Speedup-Scaling'!$E$81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'Speedup-Scaling'!$E$82:$E$88</c:f>
            </c:numRef>
          </c:val>
        </c:ser>
        <c:ser>
          <c:idx val="3"/>
          <c:order val="3"/>
          <c:tx>
            <c:strRef>
              <c:f>'Speedup-Scaling'!$F$81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'Speedup-Scaling'!$F$82:$F$88</c:f>
            </c:numRef>
          </c:val>
        </c:ser>
        <c:axId val="1833025435"/>
        <c:axId val="1565372271"/>
      </c:barChart>
      <c:catAx>
        <c:axId val="1833025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65372271"/>
      </c:catAx>
      <c:valAx>
        <c:axId val="1565372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3025435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'Speedup-Scaling'!$E$113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'Speedup-Scaling'!$E$114:$E$120</c:f>
            </c:numRef>
          </c:val>
          <c:smooth val="0"/>
        </c:ser>
        <c:ser>
          <c:idx val="1"/>
          <c:order val="1"/>
          <c:tx>
            <c:strRef>
              <c:f>'Speedup-Scaling'!$F$113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'Speedup-Scaling'!$F$114:$F$120</c:f>
            </c:numRef>
          </c:val>
          <c:smooth val="0"/>
        </c:ser>
        <c:axId val="1595805156"/>
        <c:axId val="166423929"/>
      </c:lineChart>
      <c:catAx>
        <c:axId val="1595805156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6423929"/>
      </c:catAx>
      <c:valAx>
        <c:axId val="166423929"/>
        <c:scaling>
          <c:orientation val="minMax"/>
          <c:max val="18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5805156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'Speedup-Scaling'!$C$113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'Speedup-Scaling'!$C$114:$C$120</c:f>
            </c:numRef>
          </c:val>
        </c:ser>
        <c:ser>
          <c:idx val="1"/>
          <c:order val="1"/>
          <c:tx>
            <c:strRef>
              <c:f>'Speedup-Scaling'!$D$113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'Speedup-Scaling'!$D$114:$D$120</c:f>
            </c:numRef>
          </c:val>
        </c:ser>
        <c:axId val="1987995864"/>
        <c:axId val="1885549168"/>
      </c:barChart>
      <c:catAx>
        <c:axId val="198799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85549168"/>
      </c:catAx>
      <c:valAx>
        <c:axId val="1885549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7995864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on RowBlockSize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'best-rowsize'!$G$41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'best-rowsize'!$C$42:$C$47</c:f>
            </c:strRef>
          </c:cat>
          <c:val>
            <c:numRef>
              <c:f>'best-rowsize'!$G$42:$G$47</c:f>
            </c:numRef>
          </c:val>
        </c:ser>
        <c:ser>
          <c:idx val="1"/>
          <c:order val="1"/>
          <c:tx>
            <c:strRef>
              <c:f>'best-rowsize'!$F$41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'best-rowsize'!$C$42:$C$47</c:f>
            </c:strRef>
          </c:cat>
          <c:val>
            <c:numRef>
              <c:f>'best-rowsize'!$F$42:$F$47</c:f>
            </c:numRef>
          </c:val>
        </c:ser>
        <c:axId val="536614236"/>
        <c:axId val="1860346270"/>
      </c:barChart>
      <c:catAx>
        <c:axId val="536614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Row Block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60346270"/>
      </c:catAx>
      <c:valAx>
        <c:axId val="1860346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6614236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RowBlockSize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'best-rowsize'!$D$41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'Speedup-Scaling'!$A$2:$A$4</c:f>
            </c:strRef>
          </c:cat>
          <c:val>
            <c:numRef>
              <c:f>'best-rowsize'!$D$42:$D$47</c:f>
            </c:numRef>
          </c:val>
        </c:ser>
        <c:ser>
          <c:idx val="1"/>
          <c:order val="1"/>
          <c:tx>
            <c:strRef>
              <c:f>'best-rowsize'!$E$41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'Speedup-Scaling'!$A$2:$A$4</c:f>
            </c:strRef>
          </c:cat>
          <c:val>
            <c:numRef>
              <c:f>'best-rowsize'!$E$42:$E$47</c:f>
            </c:numRef>
          </c:val>
        </c:ser>
        <c:axId val="974462503"/>
        <c:axId val="827392086"/>
      </c:barChart>
      <c:catAx>
        <c:axId val="974462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Row Block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27392086"/>
      </c:catAx>
      <c:valAx>
        <c:axId val="827392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4462503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on HalfTrick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halftrick!$F$43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halftrick!$A$44:$A$46</c:f>
            </c:strRef>
          </c:cat>
          <c:val>
            <c:numRef>
              <c:f>halftrick!$F$44:$F$46</c:f>
            </c:numRef>
          </c:val>
        </c:ser>
        <c:ser>
          <c:idx val="1"/>
          <c:order val="1"/>
          <c:tx>
            <c:strRef>
              <c:f>halftrick!$G$43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halftrick!$A$44:$A$46</c:f>
            </c:strRef>
          </c:cat>
          <c:val>
            <c:numRef>
              <c:f>halftrick!$G$44:$G$46</c:f>
            </c:numRef>
          </c:val>
        </c:ser>
        <c:axId val="266595417"/>
        <c:axId val="676344701"/>
      </c:barChart>
      <c:catAx>
        <c:axId val="266595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76344701"/>
      </c:catAx>
      <c:valAx>
        <c:axId val="676344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6595417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HalfTrick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halftrick!$B$43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'Speedup-Scaling'!$A$2:$A$4</c:f>
            </c:strRef>
          </c:cat>
          <c:val>
            <c:numRef>
              <c:f>halftrick!$B$44:$B$46</c:f>
            </c:numRef>
          </c:val>
        </c:ser>
        <c:ser>
          <c:idx val="1"/>
          <c:order val="1"/>
          <c:tx>
            <c:strRef>
              <c:f>halftrick!$C$43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'Speedup-Scaling'!$A$2:$A$4</c:f>
            </c:strRef>
          </c:cat>
          <c:val>
            <c:numRef>
              <c:f>halftrick!$C$44:$C$46</c:f>
            </c:numRef>
          </c:val>
        </c:ser>
        <c:ser>
          <c:idx val="2"/>
          <c:order val="2"/>
          <c:tx>
            <c:strRef>
              <c:f>halftrick!$D$43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'Speedup-Scaling'!$A$2:$A$4</c:f>
            </c:strRef>
          </c:cat>
          <c:val>
            <c:numRef>
              <c:f>halftrick!$D$44:$D$46</c:f>
            </c:numRef>
          </c:val>
        </c:ser>
        <c:ser>
          <c:idx val="3"/>
          <c:order val="3"/>
          <c:tx>
            <c:strRef>
              <c:f>halftrick!$E$43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'Speedup-Scaling'!$A$2:$A$4</c:f>
            </c:strRef>
          </c:cat>
          <c:val>
            <c:numRef>
              <c:f>halftrick!$E$44:$E$46</c:f>
            </c:numRef>
          </c:val>
        </c:ser>
        <c:axId val="2057453862"/>
        <c:axId val="1946339133"/>
      </c:barChart>
      <c:catAx>
        <c:axId val="2057453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46339133"/>
      </c:catAx>
      <c:valAx>
        <c:axId val="1946339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7453862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on Xgboost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'lightgbm-speedup'!$G$30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'lightgbm-speedup'!$A$31:$A$33</c:f>
            </c:strRef>
          </c:cat>
          <c:val>
            <c:numRef>
              <c:f>'lightgbm-speedup'!$G$31:$G$33</c:f>
            </c:numRef>
          </c:val>
        </c:ser>
        <c:ser>
          <c:idx val="1"/>
          <c:order val="1"/>
          <c:tx>
            <c:strRef>
              <c:f>'lightgbm-speedup'!$H$30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'lightgbm-speedup'!$A$31:$A$33</c:f>
            </c:strRef>
          </c:cat>
          <c:val>
            <c:numRef>
              <c:f>'lightgbm-speedup'!$H$31:$H$33</c:f>
            </c:numRef>
          </c:val>
        </c:ser>
        <c:ser>
          <c:idx val="2"/>
          <c:order val="2"/>
          <c:tx>
            <c:strRef>
              <c:f>'lightgbm-speedup'!$F$30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'lightgbm-speedup'!$A$31:$A$33</c:f>
            </c:strRef>
          </c:cat>
          <c:val>
            <c:numRef>
              <c:f>'lightgbm-speedup'!$F$31:$F$33</c:f>
            </c:numRef>
          </c:val>
        </c:ser>
        <c:axId val="452679588"/>
        <c:axId val="966305184"/>
      </c:barChart>
      <c:catAx>
        <c:axId val="452679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66305184"/>
      </c:catAx>
      <c:valAx>
        <c:axId val="966305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2679588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Xgboost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'lightgbm-speedup'!$E$30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'lightgbm-speedup'!$A$31:$A$33</c:f>
            </c:strRef>
          </c:cat>
          <c:val>
            <c:numRef>
              <c:f>'lightgbm-speedup'!$E$31:$E$33</c:f>
            </c:numRef>
          </c:val>
        </c:ser>
        <c:ser>
          <c:idx val="1"/>
          <c:order val="1"/>
          <c:tx>
            <c:strRef>
              <c:f>'lightgbm-speedup'!$D$30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'lightgbm-speedup'!$A$31:$A$33</c:f>
            </c:strRef>
          </c:cat>
          <c:val>
            <c:numRef>
              <c:f>'lightgbm-speedup'!$D$31:$D$33</c:f>
            </c:numRef>
          </c:val>
        </c:ser>
        <c:ser>
          <c:idx val="2"/>
          <c:order val="2"/>
          <c:tx>
            <c:strRef>
              <c:f>'lightgbm-speedup'!$C$30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'lightgbm-speedup'!$A$31:$A$33</c:f>
            </c:strRef>
          </c:cat>
          <c:val>
            <c:numRef>
              <c:f>'lightgbm-speedup'!$C$31:$C$33</c:f>
            </c:numRef>
          </c:val>
        </c:ser>
        <c:ser>
          <c:idx val="3"/>
          <c:order val="3"/>
          <c:tx>
            <c:strRef>
              <c:f>'lightgbm-speedup'!$B$30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'lightgbm-speedup'!$A$31:$A$33</c:f>
            </c:strRef>
          </c:cat>
          <c:val>
            <c:numRef>
              <c:f>'lightgbm-speedup'!$B$31:$B$33</c:f>
            </c:numRef>
          </c:val>
        </c:ser>
        <c:axId val="2115371780"/>
        <c:axId val="155056661"/>
      </c:barChart>
      <c:catAx>
        <c:axId val="2115371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5056661"/>
      </c:catAx>
      <c:valAx>
        <c:axId val="155056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5371780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Complexity of xgboost to TreeDepth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XgbBottleneckAnalysis!$N$8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XgbBottleneckAnalysis!$K$9:$K$11</c:f>
            </c:strRef>
          </c:cat>
          <c:val>
            <c:numRef>
              <c:f>XgbBottleneckAnalysis!$N$9:$N$11</c:f>
            </c:numRef>
          </c:val>
          <c:smooth val="1"/>
        </c:ser>
        <c:ser>
          <c:idx val="1"/>
          <c:order val="1"/>
          <c:tx>
            <c:strRef>
              <c:f>XgbBottleneckAnalysis!$O$8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XgbBottleneckAnalysis!$K$9:$K$11</c:f>
            </c:strRef>
          </c:cat>
          <c:val>
            <c:numRef>
              <c:f>XgbBottleneckAnalysis!$O$9:$O$11</c:f>
            </c:numRef>
          </c:val>
          <c:smooth val="1"/>
        </c:ser>
        <c:ser>
          <c:idx val="2"/>
          <c:order val="2"/>
          <c:tx>
            <c:strRef>
              <c:f>XgbBottleneckAnalysis!$S$8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XgbBottleneckAnalysis!$K$9:$K$11</c:f>
            </c:strRef>
          </c:cat>
          <c:val>
            <c:numRef>
              <c:f>XgbBottleneckAnalysis!$S$9:$S$11</c:f>
            </c:numRef>
          </c:val>
          <c:smooth val="1"/>
        </c:ser>
        <c:ser>
          <c:idx val="3"/>
          <c:order val="3"/>
          <c:tx>
            <c:strRef>
              <c:f>XgbBottleneckAnalysis!$Q$8</c:f>
            </c:strRef>
          </c:tx>
          <c:spPr>
            <a:ln cmpd="sng" w="19050">
              <a:solidFill>
                <a:srgbClr val="109618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XgbBottleneckAnalysis!$K$9:$K$11</c:f>
            </c:strRef>
          </c:cat>
          <c:val>
            <c:numRef>
              <c:f>XgbBottleneckAnalysis!$Q$9:$Q$11</c:f>
            </c:numRef>
          </c:val>
          <c:smooth val="1"/>
        </c:ser>
        <c:axId val="94573278"/>
        <c:axId val="1328176644"/>
      </c:lineChart>
      <c:catAx>
        <c:axId val="94573278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28176644"/>
      </c:catAx>
      <c:valAx>
        <c:axId val="1328176644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57327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'Speedup-Scaling'!$D$1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'Speedup-Scaling'!$A$2:$A$4</c:f>
            </c:strRef>
          </c:cat>
          <c:val>
            <c:numRef>
              <c:f>'Speedup-Scaling'!$D$2:$D$4</c:f>
            </c:numRef>
          </c:val>
        </c:ser>
        <c:ser>
          <c:idx val="1"/>
          <c:order val="1"/>
          <c:tx>
            <c:strRef>
              <c:f>'Speedup-Scaling'!$E$1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'Speedup-Scaling'!$A$2:$A$4</c:f>
            </c:strRef>
          </c:cat>
          <c:val>
            <c:numRef>
              <c:f>'Speedup-Scaling'!$E$2:$E$4</c:f>
            </c:numRef>
          </c:val>
        </c:ser>
        <c:axId val="796432492"/>
        <c:axId val="22354812"/>
      </c:barChart>
      <c:catAx>
        <c:axId val="796432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2354812"/>
      </c:catAx>
      <c:valAx>
        <c:axId val="22354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6432492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Complexity to TreeDepth on Synset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XgbBottleneckAnalysis!$N$2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XgbBottleneckAnalysis!$K$3:$K$5</c:f>
            </c:strRef>
          </c:cat>
          <c:val>
            <c:numRef>
              <c:f>XgbBottleneckAnalysis!$N$3:$N$5</c:f>
            </c:numRef>
          </c:val>
          <c:smooth val="1"/>
        </c:ser>
        <c:ser>
          <c:idx val="1"/>
          <c:order val="1"/>
          <c:tx>
            <c:strRef>
              <c:f>XgbBottleneckAnalysis!$O$2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XgbBottleneckAnalysis!$K$3:$K$5</c:f>
            </c:strRef>
          </c:cat>
          <c:val>
            <c:numRef>
              <c:f>XgbBottleneckAnalysis!$O$3:$O$5</c:f>
            </c:numRef>
          </c:val>
          <c:smooth val="1"/>
        </c:ser>
        <c:ser>
          <c:idx val="2"/>
          <c:order val="2"/>
          <c:tx>
            <c:strRef>
              <c:f>XgbBottleneckAnalysis!$Q$2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XgbBottleneckAnalysis!$K$3:$K$5</c:f>
            </c:strRef>
          </c:cat>
          <c:val>
            <c:numRef>
              <c:f>XgbBottleneckAnalysis!$Q$3:$Q$5</c:f>
            </c:numRef>
          </c:val>
          <c:smooth val="1"/>
        </c:ser>
        <c:axId val="302006253"/>
        <c:axId val="1358860958"/>
      </c:lineChart>
      <c:catAx>
        <c:axId val="302006253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58860958"/>
      </c:catAx>
      <c:valAx>
        <c:axId val="1358860958"/>
        <c:scaling>
          <c:orientation val="minMax"/>
          <c:max val="6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2006253"/>
      </c:valAx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Complexity of block to TreeDepth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XgbBottleneckAnalysis!$F$49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XgbBottleneckAnalysis!$C$50:$C$52</c:f>
            </c:strRef>
          </c:cat>
          <c:val>
            <c:numRef>
              <c:f>XgbBottleneckAnalysis!$F$50:$F$52</c:f>
            </c:numRef>
          </c:val>
          <c:smooth val="1"/>
        </c:ser>
        <c:ser>
          <c:idx val="1"/>
          <c:order val="1"/>
          <c:tx>
            <c:strRef>
              <c:f>XgbBottleneckAnalysis!$G$49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XgbBottleneckAnalysis!$C$50:$C$52</c:f>
            </c:strRef>
          </c:cat>
          <c:val>
            <c:numRef>
              <c:f>XgbBottleneckAnalysis!$G$50:$G$52</c:f>
            </c:numRef>
          </c:val>
          <c:smooth val="1"/>
        </c:ser>
        <c:ser>
          <c:idx val="2"/>
          <c:order val="2"/>
          <c:tx>
            <c:strRef>
              <c:f>XgbBottleneckAnalysis!$K$49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XgbBottleneckAnalysis!$C$50:$C$52</c:f>
            </c:strRef>
          </c:cat>
          <c:val>
            <c:numRef>
              <c:f>XgbBottleneckAnalysis!$K$50:$K$52</c:f>
            </c:numRef>
          </c:val>
          <c:smooth val="1"/>
        </c:ser>
        <c:ser>
          <c:idx val="3"/>
          <c:order val="3"/>
          <c:tx>
            <c:strRef>
              <c:f>XgbBottleneckAnalysis!$I$49</c:f>
            </c:strRef>
          </c:tx>
          <c:spPr>
            <a:ln cmpd="sng" w="19050">
              <a:solidFill>
                <a:srgbClr val="109618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XgbBottleneckAnalysis!$C$50:$C$52</c:f>
            </c:strRef>
          </c:cat>
          <c:val>
            <c:numRef>
              <c:f>XgbBottleneckAnalysis!$I$50:$I$52</c:f>
            </c:numRef>
          </c:val>
          <c:smooth val="1"/>
        </c:ser>
        <c:axId val="1097876316"/>
        <c:axId val="1541123211"/>
      </c:lineChart>
      <c:catAx>
        <c:axId val="1097876316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41123211"/>
      </c:catAx>
      <c:valAx>
        <c:axId val="1541123211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7876316"/>
      </c:valAx>
    </c:plotArea>
    <c:legend>
      <c:legendPos val="r"/>
      <c:overlay val="0"/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to Xgboost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'2.Speedup'!$H$42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'2.Speedup'!$B$43:$B$45</c:f>
            </c:strRef>
          </c:cat>
          <c:val>
            <c:numRef>
              <c:f>'2.Speedup'!$H$43:$H$45</c:f>
            </c:numRef>
          </c:val>
        </c:ser>
        <c:ser>
          <c:idx val="1"/>
          <c:order val="1"/>
          <c:tx>
            <c:strRef>
              <c:f>'2.Speedup'!$I$42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'2.Speedup'!$B$43:$B$45</c:f>
            </c:strRef>
          </c:cat>
          <c:val>
            <c:numRef>
              <c:f>'2.Speedup'!$I$43:$I$45</c:f>
            </c:numRef>
          </c:val>
        </c:ser>
        <c:ser>
          <c:idx val="2"/>
          <c:order val="2"/>
          <c:tx>
            <c:strRef>
              <c:f>'2.Speedup'!$J$42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'2.Speedup'!$B$43:$B$45</c:f>
            </c:strRef>
          </c:cat>
          <c:val>
            <c:numRef>
              <c:f>'2.Speedup'!$J$43:$J$45</c:f>
            </c:numRef>
          </c:val>
        </c:ser>
        <c:axId val="1979896242"/>
        <c:axId val="2116395076"/>
      </c:barChart>
      <c:catAx>
        <c:axId val="1979896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16395076"/>
      </c:catAx>
      <c:valAx>
        <c:axId val="2116395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9896242"/>
      </c:valAx>
    </c:plotArea>
    <c:legend>
      <c:legendPos val="r"/>
      <c:overlay val="0"/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'2.Speedup'!$D$42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'2.Speedup'!$B$43:$B$45</c:f>
            </c:strRef>
          </c:cat>
          <c:val>
            <c:numRef>
              <c:f>'2.Speedup'!$D$43:$D$45</c:f>
            </c:numRef>
          </c:val>
        </c:ser>
        <c:ser>
          <c:idx val="1"/>
          <c:order val="1"/>
          <c:tx>
            <c:strRef>
              <c:f>'2.Speedup'!$F$42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'2.Speedup'!$B$43:$B$45</c:f>
            </c:strRef>
          </c:cat>
          <c:val>
            <c:numRef>
              <c:f>'2.Speedup'!$F$43:$F$45</c:f>
            </c:numRef>
          </c:val>
        </c:ser>
        <c:ser>
          <c:idx val="2"/>
          <c:order val="2"/>
          <c:tx>
            <c:strRef>
              <c:f>'2.Speedup'!$E$42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'2.Speedup'!$B$43:$B$45</c:f>
            </c:strRef>
          </c:cat>
          <c:val>
            <c:numRef>
              <c:f>'2.Speedup'!$E$43:$E$45</c:f>
            </c:numRef>
          </c:val>
        </c:ser>
        <c:ser>
          <c:idx val="3"/>
          <c:order val="3"/>
          <c:tx>
            <c:strRef>
              <c:f>'2.Speedup'!$C$42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'2.Speedup'!$B$43:$B$45</c:f>
            </c:strRef>
          </c:cat>
          <c:val>
            <c:numRef>
              <c:f>'2.Speedup'!$C$43:$C$45</c:f>
            </c:numRef>
          </c:val>
        </c:ser>
        <c:axId val="98853379"/>
        <c:axId val="621560582"/>
      </c:barChart>
      <c:catAx>
        <c:axId val="98853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21560582"/>
      </c:catAx>
      <c:valAx>
        <c:axId val="621560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853379"/>
      </c:valAx>
    </c:plotArea>
    <c:legend>
      <c:legendPos val="r"/>
      <c:overlay val="0"/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to Xgboost on Synset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'2.Speedup'!$H$68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'2.Speedup'!$G$69:$G$71</c:f>
            </c:strRef>
          </c:cat>
          <c:val>
            <c:numRef>
              <c:f>'2.Speedup'!$H$69:$H$71</c:f>
            </c:numRef>
          </c:val>
        </c:ser>
        <c:ser>
          <c:idx val="1"/>
          <c:order val="1"/>
          <c:tx>
            <c:strRef>
              <c:f>'2.Speedup'!$I$68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'2.Speedup'!$G$69:$G$71</c:f>
            </c:strRef>
          </c:cat>
          <c:val>
            <c:numRef>
              <c:f>'2.Speedup'!$I$69:$I$71</c:f>
            </c:numRef>
          </c:val>
        </c:ser>
        <c:ser>
          <c:idx val="2"/>
          <c:order val="2"/>
          <c:tx>
            <c:strRef>
              <c:f>'2.Speedup'!$J$68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'2.Speedup'!$G$69:$G$71</c:f>
            </c:strRef>
          </c:cat>
          <c:val>
            <c:numRef>
              <c:f>'2.Speedup'!$J$69:$J$71</c:f>
            </c:numRef>
          </c:val>
        </c:ser>
        <c:axId val="379938545"/>
        <c:axId val="1260634762"/>
      </c:barChart>
      <c:catAx>
        <c:axId val="379938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0634762"/>
      </c:catAx>
      <c:valAx>
        <c:axId val="1260634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9938545"/>
      </c:valAx>
    </c:plotArea>
    <c:legend>
      <c:legendPos val="r"/>
      <c:overlay val="0"/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Synset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'2.Speedup'!$D$68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'2.Speedup'!$B$69:$B$71</c:f>
            </c:strRef>
          </c:cat>
          <c:val>
            <c:numRef>
              <c:f>'2.Speedup'!$D$69:$D$71</c:f>
            </c:numRef>
          </c:val>
        </c:ser>
        <c:ser>
          <c:idx val="1"/>
          <c:order val="1"/>
          <c:tx>
            <c:strRef>
              <c:f>'2.Speedup'!$F$68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'2.Speedup'!$B$69:$B$71</c:f>
            </c:strRef>
          </c:cat>
          <c:val>
            <c:numRef>
              <c:f>'2.Speedup'!$F$69:$F$71</c:f>
            </c:numRef>
          </c:val>
        </c:ser>
        <c:ser>
          <c:idx val="2"/>
          <c:order val="2"/>
          <c:tx>
            <c:strRef>
              <c:f>'2.Speedup'!$E$68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'2.Speedup'!$B$69:$B$71</c:f>
            </c:strRef>
          </c:cat>
          <c:val>
            <c:numRef>
              <c:f>'2.Speedup'!$E$69:$E$71</c:f>
            </c:numRef>
          </c:val>
        </c:ser>
        <c:ser>
          <c:idx val="3"/>
          <c:order val="3"/>
          <c:tx>
            <c:strRef>
              <c:f>'2.Speedup'!$C$68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'2.Speedup'!$B$69:$B$71</c:f>
            </c:strRef>
          </c:cat>
          <c:val>
            <c:numRef>
              <c:f>'2.Speedup'!$C$69:$C$71</c:f>
            </c:numRef>
          </c:val>
        </c:ser>
        <c:axId val="1405943710"/>
        <c:axId val="629998743"/>
      </c:barChart>
      <c:catAx>
        <c:axId val="1405943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29998743"/>
      </c:catAx>
      <c:valAx>
        <c:axId val="629998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5943710"/>
      </c:valAx>
    </c:plotArea>
    <c:legend>
      <c:legendPos val="r"/>
      <c:overlay val="0"/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'3. StrongScaling'!$I$11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 StrongScaling'!$H$12:$H$18</c:f>
            </c:strRef>
          </c:cat>
          <c:val>
            <c:numRef>
              <c:f>'3. StrongScaling'!$I$12:$I$18</c:f>
            </c:numRef>
          </c:val>
          <c:smooth val="0"/>
        </c:ser>
        <c:ser>
          <c:idx val="1"/>
          <c:order val="1"/>
          <c:tx>
            <c:strRef>
              <c:f>'3. StrongScaling'!$J$11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 StrongScaling'!$H$12:$H$18</c:f>
            </c:strRef>
          </c:cat>
          <c:val>
            <c:numRef>
              <c:f>'3. StrongScaling'!$J$12:$J$18</c:f>
            </c:numRef>
          </c:val>
          <c:smooth val="0"/>
        </c:ser>
        <c:axId val="1555217855"/>
        <c:axId val="1855599762"/>
      </c:lineChart>
      <c:catAx>
        <c:axId val="1555217855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55599762"/>
      </c:catAx>
      <c:valAx>
        <c:axId val="1855599762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5217855"/>
      </c:valAx>
    </c:plotArea>
    <c:legend>
      <c:legendPos val="r"/>
      <c:overlay val="0"/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'3. StrongScaling'!$F$11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 StrongScaling'!$E$12:$E$18</c:f>
            </c:strRef>
          </c:cat>
          <c:val>
            <c:numRef>
              <c:f>'3. StrongScaling'!$F$12:$F$18</c:f>
            </c:numRef>
          </c:val>
        </c:ser>
        <c:ser>
          <c:idx val="1"/>
          <c:order val="1"/>
          <c:tx>
            <c:strRef>
              <c:f>'3. StrongScaling'!$G$11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 StrongScaling'!$E$12:$E$18</c:f>
            </c:strRef>
          </c:cat>
          <c:val>
            <c:numRef>
              <c:f>'3. StrongScaling'!$G$12:$G$18</c:f>
            </c:numRef>
          </c:val>
        </c:ser>
        <c:axId val="389133373"/>
        <c:axId val="1443087858"/>
      </c:barChart>
      <c:catAx>
        <c:axId val="389133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43087858"/>
      </c:catAx>
      <c:valAx>
        <c:axId val="1443087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9133373"/>
      </c:valAx>
    </c:plotArea>
    <c:legend>
      <c:legendPos val="r"/>
      <c:overlay val="0"/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Synset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'3. StrongScaling'!$I$53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 StrongScaling'!$H$54:$H$60</c:f>
            </c:strRef>
          </c:cat>
          <c:val>
            <c:numRef>
              <c:f>'3. StrongScaling'!$I$54:$I$60</c:f>
            </c:numRef>
          </c:val>
          <c:smooth val="0"/>
        </c:ser>
        <c:ser>
          <c:idx val="1"/>
          <c:order val="1"/>
          <c:tx>
            <c:strRef>
              <c:f>'3. StrongScaling'!$J$53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 StrongScaling'!$H$54:$H$60</c:f>
            </c:strRef>
          </c:cat>
          <c:val>
            <c:numRef>
              <c:f>'3. StrongScaling'!$J$54:$J$60</c:f>
            </c:numRef>
          </c:val>
          <c:smooth val="0"/>
        </c:ser>
        <c:axId val="139761262"/>
        <c:axId val="1307444642"/>
      </c:lineChart>
      <c:catAx>
        <c:axId val="139761262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07444642"/>
      </c:catAx>
      <c:valAx>
        <c:axId val="1307444642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761262"/>
      </c:valAx>
    </c:plotArea>
    <c:legend>
      <c:legendPos val="r"/>
      <c:overlay val="0"/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Synset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'3. StrongScaling'!$F$53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 StrongScaling'!$E$54:$E$60</c:f>
            </c:strRef>
          </c:cat>
          <c:val>
            <c:numRef>
              <c:f>'3. StrongScaling'!$F$54:$F$60</c:f>
            </c:numRef>
          </c:val>
        </c:ser>
        <c:ser>
          <c:idx val="1"/>
          <c:order val="1"/>
          <c:tx>
            <c:strRef>
              <c:f>'3. StrongScaling'!$G$53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 StrongScaling'!$E$54:$E$60</c:f>
            </c:strRef>
          </c:cat>
          <c:val>
            <c:numRef>
              <c:f>'3. StrongScaling'!$G$54:$G$60</c:f>
            </c:numRef>
          </c:val>
        </c:ser>
        <c:axId val="782590240"/>
        <c:axId val="361753401"/>
      </c:barChart>
      <c:catAx>
        <c:axId val="78259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61753401"/>
      </c:catAx>
      <c:valAx>
        <c:axId val="361753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259024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Synset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'Speedup-Scaling'!$E$23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'Speedup-Scaling'!$E$24:$E$30</c:f>
            </c:numRef>
          </c:val>
          <c:smooth val="0"/>
        </c:ser>
        <c:ser>
          <c:idx val="1"/>
          <c:order val="1"/>
          <c:tx>
            <c:strRef>
              <c:f>'Speedup-Scaling'!$F$23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'Speedup-Scaling'!$F$24:$F$30</c:f>
            </c:numRef>
          </c:val>
          <c:smooth val="0"/>
        </c:ser>
        <c:axId val="280463728"/>
        <c:axId val="1856803404"/>
      </c:lineChart>
      <c:catAx>
        <c:axId val="280463728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56803404"/>
      </c:catAx>
      <c:valAx>
        <c:axId val="1856803404"/>
        <c:scaling>
          <c:orientation val="minMax"/>
          <c:max val="12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0463728"/>
      </c:valAx>
    </c:plotArea>
    <c:legend>
      <c:legendPos val="r"/>
      <c:overlay val="0"/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'binid-scale'!$G$22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'binid-scale'!$G$23:$G$29</c:f>
            </c:numRef>
          </c:val>
          <c:smooth val="0"/>
        </c:ser>
        <c:ser>
          <c:idx val="1"/>
          <c:order val="1"/>
          <c:tx>
            <c:strRef>
              <c:f>'binid-scale'!$H$22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'binid-scale'!$H$23:$H$29</c:f>
            </c:numRef>
          </c:val>
          <c:smooth val="0"/>
        </c:ser>
        <c:ser>
          <c:idx val="2"/>
          <c:order val="2"/>
          <c:tx>
            <c:strRef>
              <c:f>'binid-scale'!$I$22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'binid-scale'!$I$23:$I$29</c:f>
            </c:numRef>
          </c:val>
          <c:smooth val="0"/>
        </c:ser>
        <c:axId val="1594837819"/>
        <c:axId val="740244782"/>
      </c:lineChart>
      <c:catAx>
        <c:axId val="1594837819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40244782"/>
      </c:catAx>
      <c:valAx>
        <c:axId val="740244782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4837819"/>
      </c:valAx>
    </c:plotArea>
    <c:legend>
      <c:legendPos val="r"/>
      <c:overlay val="0"/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'binid-scale'!$C$22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'binid-scale'!$C$23:$C$29</c:f>
            </c:numRef>
          </c:val>
        </c:ser>
        <c:ser>
          <c:idx val="1"/>
          <c:order val="1"/>
          <c:tx>
            <c:strRef>
              <c:f>'binid-scale'!$D$22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'binid-scale'!$D$23:$D$29</c:f>
            </c:numRef>
          </c:val>
        </c:ser>
        <c:ser>
          <c:idx val="2"/>
          <c:order val="2"/>
          <c:tx>
            <c:strRef>
              <c:f>'binid-scale'!$E$22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'binid-scale'!$E$23:$E$29</c:f>
            </c:numRef>
          </c:val>
        </c:ser>
        <c:axId val="829463358"/>
        <c:axId val="1959153894"/>
      </c:barChart>
      <c:catAx>
        <c:axId val="829463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59153894"/>
      </c:catAx>
      <c:valAx>
        <c:axId val="1959153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946335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Synset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'Speedup-Scaling'!$C$23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'Speedup-Scaling'!$C$24:$C$30</c:f>
            </c:numRef>
          </c:val>
        </c:ser>
        <c:ser>
          <c:idx val="1"/>
          <c:order val="1"/>
          <c:tx>
            <c:strRef>
              <c:f>'Speedup-Scaling'!$D$23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'Speedup-Scaling'!$D$24:$D$30</c:f>
            </c:numRef>
          </c:val>
        </c:ser>
        <c:axId val="442062962"/>
        <c:axId val="927594846"/>
      </c:barChart>
      <c:catAx>
        <c:axId val="442062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27594846"/>
      </c:catAx>
      <c:valAx>
        <c:axId val="927594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206296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on Synset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'Speedup-Scaling'!$B$42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'Speedup-Scaling'!$A$43:$A$46</c:f>
            </c:strRef>
          </c:cat>
          <c:val>
            <c:numRef>
              <c:f>'Speedup-Scaling'!$B$43:$B$46</c:f>
            </c:numRef>
          </c:val>
        </c:ser>
        <c:axId val="1088643029"/>
        <c:axId val="1342486853"/>
      </c:barChart>
      <c:catAx>
        <c:axId val="1088643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42486853"/>
      </c:catAx>
      <c:valAx>
        <c:axId val="1342486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8643029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Synset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'Speedup-Scaling'!$D$42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'Speedup-Scaling'!$A$2:$A$4</c:f>
            </c:strRef>
          </c:cat>
          <c:val>
            <c:numRef>
              <c:f>'Speedup-Scaling'!$D$43:$D$46</c:f>
            </c:numRef>
          </c:val>
        </c:ser>
        <c:ser>
          <c:idx val="1"/>
          <c:order val="1"/>
          <c:tx>
            <c:strRef>
              <c:f>'Speedup-Scaling'!$E$42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'Speedup-Scaling'!$A$2:$A$4</c:f>
            </c:strRef>
          </c:cat>
          <c:val>
            <c:numRef>
              <c:f>'Speedup-Scaling'!$E$43:$E$46</c:f>
            </c:numRef>
          </c:val>
        </c:ser>
        <c:axId val="2094046380"/>
        <c:axId val="1950422695"/>
      </c:barChart>
      <c:catAx>
        <c:axId val="2094046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50422695"/>
      </c:catAx>
      <c:valAx>
        <c:axId val="1950422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4046380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Synset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'Speedup-Scaling'!$E$62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'Speedup-Scaling'!$E$63:$E$69</c:f>
            </c:numRef>
          </c:val>
          <c:smooth val="0"/>
        </c:ser>
        <c:ser>
          <c:idx val="1"/>
          <c:order val="1"/>
          <c:tx>
            <c:strRef>
              <c:f>'Speedup-Scaling'!$F$62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'Speedup-Scaling'!$F$63:$F$69</c:f>
            </c:numRef>
          </c:val>
          <c:smooth val="0"/>
        </c:ser>
        <c:axId val="183686688"/>
        <c:axId val="1116763961"/>
      </c:lineChart>
      <c:catAx>
        <c:axId val="183686688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16763961"/>
      </c:catAx>
      <c:valAx>
        <c:axId val="1116763961"/>
        <c:scaling>
          <c:orientation val="minMax"/>
          <c:max val="12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686688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Synset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'Speedup-Scaling'!$C$62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'Speedup-Scaling'!$C$63:$C$69</c:f>
            </c:numRef>
          </c:val>
        </c:ser>
        <c:ser>
          <c:idx val="1"/>
          <c:order val="1"/>
          <c:tx>
            <c:strRef>
              <c:f>'Speedup-Scaling'!$D$62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'Speedup-Scaling'!$D$63:$D$69</c:f>
            </c:numRef>
          </c:val>
        </c:ser>
        <c:axId val="1028936477"/>
        <c:axId val="1092746462"/>
      </c:barChart>
      <c:catAx>
        <c:axId val="1028936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92746462"/>
      </c:catAx>
      <c:valAx>
        <c:axId val="1092746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8936477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Synset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'Speedup-Scaling'!$G$81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'Speedup-Scaling'!$G$82:$G$88</c:f>
            </c:numRef>
          </c:val>
          <c:smooth val="0"/>
        </c:ser>
        <c:ser>
          <c:idx val="1"/>
          <c:order val="1"/>
          <c:tx>
            <c:strRef>
              <c:f>'Speedup-Scaling'!$H$81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'Speedup-Scaling'!$H$82:$H$88</c:f>
            </c:numRef>
          </c:val>
          <c:smooth val="0"/>
        </c:ser>
        <c:ser>
          <c:idx val="2"/>
          <c:order val="2"/>
          <c:tx>
            <c:strRef>
              <c:f>'Speedup-Scaling'!$I$81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'Speedup-Scaling'!$I$82:$I$88</c:f>
            </c:numRef>
          </c:val>
          <c:smooth val="0"/>
        </c:ser>
        <c:ser>
          <c:idx val="3"/>
          <c:order val="3"/>
          <c:tx>
            <c:strRef>
              <c:f>'Speedup-Scaling'!$J$81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'Speedup-Scaling'!$A$24:$A$30</c:f>
            </c:strRef>
          </c:cat>
          <c:val>
            <c:numRef>
              <c:f>'Speedup-Scaling'!$J$82:$J$88</c:f>
            </c:numRef>
          </c:val>
          <c:smooth val="0"/>
        </c:ser>
        <c:axId val="2072719069"/>
        <c:axId val="456553878"/>
      </c:lineChart>
      <c:catAx>
        <c:axId val="2072719069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56553878"/>
      </c:catAx>
      <c:valAx>
        <c:axId val="456553878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2719069"/>
      </c:valAx>
    </c:plotArea>
    <c:legend>
      <c:legendPos val="r"/>
      <c:overlay val="0"/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3857625</xdr:colOff>
      <xdr:row>19</xdr:row>
      <xdr:rowOff>38100</xdr:rowOff>
    </xdr:from>
    <xdr:ext cx="5715000" cy="3533775"/>
    <xdr:graphicFrame>
      <xdr:nvGraphicFramePr>
        <xdr:cNvPr id="22" name="Chart 2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19</xdr:row>
      <xdr:rowOff>0</xdr:rowOff>
    </xdr:from>
    <xdr:ext cx="5715000" cy="3533775"/>
    <xdr:graphicFrame>
      <xdr:nvGraphicFramePr>
        <xdr:cNvPr id="24" name="Chart 2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3829050</xdr:colOff>
      <xdr:row>61</xdr:row>
      <xdr:rowOff>9525</xdr:rowOff>
    </xdr:from>
    <xdr:ext cx="5715000" cy="3533775"/>
    <xdr:graphicFrame>
      <xdr:nvGraphicFramePr>
        <xdr:cNvPr id="25" name="Chart 2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0</xdr:colOff>
      <xdr:row>61</xdr:row>
      <xdr:rowOff>0</xdr:rowOff>
    </xdr:from>
    <xdr:ext cx="5715000" cy="3533775"/>
    <xdr:graphicFrame>
      <xdr:nvGraphicFramePr>
        <xdr:cNvPr id="27" name="Chart 2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33</xdr:row>
      <xdr:rowOff>0</xdr:rowOff>
    </xdr:from>
    <xdr:ext cx="5715000" cy="3533775"/>
    <xdr:graphicFrame>
      <xdr:nvGraphicFramePr>
        <xdr:cNvPr id="28" name="Chart 2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33</xdr:row>
      <xdr:rowOff>0</xdr:rowOff>
    </xdr:from>
    <xdr:ext cx="5715000" cy="3533775"/>
    <xdr:graphicFrame>
      <xdr:nvGraphicFramePr>
        <xdr:cNvPr id="29" name="Chart 2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600075</xdr:colOff>
      <xdr:row>1</xdr:row>
      <xdr:rowOff>104775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809625</xdr:colOff>
      <xdr:row>1</xdr:row>
      <xdr:rowOff>104775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180975</xdr:colOff>
      <xdr:row>20</xdr:row>
      <xdr:rowOff>76200</xdr:rowOff>
    </xdr:from>
    <xdr:ext cx="5715000" cy="3533775"/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314325</xdr:colOff>
      <xdr:row>20</xdr:row>
      <xdr:rowOff>85725</xdr:rowOff>
    </xdr:from>
    <xdr:ext cx="5715000" cy="3533775"/>
    <xdr:graphicFrame>
      <xdr:nvGraphicFramePr>
        <xdr:cNvPr id="9" name="Chart 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0</xdr:colOff>
      <xdr:row>41</xdr:row>
      <xdr:rowOff>0</xdr:rowOff>
    </xdr:from>
    <xdr:ext cx="5715000" cy="3533775"/>
    <xdr:graphicFrame>
      <xdr:nvGraphicFramePr>
        <xdr:cNvPr id="11" name="Chart 1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0</xdr:colOff>
      <xdr:row>41</xdr:row>
      <xdr:rowOff>0</xdr:rowOff>
    </xdr:from>
    <xdr:ext cx="5715000" cy="3533775"/>
    <xdr:graphicFrame>
      <xdr:nvGraphicFramePr>
        <xdr:cNvPr id="14" name="Chart 1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0</xdr:colOff>
      <xdr:row>61</xdr:row>
      <xdr:rowOff>0</xdr:rowOff>
    </xdr:from>
    <xdr:ext cx="5715000" cy="3533775"/>
    <xdr:graphicFrame>
      <xdr:nvGraphicFramePr>
        <xdr:cNvPr id="16" name="Chart 1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0</xdr:colOff>
      <xdr:row>61</xdr:row>
      <xdr:rowOff>0</xdr:rowOff>
    </xdr:from>
    <xdr:ext cx="5715000" cy="3533775"/>
    <xdr:graphicFrame>
      <xdr:nvGraphicFramePr>
        <xdr:cNvPr id="17" name="Chart 1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91</xdr:row>
      <xdr:rowOff>0</xdr:rowOff>
    </xdr:from>
    <xdr:ext cx="5715000" cy="3533775"/>
    <xdr:graphicFrame>
      <xdr:nvGraphicFramePr>
        <xdr:cNvPr id="19" name="Chart 1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0</xdr:colOff>
      <xdr:row>91</xdr:row>
      <xdr:rowOff>0</xdr:rowOff>
    </xdr:from>
    <xdr:ext cx="5715000" cy="3533775"/>
    <xdr:graphicFrame>
      <xdr:nvGraphicFramePr>
        <xdr:cNvPr id="21" name="Chart 2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0</xdr:colOff>
      <xdr:row>112</xdr:row>
      <xdr:rowOff>0</xdr:rowOff>
    </xdr:from>
    <xdr:ext cx="5715000" cy="3533775"/>
    <xdr:graphicFrame>
      <xdr:nvGraphicFramePr>
        <xdr:cNvPr id="26" name="Chart 2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12</xdr:col>
      <xdr:colOff>0</xdr:colOff>
      <xdr:row>112</xdr:row>
      <xdr:rowOff>0</xdr:rowOff>
    </xdr:from>
    <xdr:ext cx="5715000" cy="3533775"/>
    <xdr:graphicFrame>
      <xdr:nvGraphicFramePr>
        <xdr:cNvPr id="30" name="Chart 3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1562100</xdr:colOff>
      <xdr:row>54</xdr:row>
      <xdr:rowOff>180975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</xdr:colOff>
      <xdr:row>55</xdr:row>
      <xdr:rowOff>9525</xdr:rowOff>
    </xdr:from>
    <xdr:ext cx="5715000" cy="353377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48</xdr:row>
      <xdr:rowOff>0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48</xdr:row>
      <xdr:rowOff>0</xdr:rowOff>
    </xdr:from>
    <xdr:ext cx="5715000" cy="353377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36</xdr:row>
      <xdr:rowOff>0</xdr:rowOff>
    </xdr:from>
    <xdr:ext cx="5715000" cy="3533775"/>
    <xdr:graphicFrame>
      <xdr:nvGraphicFramePr>
        <xdr:cNvPr id="8" name="Chart 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36</xdr:row>
      <xdr:rowOff>0</xdr:rowOff>
    </xdr:from>
    <xdr:ext cx="5715000" cy="3533775"/>
    <xdr:graphicFrame>
      <xdr:nvGraphicFramePr>
        <xdr:cNvPr id="12" name="Chart 1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38100</xdr:colOff>
      <xdr:row>13</xdr:row>
      <xdr:rowOff>0</xdr:rowOff>
    </xdr:from>
    <xdr:ext cx="5715000" cy="3533775"/>
    <xdr:graphicFrame>
      <xdr:nvGraphicFramePr>
        <xdr:cNvPr id="9" name="Chart 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0</xdr:colOff>
      <xdr:row>13</xdr:row>
      <xdr:rowOff>0</xdr:rowOff>
    </xdr:from>
    <xdr:ext cx="5715000" cy="3533775"/>
    <xdr:graphicFrame>
      <xdr:nvGraphicFramePr>
        <xdr:cNvPr id="10" name="Chart 1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809625</xdr:colOff>
      <xdr:row>59</xdr:row>
      <xdr:rowOff>152400</xdr:rowOff>
    </xdr:from>
    <xdr:ext cx="5715000" cy="3533775"/>
    <xdr:graphicFrame>
      <xdr:nvGraphicFramePr>
        <xdr:cNvPr id="13" name="Chart 1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47</xdr:row>
      <xdr:rowOff>0</xdr:rowOff>
    </xdr:from>
    <xdr:ext cx="5715000" cy="3533775"/>
    <xdr:graphicFrame>
      <xdr:nvGraphicFramePr>
        <xdr:cNvPr id="15" name="Chart 1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47</xdr:row>
      <xdr:rowOff>0</xdr:rowOff>
    </xdr:from>
    <xdr:ext cx="5715000" cy="3533775"/>
    <xdr:graphicFrame>
      <xdr:nvGraphicFramePr>
        <xdr:cNvPr id="18" name="Chart 1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73</xdr:row>
      <xdr:rowOff>0</xdr:rowOff>
    </xdr:from>
    <xdr:ext cx="5715000" cy="3533775"/>
    <xdr:graphicFrame>
      <xdr:nvGraphicFramePr>
        <xdr:cNvPr id="20" name="Chart 2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73</xdr:row>
      <xdr:rowOff>0</xdr:rowOff>
    </xdr:from>
    <xdr:ext cx="5715000" cy="3533775"/>
    <xdr:graphicFrame>
      <xdr:nvGraphicFramePr>
        <xdr:cNvPr id="23" name="Chart 2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run-validate-block.sh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8.43"/>
  </cols>
  <sheetData>
    <row r="1">
      <c r="A1" s="1" t="s">
        <v>0</v>
      </c>
      <c r="B1" s="2"/>
      <c r="C1" s="3" t="s">
        <v>1</v>
      </c>
      <c r="D1" s="1" t="s">
        <v>2</v>
      </c>
      <c r="E1" s="1" t="s">
        <v>3</v>
      </c>
      <c r="F1" s="1" t="s">
        <v>4</v>
      </c>
      <c r="G1" s="4"/>
    </row>
    <row r="2">
      <c r="A2" s="4" t="s">
        <v>5</v>
      </c>
      <c r="B2" s="4" t="s">
        <v>6</v>
      </c>
      <c r="C2" s="4">
        <v>9.97372</v>
      </c>
      <c r="D2" s="4">
        <v>1.80292</v>
      </c>
      <c r="E2" s="4">
        <v>2.47001</v>
      </c>
      <c r="F2" s="4">
        <v>5.3899</v>
      </c>
      <c r="G2" s="4" t="s">
        <v>7</v>
      </c>
    </row>
    <row r="3">
      <c r="A3" s="4" t="s">
        <v>8</v>
      </c>
      <c r="B3" s="4" t="s">
        <v>6</v>
      </c>
      <c r="C3" s="4">
        <v>10.4175</v>
      </c>
      <c r="D3" s="4">
        <v>2.04061</v>
      </c>
      <c r="E3" s="4">
        <v>2.51623</v>
      </c>
      <c r="F3" s="4">
        <v>5.73639</v>
      </c>
      <c r="G3" s="4" t="s">
        <v>7</v>
      </c>
    </row>
    <row r="4">
      <c r="A4" s="4" t="s">
        <v>9</v>
      </c>
      <c r="B4" s="4" t="s">
        <v>6</v>
      </c>
      <c r="C4" s="4">
        <v>10.214</v>
      </c>
      <c r="D4" s="4">
        <v>1.92957</v>
      </c>
      <c r="E4" s="4">
        <v>2.53028</v>
      </c>
      <c r="F4" s="4">
        <v>5.6251</v>
      </c>
      <c r="G4" s="4" t="s">
        <v>7</v>
      </c>
    </row>
    <row r="5">
      <c r="A5" s="4" t="s">
        <v>10</v>
      </c>
      <c r="B5" s="4" t="s">
        <v>6</v>
      </c>
      <c r="C5" s="4">
        <v>12.0795</v>
      </c>
      <c r="D5" s="4">
        <v>2.0259</v>
      </c>
      <c r="E5" s="4">
        <v>2.74713</v>
      </c>
      <c r="F5" s="4">
        <v>6.13628</v>
      </c>
      <c r="G5" s="4" t="s">
        <v>7</v>
      </c>
    </row>
    <row r="6">
      <c r="A6" s="4" t="s">
        <v>11</v>
      </c>
      <c r="B6" s="4" t="s">
        <v>6</v>
      </c>
      <c r="C6" s="4">
        <v>13.7819</v>
      </c>
      <c r="D6" s="4">
        <v>2.84276</v>
      </c>
      <c r="E6" s="4">
        <v>3.51004</v>
      </c>
      <c r="F6" s="4">
        <v>7.86073</v>
      </c>
      <c r="G6" s="4" t="s">
        <v>7</v>
      </c>
    </row>
    <row r="7">
      <c r="A7" s="4" t="s">
        <v>12</v>
      </c>
      <c r="B7" s="4" t="s">
        <v>6</v>
      </c>
      <c r="C7" s="4">
        <v>13.4397</v>
      </c>
      <c r="D7" s="4">
        <v>3.1134</v>
      </c>
      <c r="E7" s="4">
        <v>4.33081</v>
      </c>
      <c r="F7" s="4">
        <v>8.96673</v>
      </c>
      <c r="G7" s="4" t="s">
        <v>7</v>
      </c>
    </row>
    <row r="8">
      <c r="A8" s="4" t="s">
        <v>13</v>
      </c>
      <c r="B8" s="4" t="s">
        <v>6</v>
      </c>
      <c r="C8" s="4">
        <v>15.0509</v>
      </c>
      <c r="D8" s="4">
        <v>3.19047</v>
      </c>
      <c r="E8" s="4">
        <v>4.44421</v>
      </c>
      <c r="F8" s="4">
        <v>9.45127</v>
      </c>
      <c r="G8" s="4" t="s">
        <v>7</v>
      </c>
    </row>
    <row r="9">
      <c r="A9" s="4" t="s">
        <v>14</v>
      </c>
      <c r="B9" s="4" t="s">
        <v>6</v>
      </c>
      <c r="C9" s="4">
        <v>16.1771</v>
      </c>
      <c r="D9" s="4">
        <v>2.98321</v>
      </c>
      <c r="E9" s="4">
        <v>4.64816</v>
      </c>
      <c r="F9" s="4">
        <v>9.41436</v>
      </c>
      <c r="G9" s="4" t="s">
        <v>7</v>
      </c>
    </row>
    <row r="10">
      <c r="A10" s="4" t="s">
        <v>15</v>
      </c>
      <c r="B10" s="4" t="s">
        <v>6</v>
      </c>
      <c r="C10" s="4">
        <v>16.776</v>
      </c>
      <c r="D10" s="4">
        <v>3.06786</v>
      </c>
      <c r="E10" s="4">
        <v>4.71044</v>
      </c>
      <c r="F10" s="4">
        <v>9.68667</v>
      </c>
      <c r="G10" s="4" t="s">
        <v>7</v>
      </c>
    </row>
    <row r="11">
      <c r="A11" s="4" t="s">
        <v>16</v>
      </c>
      <c r="B11" s="4" t="s">
        <v>6</v>
      </c>
      <c r="C11" s="4">
        <v>18.7398</v>
      </c>
      <c r="D11" s="4">
        <v>4.11752</v>
      </c>
      <c r="E11" s="4">
        <v>4.98624</v>
      </c>
      <c r="F11" s="4">
        <v>11.1088</v>
      </c>
      <c r="G11" s="4" t="s">
        <v>7</v>
      </c>
    </row>
    <row r="12">
      <c r="A12" s="4" t="s">
        <v>17</v>
      </c>
      <c r="B12" s="4" t="s">
        <v>6</v>
      </c>
      <c r="C12" s="4">
        <v>20.6878</v>
      </c>
      <c r="D12" s="4">
        <v>3.74663</v>
      </c>
      <c r="E12" s="4">
        <v>5.57036</v>
      </c>
      <c r="F12" s="4">
        <v>11.4966</v>
      </c>
      <c r="G12" s="4" t="s">
        <v>7</v>
      </c>
    </row>
    <row r="13">
      <c r="A13" s="4" t="s">
        <v>18</v>
      </c>
      <c r="B13" s="4" t="s">
        <v>6</v>
      </c>
      <c r="C13" s="4">
        <v>23.0217</v>
      </c>
      <c r="D13" s="4">
        <v>5.04487</v>
      </c>
      <c r="E13" s="4">
        <v>7.23652</v>
      </c>
      <c r="F13" s="4">
        <v>14.3818</v>
      </c>
      <c r="G13" s="4" t="s">
        <v>7</v>
      </c>
    </row>
    <row r="14">
      <c r="A14" s="4" t="s">
        <v>19</v>
      </c>
      <c r="B14" s="4" t="s">
        <v>6</v>
      </c>
      <c r="C14" s="4">
        <v>43.4437</v>
      </c>
      <c r="D14" s="4">
        <v>9.91606</v>
      </c>
      <c r="E14" s="4">
        <v>18.3063</v>
      </c>
      <c r="F14" s="4">
        <v>32.6297</v>
      </c>
      <c r="G14" s="4" t="s">
        <v>7</v>
      </c>
    </row>
    <row r="15">
      <c r="A15" s="4" t="s">
        <v>20</v>
      </c>
      <c r="B15" s="4" t="s">
        <v>6</v>
      </c>
      <c r="C15" s="4">
        <v>43.0952</v>
      </c>
      <c r="D15" s="4">
        <v>7.94003</v>
      </c>
      <c r="E15" s="4">
        <v>21.0831</v>
      </c>
      <c r="F15" s="4">
        <v>34.6954</v>
      </c>
      <c r="G15" s="4" t="s">
        <v>7</v>
      </c>
    </row>
    <row r="16">
      <c r="A16" s="4" t="s">
        <v>21</v>
      </c>
      <c r="B16" s="4" t="s">
        <v>6</v>
      </c>
      <c r="C16" s="4">
        <v>39.6897</v>
      </c>
      <c r="D16" s="4">
        <v>5.55817</v>
      </c>
      <c r="E16" s="4">
        <v>22.6366</v>
      </c>
      <c r="F16" s="4">
        <v>33.8247</v>
      </c>
      <c r="G16" s="4" t="s">
        <v>7</v>
      </c>
    </row>
    <row r="17">
      <c r="A17" s="4" t="s">
        <v>22</v>
      </c>
      <c r="B17" s="4" t="s">
        <v>6</v>
      </c>
      <c r="C17" s="4">
        <v>40.0825</v>
      </c>
      <c r="D17" s="4">
        <v>5.35154</v>
      </c>
      <c r="E17" s="4">
        <v>24.7789</v>
      </c>
      <c r="F17" s="4">
        <v>35.5716</v>
      </c>
      <c r="G17" s="4" t="s">
        <v>7</v>
      </c>
    </row>
    <row r="18">
      <c r="A18" s="4" t="s">
        <v>23</v>
      </c>
      <c r="B18" s="4" t="s">
        <v>6</v>
      </c>
      <c r="C18" s="4">
        <v>73.0764</v>
      </c>
      <c r="D18" s="4">
        <v>5.12212</v>
      </c>
      <c r="E18" s="4">
        <v>27.1513</v>
      </c>
      <c r="F18" s="4">
        <v>38.1924</v>
      </c>
      <c r="G18" s="4" t="s">
        <v>7</v>
      </c>
    </row>
    <row r="19">
      <c r="A19" s="4" t="s">
        <v>24</v>
      </c>
      <c r="B19" s="4" t="s">
        <v>6</v>
      </c>
      <c r="C19" s="4">
        <v>43.3074</v>
      </c>
      <c r="D19" s="4">
        <v>5.47876</v>
      </c>
      <c r="E19" s="4">
        <v>27.5295</v>
      </c>
      <c r="F19" s="4">
        <v>38.725</v>
      </c>
      <c r="G19" s="4" t="s">
        <v>7</v>
      </c>
    </row>
    <row r="20">
      <c r="A20" s="4" t="s">
        <v>25</v>
      </c>
      <c r="B20" s="4" t="s">
        <v>6</v>
      </c>
      <c r="C20" s="4">
        <v>48.4326</v>
      </c>
      <c r="D20" s="4">
        <v>5.21042</v>
      </c>
      <c r="E20" s="4">
        <v>32.7545</v>
      </c>
      <c r="F20" s="4">
        <v>43.9342</v>
      </c>
      <c r="G20" s="4" t="s">
        <v>7</v>
      </c>
    </row>
    <row r="21">
      <c r="A21" s="4" t="s">
        <v>26</v>
      </c>
      <c r="B21" s="4" t="s">
        <v>6</v>
      </c>
      <c r="C21" s="4">
        <v>84.9829</v>
      </c>
      <c r="D21" s="4">
        <v>8.35719</v>
      </c>
      <c r="E21" s="4">
        <v>36.4358</v>
      </c>
      <c r="F21" s="4">
        <v>51.1576</v>
      </c>
      <c r="G21" s="4" t="s">
        <v>7</v>
      </c>
    </row>
    <row r="22">
      <c r="A22" s="4" t="s">
        <v>27</v>
      </c>
      <c r="B22" s="4" t="s">
        <v>6</v>
      </c>
      <c r="C22" s="4">
        <v>77.5097</v>
      </c>
      <c r="D22" s="4">
        <v>13.7989</v>
      </c>
      <c r="E22" s="4">
        <v>42.2428</v>
      </c>
      <c r="F22" s="4">
        <v>67.6615</v>
      </c>
      <c r="G22" s="4" t="s">
        <v>7</v>
      </c>
    </row>
    <row r="23">
      <c r="A23" s="4" t="s">
        <v>28</v>
      </c>
      <c r="B23" s="4" t="s">
        <v>6</v>
      </c>
      <c r="C23" s="4">
        <v>82.6316</v>
      </c>
      <c r="D23" s="4">
        <v>10.8962</v>
      </c>
      <c r="E23" s="4">
        <v>51.8118</v>
      </c>
      <c r="F23" s="4">
        <v>74.2034</v>
      </c>
      <c r="G23" s="4" t="s">
        <v>7</v>
      </c>
    </row>
    <row r="24">
      <c r="A24" s="4" t="s">
        <v>29</v>
      </c>
      <c r="B24" s="4" t="s">
        <v>6</v>
      </c>
      <c r="C24" s="4">
        <v>99.3955</v>
      </c>
      <c r="D24" s="4">
        <v>10.0509</v>
      </c>
      <c r="E24" s="4">
        <v>69.221</v>
      </c>
      <c r="F24" s="4">
        <v>91.8941</v>
      </c>
      <c r="G24" s="4" t="s">
        <v>7</v>
      </c>
    </row>
    <row r="25">
      <c r="A25" s="4" t="s">
        <v>30</v>
      </c>
      <c r="B25" s="4" t="s">
        <v>6</v>
      </c>
      <c r="C25" s="4">
        <v>160.457</v>
      </c>
      <c r="D25" s="4">
        <v>20.3163</v>
      </c>
      <c r="E25" s="4">
        <v>72.3168</v>
      </c>
      <c r="F25" s="4">
        <v>125.588</v>
      </c>
      <c r="G25" s="4" t="s">
        <v>7</v>
      </c>
    </row>
    <row r="26">
      <c r="A26" s="4" t="s">
        <v>31</v>
      </c>
      <c r="B26" s="4" t="s">
        <v>6</v>
      </c>
      <c r="C26" s="4">
        <v>110.452</v>
      </c>
      <c r="D26" s="4">
        <v>8.00683</v>
      </c>
      <c r="E26" s="4">
        <v>80.6562</v>
      </c>
      <c r="F26" s="4">
        <v>105.648</v>
      </c>
      <c r="G26" s="4" t="s">
        <v>7</v>
      </c>
    </row>
    <row r="27">
      <c r="A27" s="4" t="s">
        <v>32</v>
      </c>
      <c r="B27" s="4" t="s">
        <v>6</v>
      </c>
      <c r="C27" s="4">
        <v>161.49</v>
      </c>
      <c r="D27" s="4">
        <v>22.7251</v>
      </c>
      <c r="E27" s="4">
        <v>83.1931</v>
      </c>
      <c r="F27" s="4">
        <v>121.941</v>
      </c>
      <c r="G27" s="4" t="s">
        <v>7</v>
      </c>
    </row>
    <row r="28">
      <c r="A28" s="4" t="s">
        <v>33</v>
      </c>
      <c r="B28" s="4" t="s">
        <v>6</v>
      </c>
      <c r="C28" s="4">
        <v>138.87</v>
      </c>
      <c r="D28" s="4">
        <v>11.1827</v>
      </c>
      <c r="E28" s="4">
        <v>92.9628</v>
      </c>
      <c r="F28" s="4">
        <v>130.237</v>
      </c>
      <c r="G28" s="4" t="s">
        <v>7</v>
      </c>
    </row>
    <row r="29">
      <c r="A29" s="4" t="s">
        <v>34</v>
      </c>
      <c r="B29" s="4" t="s">
        <v>6</v>
      </c>
      <c r="C29" s="4">
        <v>129.617</v>
      </c>
      <c r="D29" s="4">
        <v>8.74489</v>
      </c>
      <c r="E29" s="4">
        <v>98.8168</v>
      </c>
      <c r="F29" s="4">
        <v>124.887</v>
      </c>
      <c r="G29" s="4" t="s">
        <v>7</v>
      </c>
    </row>
    <row r="30">
      <c r="A30" s="4" t="s">
        <v>35</v>
      </c>
      <c r="B30" s="4" t="s">
        <v>6</v>
      </c>
      <c r="C30" s="4">
        <v>136.941</v>
      </c>
      <c r="D30" s="4">
        <v>8.51343</v>
      </c>
      <c r="E30" s="4">
        <v>105.714</v>
      </c>
      <c r="F30" s="4">
        <v>132.358</v>
      </c>
      <c r="G30" s="4" t="s">
        <v>7</v>
      </c>
    </row>
    <row r="31">
      <c r="A31" s="4" t="s">
        <v>36</v>
      </c>
      <c r="B31" s="4" t="s">
        <v>6</v>
      </c>
      <c r="C31" s="4">
        <v>168.831</v>
      </c>
      <c r="D31" s="4">
        <v>12.9664</v>
      </c>
      <c r="E31" s="4">
        <v>123.845</v>
      </c>
      <c r="F31" s="4">
        <v>162.864</v>
      </c>
      <c r="G31" s="4" t="s">
        <v>7</v>
      </c>
    </row>
    <row r="32">
      <c r="A32" s="4" t="s">
        <v>37</v>
      </c>
      <c r="B32" s="4" t="s">
        <v>6</v>
      </c>
      <c r="C32" s="4">
        <v>244.481</v>
      </c>
      <c r="D32" s="4">
        <v>13.2551</v>
      </c>
      <c r="E32" s="4">
        <v>194.239</v>
      </c>
      <c r="F32" s="4">
        <v>238.942</v>
      </c>
      <c r="G32" s="4" t="s">
        <v>7</v>
      </c>
    </row>
    <row r="33">
      <c r="A33" s="4" t="s">
        <v>38</v>
      </c>
      <c r="B33" s="4" t="s">
        <v>6</v>
      </c>
      <c r="C33" s="4">
        <v>260.347</v>
      </c>
      <c r="D33" s="4">
        <v>13.6798</v>
      </c>
      <c r="E33" s="4">
        <v>196.932</v>
      </c>
      <c r="F33" s="4">
        <v>255.636</v>
      </c>
      <c r="G33" s="4" t="s">
        <v>7</v>
      </c>
    </row>
    <row r="34">
      <c r="A34" s="4" t="s">
        <v>39</v>
      </c>
      <c r="B34" s="4" t="s">
        <v>6</v>
      </c>
      <c r="C34" s="4">
        <v>442.378</v>
      </c>
      <c r="D34" s="4">
        <v>74.2906</v>
      </c>
      <c r="E34" s="4">
        <v>250.241</v>
      </c>
      <c r="F34" s="4">
        <v>403.237</v>
      </c>
      <c r="G34" s="4" t="s">
        <v>7</v>
      </c>
    </row>
    <row r="35">
      <c r="A35" s="4" t="s">
        <v>40</v>
      </c>
      <c r="B35" s="4" t="s">
        <v>6</v>
      </c>
      <c r="C35" s="4">
        <v>340.071</v>
      </c>
      <c r="D35" s="4">
        <v>15.7663</v>
      </c>
      <c r="E35" s="4">
        <v>273.751</v>
      </c>
      <c r="F35" s="4">
        <v>335.038</v>
      </c>
      <c r="G35" s="4" t="s">
        <v>7</v>
      </c>
    </row>
    <row r="36">
      <c r="A36" s="4" t="s">
        <v>41</v>
      </c>
      <c r="B36" s="4" t="s">
        <v>6</v>
      </c>
      <c r="C36" s="4">
        <v>390.805</v>
      </c>
      <c r="D36" s="4">
        <v>15.9156</v>
      </c>
      <c r="E36" s="4">
        <v>322.201</v>
      </c>
      <c r="F36" s="4">
        <v>386.247</v>
      </c>
      <c r="G36" s="4" t="s">
        <v>7</v>
      </c>
    </row>
    <row r="37">
      <c r="G37" s="4" t="s">
        <v>7</v>
      </c>
    </row>
    <row r="38">
      <c r="G38" s="4" t="s">
        <v>7</v>
      </c>
    </row>
    <row r="39">
      <c r="G39" s="4" t="s">
        <v>7</v>
      </c>
    </row>
    <row r="40">
      <c r="A40" s="4" t="s">
        <v>42</v>
      </c>
      <c r="B40" s="4" t="s">
        <v>43</v>
      </c>
      <c r="C40" s="4" t="s">
        <v>44</v>
      </c>
      <c r="D40" s="4">
        <v>25.5265</v>
      </c>
      <c r="E40" s="4">
        <v>1.06441</v>
      </c>
      <c r="F40" s="4">
        <v>3.24604</v>
      </c>
      <c r="G40" s="4">
        <v>5.18215</v>
      </c>
      <c r="H40" s="4">
        <v>8.41446</v>
      </c>
      <c r="I40" s="4" t="s">
        <v>7</v>
      </c>
    </row>
    <row r="41">
      <c r="A41" s="4" t="s">
        <v>42</v>
      </c>
      <c r="B41" s="4" t="s">
        <v>43</v>
      </c>
      <c r="C41" s="4" t="s">
        <v>45</v>
      </c>
      <c r="D41" s="4">
        <v>21.5241</v>
      </c>
      <c r="E41" s="4">
        <v>1.08731</v>
      </c>
      <c r="F41" s="4">
        <v>3.92751</v>
      </c>
      <c r="G41" s="4">
        <v>5.79502</v>
      </c>
      <c r="H41" s="4">
        <v>6.74605</v>
      </c>
      <c r="I41" s="4" t="s">
        <v>7</v>
      </c>
    </row>
    <row r="42">
      <c r="A42" s="4" t="s">
        <v>42</v>
      </c>
      <c r="B42" s="4" t="s">
        <v>43</v>
      </c>
      <c r="C42" s="4" t="s">
        <v>46</v>
      </c>
      <c r="D42" s="4">
        <v>25.5412</v>
      </c>
      <c r="E42" s="4">
        <v>1.25698</v>
      </c>
      <c r="F42" s="4">
        <v>3.57092</v>
      </c>
      <c r="G42" s="4">
        <v>5.67851</v>
      </c>
      <c r="H42" s="4">
        <v>8.18083</v>
      </c>
      <c r="I42" s="4" t="s">
        <v>7</v>
      </c>
    </row>
    <row r="43">
      <c r="A43" s="4" t="s">
        <v>42</v>
      </c>
      <c r="B43" s="4" t="s">
        <v>43</v>
      </c>
      <c r="C43" s="4" t="s">
        <v>47</v>
      </c>
      <c r="D43" s="4">
        <v>23.336</v>
      </c>
      <c r="E43" s="4">
        <v>1.377</v>
      </c>
      <c r="F43" s="4">
        <v>3.12835</v>
      </c>
      <c r="G43" s="4">
        <v>5.37101</v>
      </c>
      <c r="H43" s="4">
        <v>7.53866</v>
      </c>
      <c r="I43" s="4" t="s">
        <v>7</v>
      </c>
    </row>
    <row r="44">
      <c r="A44" s="4" t="s">
        <v>48</v>
      </c>
      <c r="B44" s="4" t="s">
        <v>43</v>
      </c>
      <c r="C44" s="4" t="s">
        <v>44</v>
      </c>
      <c r="D44" s="4">
        <v>28.2168</v>
      </c>
      <c r="E44" s="4">
        <v>1.76277</v>
      </c>
      <c r="F44" s="4">
        <v>5.09726</v>
      </c>
      <c r="G44" s="4">
        <v>7.96782</v>
      </c>
      <c r="H44" s="4">
        <v>8.3131</v>
      </c>
      <c r="I44" s="4" t="s">
        <v>7</v>
      </c>
    </row>
    <row r="45">
      <c r="A45" s="4" t="s">
        <v>48</v>
      </c>
      <c r="B45" s="4" t="s">
        <v>43</v>
      </c>
      <c r="C45" s="4" t="s">
        <v>45</v>
      </c>
      <c r="D45" s="4">
        <v>28.9204</v>
      </c>
      <c r="E45" s="4">
        <v>1.77667</v>
      </c>
      <c r="F45" s="4">
        <v>6.09798</v>
      </c>
      <c r="G45" s="4">
        <v>8.59459</v>
      </c>
      <c r="H45" s="4">
        <v>7.76985</v>
      </c>
      <c r="I45" s="4" t="s">
        <v>7</v>
      </c>
    </row>
    <row r="46">
      <c r="A46" s="4" t="s">
        <v>42</v>
      </c>
      <c r="B46" s="4" t="s">
        <v>43</v>
      </c>
      <c r="C46" s="4" t="s">
        <v>49</v>
      </c>
      <c r="D46" s="4">
        <v>31.3667</v>
      </c>
      <c r="E46" s="4">
        <v>1.96418</v>
      </c>
      <c r="F46" s="4">
        <v>4.58729</v>
      </c>
      <c r="G46" s="4">
        <v>7.63925</v>
      </c>
      <c r="H46" s="4">
        <v>8.36609</v>
      </c>
      <c r="I46" s="4" t="s">
        <v>7</v>
      </c>
    </row>
    <row r="47">
      <c r="A47" s="4" t="s">
        <v>48</v>
      </c>
      <c r="B47" s="4" t="s">
        <v>43</v>
      </c>
      <c r="C47" s="4" t="s">
        <v>46</v>
      </c>
      <c r="D47" s="4">
        <v>28.4711</v>
      </c>
      <c r="E47" s="4">
        <v>2.09569</v>
      </c>
      <c r="F47" s="4">
        <v>5.5996</v>
      </c>
      <c r="G47" s="4">
        <v>8.49216</v>
      </c>
      <c r="H47" s="4">
        <v>7.74017</v>
      </c>
      <c r="I47" s="4" t="s">
        <v>7</v>
      </c>
    </row>
    <row r="48">
      <c r="A48" s="4" t="s">
        <v>48</v>
      </c>
      <c r="B48" s="4" t="s">
        <v>43</v>
      </c>
      <c r="C48" s="4" t="s">
        <v>47</v>
      </c>
      <c r="D48" s="4">
        <v>29.6846</v>
      </c>
      <c r="E48" s="4">
        <v>2.20532</v>
      </c>
      <c r="F48" s="4">
        <v>5.02634</v>
      </c>
      <c r="G48" s="4">
        <v>8.04925</v>
      </c>
      <c r="H48" s="4">
        <v>8.43821</v>
      </c>
      <c r="I48" s="4" t="s">
        <v>7</v>
      </c>
    </row>
    <row r="49">
      <c r="A49" s="4" t="s">
        <v>48</v>
      </c>
      <c r="B49" s="4" t="s">
        <v>43</v>
      </c>
      <c r="C49" s="4" t="s">
        <v>49</v>
      </c>
      <c r="D49" s="4">
        <v>30.2418</v>
      </c>
      <c r="E49" s="4">
        <v>3.1387</v>
      </c>
      <c r="F49" s="4">
        <v>6.93055</v>
      </c>
      <c r="G49" s="4">
        <v>10.9905</v>
      </c>
      <c r="H49" s="4">
        <v>7.76699</v>
      </c>
      <c r="I49" s="4" t="s">
        <v>7</v>
      </c>
    </row>
    <row r="50">
      <c r="A50" s="4" t="s">
        <v>42</v>
      </c>
      <c r="B50" s="4" t="s">
        <v>43</v>
      </c>
      <c r="C50" s="4" t="s">
        <v>50</v>
      </c>
      <c r="D50" s="4">
        <v>36.277</v>
      </c>
      <c r="E50" s="4">
        <v>3.26424</v>
      </c>
      <c r="F50" s="4">
        <v>7.82292</v>
      </c>
      <c r="G50" s="4">
        <v>12.2653</v>
      </c>
      <c r="H50" s="4">
        <v>7.62468</v>
      </c>
      <c r="I50" s="4" t="s">
        <v>7</v>
      </c>
    </row>
    <row r="51">
      <c r="A51" s="4" t="s">
        <v>51</v>
      </c>
      <c r="B51" s="4" t="s">
        <v>43</v>
      </c>
      <c r="C51" s="4" t="s">
        <v>44</v>
      </c>
      <c r="D51" s="4">
        <v>40.4883</v>
      </c>
      <c r="E51" s="4">
        <v>3.78914</v>
      </c>
      <c r="F51" s="4">
        <v>12.2345</v>
      </c>
      <c r="G51" s="4">
        <v>18.8079</v>
      </c>
      <c r="H51" s="4">
        <v>8.28073</v>
      </c>
      <c r="I51" s="4" t="s">
        <v>7</v>
      </c>
    </row>
    <row r="52">
      <c r="A52" s="4" t="s">
        <v>51</v>
      </c>
      <c r="B52" s="4" t="s">
        <v>43</v>
      </c>
      <c r="C52" s="4" t="s">
        <v>45</v>
      </c>
      <c r="D52" s="4">
        <v>37.356</v>
      </c>
      <c r="E52" s="4">
        <v>4.06638</v>
      </c>
      <c r="F52" s="4">
        <v>14.2193</v>
      </c>
      <c r="G52" s="4">
        <v>21.4774</v>
      </c>
      <c r="H52" s="4">
        <v>6.85883</v>
      </c>
      <c r="I52" s="4" t="s">
        <v>7</v>
      </c>
    </row>
    <row r="53">
      <c r="A53" s="4" t="s">
        <v>51</v>
      </c>
      <c r="B53" s="4" t="s">
        <v>43</v>
      </c>
      <c r="C53" s="4" t="s">
        <v>46</v>
      </c>
      <c r="D53" s="4">
        <v>33.3359</v>
      </c>
      <c r="E53" s="4">
        <v>4.75421</v>
      </c>
      <c r="F53" s="4">
        <v>12.2788</v>
      </c>
      <c r="G53" s="4">
        <v>19.577</v>
      </c>
      <c r="H53" s="4">
        <v>5.76228</v>
      </c>
      <c r="I53" s="4" t="s">
        <v>7</v>
      </c>
    </row>
    <row r="54">
      <c r="A54" s="4" t="s">
        <v>51</v>
      </c>
      <c r="B54" s="4" t="s">
        <v>43</v>
      </c>
      <c r="C54" s="4" t="s">
        <v>47</v>
      </c>
      <c r="D54" s="4">
        <v>43.9157</v>
      </c>
      <c r="E54" s="4">
        <v>4.97963</v>
      </c>
      <c r="F54" s="4">
        <v>12.1295</v>
      </c>
      <c r="G54" s="4">
        <v>21.3093</v>
      </c>
      <c r="H54" s="4">
        <v>8.94139</v>
      </c>
      <c r="I54" s="4" t="s">
        <v>7</v>
      </c>
    </row>
    <row r="55">
      <c r="A55" s="4" t="s">
        <v>52</v>
      </c>
      <c r="B55" s="4" t="s">
        <v>43</v>
      </c>
      <c r="C55" s="4" t="s">
        <v>44</v>
      </c>
      <c r="D55" s="4">
        <v>56.606</v>
      </c>
      <c r="E55" s="4">
        <v>5.38708</v>
      </c>
      <c r="F55" s="4">
        <v>20.596</v>
      </c>
      <c r="G55" s="4">
        <v>38.2535</v>
      </c>
      <c r="H55" s="4">
        <v>7.09224</v>
      </c>
      <c r="I55" s="4" t="s">
        <v>7</v>
      </c>
    </row>
    <row r="56">
      <c r="A56" s="4" t="s">
        <v>48</v>
      </c>
      <c r="B56" s="4" t="s">
        <v>43</v>
      </c>
      <c r="C56" s="4" t="s">
        <v>50</v>
      </c>
      <c r="D56" s="4">
        <v>43.6299</v>
      </c>
      <c r="E56" s="4">
        <v>5.43491</v>
      </c>
      <c r="F56" s="4">
        <v>12.5046</v>
      </c>
      <c r="G56" s="4">
        <v>19.3701</v>
      </c>
      <c r="H56" s="4">
        <v>7.63136</v>
      </c>
      <c r="I56" s="4" t="s">
        <v>7</v>
      </c>
    </row>
    <row r="57">
      <c r="A57" s="4" t="s">
        <v>52</v>
      </c>
      <c r="B57" s="4" t="s">
        <v>43</v>
      </c>
      <c r="C57" s="4" t="s">
        <v>45</v>
      </c>
      <c r="D57" s="4">
        <v>69.9443</v>
      </c>
      <c r="E57" s="4">
        <v>5.79054</v>
      </c>
      <c r="F57" s="4">
        <v>25.5795</v>
      </c>
      <c r="G57" s="4">
        <v>46.9989</v>
      </c>
      <c r="H57" s="4">
        <v>7.85942</v>
      </c>
      <c r="I57" s="4" t="s">
        <v>7</v>
      </c>
    </row>
    <row r="58">
      <c r="A58" s="4" t="s">
        <v>52</v>
      </c>
      <c r="B58" s="4" t="s">
        <v>43</v>
      </c>
      <c r="C58" s="4" t="s">
        <v>46</v>
      </c>
      <c r="D58" s="4">
        <v>51.599</v>
      </c>
      <c r="E58" s="4">
        <v>6.36049</v>
      </c>
      <c r="F58" s="4">
        <v>19.6776</v>
      </c>
      <c r="G58" s="4">
        <v>36.2226</v>
      </c>
      <c r="H58" s="4">
        <v>5.83991</v>
      </c>
      <c r="I58" s="4" t="s">
        <v>7</v>
      </c>
    </row>
    <row r="59">
      <c r="A59" s="4" t="s">
        <v>51</v>
      </c>
      <c r="B59" s="4" t="s">
        <v>43</v>
      </c>
      <c r="C59" s="4" t="s">
        <v>49</v>
      </c>
      <c r="D59" s="4">
        <v>42.6152</v>
      </c>
      <c r="E59" s="4">
        <v>6.77132</v>
      </c>
      <c r="F59" s="4">
        <v>14.1369</v>
      </c>
      <c r="G59" s="4">
        <v>24.0067</v>
      </c>
      <c r="H59" s="4">
        <v>6.68002</v>
      </c>
      <c r="I59" s="4" t="s">
        <v>7</v>
      </c>
    </row>
    <row r="60">
      <c r="A60" s="4" t="s">
        <v>52</v>
      </c>
      <c r="B60" s="4" t="s">
        <v>43</v>
      </c>
      <c r="C60" s="4" t="s">
        <v>47</v>
      </c>
      <c r="D60" s="4">
        <v>64.4377</v>
      </c>
      <c r="E60" s="4">
        <v>6.79909</v>
      </c>
      <c r="F60" s="4">
        <v>20.2998</v>
      </c>
      <c r="G60" s="4">
        <v>41.3866</v>
      </c>
      <c r="H60" s="4">
        <v>8.15179</v>
      </c>
      <c r="I60" s="4" t="s">
        <v>7</v>
      </c>
    </row>
    <row r="61">
      <c r="A61" s="4" t="s">
        <v>53</v>
      </c>
      <c r="B61" s="4" t="s">
        <v>43</v>
      </c>
      <c r="C61" s="4" t="s">
        <v>44</v>
      </c>
      <c r="D61" s="4">
        <v>106.719</v>
      </c>
      <c r="E61" s="4">
        <v>7.44769</v>
      </c>
      <c r="F61" s="4">
        <v>32.1601</v>
      </c>
      <c r="G61" s="4">
        <v>80.6451</v>
      </c>
      <c r="H61" s="4">
        <v>7.58093</v>
      </c>
      <c r="I61" s="4" t="s">
        <v>7</v>
      </c>
    </row>
    <row r="62">
      <c r="A62" s="4" t="s">
        <v>53</v>
      </c>
      <c r="B62" s="4" t="s">
        <v>43</v>
      </c>
      <c r="C62" s="4" t="s">
        <v>45</v>
      </c>
      <c r="D62" s="4">
        <v>142.822</v>
      </c>
      <c r="E62" s="4">
        <v>8.17502</v>
      </c>
      <c r="F62" s="4">
        <v>41.9787</v>
      </c>
      <c r="G62" s="4">
        <v>114.707</v>
      </c>
      <c r="H62" s="4">
        <v>7.97908</v>
      </c>
      <c r="I62" s="4" t="s">
        <v>7</v>
      </c>
    </row>
    <row r="63">
      <c r="A63" s="4" t="s">
        <v>53</v>
      </c>
      <c r="B63" s="4" t="s">
        <v>43</v>
      </c>
      <c r="C63" s="4" t="s">
        <v>46</v>
      </c>
      <c r="D63" s="4">
        <v>92.0895</v>
      </c>
      <c r="E63" s="4">
        <v>8.75381</v>
      </c>
      <c r="F63" s="4">
        <v>30.1587</v>
      </c>
      <c r="G63" s="4">
        <v>73.6499</v>
      </c>
      <c r="H63" s="4">
        <v>5.74356</v>
      </c>
      <c r="I63" s="4" t="s">
        <v>7</v>
      </c>
    </row>
    <row r="64">
      <c r="A64" s="4" t="s">
        <v>53</v>
      </c>
      <c r="B64" s="4" t="s">
        <v>43</v>
      </c>
      <c r="C64" s="4" t="s">
        <v>47</v>
      </c>
      <c r="D64" s="4">
        <v>118.097</v>
      </c>
      <c r="E64" s="4">
        <v>9.67303</v>
      </c>
      <c r="F64" s="4">
        <v>32.6986</v>
      </c>
      <c r="G64" s="4">
        <v>87.7623</v>
      </c>
      <c r="H64" s="4">
        <v>8.527</v>
      </c>
      <c r="I64" s="4" t="s">
        <v>7</v>
      </c>
    </row>
    <row r="65">
      <c r="A65" s="4" t="s">
        <v>52</v>
      </c>
      <c r="B65" s="4" t="s">
        <v>43</v>
      </c>
      <c r="C65" s="4" t="s">
        <v>49</v>
      </c>
      <c r="D65" s="4">
        <v>69.7677</v>
      </c>
      <c r="E65" s="4">
        <v>9.97203</v>
      </c>
      <c r="F65" s="4">
        <v>22.0079</v>
      </c>
      <c r="G65" s="4">
        <v>45.0604</v>
      </c>
      <c r="H65" s="4">
        <v>8.46156</v>
      </c>
      <c r="I65" s="4" t="s">
        <v>7</v>
      </c>
    </row>
    <row r="66">
      <c r="A66" s="4" t="s">
        <v>51</v>
      </c>
      <c r="B66" s="4" t="s">
        <v>43</v>
      </c>
      <c r="C66" s="4" t="s">
        <v>50</v>
      </c>
      <c r="D66" s="4">
        <v>72.8936</v>
      </c>
      <c r="E66" s="4">
        <v>12.3841</v>
      </c>
      <c r="F66" s="4">
        <v>26.295</v>
      </c>
      <c r="G66" s="4">
        <v>43.3063</v>
      </c>
      <c r="H66" s="4">
        <v>9.13855</v>
      </c>
      <c r="I66" s="4" t="s">
        <v>7</v>
      </c>
    </row>
    <row r="67">
      <c r="A67" s="4" t="s">
        <v>53</v>
      </c>
      <c r="B67" s="4" t="s">
        <v>43</v>
      </c>
      <c r="C67" s="4" t="s">
        <v>49</v>
      </c>
      <c r="D67" s="4">
        <v>144.968</v>
      </c>
      <c r="E67" s="4">
        <v>13.7259</v>
      </c>
      <c r="F67" s="4">
        <v>39.8437</v>
      </c>
      <c r="G67" s="4">
        <v>114.577</v>
      </c>
      <c r="H67" s="4">
        <v>8.09312</v>
      </c>
      <c r="I67" s="4" t="s">
        <v>7</v>
      </c>
    </row>
    <row r="68">
      <c r="A68" s="4" t="s">
        <v>52</v>
      </c>
      <c r="B68" s="4" t="s">
        <v>43</v>
      </c>
      <c r="C68" s="4" t="s">
        <v>50</v>
      </c>
      <c r="D68" s="4">
        <v>110.174</v>
      </c>
      <c r="E68" s="4">
        <v>17.2647</v>
      </c>
      <c r="F68" s="4">
        <v>43.939</v>
      </c>
      <c r="G68" s="4">
        <v>79.2707</v>
      </c>
      <c r="H68" s="4">
        <v>8.48015</v>
      </c>
      <c r="I68" s="4" t="s">
        <v>7</v>
      </c>
    </row>
    <row r="69">
      <c r="A69" s="4" t="s">
        <v>42</v>
      </c>
      <c r="B69" s="4" t="s">
        <v>43</v>
      </c>
      <c r="C69" s="4" t="s">
        <v>54</v>
      </c>
      <c r="D69" s="4">
        <v>189.03</v>
      </c>
      <c r="E69" s="4">
        <v>24.5274</v>
      </c>
      <c r="F69" s="4">
        <v>62.5779</v>
      </c>
      <c r="G69" s="4">
        <v>92.3367</v>
      </c>
      <c r="H69" s="4">
        <v>7.90455</v>
      </c>
      <c r="I69" s="4" t="s">
        <v>7</v>
      </c>
    </row>
    <row r="70">
      <c r="A70" s="4" t="s">
        <v>53</v>
      </c>
      <c r="B70" s="4" t="s">
        <v>43</v>
      </c>
      <c r="C70" s="4" t="s">
        <v>50</v>
      </c>
      <c r="D70" s="4">
        <v>152.514</v>
      </c>
      <c r="E70" s="4">
        <v>24.8982</v>
      </c>
      <c r="F70" s="4">
        <v>51.5546</v>
      </c>
      <c r="G70" s="4">
        <v>125.134</v>
      </c>
      <c r="H70" s="4">
        <v>6.77564</v>
      </c>
      <c r="I70" s="4" t="s">
        <v>7</v>
      </c>
    </row>
    <row r="71">
      <c r="A71" s="4" t="s">
        <v>48</v>
      </c>
      <c r="B71" s="4" t="s">
        <v>43</v>
      </c>
      <c r="C71" s="4" t="s">
        <v>54</v>
      </c>
      <c r="D71" s="4">
        <v>201.403</v>
      </c>
      <c r="E71" s="4">
        <v>35.4707</v>
      </c>
      <c r="F71" s="4">
        <v>80.8359</v>
      </c>
      <c r="G71" s="4">
        <v>121.017</v>
      </c>
      <c r="H71" s="4">
        <v>5.72997</v>
      </c>
      <c r="I71" s="4" t="s">
        <v>7</v>
      </c>
    </row>
    <row r="72">
      <c r="A72" s="4" t="s">
        <v>51</v>
      </c>
      <c r="B72" s="4" t="s">
        <v>43</v>
      </c>
      <c r="C72" s="4" t="s">
        <v>54</v>
      </c>
      <c r="D72" s="4">
        <v>443.634</v>
      </c>
      <c r="E72" s="4">
        <v>94.2384</v>
      </c>
      <c r="F72" s="4">
        <v>221.909</v>
      </c>
      <c r="G72" s="4">
        <v>329.24</v>
      </c>
      <c r="H72" s="4">
        <v>8.66405</v>
      </c>
      <c r="I72" s="4" t="s">
        <v>7</v>
      </c>
    </row>
    <row r="73">
      <c r="A73" s="4" t="s">
        <v>52</v>
      </c>
      <c r="B73" s="4" t="s">
        <v>43</v>
      </c>
      <c r="C73" s="4" t="s">
        <v>54</v>
      </c>
      <c r="D73" s="4">
        <v>485.685</v>
      </c>
      <c r="E73" s="4">
        <v>109.232</v>
      </c>
      <c r="F73" s="4">
        <v>262.409</v>
      </c>
      <c r="G73" s="4">
        <v>402.237</v>
      </c>
      <c r="H73" s="4">
        <v>5.78302</v>
      </c>
      <c r="I73" s="4" t="s">
        <v>7</v>
      </c>
    </row>
    <row r="74">
      <c r="A74" s="4" t="s">
        <v>53</v>
      </c>
      <c r="B74" s="4" t="s">
        <v>43</v>
      </c>
      <c r="C74" s="4" t="s">
        <v>54</v>
      </c>
      <c r="D74" s="4">
        <v>1065.28</v>
      </c>
      <c r="E74" s="4">
        <v>168.564</v>
      </c>
      <c r="F74" s="4">
        <v>642.313</v>
      </c>
      <c r="G74" s="4">
        <v>943.71</v>
      </c>
      <c r="H74" s="4">
        <v>8.67455</v>
      </c>
      <c r="I74" s="4" t="s">
        <v>7</v>
      </c>
    </row>
    <row r="78">
      <c r="A78" s="4" t="s">
        <v>55</v>
      </c>
      <c r="B78" s="4">
        <v>0.0</v>
      </c>
      <c r="C78" s="4">
        <v>28.2504</v>
      </c>
      <c r="D78" s="4">
        <v>1.74411</v>
      </c>
      <c r="E78" s="4">
        <v>5.33556</v>
      </c>
      <c r="F78" s="4">
        <v>8.08552</v>
      </c>
      <c r="G78" s="4">
        <v>8.46929</v>
      </c>
      <c r="H78" s="4" t="s">
        <v>7</v>
      </c>
    </row>
    <row r="79">
      <c r="A79" s="4" t="s">
        <v>55</v>
      </c>
      <c r="B79" s="4">
        <v>1.0</v>
      </c>
      <c r="C79" s="4">
        <v>23.9151</v>
      </c>
      <c r="D79" s="4">
        <v>1.71648</v>
      </c>
      <c r="E79" s="4">
        <v>4.83122</v>
      </c>
      <c r="F79" s="4">
        <v>7.32803</v>
      </c>
      <c r="G79" s="4">
        <v>6.89206</v>
      </c>
      <c r="H79" s="4" t="s">
        <v>7</v>
      </c>
    </row>
    <row r="80">
      <c r="A80" s="4" t="s">
        <v>55</v>
      </c>
      <c r="B80" s="4">
        <v>2.0</v>
      </c>
      <c r="C80" s="4">
        <v>24.1567</v>
      </c>
      <c r="D80" s="4">
        <v>1.71569</v>
      </c>
      <c r="E80" s="4">
        <v>5.03257</v>
      </c>
      <c r="F80" s="4">
        <v>7.72916</v>
      </c>
      <c r="G80" s="4">
        <v>7.59865</v>
      </c>
      <c r="H80" s="4" t="s">
        <v>7</v>
      </c>
    </row>
    <row r="81">
      <c r="A81" s="4" t="s">
        <v>56</v>
      </c>
      <c r="B81" s="4">
        <v>0.0</v>
      </c>
      <c r="C81" s="4">
        <v>29.7797</v>
      </c>
      <c r="D81" s="4">
        <v>1.78343</v>
      </c>
      <c r="E81" s="4">
        <v>6.85421</v>
      </c>
      <c r="F81" s="4">
        <v>9.66711</v>
      </c>
      <c r="G81" s="4">
        <v>8.15167</v>
      </c>
      <c r="H81" s="4" t="s">
        <v>7</v>
      </c>
    </row>
    <row r="82">
      <c r="A82" s="4" t="s">
        <v>56</v>
      </c>
      <c r="B82" s="4">
        <v>1.0</v>
      </c>
      <c r="C82" s="4">
        <v>24.6836</v>
      </c>
      <c r="D82" s="4">
        <v>1.72327</v>
      </c>
      <c r="E82" s="4">
        <v>6.71243</v>
      </c>
      <c r="F82" s="4">
        <v>9.12502</v>
      </c>
      <c r="G82" s="4">
        <v>7.05761</v>
      </c>
      <c r="H82" s="4" t="s">
        <v>7</v>
      </c>
    </row>
    <row r="83">
      <c r="A83" s="4" t="s">
        <v>56</v>
      </c>
      <c r="B83" s="4">
        <v>2.0</v>
      </c>
      <c r="C83" s="4">
        <v>22.6029</v>
      </c>
      <c r="D83" s="4">
        <v>1.71502</v>
      </c>
      <c r="E83" s="4">
        <v>6.39299</v>
      </c>
      <c r="F83" s="4">
        <v>8.8868</v>
      </c>
      <c r="G83" s="4">
        <v>5.77184</v>
      </c>
      <c r="H83" s="4" t="s">
        <v>7</v>
      </c>
    </row>
    <row r="84">
      <c r="A84" s="4" t="s">
        <v>57</v>
      </c>
      <c r="B84" s="4">
        <v>0.0</v>
      </c>
      <c r="C84" s="4">
        <v>29.3398</v>
      </c>
      <c r="D84" s="4">
        <v>1.73365</v>
      </c>
      <c r="E84" s="4">
        <v>5.09902</v>
      </c>
      <c r="F84" s="4">
        <v>7.77809</v>
      </c>
      <c r="G84" s="4">
        <v>8.29592</v>
      </c>
      <c r="H84" s="4" t="s">
        <v>7</v>
      </c>
    </row>
    <row r="85">
      <c r="A85" s="4" t="s">
        <v>57</v>
      </c>
      <c r="B85" s="4">
        <v>1.0</v>
      </c>
      <c r="C85" s="4">
        <v>24.7845</v>
      </c>
      <c r="D85" s="4">
        <v>1.72593</v>
      </c>
      <c r="E85" s="4">
        <v>4.74817</v>
      </c>
      <c r="F85" s="4">
        <v>7.40701</v>
      </c>
      <c r="G85" s="4">
        <v>7.37543</v>
      </c>
      <c r="H85" s="4" t="s">
        <v>7</v>
      </c>
    </row>
    <row r="86">
      <c r="A86" s="4" t="s">
        <v>57</v>
      </c>
      <c r="B86" s="4">
        <v>2.0</v>
      </c>
      <c r="C86" s="4">
        <v>26.4568</v>
      </c>
      <c r="D86" s="4">
        <v>1.75998</v>
      </c>
      <c r="E86" s="4">
        <v>5.15637</v>
      </c>
      <c r="F86" s="4">
        <v>7.9805</v>
      </c>
      <c r="G86" s="4">
        <v>7.63355</v>
      </c>
      <c r="H86" s="4" t="s">
        <v>7</v>
      </c>
    </row>
    <row r="87">
      <c r="A87" s="4" t="s">
        <v>59</v>
      </c>
      <c r="B87" s="4">
        <v>0.0</v>
      </c>
      <c r="C87" s="4">
        <v>22.0538</v>
      </c>
      <c r="D87" s="4">
        <v>1.69545</v>
      </c>
      <c r="E87" s="4">
        <v>4.72522</v>
      </c>
      <c r="F87" s="4">
        <v>7.27882</v>
      </c>
      <c r="G87" s="4">
        <v>6.65111</v>
      </c>
      <c r="H87" s="4" t="s">
        <v>7</v>
      </c>
    </row>
    <row r="88">
      <c r="A88" s="4" t="s">
        <v>59</v>
      </c>
      <c r="B88" s="4">
        <v>1.0</v>
      </c>
      <c r="C88" s="4">
        <v>29.2052</v>
      </c>
      <c r="D88" s="4">
        <v>1.80749</v>
      </c>
      <c r="E88" s="4">
        <v>5.07267</v>
      </c>
      <c r="F88" s="4">
        <v>7.9878</v>
      </c>
      <c r="G88" s="4">
        <v>8.30313</v>
      </c>
      <c r="H88" s="4" t="s">
        <v>7</v>
      </c>
    </row>
    <row r="89">
      <c r="A89" s="4" t="s">
        <v>59</v>
      </c>
      <c r="B89" s="4">
        <v>2.0</v>
      </c>
      <c r="C89" s="4">
        <v>28.2586</v>
      </c>
      <c r="D89" s="4">
        <v>1.75677</v>
      </c>
      <c r="E89" s="4">
        <v>5.15823</v>
      </c>
      <c r="F89" s="4">
        <v>8.0013</v>
      </c>
      <c r="G89" s="4">
        <v>8.4254</v>
      </c>
      <c r="H89" s="4" t="s">
        <v>7</v>
      </c>
    </row>
    <row r="90">
      <c r="A90" s="4" t="s">
        <v>63</v>
      </c>
      <c r="B90" s="4">
        <v>0.0</v>
      </c>
      <c r="C90" s="4">
        <v>28.5146</v>
      </c>
      <c r="D90" s="4">
        <v>1.73694</v>
      </c>
      <c r="E90" s="4">
        <v>4.81058</v>
      </c>
      <c r="F90" s="4">
        <v>7.59898</v>
      </c>
      <c r="G90" s="4">
        <v>8.38662</v>
      </c>
      <c r="H90" s="4" t="s">
        <v>7</v>
      </c>
    </row>
    <row r="91">
      <c r="A91" s="4" t="s">
        <v>63</v>
      </c>
      <c r="B91" s="4">
        <v>1.0</v>
      </c>
      <c r="C91" s="4">
        <v>29.305</v>
      </c>
      <c r="D91" s="4">
        <v>1.74511</v>
      </c>
      <c r="E91" s="4">
        <v>4.72964</v>
      </c>
      <c r="F91" s="4">
        <v>7.51117</v>
      </c>
      <c r="G91" s="4">
        <v>8.42993</v>
      </c>
      <c r="H91" s="4" t="s">
        <v>7</v>
      </c>
    </row>
    <row r="92">
      <c r="A92" s="4" t="s">
        <v>63</v>
      </c>
      <c r="B92" s="4">
        <v>2.0</v>
      </c>
      <c r="C92" s="4">
        <v>28.1624</v>
      </c>
      <c r="D92" s="4">
        <v>1.76987</v>
      </c>
      <c r="E92" s="4">
        <v>4.90327</v>
      </c>
      <c r="F92" s="4">
        <v>7.74798</v>
      </c>
      <c r="G92" s="4">
        <v>8.40701</v>
      </c>
      <c r="H92" s="4" t="s">
        <v>7</v>
      </c>
    </row>
    <row r="93">
      <c r="A93" s="4" t="s">
        <v>64</v>
      </c>
      <c r="B93" s="4">
        <v>0.0</v>
      </c>
      <c r="C93" s="4">
        <v>27.2674</v>
      </c>
      <c r="D93" s="4">
        <v>1.75625</v>
      </c>
      <c r="E93" s="4">
        <v>4.93715</v>
      </c>
      <c r="F93" s="4">
        <v>7.67448</v>
      </c>
      <c r="G93" s="4">
        <v>8.27352</v>
      </c>
      <c r="H93" s="4" t="s">
        <v>7</v>
      </c>
    </row>
    <row r="94">
      <c r="A94" s="4" t="s">
        <v>64</v>
      </c>
      <c r="B94" s="4">
        <v>1.0</v>
      </c>
      <c r="C94" s="4">
        <v>27.8542</v>
      </c>
      <c r="D94" s="4">
        <v>1.7607</v>
      </c>
      <c r="E94" s="4">
        <v>4.97812</v>
      </c>
      <c r="F94" s="4">
        <v>7.74594</v>
      </c>
      <c r="G94" s="4">
        <v>8.28339</v>
      </c>
      <c r="H94" s="4" t="s">
        <v>7</v>
      </c>
    </row>
    <row r="95">
      <c r="A95" s="4" t="s">
        <v>64</v>
      </c>
      <c r="B95" s="4">
        <v>2.0</v>
      </c>
      <c r="C95" s="4">
        <v>24.1504</v>
      </c>
      <c r="D95" s="4">
        <v>1.70608</v>
      </c>
      <c r="E95" s="4">
        <v>4.73288</v>
      </c>
      <c r="F95" s="4">
        <v>7.33865</v>
      </c>
      <c r="G95" s="4">
        <v>7.23513</v>
      </c>
      <c r="H95" s="4" t="s">
        <v>7</v>
      </c>
    </row>
    <row r="100">
      <c r="A100" s="5" t="s">
        <v>65</v>
      </c>
    </row>
    <row r="101">
      <c r="A101" s="4" t="s">
        <v>67</v>
      </c>
      <c r="B101" s="4">
        <v>0.0</v>
      </c>
      <c r="C101" s="4" t="s">
        <v>6</v>
      </c>
      <c r="D101" s="4">
        <v>43.951</v>
      </c>
      <c r="E101" s="4">
        <v>6.25083</v>
      </c>
      <c r="F101" s="4">
        <v>25.7168</v>
      </c>
      <c r="G101" s="4">
        <v>37.8919</v>
      </c>
      <c r="H101" s="4" t="s">
        <v>7</v>
      </c>
    </row>
    <row r="102">
      <c r="A102" s="4" t="s">
        <v>67</v>
      </c>
      <c r="B102" s="4">
        <v>1.0</v>
      </c>
      <c r="C102" s="4" t="s">
        <v>6</v>
      </c>
      <c r="D102" s="4">
        <v>44.5422</v>
      </c>
      <c r="E102" s="4">
        <v>6.25156</v>
      </c>
      <c r="F102" s="4">
        <v>25.9607</v>
      </c>
      <c r="G102" s="4">
        <v>38.5442</v>
      </c>
      <c r="H102" s="4" t="s">
        <v>7</v>
      </c>
    </row>
    <row r="103">
      <c r="A103" s="4" t="s">
        <v>67</v>
      </c>
      <c r="B103" s="4">
        <v>2.0</v>
      </c>
      <c r="C103" s="4" t="s">
        <v>6</v>
      </c>
      <c r="D103" s="4">
        <v>45.167</v>
      </c>
      <c r="E103" s="4">
        <v>6.2724</v>
      </c>
      <c r="F103" s="4">
        <v>25.3</v>
      </c>
      <c r="G103" s="4">
        <v>39.0775</v>
      </c>
      <c r="H103" s="4" t="s">
        <v>7</v>
      </c>
      <c r="I103">
        <f>AVERAGE(G101:G103)</f>
        <v>38.50453333</v>
      </c>
    </row>
    <row r="104">
      <c r="A104" s="4" t="s">
        <v>71</v>
      </c>
      <c r="B104" s="4">
        <v>0.0</v>
      </c>
      <c r="C104" s="4" t="s">
        <v>6</v>
      </c>
      <c r="D104" s="4">
        <v>282.575</v>
      </c>
      <c r="E104" s="4">
        <v>13.6044</v>
      </c>
      <c r="F104" s="4">
        <v>220.562</v>
      </c>
      <c r="G104" s="4">
        <v>277.709</v>
      </c>
      <c r="H104" s="4" t="s">
        <v>7</v>
      </c>
    </row>
    <row r="105">
      <c r="A105" s="4" t="s">
        <v>71</v>
      </c>
      <c r="B105" s="4">
        <v>1.0</v>
      </c>
      <c r="C105" s="4" t="s">
        <v>6</v>
      </c>
      <c r="D105" s="4">
        <v>284.637</v>
      </c>
      <c r="E105" s="4">
        <v>13.7142</v>
      </c>
      <c r="F105" s="4">
        <v>215.875</v>
      </c>
      <c r="G105" s="4">
        <v>279.822</v>
      </c>
      <c r="H105" s="4" t="s">
        <v>7</v>
      </c>
    </row>
    <row r="106">
      <c r="A106" s="4" t="s">
        <v>71</v>
      </c>
      <c r="B106" s="4">
        <v>2.0</v>
      </c>
      <c r="C106" s="4" t="s">
        <v>6</v>
      </c>
      <c r="D106" s="4">
        <v>289.358</v>
      </c>
      <c r="E106" s="4">
        <v>19.7991</v>
      </c>
      <c r="F106" s="4">
        <v>219.407</v>
      </c>
      <c r="G106" s="4">
        <v>283.449</v>
      </c>
      <c r="H106" s="4" t="s">
        <v>7</v>
      </c>
      <c r="I106">
        <f>AVERAGE(G104:G106)</f>
        <v>280.3266667</v>
      </c>
    </row>
    <row r="107">
      <c r="A107" s="4" t="s">
        <v>72</v>
      </c>
      <c r="B107" s="4">
        <v>0.0</v>
      </c>
      <c r="C107" s="4" t="s">
        <v>6</v>
      </c>
      <c r="D107" s="4">
        <v>13.451</v>
      </c>
      <c r="E107" s="4">
        <v>2.77189</v>
      </c>
      <c r="F107" s="4">
        <v>4.27948</v>
      </c>
      <c r="G107" s="4">
        <v>8.78564</v>
      </c>
      <c r="H107" s="4" t="s">
        <v>7</v>
      </c>
    </row>
    <row r="108">
      <c r="A108" s="4" t="s">
        <v>72</v>
      </c>
      <c r="B108" s="4">
        <v>1.0</v>
      </c>
      <c r="C108" s="4" t="s">
        <v>6</v>
      </c>
      <c r="D108" s="4">
        <v>15.1573</v>
      </c>
      <c r="E108" s="4">
        <v>2.99363</v>
      </c>
      <c r="F108" s="4">
        <v>4.17606</v>
      </c>
      <c r="G108" s="4">
        <v>9.14382</v>
      </c>
      <c r="H108" s="4" t="s">
        <v>7</v>
      </c>
    </row>
    <row r="109">
      <c r="A109" s="4" t="s">
        <v>72</v>
      </c>
      <c r="B109" s="4">
        <v>2.0</v>
      </c>
      <c r="C109" s="4" t="s">
        <v>6</v>
      </c>
      <c r="D109" s="4">
        <v>14.2976</v>
      </c>
      <c r="E109" s="4">
        <v>2.68505</v>
      </c>
      <c r="F109" s="4">
        <v>4.55444</v>
      </c>
      <c r="G109" s="4">
        <v>9.06315</v>
      </c>
      <c r="H109" s="4" t="s">
        <v>7</v>
      </c>
      <c r="I109">
        <f>AVERAGE(G107:G109)</f>
        <v>8.997536667</v>
      </c>
    </row>
    <row r="110">
      <c r="A110" s="4" t="s">
        <v>73</v>
      </c>
      <c r="B110" s="4">
        <v>0.0</v>
      </c>
      <c r="D110" s="4">
        <v>81.6166</v>
      </c>
      <c r="E110" s="4">
        <v>7.06734</v>
      </c>
      <c r="F110" s="4">
        <v>54.4959</v>
      </c>
      <c r="G110" s="4">
        <v>67.0844</v>
      </c>
      <c r="H110" s="4" t="s">
        <v>74</v>
      </c>
    </row>
    <row r="111">
      <c r="A111" s="4" t="s">
        <v>73</v>
      </c>
      <c r="B111" s="4">
        <v>1.0</v>
      </c>
      <c r="D111" s="4">
        <v>97.4424</v>
      </c>
      <c r="E111" s="4">
        <v>5.46821</v>
      </c>
      <c r="F111" s="4">
        <v>76.425</v>
      </c>
      <c r="G111" s="4">
        <v>88.4874</v>
      </c>
      <c r="H111" s="4"/>
    </row>
    <row r="112">
      <c r="A112" s="4" t="s">
        <v>73</v>
      </c>
      <c r="B112" s="4">
        <v>2.0</v>
      </c>
      <c r="D112" s="4">
        <v>106.841</v>
      </c>
      <c r="E112" s="4">
        <v>7.78048</v>
      </c>
      <c r="F112" s="4">
        <v>77.4074</v>
      </c>
      <c r="G112" s="4">
        <v>92.1236</v>
      </c>
      <c r="H112" s="4"/>
      <c r="I112">
        <f>AVERAGE(G110:G112)</f>
        <v>82.56513333</v>
      </c>
    </row>
    <row r="113">
      <c r="A113" s="4" t="s">
        <v>75</v>
      </c>
      <c r="B113" s="4">
        <v>0.0</v>
      </c>
      <c r="D113" s="4">
        <v>498.528</v>
      </c>
      <c r="E113" s="4">
        <v>24.9148</v>
      </c>
      <c r="F113" s="4">
        <v>416.102</v>
      </c>
      <c r="G113" s="4">
        <v>484.051</v>
      </c>
      <c r="H113" s="4"/>
    </row>
    <row r="114">
      <c r="A114" s="4" t="s">
        <v>75</v>
      </c>
      <c r="B114" s="4">
        <v>1.0</v>
      </c>
      <c r="D114" s="4">
        <v>477.712</v>
      </c>
      <c r="E114" s="4">
        <v>24.8044</v>
      </c>
      <c r="F114" s="4">
        <v>395.539</v>
      </c>
      <c r="G114" s="4">
        <v>462.82</v>
      </c>
      <c r="H114" s="4"/>
    </row>
    <row r="115">
      <c r="A115" s="4" t="s">
        <v>75</v>
      </c>
      <c r="B115" s="4">
        <v>2.0</v>
      </c>
      <c r="D115" s="4">
        <v>437.666</v>
      </c>
      <c r="E115" s="4">
        <v>13.9899</v>
      </c>
      <c r="F115" s="4">
        <v>372.561</v>
      </c>
      <c r="G115" s="4">
        <v>428.743</v>
      </c>
      <c r="H115" s="4"/>
      <c r="I115">
        <f>AVERAGE(G113:G115)</f>
        <v>458.538</v>
      </c>
    </row>
    <row r="116">
      <c r="A116" s="4" t="s">
        <v>76</v>
      </c>
      <c r="B116" s="4">
        <v>0.0</v>
      </c>
      <c r="D116" s="4">
        <v>33.0175</v>
      </c>
      <c r="E116" s="4">
        <v>3.03715</v>
      </c>
      <c r="F116" s="4">
        <v>13.3928</v>
      </c>
      <c r="G116" s="4">
        <v>18.3974</v>
      </c>
      <c r="H116" s="4"/>
    </row>
    <row r="117">
      <c r="A117" s="4" t="s">
        <v>76</v>
      </c>
      <c r="B117" s="4">
        <v>1.0</v>
      </c>
      <c r="D117" s="4">
        <v>33.0109</v>
      </c>
      <c r="E117" s="4">
        <v>3.16232</v>
      </c>
      <c r="F117" s="4">
        <v>13.3765</v>
      </c>
      <c r="G117" s="4">
        <v>18.6467</v>
      </c>
      <c r="H117" s="4"/>
    </row>
    <row r="118">
      <c r="A118" s="4" t="s">
        <v>76</v>
      </c>
      <c r="B118" s="4">
        <v>2.0</v>
      </c>
      <c r="D118" s="4">
        <v>27.7057</v>
      </c>
      <c r="E118" s="4">
        <v>2.74577</v>
      </c>
      <c r="F118" s="4">
        <v>12.9123</v>
      </c>
      <c r="G118" s="4">
        <v>17.8024</v>
      </c>
      <c r="H118" s="4"/>
      <c r="I118">
        <f>AVERAGE(G116:G118)</f>
        <v>18.28216667</v>
      </c>
    </row>
    <row r="119">
      <c r="A119" s="4" t="s">
        <v>77</v>
      </c>
      <c r="B119" s="4">
        <v>0.0</v>
      </c>
      <c r="D119" s="4">
        <v>31.9641</v>
      </c>
      <c r="E119" s="4">
        <v>3.63299</v>
      </c>
      <c r="F119" s="4">
        <v>11.1242</v>
      </c>
      <c r="G119" s="4">
        <v>17.5246</v>
      </c>
      <c r="H119" s="4">
        <v>5.99114</v>
      </c>
    </row>
    <row r="120">
      <c r="A120" s="4" t="s">
        <v>77</v>
      </c>
      <c r="B120" s="4">
        <v>1.0</v>
      </c>
      <c r="D120" s="4">
        <v>31.5587</v>
      </c>
      <c r="E120" s="4">
        <v>3.66271</v>
      </c>
      <c r="F120" s="4">
        <v>10.7583</v>
      </c>
      <c r="G120" s="4">
        <v>17.2645</v>
      </c>
      <c r="H120" s="4">
        <v>6.06003</v>
      </c>
    </row>
    <row r="121">
      <c r="A121" s="4" t="s">
        <v>77</v>
      </c>
      <c r="B121" s="4">
        <v>2.0</v>
      </c>
      <c r="D121" s="4">
        <v>32.2576</v>
      </c>
      <c r="E121" s="4">
        <v>3.61894</v>
      </c>
      <c r="F121" s="4">
        <v>10.9494</v>
      </c>
      <c r="G121" s="4">
        <v>17.4712</v>
      </c>
      <c r="H121" s="4">
        <v>5.93151</v>
      </c>
      <c r="I121">
        <f>AVERAGE(G119:G121)</f>
        <v>17.4201</v>
      </c>
    </row>
    <row r="122">
      <c r="A122" s="4" t="s">
        <v>78</v>
      </c>
      <c r="B122" s="4">
        <v>0.0</v>
      </c>
      <c r="D122" s="4">
        <v>103.307</v>
      </c>
      <c r="E122" s="4">
        <v>7.62721</v>
      </c>
      <c r="F122" s="4">
        <v>29.6683</v>
      </c>
      <c r="G122" s="4">
        <v>82.6737</v>
      </c>
      <c r="H122" s="4">
        <v>6.67028</v>
      </c>
    </row>
    <row r="123">
      <c r="A123" s="4" t="s">
        <v>78</v>
      </c>
      <c r="B123" s="4">
        <v>1.0</v>
      </c>
      <c r="D123" s="4">
        <v>86.5764</v>
      </c>
      <c r="E123" s="4">
        <v>6.94787</v>
      </c>
      <c r="F123" s="4">
        <v>26.4844</v>
      </c>
      <c r="G123" s="4">
        <v>67.5022</v>
      </c>
      <c r="H123" s="4">
        <v>6.09776</v>
      </c>
    </row>
    <row r="124">
      <c r="A124" s="4" t="s">
        <v>78</v>
      </c>
      <c r="B124" s="4">
        <v>2.0</v>
      </c>
      <c r="D124" s="4">
        <v>103.691</v>
      </c>
      <c r="E124" s="4">
        <v>7.2772</v>
      </c>
      <c r="F124" s="4">
        <v>30.6674</v>
      </c>
      <c r="G124" s="4">
        <v>82.174</v>
      </c>
      <c r="H124" s="4">
        <v>6.1165</v>
      </c>
      <c r="I124">
        <f>AVERAGE(G122:G124)</f>
        <v>77.44996667</v>
      </c>
    </row>
    <row r="125">
      <c r="A125" s="4" t="s">
        <v>64</v>
      </c>
      <c r="B125" s="4">
        <v>0.0</v>
      </c>
      <c r="D125" s="4">
        <v>21.4776</v>
      </c>
      <c r="E125" s="4">
        <v>1.63497</v>
      </c>
      <c r="F125" s="4">
        <v>4.67723</v>
      </c>
      <c r="G125" s="4">
        <v>7.02523</v>
      </c>
      <c r="H125" s="4">
        <v>6.0076</v>
      </c>
    </row>
    <row r="126">
      <c r="A126" s="4" t="s">
        <v>64</v>
      </c>
      <c r="B126" s="4">
        <v>1.0</v>
      </c>
      <c r="D126" s="4">
        <v>20.9039</v>
      </c>
      <c r="E126" s="4">
        <v>1.60019</v>
      </c>
      <c r="F126" s="4">
        <v>4.49489</v>
      </c>
      <c r="G126" s="4">
        <v>6.82616</v>
      </c>
      <c r="H126" s="4">
        <v>6.05805</v>
      </c>
    </row>
    <row r="127">
      <c r="A127" s="4" t="s">
        <v>64</v>
      </c>
      <c r="B127" s="4">
        <v>2.0</v>
      </c>
      <c r="D127" s="4">
        <v>21.4916</v>
      </c>
      <c r="E127" s="4">
        <v>1.6511</v>
      </c>
      <c r="F127" s="4">
        <v>4.63689</v>
      </c>
      <c r="G127" s="4">
        <v>7.0235</v>
      </c>
      <c r="H127" s="4">
        <v>5.88103</v>
      </c>
      <c r="I127">
        <f>AVERAGE(G125:G127)</f>
        <v>6.958296667</v>
      </c>
    </row>
    <row r="129">
      <c r="A129" s="5" t="s">
        <v>81</v>
      </c>
    </row>
    <row r="130">
      <c r="A130" s="4" t="s">
        <v>68</v>
      </c>
      <c r="B130" s="4" t="s">
        <v>69</v>
      </c>
      <c r="C130" s="4" t="s">
        <v>80</v>
      </c>
      <c r="D130" s="4">
        <v>122.107</v>
      </c>
      <c r="E130" s="4">
        <v>1.36749</v>
      </c>
      <c r="F130" s="4">
        <v>38.5477</v>
      </c>
      <c r="G130" s="4">
        <v>47.1814</v>
      </c>
      <c r="H130" s="4">
        <v>24.6965</v>
      </c>
      <c r="I130" s="4" t="s">
        <v>7</v>
      </c>
    </row>
    <row r="131">
      <c r="A131" s="4" t="s">
        <v>68</v>
      </c>
      <c r="B131" s="4" t="s">
        <v>69</v>
      </c>
      <c r="C131" s="4" t="s">
        <v>82</v>
      </c>
      <c r="D131" s="4">
        <v>776.379</v>
      </c>
      <c r="E131" s="4">
        <v>11.4703</v>
      </c>
      <c r="F131" s="4">
        <v>330.947</v>
      </c>
      <c r="G131" s="4">
        <v>370.031</v>
      </c>
      <c r="H131" s="4">
        <v>25.5049</v>
      </c>
      <c r="I131" s="4" t="s">
        <v>7</v>
      </c>
    </row>
    <row r="132">
      <c r="A132" s="4" t="s">
        <v>68</v>
      </c>
      <c r="B132" s="4" t="s">
        <v>69</v>
      </c>
      <c r="C132" s="4" t="s">
        <v>83</v>
      </c>
      <c r="D132" s="4">
        <v>103.355</v>
      </c>
      <c r="E132" s="4">
        <v>0.983275</v>
      </c>
      <c r="F132" s="4">
        <v>33.0717</v>
      </c>
      <c r="G132" s="4">
        <v>40.2162</v>
      </c>
      <c r="H132" s="4">
        <v>23.1906</v>
      </c>
      <c r="I132" s="4" t="s">
        <v>7</v>
      </c>
    </row>
    <row r="133">
      <c r="A133" s="4" t="s">
        <v>68</v>
      </c>
      <c r="B133" s="4" t="s">
        <v>69</v>
      </c>
      <c r="C133" s="4" t="s">
        <v>70</v>
      </c>
      <c r="D133" s="4">
        <v>99.0921</v>
      </c>
      <c r="E133" s="4">
        <v>0.936307</v>
      </c>
      <c r="F133" s="4">
        <v>33.369</v>
      </c>
      <c r="G133" s="4">
        <v>40.097</v>
      </c>
      <c r="H133" s="4">
        <v>22.6381</v>
      </c>
      <c r="I133" s="4" t="s">
        <v>7</v>
      </c>
    </row>
    <row r="134">
      <c r="A134" s="4" t="s">
        <v>68</v>
      </c>
      <c r="B134" s="4" t="s">
        <v>69</v>
      </c>
      <c r="C134" s="4" t="s">
        <v>84</v>
      </c>
      <c r="D134" s="4">
        <v>117.112</v>
      </c>
      <c r="E134" s="4">
        <v>1.37103</v>
      </c>
      <c r="F134" s="4">
        <v>48.6405</v>
      </c>
      <c r="G134" s="4">
        <v>56.7862</v>
      </c>
      <c r="H134" s="4">
        <v>24.9429</v>
      </c>
      <c r="I134" s="4" t="s">
        <v>7</v>
      </c>
    </row>
    <row r="135">
      <c r="A135" s="4" t="s">
        <v>68</v>
      </c>
      <c r="B135" s="4" t="s">
        <v>69</v>
      </c>
      <c r="C135" s="4" t="s">
        <v>85</v>
      </c>
      <c r="D135" s="4">
        <v>115.524</v>
      </c>
      <c r="E135" s="4">
        <v>1.88275</v>
      </c>
      <c r="F135" s="4">
        <v>48.2182</v>
      </c>
      <c r="G135" s="4">
        <v>56.9217</v>
      </c>
      <c r="H135" s="4">
        <v>23.1822</v>
      </c>
      <c r="I135" s="4" t="s">
        <v>7</v>
      </c>
    </row>
    <row r="136">
      <c r="A136" s="4" t="s">
        <v>68</v>
      </c>
      <c r="B136" s="4" t="s">
        <v>69</v>
      </c>
      <c r="C136" s="4" t="s">
        <v>86</v>
      </c>
      <c r="D136" s="4">
        <v>151.778</v>
      </c>
      <c r="E136" s="4">
        <v>1.94783</v>
      </c>
      <c r="F136" s="4">
        <v>49.2319</v>
      </c>
      <c r="G136" s="4">
        <v>59.0604</v>
      </c>
      <c r="H136" s="4">
        <v>24.2328</v>
      </c>
      <c r="I136" s="4" t="s">
        <v>7</v>
      </c>
    </row>
    <row r="140">
      <c r="A140" s="4" t="s">
        <v>87</v>
      </c>
      <c r="B140" s="4" t="s">
        <v>6</v>
      </c>
      <c r="D140" s="4">
        <v>557.604</v>
      </c>
      <c r="E140" s="4">
        <v>2.58802</v>
      </c>
      <c r="F140" s="4">
        <v>319.958</v>
      </c>
      <c r="G140" s="4">
        <v>355.232</v>
      </c>
    </row>
    <row r="141">
      <c r="A141" s="4" t="s">
        <v>88</v>
      </c>
      <c r="B141" s="4" t="s">
        <v>6</v>
      </c>
      <c r="D141" s="4">
        <v>88.9189</v>
      </c>
      <c r="E141" s="4">
        <v>1.88715</v>
      </c>
      <c r="F141" s="4">
        <v>49.9012</v>
      </c>
      <c r="G141" s="4">
        <v>54.8542</v>
      </c>
    </row>
    <row r="142">
      <c r="A142" s="4" t="s">
        <v>89</v>
      </c>
      <c r="B142" s="4" t="s">
        <v>6</v>
      </c>
      <c r="D142" s="4">
        <v>97.6125</v>
      </c>
      <c r="E142" s="4">
        <v>0.994529</v>
      </c>
      <c r="F142" s="4">
        <v>66.6157</v>
      </c>
      <c r="G142" s="4">
        <v>69.8701</v>
      </c>
    </row>
    <row r="143">
      <c r="A143" s="4" t="s">
        <v>66</v>
      </c>
      <c r="B143" s="4" t="s">
        <v>6</v>
      </c>
      <c r="D143" s="4">
        <v>124.313</v>
      </c>
      <c r="E143" s="4">
        <v>1.82871</v>
      </c>
      <c r="F143" s="4">
        <v>91.2578</v>
      </c>
      <c r="G143" s="4">
        <v>94.9923</v>
      </c>
    </row>
    <row r="144">
      <c r="A144" s="4" t="s">
        <v>90</v>
      </c>
      <c r="B144" s="4" t="s">
        <v>6</v>
      </c>
      <c r="D144" s="4">
        <v>142.7</v>
      </c>
      <c r="E144" s="4">
        <v>3.27647</v>
      </c>
      <c r="F144" s="4">
        <v>109.437</v>
      </c>
      <c r="G144" s="4">
        <v>114.498</v>
      </c>
    </row>
    <row r="145">
      <c r="A145" s="4" t="s">
        <v>91</v>
      </c>
      <c r="B145" s="4" t="s">
        <v>6</v>
      </c>
      <c r="D145" s="4">
        <v>149.051</v>
      </c>
      <c r="E145" s="4">
        <v>2.64257</v>
      </c>
      <c r="F145" s="4">
        <v>115.754</v>
      </c>
      <c r="G145" s="4">
        <v>120.104</v>
      </c>
    </row>
    <row r="146">
      <c r="A146" s="4" t="s">
        <v>92</v>
      </c>
      <c r="B146" s="4" t="s">
        <v>6</v>
      </c>
      <c r="D146" s="4">
        <v>106.971</v>
      </c>
      <c r="E146" s="4">
        <v>1.11433</v>
      </c>
      <c r="F146" s="4">
        <v>53.5888</v>
      </c>
      <c r="G146" s="4">
        <v>59.7238</v>
      </c>
    </row>
    <row r="151">
      <c r="A151" s="5" t="s">
        <v>93</v>
      </c>
    </row>
    <row r="152">
      <c r="A152" s="4" t="s">
        <v>94</v>
      </c>
      <c r="B152" s="4">
        <v>0.0</v>
      </c>
      <c r="C152" s="4" t="s">
        <v>6</v>
      </c>
      <c r="D152" s="4">
        <v>926.473</v>
      </c>
      <c r="E152" s="4">
        <v>8.71946</v>
      </c>
      <c r="F152" s="4">
        <v>862.567</v>
      </c>
      <c r="G152" s="4">
        <v>896.872</v>
      </c>
      <c r="H152" s="4" t="s">
        <v>7</v>
      </c>
      <c r="I152" s="4"/>
      <c r="J152" s="4"/>
      <c r="K152" s="4"/>
    </row>
    <row r="153">
      <c r="A153" s="4" t="s">
        <v>94</v>
      </c>
      <c r="B153" s="4">
        <v>1.0</v>
      </c>
      <c r="C153" s="4" t="s">
        <v>6</v>
      </c>
      <c r="D153" s="4">
        <v>910.774</v>
      </c>
      <c r="E153" s="4">
        <v>3.73247</v>
      </c>
      <c r="F153" s="4">
        <v>858.772</v>
      </c>
      <c r="G153" s="4">
        <v>887.813</v>
      </c>
      <c r="H153" s="4" t="s">
        <v>7</v>
      </c>
      <c r="I153" s="4"/>
      <c r="J153" s="4"/>
      <c r="K153" s="4"/>
    </row>
    <row r="154">
      <c r="A154" s="4" t="s">
        <v>94</v>
      </c>
      <c r="B154" s="4">
        <v>2.0</v>
      </c>
      <c r="C154" s="4" t="s">
        <v>6</v>
      </c>
      <c r="D154" s="4">
        <v>903.998</v>
      </c>
      <c r="E154" s="4">
        <v>3.81023</v>
      </c>
      <c r="F154" s="4">
        <v>852.578</v>
      </c>
      <c r="G154" s="4">
        <v>881.547</v>
      </c>
      <c r="H154" s="4" t="s">
        <v>7</v>
      </c>
      <c r="I154">
        <f>AVERAGE(G152:G154)</f>
        <v>888.744</v>
      </c>
      <c r="J154" s="4"/>
      <c r="K154" s="4"/>
    </row>
    <row r="155">
      <c r="A155" s="4" t="s">
        <v>99</v>
      </c>
      <c r="B155" s="4">
        <v>0.0</v>
      </c>
      <c r="J155" s="4" t="s">
        <v>6</v>
      </c>
      <c r="K155" s="4" t="s">
        <v>7</v>
      </c>
    </row>
    <row r="156">
      <c r="A156" s="4" t="s">
        <v>99</v>
      </c>
      <c r="B156" s="4">
        <v>1.0</v>
      </c>
      <c r="J156" s="4" t="s">
        <v>6</v>
      </c>
      <c r="K156" s="4" t="s">
        <v>7</v>
      </c>
    </row>
    <row r="157">
      <c r="A157" s="4" t="s">
        <v>99</v>
      </c>
      <c r="B157" s="4">
        <v>2.0</v>
      </c>
      <c r="J157" s="4" t="s">
        <v>6</v>
      </c>
      <c r="K157" s="4" t="s">
        <v>7</v>
      </c>
    </row>
    <row r="158">
      <c r="A158" s="4" t="s">
        <v>102</v>
      </c>
      <c r="B158" s="4">
        <v>0.0</v>
      </c>
      <c r="C158" s="4" t="s">
        <v>6</v>
      </c>
      <c r="D158" s="4">
        <v>107.092</v>
      </c>
      <c r="E158" s="4">
        <v>0.699091</v>
      </c>
      <c r="F158" s="4">
        <v>81.4678</v>
      </c>
      <c r="G158" s="4">
        <v>84.0606</v>
      </c>
      <c r="H158" s="4" t="s">
        <v>7</v>
      </c>
      <c r="I158" s="4"/>
      <c r="J158" s="4"/>
      <c r="K158" s="4"/>
    </row>
    <row r="159">
      <c r="A159" s="4" t="s">
        <v>102</v>
      </c>
      <c r="B159" s="4">
        <v>1.0</v>
      </c>
      <c r="C159" s="4" t="s">
        <v>6</v>
      </c>
      <c r="D159" s="4">
        <v>105.143</v>
      </c>
      <c r="E159" s="4">
        <v>0.713946</v>
      </c>
      <c r="F159" s="4">
        <v>79.9011</v>
      </c>
      <c r="G159" s="4">
        <v>82.5648</v>
      </c>
      <c r="H159" s="4" t="s">
        <v>7</v>
      </c>
      <c r="I159" s="4"/>
      <c r="J159" s="4"/>
      <c r="K159" s="4"/>
    </row>
    <row r="160">
      <c r="A160" s="4" t="s">
        <v>102</v>
      </c>
      <c r="B160" s="4">
        <v>2.0</v>
      </c>
      <c r="C160" s="4" t="s">
        <v>6</v>
      </c>
      <c r="D160" s="4">
        <v>105.649</v>
      </c>
      <c r="E160" s="4">
        <v>0.558627</v>
      </c>
      <c r="F160" s="4">
        <v>80.0763</v>
      </c>
      <c r="G160" s="4">
        <v>82.583</v>
      </c>
      <c r="H160" s="4" t="s">
        <v>7</v>
      </c>
      <c r="I160">
        <f>AVERAGE(G158:G160)</f>
        <v>83.06946667</v>
      </c>
      <c r="J160" s="4"/>
      <c r="K160" s="4"/>
    </row>
    <row r="161">
      <c r="A161" s="4" t="s">
        <v>105</v>
      </c>
      <c r="B161" s="4">
        <v>0.0</v>
      </c>
      <c r="C161" s="4">
        <v>285.722</v>
      </c>
      <c r="D161" s="4">
        <v>6.89427</v>
      </c>
      <c r="E161" s="4">
        <v>128.407</v>
      </c>
      <c r="F161" s="4">
        <v>228.276</v>
      </c>
      <c r="G161" s="4">
        <v>20.2678</v>
      </c>
      <c r="H161" s="4" t="s">
        <v>7</v>
      </c>
      <c r="I161" s="4"/>
      <c r="J161" s="4"/>
      <c r="K161" s="4"/>
    </row>
    <row r="162">
      <c r="A162" s="4" t="s">
        <v>105</v>
      </c>
      <c r="B162" s="4">
        <v>1.0</v>
      </c>
      <c r="C162" s="4">
        <v>280.817</v>
      </c>
      <c r="D162" s="4">
        <v>5.19883</v>
      </c>
      <c r="E162" s="4">
        <v>122.963</v>
      </c>
      <c r="F162" s="4">
        <v>222.52</v>
      </c>
      <c r="G162" s="4">
        <v>20.9225</v>
      </c>
      <c r="H162" s="4" t="s">
        <v>7</v>
      </c>
      <c r="I162" s="4"/>
      <c r="J162" s="4"/>
      <c r="K162" s="4"/>
    </row>
    <row r="163">
      <c r="A163" s="4" t="s">
        <v>105</v>
      </c>
      <c r="B163" s="4">
        <v>2.0</v>
      </c>
      <c r="C163" s="4">
        <v>277.101</v>
      </c>
      <c r="D163" s="4">
        <v>4.91025</v>
      </c>
      <c r="E163" s="4">
        <v>133.923</v>
      </c>
      <c r="F163" s="4">
        <v>219.408</v>
      </c>
      <c r="G163" s="4">
        <v>20.3785</v>
      </c>
      <c r="H163">
        <f>AVERAGE(F161:F163)</f>
        <v>223.4013333</v>
      </c>
      <c r="J163" s="4"/>
      <c r="K163" s="4"/>
    </row>
    <row r="164">
      <c r="A164" s="4" t="s">
        <v>106</v>
      </c>
      <c r="B164" s="4">
        <v>0.0</v>
      </c>
      <c r="C164" s="4" t="s">
        <v>6</v>
      </c>
      <c r="D164" s="4" t="s">
        <v>7</v>
      </c>
      <c r="E164" s="4"/>
      <c r="F164" s="4"/>
      <c r="G164" s="4"/>
      <c r="H164" s="4"/>
      <c r="J164" s="4"/>
      <c r="K164" s="4"/>
    </row>
    <row r="165">
      <c r="A165" s="4" t="s">
        <v>106</v>
      </c>
      <c r="B165" s="4">
        <v>1.0</v>
      </c>
      <c r="C165" s="4" t="s">
        <v>6</v>
      </c>
      <c r="D165" s="4" t="s">
        <v>7</v>
      </c>
      <c r="E165" s="4"/>
      <c r="F165" s="4"/>
      <c r="G165" s="4"/>
      <c r="H165" s="4"/>
      <c r="J165" s="4"/>
      <c r="K165" s="4"/>
    </row>
    <row r="166">
      <c r="A166" s="4" t="s">
        <v>106</v>
      </c>
      <c r="B166" s="4">
        <v>2.0</v>
      </c>
      <c r="C166" s="4" t="s">
        <v>6</v>
      </c>
      <c r="D166" s="4" t="s">
        <v>7</v>
      </c>
      <c r="E166" s="4"/>
      <c r="F166" s="4"/>
      <c r="G166" s="4"/>
      <c r="H166" s="4"/>
      <c r="J166" s="4"/>
      <c r="K166" s="4"/>
    </row>
    <row r="167">
      <c r="A167" s="4" t="s">
        <v>107</v>
      </c>
      <c r="B167" s="4">
        <v>0.0</v>
      </c>
      <c r="C167" s="4">
        <v>97.4056</v>
      </c>
      <c r="D167" s="4">
        <v>0.740358</v>
      </c>
      <c r="E167" s="4">
        <v>40.2993</v>
      </c>
      <c r="F167" s="4">
        <v>47.2118</v>
      </c>
      <c r="G167" s="4">
        <v>21.6508</v>
      </c>
      <c r="H167" s="4"/>
      <c r="J167" s="4"/>
      <c r="K167" s="4"/>
    </row>
    <row r="168">
      <c r="A168" s="4" t="s">
        <v>107</v>
      </c>
      <c r="B168" s="4">
        <v>1.0</v>
      </c>
      <c r="C168" s="4">
        <v>87.4014</v>
      </c>
      <c r="D168" s="4">
        <v>0.592077</v>
      </c>
      <c r="E168" s="4">
        <v>33.3575</v>
      </c>
      <c r="F168" s="4">
        <v>39.5839</v>
      </c>
      <c r="G168" s="4">
        <v>20.259</v>
      </c>
      <c r="H168" s="4"/>
      <c r="J168" s="4"/>
      <c r="K168" s="4"/>
    </row>
    <row r="169">
      <c r="A169" s="4" t="s">
        <v>107</v>
      </c>
      <c r="B169" s="4">
        <v>2.0</v>
      </c>
      <c r="C169" s="4">
        <v>90.5937</v>
      </c>
      <c r="D169" s="4">
        <v>0.705324</v>
      </c>
      <c r="E169" s="4">
        <v>34.6862</v>
      </c>
      <c r="F169" s="4">
        <v>41.3981</v>
      </c>
      <c r="G169" s="4">
        <v>20.7557</v>
      </c>
      <c r="H169">
        <f>AVERAGE(F167:F169)</f>
        <v>42.73126667</v>
      </c>
      <c r="J169" s="4"/>
      <c r="K169" s="4"/>
    </row>
    <row r="173">
      <c r="A173" s="4" t="s">
        <v>68</v>
      </c>
      <c r="B173" s="4" t="s">
        <v>69</v>
      </c>
      <c r="C173" s="4" t="s">
        <v>95</v>
      </c>
      <c r="D173" s="4">
        <v>110.942</v>
      </c>
      <c r="E173" s="4">
        <v>1.11195</v>
      </c>
      <c r="F173" s="4">
        <v>34.4379</v>
      </c>
      <c r="G173" s="4">
        <v>41.7328</v>
      </c>
      <c r="H173" s="4">
        <v>22.9782</v>
      </c>
      <c r="I173" s="4" t="s">
        <v>7</v>
      </c>
    </row>
    <row r="174">
      <c r="A174" s="4" t="s">
        <v>68</v>
      </c>
      <c r="B174" s="4" t="s">
        <v>69</v>
      </c>
      <c r="C174" s="4" t="s">
        <v>96</v>
      </c>
      <c r="D174" s="4">
        <v>747.648</v>
      </c>
      <c r="E174" s="4">
        <v>11.3516</v>
      </c>
      <c r="F174" s="4">
        <v>301.99</v>
      </c>
      <c r="G174" s="4">
        <v>336.298</v>
      </c>
      <c r="H174" s="4">
        <v>24.6631</v>
      </c>
      <c r="I174" s="4" t="s">
        <v>7</v>
      </c>
    </row>
    <row r="175">
      <c r="A175" s="4" t="s">
        <v>68</v>
      </c>
      <c r="B175" s="4" t="s">
        <v>69</v>
      </c>
      <c r="C175" s="4" t="s">
        <v>97</v>
      </c>
      <c r="D175" s="4">
        <v>102.824</v>
      </c>
      <c r="E175" s="4">
        <v>0.732502</v>
      </c>
      <c r="F175" s="4">
        <v>38.3372</v>
      </c>
      <c r="G175" s="4">
        <v>44.651</v>
      </c>
      <c r="H175" s="4">
        <v>21.5093</v>
      </c>
      <c r="I175" s="4" t="s">
        <v>7</v>
      </c>
    </row>
    <row r="176">
      <c r="A176" s="4" t="s">
        <v>68</v>
      </c>
      <c r="B176" s="4" t="s">
        <v>69</v>
      </c>
      <c r="C176" s="4" t="s">
        <v>98</v>
      </c>
      <c r="D176" s="4">
        <v>104.751</v>
      </c>
      <c r="E176" s="4">
        <v>1.11977</v>
      </c>
      <c r="F176" s="4">
        <v>36.7409</v>
      </c>
      <c r="G176" s="4">
        <v>43.4968</v>
      </c>
      <c r="H176" s="4">
        <v>24.7744</v>
      </c>
      <c r="I176" s="4" t="s">
        <v>7</v>
      </c>
    </row>
    <row r="177">
      <c r="A177" s="4" t="s">
        <v>68</v>
      </c>
      <c r="B177" s="4" t="s">
        <v>69</v>
      </c>
      <c r="C177" s="4" t="s">
        <v>100</v>
      </c>
      <c r="D177" s="4">
        <v>107.229</v>
      </c>
      <c r="E177" s="4">
        <v>1.40343</v>
      </c>
      <c r="F177" s="4">
        <v>35.7306</v>
      </c>
      <c r="G177" s="4">
        <v>43.202</v>
      </c>
      <c r="H177" s="4">
        <v>24.6445</v>
      </c>
      <c r="I177" s="4" t="s">
        <v>7</v>
      </c>
    </row>
    <row r="178">
      <c r="A178" s="4" t="s">
        <v>68</v>
      </c>
      <c r="B178" s="4" t="s">
        <v>69</v>
      </c>
      <c r="C178" s="4" t="s">
        <v>101</v>
      </c>
      <c r="D178" s="4">
        <v>109.281</v>
      </c>
      <c r="E178" s="4">
        <v>1.66826</v>
      </c>
      <c r="F178" s="4">
        <v>38.4753</v>
      </c>
      <c r="G178" s="4">
        <v>46.2952</v>
      </c>
      <c r="H178" s="4">
        <v>25.0624</v>
      </c>
      <c r="I178" s="4" t="s">
        <v>7</v>
      </c>
    </row>
    <row r="179">
      <c r="A179" s="4" t="s">
        <v>68</v>
      </c>
      <c r="B179" s="4" t="s">
        <v>69</v>
      </c>
      <c r="C179" s="4" t="s">
        <v>103</v>
      </c>
      <c r="D179" s="4">
        <v>150.9</v>
      </c>
      <c r="E179" s="4">
        <v>1.69128</v>
      </c>
      <c r="F179" s="4">
        <v>50.2577</v>
      </c>
      <c r="G179" s="4">
        <v>59.2581</v>
      </c>
      <c r="H179" s="4">
        <v>22.8284</v>
      </c>
      <c r="I179" s="4" t="s">
        <v>7</v>
      </c>
    </row>
    <row r="182">
      <c r="A182" s="4" t="s">
        <v>108</v>
      </c>
      <c r="B182" s="4">
        <v>0.0</v>
      </c>
      <c r="C182" s="4">
        <v>427.647</v>
      </c>
      <c r="D182" s="4">
        <v>7.05502</v>
      </c>
      <c r="E182" s="4">
        <v>129.89</v>
      </c>
      <c r="F182" s="4">
        <v>347.466</v>
      </c>
      <c r="G182" s="4">
        <v>21.097</v>
      </c>
      <c r="H182" s="4" t="s">
        <v>7</v>
      </c>
    </row>
    <row r="183">
      <c r="A183" s="4" t="s">
        <v>108</v>
      </c>
      <c r="B183" s="4">
        <v>1.0</v>
      </c>
      <c r="C183" s="4">
        <v>402.619</v>
      </c>
      <c r="D183" s="4">
        <v>6.67126</v>
      </c>
      <c r="E183" s="4">
        <v>125.525</v>
      </c>
      <c r="F183" s="4">
        <v>325.609</v>
      </c>
      <c r="G183" s="4">
        <v>21.3812</v>
      </c>
      <c r="H183" s="4" t="s">
        <v>7</v>
      </c>
    </row>
    <row r="184">
      <c r="A184" s="4" t="s">
        <v>108</v>
      </c>
      <c r="B184" s="4">
        <v>2.0</v>
      </c>
      <c r="C184" s="4">
        <v>397.23</v>
      </c>
      <c r="D184" s="4">
        <v>8.33723</v>
      </c>
      <c r="E184" s="4">
        <v>117.118</v>
      </c>
      <c r="F184" s="4">
        <v>321.662</v>
      </c>
      <c r="G184" s="4">
        <v>23.1088</v>
      </c>
      <c r="H184">
        <f>AVERAGE(F182:F184)</f>
        <v>331.579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29"/>
  </cols>
  <sheetData>
    <row r="1">
      <c r="A1" s="4" t="s">
        <v>26</v>
      </c>
      <c r="B1" s="4" t="s">
        <v>121</v>
      </c>
      <c r="C1" s="4" t="s">
        <v>6</v>
      </c>
      <c r="D1" s="4">
        <v>86.1034</v>
      </c>
      <c r="E1" s="4">
        <v>8.45092</v>
      </c>
      <c r="F1" s="4">
        <v>37.4375</v>
      </c>
      <c r="G1" s="4">
        <v>52.2661</v>
      </c>
    </row>
    <row r="2">
      <c r="A2" s="4" t="s">
        <v>26</v>
      </c>
      <c r="B2" s="4" t="s">
        <v>122</v>
      </c>
      <c r="C2" s="4" t="s">
        <v>6</v>
      </c>
      <c r="D2" s="4">
        <v>143.203</v>
      </c>
      <c r="E2" s="4">
        <v>18.3964</v>
      </c>
      <c r="F2" s="4">
        <v>76.8872</v>
      </c>
      <c r="G2" s="4">
        <v>103.507</v>
      </c>
    </row>
    <row r="3">
      <c r="A3" s="4" t="s">
        <v>26</v>
      </c>
      <c r="B3" s="4" t="s">
        <v>62</v>
      </c>
      <c r="C3" s="4" t="s">
        <v>6</v>
      </c>
      <c r="D3" s="4">
        <v>142.716</v>
      </c>
      <c r="E3" s="4">
        <v>18.0353</v>
      </c>
      <c r="F3" s="4">
        <v>77.2655</v>
      </c>
      <c r="G3" s="4">
        <v>103.502</v>
      </c>
      <c r="I3">
        <f>AVERAGE(G1:G3)</f>
        <v>86.42503333</v>
      </c>
    </row>
    <row r="4">
      <c r="A4" s="4" t="s">
        <v>16</v>
      </c>
      <c r="B4" s="4" t="s">
        <v>121</v>
      </c>
      <c r="C4" s="4" t="s">
        <v>6</v>
      </c>
      <c r="D4" s="4">
        <v>18.6078</v>
      </c>
      <c r="E4" s="4">
        <v>4.05627</v>
      </c>
      <c r="F4" s="4">
        <v>5.00514</v>
      </c>
      <c r="G4" s="4">
        <v>11.3091</v>
      </c>
    </row>
    <row r="5">
      <c r="A5" s="4" t="s">
        <v>16</v>
      </c>
      <c r="B5" s="4" t="s">
        <v>122</v>
      </c>
      <c r="C5" s="4" t="s">
        <v>6</v>
      </c>
      <c r="D5" s="4">
        <v>18.0879</v>
      </c>
      <c r="E5" s="4">
        <v>3.87526</v>
      </c>
      <c r="F5" s="4">
        <v>4.84807</v>
      </c>
      <c r="G5" s="4">
        <v>10.5517</v>
      </c>
    </row>
    <row r="6">
      <c r="A6" s="4" t="s">
        <v>16</v>
      </c>
      <c r="B6" s="4" t="s">
        <v>62</v>
      </c>
      <c r="C6" s="4" t="s">
        <v>6</v>
      </c>
      <c r="D6" s="4">
        <v>18.6524</v>
      </c>
      <c r="E6" s="4">
        <v>4.10732</v>
      </c>
      <c r="F6" s="4">
        <v>5.03593</v>
      </c>
      <c r="G6" s="4">
        <v>11.3929</v>
      </c>
      <c r="I6">
        <f>AVERAGE(G4:G6)</f>
        <v>11.08456667</v>
      </c>
    </row>
    <row r="7">
      <c r="A7" s="4" t="s">
        <v>13</v>
      </c>
      <c r="B7" s="4" t="s">
        <v>121</v>
      </c>
      <c r="C7" s="4" t="s">
        <v>6</v>
      </c>
      <c r="D7" s="4">
        <v>17.6242</v>
      </c>
      <c r="E7" s="4">
        <v>3.40486</v>
      </c>
      <c r="F7" s="4">
        <v>4.77219</v>
      </c>
      <c r="G7" s="4">
        <v>9.97649</v>
      </c>
    </row>
    <row r="8">
      <c r="A8" s="4" t="s">
        <v>13</v>
      </c>
      <c r="B8" s="4" t="s">
        <v>122</v>
      </c>
      <c r="C8" s="4" t="s">
        <v>6</v>
      </c>
      <c r="D8" s="4">
        <v>18.0623</v>
      </c>
      <c r="E8" s="4">
        <v>3.36128</v>
      </c>
      <c r="F8" s="4">
        <v>4.85619</v>
      </c>
      <c r="G8" s="4">
        <v>10.1363</v>
      </c>
    </row>
    <row r="9">
      <c r="A9" s="4" t="s">
        <v>13</v>
      </c>
      <c r="B9" s="4" t="s">
        <v>62</v>
      </c>
      <c r="C9" s="4" t="s">
        <v>6</v>
      </c>
      <c r="D9" s="4">
        <v>16.5428</v>
      </c>
      <c r="E9" s="4">
        <v>3.39502</v>
      </c>
      <c r="F9" s="4">
        <v>4.39508</v>
      </c>
      <c r="G9" s="4">
        <v>9.59651</v>
      </c>
      <c r="I9">
        <f>AVERAGE(G7:G9)</f>
        <v>9.9031</v>
      </c>
    </row>
    <row r="10">
      <c r="A10" s="4" t="s">
        <v>15</v>
      </c>
      <c r="B10" s="4" t="s">
        <v>121</v>
      </c>
      <c r="C10" s="4" t="s">
        <v>6</v>
      </c>
      <c r="D10" s="4">
        <v>14.4572</v>
      </c>
      <c r="E10" s="4">
        <v>3.07007</v>
      </c>
      <c r="F10" s="4">
        <v>4.19924</v>
      </c>
      <c r="G10" s="4">
        <v>8.92589</v>
      </c>
    </row>
    <row r="11">
      <c r="A11" s="4" t="s">
        <v>15</v>
      </c>
      <c r="B11" s="4" t="s">
        <v>122</v>
      </c>
      <c r="C11" s="4" t="s">
        <v>6</v>
      </c>
      <c r="D11" s="4">
        <v>14.9935</v>
      </c>
      <c r="E11" s="4">
        <v>3.23269</v>
      </c>
      <c r="F11" s="4">
        <v>4.22293</v>
      </c>
      <c r="G11" s="4">
        <v>9.17914</v>
      </c>
    </row>
    <row r="12">
      <c r="A12" s="4" t="s">
        <v>15</v>
      </c>
      <c r="B12" s="4" t="s">
        <v>62</v>
      </c>
      <c r="C12" s="4" t="s">
        <v>6</v>
      </c>
      <c r="D12" s="4">
        <v>15.0049</v>
      </c>
      <c r="E12" s="4">
        <v>2.95646</v>
      </c>
      <c r="F12" s="4">
        <v>4.29354</v>
      </c>
      <c r="G12" s="4">
        <v>9.07567</v>
      </c>
      <c r="I12">
        <f>AVERAGE(G10:G12)</f>
        <v>9.060233333</v>
      </c>
    </row>
    <row r="13">
      <c r="A13" s="4" t="s">
        <v>12</v>
      </c>
      <c r="B13" s="4" t="s">
        <v>121</v>
      </c>
      <c r="C13" s="4" t="s">
        <v>6</v>
      </c>
      <c r="D13" s="4">
        <v>16.4812</v>
      </c>
      <c r="E13" s="4">
        <v>2.8783</v>
      </c>
      <c r="F13" s="4">
        <v>4.65147</v>
      </c>
      <c r="G13" s="4">
        <v>9.50238</v>
      </c>
    </row>
    <row r="14">
      <c r="A14" s="4" t="s">
        <v>12</v>
      </c>
      <c r="B14" s="4" t="s">
        <v>122</v>
      </c>
      <c r="C14" s="4" t="s">
        <v>6</v>
      </c>
      <c r="D14" s="4">
        <v>13.5297</v>
      </c>
      <c r="E14" s="4">
        <v>2.82382</v>
      </c>
      <c r="F14" s="4">
        <v>4.23373</v>
      </c>
      <c r="G14" s="4">
        <v>8.666</v>
      </c>
    </row>
    <row r="15">
      <c r="A15" s="4" t="s">
        <v>12</v>
      </c>
      <c r="B15" s="4" t="s">
        <v>62</v>
      </c>
      <c r="C15" s="4" t="s">
        <v>6</v>
      </c>
      <c r="D15" s="4">
        <v>12.9323</v>
      </c>
      <c r="E15" s="4">
        <v>2.62997</v>
      </c>
      <c r="F15" s="4">
        <v>4.23125</v>
      </c>
      <c r="G15" s="4">
        <v>8.35009</v>
      </c>
      <c r="I15">
        <f>AVERAGE(G13:G15)</f>
        <v>8.83949</v>
      </c>
    </row>
    <row r="16">
      <c r="A16" s="4" t="s">
        <v>14</v>
      </c>
      <c r="B16" s="4" t="s">
        <v>121</v>
      </c>
      <c r="C16" s="4" t="s">
        <v>6</v>
      </c>
      <c r="D16" s="4">
        <v>15.3416</v>
      </c>
      <c r="E16" s="4">
        <v>2.93419</v>
      </c>
      <c r="F16" s="4">
        <v>4.42023</v>
      </c>
      <c r="G16" s="4">
        <v>9.25614</v>
      </c>
    </row>
    <row r="17">
      <c r="A17" s="4" t="s">
        <v>14</v>
      </c>
      <c r="B17" s="4" t="s">
        <v>122</v>
      </c>
      <c r="C17" s="4" t="s">
        <v>6</v>
      </c>
      <c r="D17" s="4">
        <v>15.2048</v>
      </c>
      <c r="E17" s="4">
        <v>2.79079</v>
      </c>
      <c r="F17" s="4">
        <v>4.61136</v>
      </c>
      <c r="G17" s="4">
        <v>9.23331</v>
      </c>
    </row>
    <row r="18">
      <c r="A18" s="4" t="s">
        <v>14</v>
      </c>
      <c r="B18" s="4" t="s">
        <v>62</v>
      </c>
      <c r="C18" s="4" t="s">
        <v>6</v>
      </c>
      <c r="D18" s="4">
        <v>13.3285</v>
      </c>
      <c r="E18" s="4">
        <v>2.89574</v>
      </c>
      <c r="F18" s="4">
        <v>4.3483</v>
      </c>
      <c r="G18" s="4">
        <v>8.80253</v>
      </c>
      <c r="I18">
        <f>AVERAGE(G16:G18)</f>
        <v>9.097326667</v>
      </c>
    </row>
    <row r="19">
      <c r="A19" s="4" t="s">
        <v>18</v>
      </c>
      <c r="B19" s="4" t="s">
        <v>121</v>
      </c>
      <c r="C19" s="4" t="s">
        <v>6</v>
      </c>
      <c r="D19" s="4">
        <v>23.3027</v>
      </c>
      <c r="E19" s="4">
        <v>4.99135</v>
      </c>
      <c r="F19" s="4">
        <v>6.90973</v>
      </c>
      <c r="G19" s="4">
        <v>13.8364</v>
      </c>
    </row>
    <row r="20">
      <c r="A20" s="4" t="s">
        <v>18</v>
      </c>
      <c r="B20" s="4" t="s">
        <v>122</v>
      </c>
      <c r="C20" s="4" t="s">
        <v>6</v>
      </c>
      <c r="D20" s="4">
        <v>22.5502</v>
      </c>
      <c r="E20" s="4">
        <v>5.08236</v>
      </c>
      <c r="F20" s="4">
        <v>6.92945</v>
      </c>
      <c r="G20" s="4">
        <v>13.9674</v>
      </c>
    </row>
    <row r="21">
      <c r="A21" s="4" t="s">
        <v>18</v>
      </c>
      <c r="B21" s="4" t="s">
        <v>62</v>
      </c>
      <c r="C21" s="4" t="s">
        <v>6</v>
      </c>
      <c r="D21" s="4">
        <v>24.1994</v>
      </c>
      <c r="E21" s="4">
        <v>4.73916</v>
      </c>
      <c r="F21" s="4">
        <v>7.39803</v>
      </c>
      <c r="G21" s="4">
        <v>14.3071</v>
      </c>
      <c r="I21">
        <f>AVERAGE(G19:G21)</f>
        <v>14.03696667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5.71"/>
    <col customWidth="1" min="2" max="2" width="8.0"/>
    <col customWidth="1" min="3" max="3" width="5.57"/>
  </cols>
  <sheetData>
    <row r="1">
      <c r="A1" s="17" t="s">
        <v>148</v>
      </c>
      <c r="B1" s="4" t="s">
        <v>255</v>
      </c>
      <c r="C1" s="4"/>
      <c r="D1" s="4" t="s">
        <v>166</v>
      </c>
      <c r="E1" s="4" t="s">
        <v>143</v>
      </c>
      <c r="F1" s="4" t="s">
        <v>181</v>
      </c>
      <c r="G1" s="4" t="s">
        <v>216</v>
      </c>
      <c r="H1" s="4" t="s">
        <v>217</v>
      </c>
      <c r="I1" s="4" t="s">
        <v>218</v>
      </c>
      <c r="J1" s="4" t="s">
        <v>219</v>
      </c>
      <c r="K1" s="4" t="s">
        <v>220</v>
      </c>
      <c r="L1" s="4" t="s">
        <v>221</v>
      </c>
      <c r="M1" s="4" t="s">
        <v>222</v>
      </c>
      <c r="N1" s="4" t="s">
        <v>223</v>
      </c>
      <c r="O1" s="4" t="s">
        <v>224</v>
      </c>
      <c r="P1" s="4" t="s">
        <v>225</v>
      </c>
    </row>
    <row r="2">
      <c r="A2" s="4" t="s">
        <v>256</v>
      </c>
      <c r="B2" s="4">
        <v>1.0</v>
      </c>
      <c r="C2" s="4">
        <v>0.0</v>
      </c>
      <c r="D2" s="4">
        <v>32.69</v>
      </c>
      <c r="E2" s="4">
        <v>91.2706</v>
      </c>
      <c r="F2" s="23">
        <v>128.591</v>
      </c>
      <c r="G2" s="4">
        <v>79.4146</v>
      </c>
      <c r="H2" s="4">
        <v>0.122875</v>
      </c>
      <c r="I2" s="4">
        <v>0.102533</v>
      </c>
      <c r="J2" s="4">
        <v>0.387292</v>
      </c>
      <c r="K2" s="4">
        <v>1.00613E-4</v>
      </c>
      <c r="L2" s="4">
        <v>0.150354</v>
      </c>
      <c r="M2" s="4">
        <v>1.55204</v>
      </c>
      <c r="N2" s="4">
        <v>204.054</v>
      </c>
      <c r="O2" s="4">
        <v>6.67572</v>
      </c>
      <c r="P2" s="4">
        <v>6.18458E-4</v>
      </c>
    </row>
    <row r="3">
      <c r="A3" s="4" t="s">
        <v>257</v>
      </c>
      <c r="B3" s="4">
        <v>8.0</v>
      </c>
      <c r="C3" s="4">
        <v>0.0</v>
      </c>
      <c r="D3" s="4">
        <v>4.72481</v>
      </c>
      <c r="E3" s="4">
        <v>13.0686</v>
      </c>
      <c r="F3" s="23">
        <v>18.786</v>
      </c>
      <c r="G3" s="4">
        <v>21.6696</v>
      </c>
      <c r="H3" s="4">
        <v>0.0218909</v>
      </c>
      <c r="I3" s="4">
        <v>0.099468</v>
      </c>
      <c r="J3" s="4">
        <v>0.0699463</v>
      </c>
      <c r="K3" s="4">
        <v>1.34706E-4</v>
      </c>
      <c r="L3" s="4">
        <v>0.142445</v>
      </c>
      <c r="M3" s="4">
        <v>0.275375</v>
      </c>
      <c r="N3" s="4">
        <v>39.8014</v>
      </c>
      <c r="O3" s="4">
        <v>4.52995</v>
      </c>
      <c r="P3" s="4">
        <v>5.40018E-4</v>
      </c>
    </row>
    <row r="4">
      <c r="A4" s="4" t="s">
        <v>258</v>
      </c>
      <c r="B4" s="4">
        <v>16.0</v>
      </c>
      <c r="C4" s="4">
        <v>0.0</v>
      </c>
      <c r="D4" s="4">
        <v>2.75364</v>
      </c>
      <c r="E4" s="4">
        <v>7.58811</v>
      </c>
      <c r="F4" s="23">
        <v>11.1425</v>
      </c>
      <c r="G4" s="4">
        <v>16.9897</v>
      </c>
      <c r="H4" s="4">
        <v>0.0208893</v>
      </c>
      <c r="I4" s="4">
        <v>0.121123</v>
      </c>
      <c r="J4" s="4">
        <v>0.0511351</v>
      </c>
      <c r="K4" s="4">
        <v>2.24829E-4</v>
      </c>
      <c r="L4" s="4">
        <v>0.150714</v>
      </c>
      <c r="M4" s="4">
        <v>0.187441</v>
      </c>
      <c r="N4" s="4">
        <v>27.6643</v>
      </c>
      <c r="O4" s="4">
        <v>5.00679</v>
      </c>
      <c r="P4" s="4">
        <v>7.40051E-4</v>
      </c>
    </row>
    <row r="5">
      <c r="A5" s="4" t="s">
        <v>259</v>
      </c>
      <c r="B5" s="4">
        <v>24.0</v>
      </c>
      <c r="C5" s="4">
        <v>0.0</v>
      </c>
      <c r="D5" s="4">
        <v>1.91033</v>
      </c>
      <c r="E5" s="4">
        <v>5.27559</v>
      </c>
      <c r="F5" s="23">
        <v>7.83274</v>
      </c>
      <c r="G5" s="4">
        <v>15.5852</v>
      </c>
      <c r="H5" s="4">
        <v>0.017482</v>
      </c>
      <c r="I5" s="4">
        <v>0.101511</v>
      </c>
      <c r="J5" s="4">
        <v>0.0426686</v>
      </c>
      <c r="K5" s="4">
        <v>1.23024E-4</v>
      </c>
      <c r="L5" s="4">
        <v>0.146802</v>
      </c>
      <c r="M5" s="4">
        <v>0.148701</v>
      </c>
      <c r="N5" s="4">
        <v>23.0886</v>
      </c>
      <c r="O5" s="4">
        <v>4.52995</v>
      </c>
      <c r="P5" s="4">
        <v>5.17368E-4</v>
      </c>
    </row>
    <row r="6">
      <c r="A6" s="4" t="s">
        <v>260</v>
      </c>
      <c r="B6" s="4">
        <v>32.0</v>
      </c>
      <c r="C6" s="4">
        <v>0.0</v>
      </c>
      <c r="D6" s="4">
        <v>1.53851</v>
      </c>
      <c r="E6" s="4">
        <v>4.70759</v>
      </c>
      <c r="F6" s="23">
        <v>6.85661</v>
      </c>
      <c r="G6" s="4">
        <v>13.8907</v>
      </c>
      <c r="H6" s="4">
        <v>0.0194397</v>
      </c>
      <c r="I6" s="4">
        <v>0.123286</v>
      </c>
      <c r="J6" s="4">
        <v>0.0373476</v>
      </c>
      <c r="K6" s="4">
        <v>3.60966E-4</v>
      </c>
      <c r="L6" s="4">
        <v>0.144256</v>
      </c>
      <c r="M6" s="4">
        <v>0.160025</v>
      </c>
      <c r="N6" s="4">
        <v>20.4476</v>
      </c>
      <c r="O6" s="4">
        <v>4.52995</v>
      </c>
      <c r="P6" s="4">
        <v>8.01563E-4</v>
      </c>
    </row>
    <row r="7">
      <c r="A7" s="4" t="s">
        <v>261</v>
      </c>
      <c r="B7" s="4">
        <v>40.0</v>
      </c>
      <c r="C7" s="4">
        <v>0.0</v>
      </c>
      <c r="D7" s="4">
        <v>1.84431</v>
      </c>
      <c r="E7" s="4">
        <v>5.24223</v>
      </c>
      <c r="F7" s="23">
        <v>7.67308</v>
      </c>
      <c r="G7" s="4">
        <v>14.0067</v>
      </c>
      <c r="H7" s="4">
        <v>0.019408</v>
      </c>
      <c r="I7" s="4">
        <v>0.100753</v>
      </c>
      <c r="J7" s="4">
        <v>0.0394058</v>
      </c>
      <c r="K7" s="4">
        <v>1.27316E-4</v>
      </c>
      <c r="L7" s="4">
        <v>0.140409</v>
      </c>
      <c r="M7" s="4">
        <v>0.173963</v>
      </c>
      <c r="N7" s="4">
        <v>21.4015</v>
      </c>
      <c r="O7" s="4">
        <v>3.8147</v>
      </c>
      <c r="P7" s="4">
        <v>6.37293E-4</v>
      </c>
    </row>
    <row r="8">
      <c r="A8" s="4" t="s">
        <v>262</v>
      </c>
      <c r="B8" s="4">
        <v>48.0</v>
      </c>
      <c r="C8" s="4">
        <v>0.0</v>
      </c>
      <c r="D8" s="4">
        <v>1.62473</v>
      </c>
      <c r="E8" s="4">
        <v>5.51577</v>
      </c>
      <c r="F8" s="23">
        <v>7.70828</v>
      </c>
      <c r="G8" s="4">
        <v>13.8191</v>
      </c>
      <c r="H8" s="4">
        <v>0.0277259</v>
      </c>
      <c r="I8" s="4">
        <v>0.108379</v>
      </c>
      <c r="J8" s="4">
        <v>0.036756</v>
      </c>
      <c r="K8" s="4">
        <v>1.63317E-4</v>
      </c>
      <c r="L8" s="4">
        <v>0.146446</v>
      </c>
      <c r="M8" s="4">
        <v>0.146865</v>
      </c>
      <c r="N8" s="4">
        <v>21.2689</v>
      </c>
      <c r="O8" s="4">
        <v>6.19888</v>
      </c>
      <c r="P8" s="4">
        <v>7.22408E-4</v>
      </c>
    </row>
    <row r="10">
      <c r="E10" s="17" t="s">
        <v>148</v>
      </c>
      <c r="F10" s="4" t="s">
        <v>113</v>
      </c>
      <c r="I10" s="4" t="s">
        <v>58</v>
      </c>
    </row>
    <row r="11">
      <c r="E11" s="7" t="s">
        <v>263</v>
      </c>
      <c r="F11" s="7" t="s">
        <v>229</v>
      </c>
      <c r="G11" s="7" t="s">
        <v>118</v>
      </c>
      <c r="H11" s="7" t="s">
        <v>263</v>
      </c>
      <c r="I11" s="7" t="s">
        <v>229</v>
      </c>
      <c r="J11" s="7" t="s">
        <v>118</v>
      </c>
    </row>
    <row r="12">
      <c r="E12" s="4">
        <v>1.0</v>
      </c>
      <c r="F12" s="7">
        <v>51.1576</v>
      </c>
      <c r="G12" s="7">
        <v>128.591</v>
      </c>
      <c r="H12" s="4">
        <v>1.0</v>
      </c>
      <c r="I12" s="8">
        <f t="shared" ref="I12:I18" si="1">$F$12/F12</f>
        <v>1</v>
      </c>
      <c r="J12" s="8">
        <f t="shared" ref="J12:J18" si="2">$G$12/G12</f>
        <v>1</v>
      </c>
    </row>
    <row r="13">
      <c r="E13" s="4">
        <v>8.0</v>
      </c>
      <c r="F13" s="7">
        <v>14.3818</v>
      </c>
      <c r="G13" s="7">
        <v>18.786</v>
      </c>
      <c r="H13" s="4">
        <v>8.0</v>
      </c>
      <c r="I13" s="8">
        <f t="shared" si="1"/>
        <v>3.557106899</v>
      </c>
      <c r="J13" s="8">
        <f t="shared" si="2"/>
        <v>6.845044182</v>
      </c>
    </row>
    <row r="14">
      <c r="E14" s="4">
        <v>16.0</v>
      </c>
      <c r="F14" s="7">
        <v>11.1088</v>
      </c>
      <c r="G14" s="7">
        <v>11.1425</v>
      </c>
      <c r="H14" s="4">
        <v>16.0</v>
      </c>
      <c r="I14" s="8">
        <f t="shared" si="1"/>
        <v>4.60514187</v>
      </c>
      <c r="J14" s="8">
        <f t="shared" si="2"/>
        <v>11.54058784</v>
      </c>
    </row>
    <row r="15">
      <c r="E15" s="4">
        <v>24.0</v>
      </c>
      <c r="F15" s="7">
        <v>9.45127</v>
      </c>
      <c r="G15" s="7">
        <v>7.83274</v>
      </c>
      <c r="H15" s="4">
        <v>24.0</v>
      </c>
      <c r="I15" s="8">
        <f t="shared" si="1"/>
        <v>5.412775214</v>
      </c>
      <c r="J15" s="8">
        <f t="shared" si="2"/>
        <v>16.41711585</v>
      </c>
    </row>
    <row r="16">
      <c r="E16" s="4">
        <v>32.0</v>
      </c>
      <c r="F16" s="7">
        <v>9.68667</v>
      </c>
      <c r="G16" s="7">
        <v>6.85661</v>
      </c>
      <c r="H16" s="4">
        <v>32.0</v>
      </c>
      <c r="I16" s="8">
        <f t="shared" si="1"/>
        <v>5.281236999</v>
      </c>
      <c r="J16" s="8">
        <f t="shared" si="2"/>
        <v>18.75431153</v>
      </c>
    </row>
    <row r="17">
      <c r="E17" s="4">
        <v>40.0</v>
      </c>
      <c r="F17" s="7">
        <v>8.96673</v>
      </c>
      <c r="G17" s="7">
        <v>7.67308</v>
      </c>
      <c r="H17" s="4">
        <v>40.0</v>
      </c>
      <c r="I17" s="8">
        <f t="shared" si="1"/>
        <v>5.705268253</v>
      </c>
      <c r="J17" s="8">
        <f t="shared" si="2"/>
        <v>16.7587201</v>
      </c>
    </row>
    <row r="18">
      <c r="E18" s="4">
        <v>48.0</v>
      </c>
      <c r="F18" s="7">
        <v>9.41436</v>
      </c>
      <c r="G18" s="7">
        <v>7.70828</v>
      </c>
      <c r="H18" s="4">
        <v>48.0</v>
      </c>
      <c r="I18" s="8">
        <f t="shared" si="1"/>
        <v>5.433996575</v>
      </c>
      <c r="J18" s="8">
        <f t="shared" si="2"/>
        <v>16.6821911</v>
      </c>
    </row>
    <row r="43">
      <c r="A43" s="4" t="s">
        <v>264</v>
      </c>
      <c r="B43" s="4">
        <v>1.0</v>
      </c>
      <c r="C43" s="4">
        <v>0.0</v>
      </c>
      <c r="D43" s="4">
        <v>9.82682</v>
      </c>
      <c r="E43" s="4">
        <v>386.279</v>
      </c>
      <c r="F43" s="23">
        <v>414.53</v>
      </c>
      <c r="G43" s="4">
        <v>388.71</v>
      </c>
      <c r="H43" s="4">
        <v>4.44927</v>
      </c>
      <c r="I43" s="4">
        <v>0.0107965</v>
      </c>
      <c r="J43" s="4">
        <v>18.0225</v>
      </c>
      <c r="K43" s="4">
        <v>1.47581E-4</v>
      </c>
      <c r="L43" s="4">
        <v>0.00734639</v>
      </c>
      <c r="M43" s="4">
        <v>0.155212</v>
      </c>
      <c r="N43" s="4">
        <v>802.849</v>
      </c>
      <c r="O43" s="4">
        <v>3.33786</v>
      </c>
      <c r="P43" s="4">
        <v>7.52926E-4</v>
      </c>
    </row>
    <row r="44">
      <c r="A44" s="4" t="s">
        <v>265</v>
      </c>
      <c r="B44" s="4">
        <v>8.0</v>
      </c>
      <c r="C44" s="4">
        <v>0.0</v>
      </c>
      <c r="D44" s="4">
        <v>1.60647</v>
      </c>
      <c r="E44" s="4">
        <v>55.8035</v>
      </c>
      <c r="F44" s="23">
        <v>60.2183</v>
      </c>
      <c r="G44" s="4">
        <v>95.9096</v>
      </c>
      <c r="H44" s="4">
        <v>0.855442</v>
      </c>
      <c r="I44" s="4">
        <v>0.0160658</v>
      </c>
      <c r="J44" s="4">
        <v>2.71488</v>
      </c>
      <c r="K44" s="4">
        <v>2.1863E-4</v>
      </c>
      <c r="L44" s="4">
        <v>0.0128279</v>
      </c>
      <c r="M44" s="4">
        <v>0.0378509</v>
      </c>
      <c r="N44" s="4">
        <v>156.052</v>
      </c>
      <c r="O44" s="4">
        <v>4.05312</v>
      </c>
      <c r="P44" s="4">
        <v>5.46455E-4</v>
      </c>
    </row>
    <row r="45">
      <c r="A45" s="4" t="s">
        <v>266</v>
      </c>
      <c r="B45" s="4">
        <v>16.0</v>
      </c>
      <c r="C45" s="4">
        <v>0.0</v>
      </c>
      <c r="D45" s="4">
        <v>1.04602</v>
      </c>
      <c r="E45" s="4">
        <v>31.8355</v>
      </c>
      <c r="F45" s="23">
        <v>34.6757</v>
      </c>
      <c r="G45" s="4">
        <v>73.8024</v>
      </c>
      <c r="H45" s="4">
        <v>0.697648</v>
      </c>
      <c r="I45" s="4">
        <v>0.0195317</v>
      </c>
      <c r="J45" s="4">
        <v>1.71525</v>
      </c>
      <c r="K45" s="4">
        <v>0.00413108</v>
      </c>
      <c r="L45" s="4">
        <v>0.013938</v>
      </c>
      <c r="M45" s="4">
        <v>0.0271921</v>
      </c>
      <c r="N45" s="4">
        <v>108.424</v>
      </c>
      <c r="O45" s="4">
        <v>3.57628</v>
      </c>
      <c r="P45" s="4">
        <v>7.76291E-4</v>
      </c>
    </row>
    <row r="46">
      <c r="A46" s="4" t="s">
        <v>267</v>
      </c>
      <c r="B46" s="4">
        <v>24.0</v>
      </c>
      <c r="C46" s="4">
        <v>0.0</v>
      </c>
      <c r="D46" s="4">
        <v>0.626396</v>
      </c>
      <c r="E46" s="4">
        <v>22.2315</v>
      </c>
      <c r="F46" s="23">
        <v>24.3612</v>
      </c>
      <c r="G46" s="4">
        <v>67.0024</v>
      </c>
      <c r="H46" s="4">
        <v>0.899154</v>
      </c>
      <c r="I46" s="4">
        <v>0.0160255</v>
      </c>
      <c r="J46" s="4">
        <v>1.43214</v>
      </c>
      <c r="K46" s="4">
        <v>0.00387549</v>
      </c>
      <c r="L46" s="4">
        <v>0.0144856</v>
      </c>
      <c r="M46" s="4">
        <v>0.0246558</v>
      </c>
      <c r="N46" s="4">
        <v>91.3232</v>
      </c>
      <c r="O46" s="4">
        <v>3.8147</v>
      </c>
      <c r="P46" s="4">
        <v>5.19514E-4</v>
      </c>
    </row>
    <row r="47">
      <c r="A47" s="4" t="s">
        <v>268</v>
      </c>
      <c r="B47" s="4">
        <v>32.0</v>
      </c>
      <c r="C47" s="4">
        <v>0.0</v>
      </c>
      <c r="D47" s="4">
        <v>0.530386</v>
      </c>
      <c r="E47" s="4">
        <v>17.0909</v>
      </c>
      <c r="F47" s="23">
        <v>18.7686</v>
      </c>
      <c r="G47" s="4">
        <v>61.3726</v>
      </c>
      <c r="H47" s="4">
        <v>0.817156</v>
      </c>
      <c r="I47" s="4">
        <v>0.0124753</v>
      </c>
      <c r="J47" s="4">
        <v>1.09531</v>
      </c>
      <c r="K47" s="4">
        <v>2.58684E-4</v>
      </c>
      <c r="L47" s="4">
        <v>0.0145423</v>
      </c>
      <c r="M47" s="4">
        <v>0.0254641</v>
      </c>
      <c r="N47" s="4">
        <v>80.109</v>
      </c>
      <c r="O47" s="4">
        <v>4.29153</v>
      </c>
      <c r="P47" s="4">
        <v>4.91381E-4</v>
      </c>
    </row>
    <row r="48">
      <c r="A48" s="4" t="s">
        <v>269</v>
      </c>
      <c r="B48" s="4">
        <v>40.0</v>
      </c>
      <c r="C48" s="4">
        <v>0.0</v>
      </c>
      <c r="D48" s="4">
        <v>0.652566</v>
      </c>
      <c r="E48" s="4">
        <v>14.6968</v>
      </c>
      <c r="F48" s="23">
        <v>16.6315</v>
      </c>
      <c r="G48" s="4">
        <v>65.5576</v>
      </c>
      <c r="H48" s="4">
        <v>0.740037</v>
      </c>
      <c r="I48" s="4">
        <v>0.0169957</v>
      </c>
      <c r="J48" s="4">
        <v>1.22065</v>
      </c>
      <c r="K48" s="4">
        <v>3.37839E-4</v>
      </c>
      <c r="L48" s="4">
        <v>0.0163488</v>
      </c>
      <c r="M48" s="4">
        <v>0.0298111</v>
      </c>
      <c r="N48" s="4">
        <v>82.1504</v>
      </c>
      <c r="O48" s="4">
        <v>2.86102</v>
      </c>
      <c r="P48" s="4">
        <v>5.18322E-4</v>
      </c>
    </row>
    <row r="49">
      <c r="A49" s="4" t="s">
        <v>270</v>
      </c>
      <c r="B49" s="4">
        <v>48.0</v>
      </c>
      <c r="C49" s="4">
        <v>0.0</v>
      </c>
      <c r="D49" s="4">
        <v>0.666529</v>
      </c>
      <c r="E49" s="4">
        <v>13.8124</v>
      </c>
      <c r="F49" s="23">
        <v>15.7507</v>
      </c>
      <c r="G49" s="4">
        <v>62.6791</v>
      </c>
      <c r="H49" s="4">
        <v>0.766719</v>
      </c>
      <c r="I49" s="4">
        <v>0.0140252</v>
      </c>
      <c r="J49" s="4">
        <v>1.21881</v>
      </c>
      <c r="K49" s="4">
        <v>2.11716E-4</v>
      </c>
      <c r="L49" s="4">
        <v>0.0151107</v>
      </c>
      <c r="M49" s="4">
        <v>0.0324552</v>
      </c>
      <c r="N49" s="4">
        <v>78.3988</v>
      </c>
      <c r="O49" s="4">
        <v>4.52995</v>
      </c>
      <c r="P49" s="4">
        <v>6.74486E-4</v>
      </c>
    </row>
    <row r="52">
      <c r="E52" s="17" t="s">
        <v>139</v>
      </c>
      <c r="F52" s="4" t="s">
        <v>113</v>
      </c>
      <c r="I52" s="4" t="s">
        <v>58</v>
      </c>
    </row>
    <row r="53">
      <c r="E53" s="7" t="s">
        <v>263</v>
      </c>
      <c r="F53" s="7" t="s">
        <v>229</v>
      </c>
      <c r="G53" s="7" t="s">
        <v>118</v>
      </c>
      <c r="H53" s="7" t="s">
        <v>263</v>
      </c>
      <c r="I53" s="7" t="s">
        <v>229</v>
      </c>
      <c r="J53" s="7" t="s">
        <v>118</v>
      </c>
    </row>
    <row r="54">
      <c r="E54" s="4">
        <v>1.0</v>
      </c>
      <c r="F54" s="7">
        <v>355.232</v>
      </c>
      <c r="G54" s="7">
        <v>414.53</v>
      </c>
      <c r="H54" s="4">
        <v>1.0</v>
      </c>
      <c r="I54" s="8">
        <f t="shared" ref="I54:I60" si="3">$F$54/F54</f>
        <v>1</v>
      </c>
      <c r="J54" s="8">
        <f t="shared" ref="J54:J60" si="4">$G$54/G54</f>
        <v>1</v>
      </c>
    </row>
    <row r="55">
      <c r="E55" s="4">
        <v>8.0</v>
      </c>
      <c r="F55" s="7">
        <v>59.7238</v>
      </c>
      <c r="G55" s="7">
        <v>60.2183</v>
      </c>
      <c r="H55" s="4">
        <v>8.0</v>
      </c>
      <c r="I55" s="8">
        <f t="shared" si="3"/>
        <v>5.947913562</v>
      </c>
      <c r="J55" s="8">
        <f t="shared" si="4"/>
        <v>6.883787819</v>
      </c>
    </row>
    <row r="56">
      <c r="E56" s="4">
        <v>16.0</v>
      </c>
      <c r="F56" s="7">
        <v>54.8542</v>
      </c>
      <c r="G56" s="7">
        <v>34.6757</v>
      </c>
      <c r="H56" s="4">
        <v>16.0</v>
      </c>
      <c r="I56" s="8">
        <f t="shared" si="3"/>
        <v>6.47593074</v>
      </c>
      <c r="J56" s="8">
        <f t="shared" si="4"/>
        <v>11.95448109</v>
      </c>
    </row>
    <row r="57">
      <c r="E57" s="4">
        <v>24.0</v>
      </c>
      <c r="F57" s="7">
        <v>69.8701</v>
      </c>
      <c r="G57" s="7">
        <v>24.3612</v>
      </c>
      <c r="H57" s="4">
        <v>24.0</v>
      </c>
      <c r="I57" s="8">
        <f t="shared" si="3"/>
        <v>5.084177638</v>
      </c>
      <c r="J57" s="8">
        <f t="shared" si="4"/>
        <v>17.01599264</v>
      </c>
    </row>
    <row r="58">
      <c r="E58" s="4">
        <v>32.0</v>
      </c>
      <c r="F58" s="7">
        <v>94.9923</v>
      </c>
      <c r="G58" s="7">
        <v>18.7686</v>
      </c>
      <c r="H58" s="4">
        <v>32.0</v>
      </c>
      <c r="I58" s="8">
        <f t="shared" si="3"/>
        <v>3.739587314</v>
      </c>
      <c r="J58" s="8">
        <f t="shared" si="4"/>
        <v>22.086357</v>
      </c>
    </row>
    <row r="59">
      <c r="E59" s="4">
        <v>40.0</v>
      </c>
      <c r="F59" s="7">
        <v>114.498</v>
      </c>
      <c r="G59" s="7">
        <v>16.6315</v>
      </c>
      <c r="H59" s="4">
        <v>40.0</v>
      </c>
      <c r="I59" s="8">
        <f t="shared" si="3"/>
        <v>3.102517075</v>
      </c>
      <c r="J59" s="8">
        <f t="shared" si="4"/>
        <v>24.92439046</v>
      </c>
    </row>
    <row r="60">
      <c r="E60" s="4">
        <v>48.0</v>
      </c>
      <c r="F60" s="7">
        <v>120.104</v>
      </c>
      <c r="G60" s="7">
        <v>15.7507</v>
      </c>
      <c r="H60" s="4">
        <v>48.0</v>
      </c>
      <c r="I60" s="8">
        <f t="shared" si="3"/>
        <v>2.957703324</v>
      </c>
      <c r="J60" s="8">
        <f t="shared" si="4"/>
        <v>26.31819538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6.14"/>
  </cols>
  <sheetData>
    <row r="1">
      <c r="A1" s="4"/>
      <c r="B1" s="4"/>
      <c r="C1" s="4"/>
      <c r="D1" s="4"/>
      <c r="E1" s="4"/>
      <c r="F1" s="4"/>
      <c r="G1" s="4" t="s">
        <v>312</v>
      </c>
      <c r="H1" s="4"/>
      <c r="I1" s="4"/>
    </row>
    <row r="2">
      <c r="A2" s="4" t="s">
        <v>313</v>
      </c>
      <c r="B2" s="4" t="s">
        <v>43</v>
      </c>
      <c r="C2" s="4" t="s">
        <v>54</v>
      </c>
      <c r="D2" s="4">
        <v>541.397</v>
      </c>
      <c r="E2" s="4">
        <v>72.0405</v>
      </c>
      <c r="F2" s="4">
        <v>366.817</v>
      </c>
      <c r="G2" s="4">
        <v>443.561</v>
      </c>
      <c r="H2" s="4">
        <v>23.4177</v>
      </c>
      <c r="I2" s="4">
        <v>1.0</v>
      </c>
    </row>
    <row r="3">
      <c r="A3" s="4" t="s">
        <v>313</v>
      </c>
      <c r="B3" s="4" t="s">
        <v>43</v>
      </c>
      <c r="C3" s="4" t="s">
        <v>49</v>
      </c>
      <c r="D3" s="4">
        <v>76.673</v>
      </c>
      <c r="E3" s="4">
        <v>9.83805</v>
      </c>
      <c r="F3" s="4">
        <v>29.8435</v>
      </c>
      <c r="G3" s="4">
        <v>40.4965</v>
      </c>
      <c r="H3" s="4">
        <v>25.2379</v>
      </c>
      <c r="I3" s="4">
        <v>16.0</v>
      </c>
    </row>
    <row r="4">
      <c r="A4" s="4" t="s">
        <v>313</v>
      </c>
      <c r="B4" s="4" t="s">
        <v>43</v>
      </c>
      <c r="C4" s="4" t="s">
        <v>47</v>
      </c>
      <c r="D4" s="4">
        <v>63.3595</v>
      </c>
      <c r="E4" s="4">
        <v>7.00212</v>
      </c>
      <c r="F4" s="4">
        <v>20.5483</v>
      </c>
      <c r="G4" s="4">
        <v>28.3052</v>
      </c>
      <c r="H4" s="4">
        <v>25.0993</v>
      </c>
      <c r="I4" s="4">
        <v>24.0</v>
      </c>
    </row>
    <row r="5">
      <c r="A5" s="4" t="s">
        <v>313</v>
      </c>
      <c r="B5" s="4" t="s">
        <v>43</v>
      </c>
      <c r="C5" s="4" t="s">
        <v>44</v>
      </c>
      <c r="D5" s="4">
        <v>54.6862</v>
      </c>
      <c r="E5" s="4">
        <v>5.48103</v>
      </c>
      <c r="F5" s="4">
        <v>15.624</v>
      </c>
      <c r="G5" s="4">
        <v>21.816</v>
      </c>
      <c r="H5" s="4">
        <v>24.6336</v>
      </c>
      <c r="I5" s="4">
        <v>32.0</v>
      </c>
    </row>
    <row r="6">
      <c r="A6" s="4" t="s">
        <v>313</v>
      </c>
      <c r="B6" s="4" t="s">
        <v>43</v>
      </c>
      <c r="C6" s="4" t="s">
        <v>46</v>
      </c>
      <c r="D6" s="4">
        <v>52.7301</v>
      </c>
      <c r="E6" s="4">
        <v>5.33176</v>
      </c>
      <c r="F6" s="4">
        <v>13.51</v>
      </c>
      <c r="G6" s="4">
        <v>19.5269</v>
      </c>
      <c r="H6" s="4">
        <v>25.0856</v>
      </c>
      <c r="I6" s="4">
        <v>40.0</v>
      </c>
    </row>
    <row r="7">
      <c r="A7" s="4" t="s">
        <v>313</v>
      </c>
      <c r="B7" s="4" t="s">
        <v>43</v>
      </c>
      <c r="C7" s="4" t="s">
        <v>45</v>
      </c>
      <c r="D7" s="4">
        <v>50.5365</v>
      </c>
      <c r="E7" s="4">
        <v>4.73982</v>
      </c>
      <c r="F7" s="4">
        <v>12.6819</v>
      </c>
      <c r="G7" s="4">
        <v>18.076</v>
      </c>
      <c r="H7" s="4">
        <v>24.3866</v>
      </c>
      <c r="I7" s="4">
        <v>48.0</v>
      </c>
    </row>
    <row r="8">
      <c r="A8" s="4" t="s">
        <v>313</v>
      </c>
      <c r="B8" s="4" t="s">
        <v>43</v>
      </c>
      <c r="C8" s="4" t="s">
        <v>50</v>
      </c>
      <c r="D8" s="4">
        <v>111.578</v>
      </c>
      <c r="E8" s="4">
        <v>17.0248</v>
      </c>
      <c r="F8" s="4">
        <v>52.4738</v>
      </c>
      <c r="G8" s="4">
        <v>70.5998</v>
      </c>
      <c r="H8" s="4">
        <v>25.5742</v>
      </c>
      <c r="I8" s="4">
        <v>8.0</v>
      </c>
    </row>
    <row r="11">
      <c r="A11" s="4" t="s">
        <v>48</v>
      </c>
      <c r="B11" s="4" t="s">
        <v>43</v>
      </c>
      <c r="C11" s="4" t="s">
        <v>44</v>
      </c>
      <c r="D11" s="4">
        <v>28.2168</v>
      </c>
      <c r="E11" s="4">
        <v>1.76277</v>
      </c>
      <c r="F11" s="4">
        <v>5.09726</v>
      </c>
      <c r="G11" s="4">
        <v>7.96782</v>
      </c>
      <c r="H11" s="4">
        <v>8.3131</v>
      </c>
      <c r="I11" s="4">
        <v>32.0</v>
      </c>
    </row>
    <row r="12">
      <c r="A12" s="4" t="s">
        <v>48</v>
      </c>
      <c r="B12" s="4" t="s">
        <v>43</v>
      </c>
      <c r="C12" s="4" t="s">
        <v>45</v>
      </c>
      <c r="D12" s="4">
        <v>28.9204</v>
      </c>
      <c r="E12" s="4">
        <v>1.77667</v>
      </c>
      <c r="F12" s="4">
        <v>6.09798</v>
      </c>
      <c r="G12" s="4">
        <v>8.59459</v>
      </c>
      <c r="H12" s="4">
        <v>7.76985</v>
      </c>
      <c r="I12" s="4">
        <v>48.0</v>
      </c>
    </row>
    <row r="13">
      <c r="A13" s="4" t="s">
        <v>48</v>
      </c>
      <c r="B13" s="4" t="s">
        <v>43</v>
      </c>
      <c r="C13" s="4" t="s">
        <v>46</v>
      </c>
      <c r="D13" s="4">
        <v>28.4711</v>
      </c>
      <c r="E13" s="4">
        <v>2.09569</v>
      </c>
      <c r="F13" s="4">
        <v>5.5996</v>
      </c>
      <c r="G13" s="4">
        <v>8.49216</v>
      </c>
      <c r="H13" s="4">
        <v>7.74017</v>
      </c>
      <c r="I13" s="4">
        <v>40.0</v>
      </c>
    </row>
    <row r="14">
      <c r="A14" s="4" t="s">
        <v>48</v>
      </c>
      <c r="B14" s="4" t="s">
        <v>43</v>
      </c>
      <c r="C14" s="4" t="s">
        <v>47</v>
      </c>
      <c r="D14" s="4">
        <v>29.6846</v>
      </c>
      <c r="E14" s="4">
        <v>2.20532</v>
      </c>
      <c r="F14" s="4">
        <v>5.02634</v>
      </c>
      <c r="G14" s="4">
        <v>8.04925</v>
      </c>
      <c r="H14" s="4">
        <v>8.43821</v>
      </c>
      <c r="I14" s="4">
        <v>24.0</v>
      </c>
    </row>
    <row r="15">
      <c r="A15" s="4" t="s">
        <v>48</v>
      </c>
      <c r="B15" s="4" t="s">
        <v>43</v>
      </c>
      <c r="C15" s="4" t="s">
        <v>49</v>
      </c>
      <c r="D15" s="4">
        <v>30.2418</v>
      </c>
      <c r="E15" s="4">
        <v>3.1387</v>
      </c>
      <c r="F15" s="4">
        <v>6.93055</v>
      </c>
      <c r="G15" s="4">
        <v>10.9905</v>
      </c>
      <c r="H15" s="4">
        <v>7.76699</v>
      </c>
      <c r="I15" s="4">
        <v>16.0</v>
      </c>
    </row>
    <row r="16">
      <c r="A16" s="4" t="s">
        <v>48</v>
      </c>
      <c r="B16" s="4" t="s">
        <v>43</v>
      </c>
      <c r="C16" s="4" t="s">
        <v>54</v>
      </c>
      <c r="D16" s="4">
        <v>201.403</v>
      </c>
      <c r="E16" s="4">
        <v>35.4707</v>
      </c>
      <c r="F16" s="4">
        <v>80.8359</v>
      </c>
      <c r="G16" s="4">
        <v>121.017</v>
      </c>
      <c r="H16" s="4">
        <v>5.72997</v>
      </c>
      <c r="I16" s="4">
        <v>1.0</v>
      </c>
    </row>
    <row r="17">
      <c r="A17" s="4" t="s">
        <v>48</v>
      </c>
      <c r="B17" s="4" t="s">
        <v>43</v>
      </c>
      <c r="C17" s="4" t="s">
        <v>50</v>
      </c>
      <c r="D17" s="4">
        <v>43.6299</v>
      </c>
      <c r="E17" s="4">
        <v>5.43491</v>
      </c>
      <c r="F17" s="4">
        <v>12.5046</v>
      </c>
      <c r="G17" s="4">
        <v>19.3701</v>
      </c>
      <c r="H17" s="4">
        <v>7.63136</v>
      </c>
      <c r="I17" s="4">
        <v>8.0</v>
      </c>
    </row>
    <row r="21">
      <c r="B21" s="8"/>
      <c r="C21" s="7" t="s">
        <v>316</v>
      </c>
      <c r="D21" s="8"/>
      <c r="G21" s="4" t="s">
        <v>58</v>
      </c>
    </row>
    <row r="22">
      <c r="A22" s="7" t="s">
        <v>317</v>
      </c>
      <c r="C22" s="7" t="s">
        <v>116</v>
      </c>
      <c r="D22" s="7" t="s">
        <v>318</v>
      </c>
      <c r="E22" s="4" t="s">
        <v>319</v>
      </c>
      <c r="G22" s="4" t="s">
        <v>116</v>
      </c>
      <c r="H22" s="4" t="s">
        <v>318</v>
      </c>
      <c r="I22" s="4" t="s">
        <v>319</v>
      </c>
    </row>
    <row r="23">
      <c r="A23" s="4">
        <v>1.0</v>
      </c>
      <c r="C23" s="7">
        <v>51.1576</v>
      </c>
      <c r="D23" s="7">
        <v>121.017</v>
      </c>
      <c r="E23" s="7">
        <v>443.561</v>
      </c>
      <c r="G23" s="8">
        <f t="shared" ref="G23:G29" si="1">51.16/C23</f>
        <v>1.000046914</v>
      </c>
      <c r="H23" s="8">
        <f t="shared" ref="H23:H29" si="2">121.02/D23</f>
        <v>1.00002479</v>
      </c>
      <c r="I23" s="8">
        <f t="shared" ref="I23:I29" si="3">443.561/E23</f>
        <v>1</v>
      </c>
    </row>
    <row r="24">
      <c r="A24" s="4">
        <v>8.0</v>
      </c>
      <c r="C24" s="7">
        <v>14.3818</v>
      </c>
      <c r="D24" s="7">
        <v>19.3701</v>
      </c>
      <c r="E24" s="7">
        <v>70.5998</v>
      </c>
      <c r="G24" s="8">
        <f t="shared" si="1"/>
        <v>3.557273777</v>
      </c>
      <c r="H24" s="8">
        <f t="shared" si="2"/>
        <v>6.24777363</v>
      </c>
      <c r="I24" s="8">
        <f t="shared" si="3"/>
        <v>6.282751509</v>
      </c>
    </row>
    <row r="25">
      <c r="A25" s="4">
        <v>16.0</v>
      </c>
      <c r="C25" s="7">
        <v>11.1088</v>
      </c>
      <c r="D25" s="7">
        <v>10.9905</v>
      </c>
      <c r="E25" s="7">
        <v>40.4965</v>
      </c>
      <c r="G25" s="8">
        <f t="shared" si="1"/>
        <v>4.605357914</v>
      </c>
      <c r="H25" s="8">
        <f t="shared" si="2"/>
        <v>11.01132797</v>
      </c>
      <c r="I25" s="8">
        <f t="shared" si="3"/>
        <v>10.95307002</v>
      </c>
    </row>
    <row r="26">
      <c r="A26" s="4">
        <v>24.0</v>
      </c>
      <c r="C26" s="7">
        <v>9.45127</v>
      </c>
      <c r="D26" s="7">
        <v>8.04925</v>
      </c>
      <c r="E26" s="7">
        <v>28.3052</v>
      </c>
      <c r="G26" s="8">
        <f t="shared" si="1"/>
        <v>5.413029148</v>
      </c>
      <c r="H26" s="8">
        <f t="shared" si="2"/>
        <v>15.03494114</v>
      </c>
      <c r="I26" s="8">
        <f t="shared" si="3"/>
        <v>15.67065416</v>
      </c>
    </row>
    <row r="27">
      <c r="A27" s="4">
        <v>32.0</v>
      </c>
      <c r="C27" s="7">
        <v>9.68667</v>
      </c>
      <c r="D27" s="7">
        <v>7.96782</v>
      </c>
      <c r="E27" s="7">
        <v>21.816</v>
      </c>
      <c r="G27" s="8">
        <f t="shared" si="1"/>
        <v>5.281484762</v>
      </c>
      <c r="H27" s="8">
        <f t="shared" si="2"/>
        <v>15.18859613</v>
      </c>
      <c r="I27" s="8">
        <f t="shared" si="3"/>
        <v>20.33191236</v>
      </c>
    </row>
    <row r="28">
      <c r="A28" s="4">
        <v>40.0</v>
      </c>
      <c r="C28" s="7">
        <v>8.96673</v>
      </c>
      <c r="D28" s="7">
        <v>8.49216</v>
      </c>
      <c r="E28" s="7">
        <v>19.5269</v>
      </c>
      <c r="G28" s="8">
        <f t="shared" si="1"/>
        <v>5.705535909</v>
      </c>
      <c r="H28" s="8">
        <f t="shared" si="2"/>
        <v>14.25079132</v>
      </c>
      <c r="I28" s="8">
        <f t="shared" si="3"/>
        <v>22.71538237</v>
      </c>
    </row>
    <row r="29">
      <c r="A29" s="4">
        <v>48.0</v>
      </c>
      <c r="C29" s="7">
        <v>9.41436</v>
      </c>
      <c r="D29" s="7">
        <v>8.59459</v>
      </c>
      <c r="E29" s="7">
        <v>18.076</v>
      </c>
      <c r="G29" s="8">
        <f t="shared" si="1"/>
        <v>5.434251505</v>
      </c>
      <c r="H29" s="8">
        <f t="shared" si="2"/>
        <v>14.08095092</v>
      </c>
      <c r="I29" s="8">
        <f t="shared" si="3"/>
        <v>24.53867006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14"/>
    <col customWidth="1" min="13" max="13" width="29.0"/>
  </cols>
  <sheetData>
    <row r="1">
      <c r="A1" s="11" t="s">
        <v>271</v>
      </c>
    </row>
    <row r="2">
      <c r="A2" s="4" t="s">
        <v>272</v>
      </c>
      <c r="B2" s="4" t="s">
        <v>166</v>
      </c>
      <c r="C2" s="4" t="s">
        <v>170</v>
      </c>
      <c r="E2" s="4">
        <v>4.40067</v>
      </c>
      <c r="J2" s="28" t="s">
        <v>273</v>
      </c>
      <c r="K2" s="28">
        <v>0.0</v>
      </c>
      <c r="L2" s="28" t="s">
        <v>274</v>
      </c>
      <c r="M2" s="28" t="s">
        <v>216</v>
      </c>
      <c r="N2" s="28" t="s">
        <v>275</v>
      </c>
    </row>
    <row r="3">
      <c r="A3" s="4" t="s">
        <v>272</v>
      </c>
      <c r="B3" s="4" t="s">
        <v>143</v>
      </c>
      <c r="C3" s="4" t="s">
        <v>170</v>
      </c>
      <c r="E3" s="4">
        <v>47.4783</v>
      </c>
      <c r="H3" s="4" t="s">
        <v>276</v>
      </c>
      <c r="J3" s="28" t="s">
        <v>273</v>
      </c>
      <c r="K3" s="28">
        <v>1.0</v>
      </c>
      <c r="L3" s="28" t="s">
        <v>274</v>
      </c>
      <c r="M3" s="28" t="s">
        <v>217</v>
      </c>
      <c r="N3" s="28" t="s">
        <v>277</v>
      </c>
    </row>
    <row r="4">
      <c r="A4" s="4" t="s">
        <v>272</v>
      </c>
      <c r="B4" s="4" t="s">
        <v>181</v>
      </c>
      <c r="C4" s="4" t="s">
        <v>170</v>
      </c>
      <c r="E4" s="4">
        <v>145.67</v>
      </c>
      <c r="F4" s="4" t="s">
        <v>278</v>
      </c>
      <c r="G4" s="4">
        <f>E4-E3-E2</f>
        <v>93.79103</v>
      </c>
      <c r="H4" s="29">
        <f>G4-sum(E7:E14)</f>
        <v>82.01146168</v>
      </c>
      <c r="J4" s="28" t="s">
        <v>273</v>
      </c>
      <c r="K4" s="28">
        <v>2.0</v>
      </c>
      <c r="L4" s="28" t="s">
        <v>274</v>
      </c>
      <c r="M4" s="28" t="s">
        <v>218</v>
      </c>
      <c r="N4" s="28" t="s">
        <v>277</v>
      </c>
    </row>
    <row r="5">
      <c r="A5" s="4" t="s">
        <v>272</v>
      </c>
      <c r="B5" s="4" t="s">
        <v>279</v>
      </c>
      <c r="C5" s="4" t="s">
        <v>275</v>
      </c>
      <c r="D5" s="28" t="s">
        <v>216</v>
      </c>
      <c r="E5" s="4">
        <v>33.7803</v>
      </c>
      <c r="J5" s="28" t="s">
        <v>273</v>
      </c>
      <c r="K5" s="28">
        <v>3.0</v>
      </c>
      <c r="L5" s="28" t="s">
        <v>274</v>
      </c>
      <c r="M5" s="28" t="s">
        <v>219</v>
      </c>
      <c r="N5" s="28" t="s">
        <v>277</v>
      </c>
    </row>
    <row r="6">
      <c r="A6" s="4" t="s">
        <v>272</v>
      </c>
      <c r="B6" s="4" t="s">
        <v>279</v>
      </c>
      <c r="C6" s="4" t="s">
        <v>275</v>
      </c>
      <c r="D6" s="28" t="s">
        <v>217</v>
      </c>
      <c r="E6" s="4">
        <v>10.624</v>
      </c>
      <c r="J6" s="28" t="s">
        <v>273</v>
      </c>
      <c r="K6" s="28">
        <v>4.0</v>
      </c>
      <c r="L6" s="28" t="s">
        <v>274</v>
      </c>
      <c r="M6" s="28" t="s">
        <v>220</v>
      </c>
      <c r="N6" s="28" t="s">
        <v>277</v>
      </c>
    </row>
    <row r="7">
      <c r="A7" s="4" t="s">
        <v>272</v>
      </c>
      <c r="B7" s="4" t="s">
        <v>279</v>
      </c>
      <c r="C7" s="4" t="s">
        <v>275</v>
      </c>
      <c r="D7" s="28" t="s">
        <v>218</v>
      </c>
      <c r="E7" s="4">
        <v>0.0142117</v>
      </c>
      <c r="J7" s="28" t="s">
        <v>273</v>
      </c>
      <c r="K7" s="28">
        <v>5.0</v>
      </c>
      <c r="L7" s="28" t="s">
        <v>274</v>
      </c>
      <c r="M7" s="28" t="s">
        <v>221</v>
      </c>
      <c r="N7" s="28" t="s">
        <v>277</v>
      </c>
    </row>
    <row r="8">
      <c r="A8" s="4" t="s">
        <v>272</v>
      </c>
      <c r="B8" s="4" t="s">
        <v>279</v>
      </c>
      <c r="C8" s="4" t="s">
        <v>275</v>
      </c>
      <c r="D8" s="28" t="s">
        <v>219</v>
      </c>
      <c r="E8" s="4">
        <v>11.761</v>
      </c>
      <c r="J8" s="28" t="s">
        <v>273</v>
      </c>
      <c r="K8" s="28">
        <v>6.0</v>
      </c>
      <c r="L8" s="28" t="s">
        <v>274</v>
      </c>
      <c r="M8" s="28" t="s">
        <v>222</v>
      </c>
      <c r="N8" s="28"/>
    </row>
    <row r="9">
      <c r="A9" s="4" t="s">
        <v>272</v>
      </c>
      <c r="B9" s="4" t="s">
        <v>279</v>
      </c>
      <c r="C9" s="4" t="s">
        <v>275</v>
      </c>
      <c r="D9" s="28" t="s">
        <v>220</v>
      </c>
      <c r="E9" s="4">
        <v>0.00334334</v>
      </c>
      <c r="J9" s="28" t="s">
        <v>273</v>
      </c>
      <c r="K9" s="28">
        <v>7.0</v>
      </c>
      <c r="L9" s="28" t="s">
        <v>274</v>
      </c>
      <c r="M9" s="28" t="s">
        <v>223</v>
      </c>
      <c r="N9" s="28" t="s">
        <v>277</v>
      </c>
    </row>
    <row r="10">
      <c r="A10" s="4" t="s">
        <v>272</v>
      </c>
      <c r="B10" s="4" t="s">
        <v>279</v>
      </c>
      <c r="C10" s="4" t="s">
        <v>275</v>
      </c>
      <c r="D10" s="28" t="s">
        <v>220</v>
      </c>
      <c r="E10" s="4">
        <v>0.0</v>
      </c>
      <c r="J10" s="28" t="s">
        <v>273</v>
      </c>
      <c r="K10" s="4">
        <v>8.0</v>
      </c>
      <c r="L10" s="28" t="s">
        <v>274</v>
      </c>
      <c r="M10" s="16" t="s">
        <v>224</v>
      </c>
    </row>
    <row r="11">
      <c r="A11" s="4" t="s">
        <v>272</v>
      </c>
      <c r="B11" s="4" t="s">
        <v>279</v>
      </c>
      <c r="C11" s="4" t="s">
        <v>275</v>
      </c>
      <c r="D11" s="28" t="s">
        <v>221</v>
      </c>
      <c r="E11" s="4">
        <v>0.0</v>
      </c>
      <c r="J11" s="28" t="s">
        <v>273</v>
      </c>
      <c r="K11" s="4">
        <v>9.0</v>
      </c>
      <c r="L11" s="28" t="s">
        <v>274</v>
      </c>
      <c r="M11" s="4" t="s">
        <v>225</v>
      </c>
    </row>
    <row r="12">
      <c r="A12" s="4" t="s">
        <v>272</v>
      </c>
      <c r="B12" s="4" t="s">
        <v>279</v>
      </c>
      <c r="C12" s="4" t="s">
        <v>275</v>
      </c>
      <c r="D12" s="28" t="s">
        <v>222</v>
      </c>
      <c r="E12" s="4">
        <v>0.0</v>
      </c>
    </row>
    <row r="13">
      <c r="A13" s="4" t="s">
        <v>272</v>
      </c>
      <c r="B13" s="4" t="s">
        <v>279</v>
      </c>
      <c r="C13" s="4" t="s">
        <v>275</v>
      </c>
      <c r="E13" s="4">
        <v>0.0</v>
      </c>
    </row>
    <row r="14">
      <c r="A14" s="4" t="s">
        <v>272</v>
      </c>
      <c r="B14" s="4" t="s">
        <v>279</v>
      </c>
      <c r="C14" s="4" t="s">
        <v>275</v>
      </c>
      <c r="D14" s="4" t="s">
        <v>225</v>
      </c>
      <c r="E14" s="4">
        <v>0.00101328</v>
      </c>
    </row>
    <row r="17">
      <c r="A17" s="4" t="s">
        <v>280</v>
      </c>
      <c r="B17" s="4" t="s">
        <v>166</v>
      </c>
      <c r="C17" s="4" t="s">
        <v>170</v>
      </c>
      <c r="E17" s="4">
        <v>4.45747</v>
      </c>
    </row>
    <row r="18">
      <c r="A18" s="4" t="s">
        <v>280</v>
      </c>
      <c r="B18" s="4" t="s">
        <v>143</v>
      </c>
      <c r="C18" s="4" t="s">
        <v>170</v>
      </c>
      <c r="E18" s="4">
        <v>47.908</v>
      </c>
    </row>
    <row r="19">
      <c r="A19" s="4" t="s">
        <v>280</v>
      </c>
      <c r="B19" s="4" t="s">
        <v>181</v>
      </c>
      <c r="C19" s="4" t="s">
        <v>170</v>
      </c>
      <c r="E19" s="4">
        <v>142.952</v>
      </c>
      <c r="F19" s="4" t="s">
        <v>278</v>
      </c>
      <c r="G19" s="4">
        <f>E19-E18-E17</f>
        <v>90.58653</v>
      </c>
      <c r="H19" s="29">
        <f>G19-sum(E22:E29)+E27</f>
        <v>78.76761888</v>
      </c>
    </row>
    <row r="20">
      <c r="A20" s="4" t="s">
        <v>280</v>
      </c>
      <c r="B20" s="4" t="s">
        <v>279</v>
      </c>
      <c r="C20" s="4" t="s">
        <v>275</v>
      </c>
      <c r="D20" s="28" t="s">
        <v>216</v>
      </c>
      <c r="E20" s="4">
        <v>74.3037</v>
      </c>
    </row>
    <row r="21">
      <c r="A21" s="4" t="s">
        <v>280</v>
      </c>
      <c r="B21" s="4" t="s">
        <v>279</v>
      </c>
      <c r="C21" s="4" t="s">
        <v>275</v>
      </c>
      <c r="D21" s="28" t="s">
        <v>217</v>
      </c>
      <c r="E21" s="4">
        <v>10.8218</v>
      </c>
    </row>
    <row r="22">
      <c r="A22" s="4" t="s">
        <v>280</v>
      </c>
      <c r="B22" s="4" t="s">
        <v>279</v>
      </c>
      <c r="C22" s="4" t="s">
        <v>275</v>
      </c>
      <c r="D22" s="28" t="s">
        <v>218</v>
      </c>
      <c r="E22" s="4">
        <v>0.0148275</v>
      </c>
    </row>
    <row r="23">
      <c r="A23" s="4" t="s">
        <v>280</v>
      </c>
      <c r="B23" s="4" t="s">
        <v>279</v>
      </c>
      <c r="C23" s="4" t="s">
        <v>275</v>
      </c>
      <c r="D23" s="28" t="s">
        <v>219</v>
      </c>
      <c r="E23" s="4">
        <v>11.7847</v>
      </c>
    </row>
    <row r="24">
      <c r="A24" s="4" t="s">
        <v>280</v>
      </c>
      <c r="B24" s="4" t="s">
        <v>279</v>
      </c>
      <c r="C24" s="4" t="s">
        <v>275</v>
      </c>
      <c r="D24" s="28" t="s">
        <v>220</v>
      </c>
      <c r="E24" s="4">
        <v>0.00204468</v>
      </c>
    </row>
    <row r="25">
      <c r="A25" s="4" t="s">
        <v>280</v>
      </c>
      <c r="B25" s="4" t="s">
        <v>279</v>
      </c>
      <c r="C25" s="4" t="s">
        <v>275</v>
      </c>
      <c r="D25" s="28" t="s">
        <v>221</v>
      </c>
      <c r="E25" s="4">
        <v>0.0161757</v>
      </c>
    </row>
    <row r="26">
      <c r="A26" s="4" t="s">
        <v>280</v>
      </c>
      <c r="B26" s="4" t="s">
        <v>279</v>
      </c>
      <c r="C26" s="4" t="s">
        <v>275</v>
      </c>
      <c r="D26" s="28" t="s">
        <v>222</v>
      </c>
      <c r="F26" s="4">
        <v>49.9823</v>
      </c>
    </row>
    <row r="27">
      <c r="A27" s="4" t="s">
        <v>280</v>
      </c>
      <c r="B27" s="4" t="s">
        <v>279</v>
      </c>
      <c r="C27" s="4" t="s">
        <v>275</v>
      </c>
      <c r="D27" s="28" t="s">
        <v>223</v>
      </c>
      <c r="E27" s="4">
        <v>217.221</v>
      </c>
      <c r="F27">
        <f>E27-E20</f>
        <v>142.9173</v>
      </c>
    </row>
    <row r="28">
      <c r="A28" s="4" t="s">
        <v>280</v>
      </c>
      <c r="B28" s="4" t="s">
        <v>279</v>
      </c>
      <c r="C28" s="4" t="s">
        <v>275</v>
      </c>
      <c r="D28" s="4" t="s">
        <v>224</v>
      </c>
      <c r="F28" s="4">
        <v>78.7435</v>
      </c>
    </row>
    <row r="29">
      <c r="A29" s="4" t="s">
        <v>280</v>
      </c>
      <c r="B29" s="4" t="s">
        <v>279</v>
      </c>
      <c r="C29" s="4" t="s">
        <v>275</v>
      </c>
      <c r="D29" s="4" t="s">
        <v>225</v>
      </c>
      <c r="E29" s="4">
        <v>0.00116324</v>
      </c>
    </row>
    <row r="31">
      <c r="A31" s="30" t="s">
        <v>281</v>
      </c>
    </row>
    <row r="32">
      <c r="A32" s="4" t="s">
        <v>282</v>
      </c>
      <c r="B32" s="4" t="s">
        <v>166</v>
      </c>
      <c r="C32" s="4" t="s">
        <v>170</v>
      </c>
      <c r="D32" s="4">
        <v>4.46662</v>
      </c>
      <c r="E32" s="4">
        <v>4.46662</v>
      </c>
    </row>
    <row r="33">
      <c r="A33" s="4" t="s">
        <v>282</v>
      </c>
      <c r="B33" s="4" t="s">
        <v>143</v>
      </c>
      <c r="C33" s="4" t="s">
        <v>170</v>
      </c>
      <c r="D33" s="4">
        <v>46.8384</v>
      </c>
      <c r="E33" s="4">
        <v>46.8384</v>
      </c>
    </row>
    <row r="34">
      <c r="A34" s="4" t="s">
        <v>282</v>
      </c>
      <c r="B34" s="4" t="s">
        <v>181</v>
      </c>
      <c r="C34" s="4" t="s">
        <v>170</v>
      </c>
      <c r="D34" s="4">
        <v>112.236</v>
      </c>
      <c r="E34" s="4">
        <v>112.236</v>
      </c>
      <c r="F34" s="4" t="s">
        <v>278</v>
      </c>
      <c r="G34" s="4">
        <f>E34-E33-E32</f>
        <v>60.93098</v>
      </c>
      <c r="H34" s="29">
        <f>G34-sum(E37:E44)+E42</f>
        <v>49.07668387</v>
      </c>
    </row>
    <row r="35">
      <c r="A35" s="4" t="s">
        <v>282</v>
      </c>
      <c r="B35" s="4" t="s">
        <v>279</v>
      </c>
      <c r="C35" s="4" t="s">
        <v>275</v>
      </c>
      <c r="D35" s="28" t="s">
        <v>216</v>
      </c>
      <c r="E35" s="4">
        <v>73.7578</v>
      </c>
    </row>
    <row r="36">
      <c r="A36" s="4" t="s">
        <v>282</v>
      </c>
      <c r="B36" s="4" t="s">
        <v>279</v>
      </c>
      <c r="C36" s="4" t="s">
        <v>275</v>
      </c>
      <c r="D36" s="28" t="s">
        <v>217</v>
      </c>
      <c r="E36" s="4">
        <v>8.39684</v>
      </c>
    </row>
    <row r="37">
      <c r="A37" s="4" t="s">
        <v>282</v>
      </c>
      <c r="B37" s="4" t="s">
        <v>279</v>
      </c>
      <c r="C37" s="4" t="s">
        <v>275</v>
      </c>
      <c r="D37" s="28" t="s">
        <v>218</v>
      </c>
      <c r="E37" s="4">
        <v>0.0146048</v>
      </c>
    </row>
    <row r="38">
      <c r="A38" s="4" t="s">
        <v>282</v>
      </c>
      <c r="B38" s="4" t="s">
        <v>279</v>
      </c>
      <c r="C38" s="4" t="s">
        <v>275</v>
      </c>
      <c r="D38" s="28" t="s">
        <v>219</v>
      </c>
      <c r="E38" s="4">
        <v>11.8208</v>
      </c>
    </row>
    <row r="39">
      <c r="A39" s="4" t="s">
        <v>282</v>
      </c>
      <c r="B39" s="4" t="s">
        <v>279</v>
      </c>
      <c r="C39" s="4" t="s">
        <v>275</v>
      </c>
      <c r="D39" s="28" t="s">
        <v>220</v>
      </c>
      <c r="E39" s="4">
        <v>0.00189209</v>
      </c>
    </row>
    <row r="40">
      <c r="A40" s="4" t="s">
        <v>282</v>
      </c>
      <c r="B40" s="4" t="s">
        <v>279</v>
      </c>
      <c r="C40" s="4" t="s">
        <v>275</v>
      </c>
      <c r="D40" s="28" t="s">
        <v>221</v>
      </c>
      <c r="E40" s="4">
        <v>0.0157783</v>
      </c>
    </row>
    <row r="41">
      <c r="A41" s="4" t="s">
        <v>282</v>
      </c>
      <c r="B41" s="4" t="s">
        <v>279</v>
      </c>
      <c r="C41" s="4" t="s">
        <v>275</v>
      </c>
      <c r="D41" s="28" t="s">
        <v>222</v>
      </c>
    </row>
    <row r="42">
      <c r="A42" s="4" t="s">
        <v>282</v>
      </c>
      <c r="B42" s="4" t="s">
        <v>279</v>
      </c>
      <c r="C42" s="4" t="s">
        <v>275</v>
      </c>
      <c r="D42" s="28" t="s">
        <v>223</v>
      </c>
      <c r="E42" s="4">
        <v>185.959</v>
      </c>
      <c r="F42">
        <f>E42-E35</f>
        <v>112.2012</v>
      </c>
    </row>
    <row r="43">
      <c r="A43" s="4" t="s">
        <v>282</v>
      </c>
      <c r="B43" s="4" t="s">
        <v>279</v>
      </c>
      <c r="C43" s="4" t="s">
        <v>275</v>
      </c>
      <c r="D43" s="16" t="s">
        <v>224</v>
      </c>
      <c r="F43" s="4">
        <v>49.0446</v>
      </c>
    </row>
    <row r="44">
      <c r="A44" s="4" t="s">
        <v>282</v>
      </c>
      <c r="B44" s="4" t="s">
        <v>279</v>
      </c>
      <c r="C44" s="4" t="s">
        <v>275</v>
      </c>
      <c r="D44" s="4" t="s">
        <v>225</v>
      </c>
      <c r="E44" s="4">
        <v>0.00122094</v>
      </c>
    </row>
    <row r="46">
      <c r="A46" s="30" t="s">
        <v>283</v>
      </c>
    </row>
    <row r="47">
      <c r="A47" s="4" t="s">
        <v>284</v>
      </c>
      <c r="B47" s="4" t="s">
        <v>166</v>
      </c>
      <c r="C47" s="4" t="s">
        <v>170</v>
      </c>
      <c r="E47" s="4">
        <v>4.07648</v>
      </c>
    </row>
    <row r="48">
      <c r="A48" s="4" t="s">
        <v>284</v>
      </c>
      <c r="B48" s="4" t="s">
        <v>143</v>
      </c>
      <c r="C48" s="4" t="s">
        <v>170</v>
      </c>
      <c r="E48" s="4">
        <v>56.3207</v>
      </c>
      <c r="G48" s="31">
        <v>10.0</v>
      </c>
    </row>
    <row r="49">
      <c r="A49" s="4" t="s">
        <v>284</v>
      </c>
      <c r="B49" s="4" t="s">
        <v>181</v>
      </c>
      <c r="C49" s="4" t="s">
        <v>170</v>
      </c>
      <c r="E49" s="4">
        <v>71.116</v>
      </c>
      <c r="F49" s="4" t="s">
        <v>278</v>
      </c>
      <c r="G49" s="4">
        <f>E49-E48-E47</f>
        <v>10.71882</v>
      </c>
      <c r="H49" s="29">
        <f>G49-sum(E52:E59)+E57</f>
        <v>0.0280346953</v>
      </c>
    </row>
    <row r="50">
      <c r="A50" s="4" t="s">
        <v>284</v>
      </c>
      <c r="B50" s="4" t="s">
        <v>279</v>
      </c>
      <c r="C50" s="4" t="s">
        <v>275</v>
      </c>
      <c r="D50" s="28" t="s">
        <v>216</v>
      </c>
      <c r="E50" s="4">
        <v>75.1921</v>
      </c>
    </row>
    <row r="51">
      <c r="A51" s="4" t="s">
        <v>284</v>
      </c>
      <c r="B51" s="4" t="s">
        <v>279</v>
      </c>
      <c r="C51" s="4" t="s">
        <v>275</v>
      </c>
      <c r="D51" s="28" t="s">
        <v>217</v>
      </c>
      <c r="E51" s="4">
        <v>7.05421</v>
      </c>
    </row>
    <row r="52">
      <c r="A52" s="4" t="s">
        <v>284</v>
      </c>
      <c r="B52" s="4" t="s">
        <v>279</v>
      </c>
      <c r="C52" s="4" t="s">
        <v>275</v>
      </c>
      <c r="D52" s="28" t="s">
        <v>218</v>
      </c>
      <c r="E52" s="4">
        <v>0.0134473</v>
      </c>
    </row>
    <row r="53">
      <c r="A53" s="4" t="s">
        <v>284</v>
      </c>
      <c r="B53" s="4" t="s">
        <v>279</v>
      </c>
      <c r="C53" s="4" t="s">
        <v>275</v>
      </c>
      <c r="D53" s="28" t="s">
        <v>219</v>
      </c>
      <c r="E53" s="4">
        <v>10.659</v>
      </c>
    </row>
    <row r="54">
      <c r="A54" s="4" t="s">
        <v>284</v>
      </c>
      <c r="B54" s="4" t="s">
        <v>279</v>
      </c>
      <c r="C54" s="4" t="s">
        <v>275</v>
      </c>
      <c r="D54" s="28" t="s">
        <v>220</v>
      </c>
      <c r="E54" s="4">
        <v>0.00204468</v>
      </c>
    </row>
    <row r="55">
      <c r="A55" s="4" t="s">
        <v>284</v>
      </c>
      <c r="B55" s="4" t="s">
        <v>279</v>
      </c>
      <c r="C55" s="4" t="s">
        <v>275</v>
      </c>
      <c r="D55" s="28" t="s">
        <v>221</v>
      </c>
      <c r="E55" s="4">
        <v>0.0150917</v>
      </c>
    </row>
    <row r="56">
      <c r="A56" s="4" t="s">
        <v>284</v>
      </c>
      <c r="B56" s="4" t="s">
        <v>279</v>
      </c>
      <c r="C56" s="4" t="s">
        <v>275</v>
      </c>
      <c r="D56" s="28" t="s">
        <v>222</v>
      </c>
      <c r="E56" s="4">
        <v>0.0</v>
      </c>
    </row>
    <row r="57">
      <c r="A57" s="4" t="s">
        <v>284</v>
      </c>
      <c r="B57" s="4" t="s">
        <v>279</v>
      </c>
      <c r="C57" s="4" t="s">
        <v>275</v>
      </c>
      <c r="D57" s="28" t="s">
        <v>223</v>
      </c>
      <c r="E57" s="4">
        <v>146.275</v>
      </c>
    </row>
    <row r="58">
      <c r="A58" s="4" t="s">
        <v>284</v>
      </c>
      <c r="B58" s="4" t="s">
        <v>279</v>
      </c>
      <c r="C58" s="4" t="s">
        <v>275</v>
      </c>
      <c r="D58" s="16" t="s">
        <v>224</v>
      </c>
      <c r="E58" s="32">
        <v>3.8147E-6</v>
      </c>
    </row>
    <row r="59">
      <c r="A59" s="4" t="s">
        <v>284</v>
      </c>
      <c r="B59" s="4" t="s">
        <v>279</v>
      </c>
      <c r="C59" s="4" t="s">
        <v>275</v>
      </c>
      <c r="D59" s="4" t="s">
        <v>225</v>
      </c>
      <c r="E59" s="4">
        <v>0.00119781</v>
      </c>
    </row>
  </sheetData>
  <mergeCells count="2">
    <mergeCell ref="A31:H31"/>
    <mergeCell ref="A46:H4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14"/>
  </cols>
  <sheetData>
    <row r="1">
      <c r="A1" s="4"/>
      <c r="B1" s="4"/>
      <c r="C1" s="4" t="s">
        <v>166</v>
      </c>
      <c r="D1" s="4" t="s">
        <v>143</v>
      </c>
      <c r="E1" s="4" t="s">
        <v>181</v>
      </c>
      <c r="F1" s="4" t="s">
        <v>215</v>
      </c>
      <c r="G1" s="4"/>
      <c r="H1" s="4" t="s">
        <v>216</v>
      </c>
      <c r="I1" s="4" t="s">
        <v>217</v>
      </c>
      <c r="J1" s="4" t="s">
        <v>218</v>
      </c>
      <c r="K1" s="4" t="s">
        <v>219</v>
      </c>
      <c r="L1" s="4" t="s">
        <v>220</v>
      </c>
      <c r="M1" s="4" t="s">
        <v>221</v>
      </c>
      <c r="N1" s="4" t="s">
        <v>222</v>
      </c>
      <c r="O1" s="4" t="s">
        <v>223</v>
      </c>
      <c r="P1" s="4" t="s">
        <v>224</v>
      </c>
      <c r="Q1" s="4" t="s">
        <v>225</v>
      </c>
      <c r="R1" s="4" t="s">
        <v>7</v>
      </c>
    </row>
    <row r="2">
      <c r="A2" s="18" t="s">
        <v>227</v>
      </c>
      <c r="B2" s="19">
        <v>12.0</v>
      </c>
      <c r="C2" s="20">
        <v>3.34544</v>
      </c>
      <c r="D2" s="20">
        <v>8.88567</v>
      </c>
      <c r="E2" s="20">
        <v>13.0905</v>
      </c>
      <c r="F2" s="21">
        <f>AVERAGE(E2)</f>
        <v>13.0905</v>
      </c>
      <c r="G2" s="20">
        <v>13.194333333333333</v>
      </c>
      <c r="H2" s="20">
        <v>15.5075</v>
      </c>
      <c r="I2" s="20">
        <v>0.230705</v>
      </c>
      <c r="J2" s="20">
        <v>0.116337</v>
      </c>
      <c r="K2" s="20">
        <v>0.292229</v>
      </c>
      <c r="L2" s="20">
        <v>7.60317E-4</v>
      </c>
      <c r="M2" s="20">
        <v>0.14109</v>
      </c>
      <c r="N2" s="20">
        <v>0.32545</v>
      </c>
      <c r="O2" s="20">
        <v>28.3071</v>
      </c>
      <c r="P2" s="20">
        <v>4.29153</v>
      </c>
      <c r="Q2" s="20">
        <v>0.00108337</v>
      </c>
      <c r="R2" s="18" t="s">
        <v>7</v>
      </c>
      <c r="S2" s="18"/>
      <c r="T2" s="18"/>
      <c r="U2" s="18"/>
      <c r="V2" s="18"/>
      <c r="W2" s="18"/>
      <c r="X2" s="18"/>
      <c r="Y2" s="18"/>
      <c r="Z2" s="18"/>
      <c r="AA2" s="18"/>
      <c r="AB2" s="18"/>
    </row>
    <row r="3">
      <c r="A3" s="18" t="s">
        <v>228</v>
      </c>
      <c r="B3" s="19">
        <v>16.0</v>
      </c>
      <c r="C3" s="20">
        <v>6.67754</v>
      </c>
      <c r="D3" s="20">
        <v>21.9999</v>
      </c>
      <c r="E3" s="20">
        <v>32.1306</v>
      </c>
      <c r="F3" s="21">
        <f>AVERAGE(E2:E3)</f>
        <v>22.61055</v>
      </c>
      <c r="G3" s="20">
        <v>32.21996666666667</v>
      </c>
      <c r="H3" s="20">
        <v>19.6672</v>
      </c>
      <c r="I3" s="20">
        <v>2.9827</v>
      </c>
      <c r="J3" s="20">
        <v>0.316813</v>
      </c>
      <c r="K3" s="20">
        <v>2.62627</v>
      </c>
      <c r="L3" s="20">
        <v>0.0144041</v>
      </c>
      <c r="M3" s="20">
        <v>0.150187</v>
      </c>
      <c r="N3" s="20">
        <v>0.611423</v>
      </c>
      <c r="O3" s="20">
        <v>51.2915</v>
      </c>
      <c r="P3" s="20">
        <v>4.76837</v>
      </c>
      <c r="Q3" s="20">
        <v>0.00808001</v>
      </c>
      <c r="R3" s="18" t="s">
        <v>7</v>
      </c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18" t="s">
        <v>226</v>
      </c>
      <c r="B4" s="19">
        <v>8.0</v>
      </c>
      <c r="C4" s="20">
        <v>1.54826</v>
      </c>
      <c r="D4" s="20">
        <v>4.67458</v>
      </c>
      <c r="E4" s="20">
        <v>6.84297</v>
      </c>
      <c r="F4" s="21">
        <f>AVERAGE(E2:E4)</f>
        <v>17.35469</v>
      </c>
      <c r="G4" s="20">
        <v>6.833686666666666</v>
      </c>
      <c r="H4" s="20">
        <v>14.574</v>
      </c>
      <c r="I4" s="20">
        <v>0.0139725</v>
      </c>
      <c r="J4" s="20">
        <v>0.109594</v>
      </c>
      <c r="K4" s="20">
        <v>0.0359635</v>
      </c>
      <c r="L4" s="20">
        <v>4.06504E-4</v>
      </c>
      <c r="M4" s="20">
        <v>0.141564</v>
      </c>
      <c r="N4" s="20">
        <v>0.188253</v>
      </c>
      <c r="O4" s="20">
        <v>21.1021</v>
      </c>
      <c r="P4" s="20">
        <v>5.72205</v>
      </c>
      <c r="Q4" s="20">
        <v>6.85692E-4</v>
      </c>
      <c r="R4" s="18" t="s">
        <v>7</v>
      </c>
      <c r="S4" s="18"/>
      <c r="T4" s="18"/>
      <c r="U4" s="18"/>
      <c r="V4" s="18"/>
      <c r="W4" s="18"/>
      <c r="X4" s="18"/>
      <c r="Y4" s="18"/>
      <c r="Z4" s="18"/>
      <c r="AA4" s="18"/>
      <c r="AB4" s="1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 t="s">
        <v>285</v>
      </c>
      <c r="J1" s="34" t="s">
        <v>286</v>
      </c>
    </row>
    <row r="2">
      <c r="A2" s="4" t="s">
        <v>287</v>
      </c>
      <c r="B2" s="4" t="s">
        <v>166</v>
      </c>
      <c r="C2" s="4" t="s">
        <v>170</v>
      </c>
      <c r="E2" s="4">
        <v>6.92852</v>
      </c>
      <c r="J2" s="4" t="s">
        <v>288</v>
      </c>
      <c r="K2" s="4" t="s">
        <v>166</v>
      </c>
      <c r="L2" s="4" t="s">
        <v>170</v>
      </c>
      <c r="M2" s="4">
        <v>13.1524</v>
      </c>
      <c r="N2" s="4"/>
    </row>
    <row r="3">
      <c r="A3" s="4" t="s">
        <v>287</v>
      </c>
      <c r="B3" s="4" t="s">
        <v>143</v>
      </c>
      <c r="C3" s="4" t="s">
        <v>170</v>
      </c>
      <c r="E3" s="4">
        <v>19.5206</v>
      </c>
      <c r="J3" s="4" t="s">
        <v>288</v>
      </c>
      <c r="K3" s="4" t="s">
        <v>143</v>
      </c>
      <c r="L3" s="4" t="s">
        <v>170</v>
      </c>
      <c r="M3" s="4">
        <v>192.639</v>
      </c>
      <c r="N3" s="4"/>
    </row>
    <row r="4">
      <c r="A4" s="4" t="s">
        <v>287</v>
      </c>
      <c r="B4" s="4" t="s">
        <v>181</v>
      </c>
      <c r="C4" s="4" t="s">
        <v>170</v>
      </c>
      <c r="E4" s="4">
        <v>49.8748</v>
      </c>
      <c r="F4" s="4" t="s">
        <v>278</v>
      </c>
      <c r="G4" s="4">
        <f>E4-E3-E2</f>
        <v>23.42568</v>
      </c>
      <c r="H4" s="29">
        <f>G4-sum(E7:E14)+E12</f>
        <v>20.32359654</v>
      </c>
      <c r="J4" s="4" t="s">
        <v>288</v>
      </c>
      <c r="K4" s="4" t="s">
        <v>181</v>
      </c>
      <c r="L4" s="4" t="s">
        <v>170</v>
      </c>
      <c r="M4" s="4">
        <v>242.393</v>
      </c>
      <c r="N4" s="4"/>
    </row>
    <row r="5">
      <c r="A5" s="4" t="s">
        <v>287</v>
      </c>
      <c r="B5" s="4" t="s">
        <v>279</v>
      </c>
      <c r="C5" s="4" t="s">
        <v>275</v>
      </c>
      <c r="D5" s="4" t="s">
        <v>289</v>
      </c>
      <c r="E5" s="4">
        <v>17.8847</v>
      </c>
      <c r="J5" s="4" t="s">
        <v>288</v>
      </c>
      <c r="K5" s="4" t="s">
        <v>279</v>
      </c>
      <c r="L5" s="4" t="s">
        <v>275</v>
      </c>
      <c r="M5" s="4" t="s">
        <v>290</v>
      </c>
      <c r="N5" s="4">
        <v>0.0</v>
      </c>
    </row>
    <row r="6">
      <c r="A6" s="4" t="s">
        <v>287</v>
      </c>
      <c r="B6" s="4" t="s">
        <v>279</v>
      </c>
      <c r="C6" s="4" t="s">
        <v>275</v>
      </c>
      <c r="D6" s="4" t="s">
        <v>290</v>
      </c>
      <c r="E6" s="4">
        <v>3.16267</v>
      </c>
      <c r="J6" s="4" t="s">
        <v>288</v>
      </c>
      <c r="K6" s="4" t="s">
        <v>279</v>
      </c>
      <c r="L6" s="4" t="s">
        <v>275</v>
      </c>
      <c r="M6" s="4" t="s">
        <v>291</v>
      </c>
      <c r="N6" s="4">
        <v>0.0</v>
      </c>
    </row>
    <row r="7">
      <c r="A7" s="4" t="s">
        <v>287</v>
      </c>
      <c r="B7" s="4" t="s">
        <v>279</v>
      </c>
      <c r="C7" s="4" t="s">
        <v>275</v>
      </c>
      <c r="D7" s="4" t="s">
        <v>291</v>
      </c>
      <c r="E7" s="4">
        <v>0.348287</v>
      </c>
      <c r="J7" s="4" t="s">
        <v>288</v>
      </c>
      <c r="K7" s="4" t="s">
        <v>279</v>
      </c>
      <c r="L7" s="4" t="s">
        <v>275</v>
      </c>
      <c r="M7" s="4" t="s">
        <v>292</v>
      </c>
      <c r="N7" s="4">
        <v>0.0</v>
      </c>
    </row>
    <row r="8">
      <c r="A8" s="4" t="s">
        <v>287</v>
      </c>
      <c r="B8" s="4" t="s">
        <v>279</v>
      </c>
      <c r="C8" s="4" t="s">
        <v>275</v>
      </c>
      <c r="D8" s="4" t="s">
        <v>292</v>
      </c>
      <c r="E8" s="4">
        <v>2.57672</v>
      </c>
    </row>
    <row r="9">
      <c r="A9" s="4" t="s">
        <v>287</v>
      </c>
      <c r="B9" s="4" t="s">
        <v>279</v>
      </c>
      <c r="C9" s="4" t="s">
        <v>275</v>
      </c>
      <c r="D9" s="4" t="s">
        <v>293</v>
      </c>
      <c r="E9" s="4">
        <v>0.0140452</v>
      </c>
    </row>
    <row r="10">
      <c r="A10" s="4" t="s">
        <v>287</v>
      </c>
      <c r="B10" s="4" t="s">
        <v>279</v>
      </c>
      <c r="C10" s="4" t="s">
        <v>275</v>
      </c>
      <c r="D10" s="4" t="s">
        <v>294</v>
      </c>
      <c r="E10" s="4">
        <v>0.154375</v>
      </c>
    </row>
    <row r="11">
      <c r="A11" s="4" t="s">
        <v>287</v>
      </c>
      <c r="B11" s="4" t="s">
        <v>279</v>
      </c>
      <c r="C11" s="4" t="s">
        <v>275</v>
      </c>
      <c r="D11" s="4" t="s">
        <v>295</v>
      </c>
      <c r="E11" s="4">
        <v>0.0</v>
      </c>
    </row>
    <row r="12">
      <c r="A12" s="4" t="s">
        <v>287</v>
      </c>
      <c r="B12" s="4" t="s">
        <v>279</v>
      </c>
      <c r="C12" s="4" t="s">
        <v>275</v>
      </c>
      <c r="D12" s="4" t="s">
        <v>296</v>
      </c>
      <c r="E12" s="4">
        <v>67.2093</v>
      </c>
    </row>
    <row r="13">
      <c r="A13" s="4" t="s">
        <v>287</v>
      </c>
      <c r="B13" s="4" t="s">
        <v>279</v>
      </c>
      <c r="C13" s="4" t="s">
        <v>275</v>
      </c>
      <c r="D13" s="4" t="s">
        <v>297</v>
      </c>
      <c r="F13" s="4">
        <v>19.9787</v>
      </c>
    </row>
    <row r="14">
      <c r="A14" s="4" t="s">
        <v>287</v>
      </c>
      <c r="B14" s="4" t="s">
        <v>279</v>
      </c>
      <c r="C14" s="4" t="s">
        <v>275</v>
      </c>
      <c r="D14" s="4" t="s">
        <v>298</v>
      </c>
      <c r="E14" s="4">
        <v>0.00865626</v>
      </c>
    </row>
    <row r="15">
      <c r="A15" s="35">
        <v>43474.0</v>
      </c>
      <c r="B15" s="4" t="s">
        <v>299</v>
      </c>
      <c r="C15" s="4" t="s">
        <v>274</v>
      </c>
      <c r="D15" s="4" t="s">
        <v>300</v>
      </c>
      <c r="E15" s="4" t="s">
        <v>274</v>
      </c>
      <c r="F15" s="4" t="s">
        <v>301</v>
      </c>
      <c r="G15" s="4" t="s">
        <v>302</v>
      </c>
      <c r="H15" s="31">
        <v>0.82161</v>
      </c>
      <c r="J15" s="35">
        <v>43474.0</v>
      </c>
      <c r="K15" s="4" t="s">
        <v>303</v>
      </c>
      <c r="L15" s="4" t="s">
        <v>274</v>
      </c>
      <c r="M15" s="4" t="s">
        <v>300</v>
      </c>
      <c r="N15" s="4" t="s">
        <v>274</v>
      </c>
      <c r="O15" s="4" t="s">
        <v>301</v>
      </c>
      <c r="P15" s="4" t="s">
        <v>302</v>
      </c>
      <c r="Q15" s="31">
        <v>0.82159</v>
      </c>
    </row>
    <row r="16">
      <c r="A16" s="33" t="s">
        <v>304</v>
      </c>
    </row>
    <row r="17">
      <c r="A17" s="4" t="s">
        <v>305</v>
      </c>
      <c r="B17" s="4" t="s">
        <v>166</v>
      </c>
      <c r="C17" s="4" t="s">
        <v>170</v>
      </c>
      <c r="E17" s="4">
        <v>6.91013</v>
      </c>
    </row>
    <row r="18">
      <c r="A18" s="4" t="s">
        <v>305</v>
      </c>
      <c r="B18" s="4" t="s">
        <v>143</v>
      </c>
      <c r="C18" s="4" t="s">
        <v>170</v>
      </c>
      <c r="E18" s="4">
        <v>26.5555</v>
      </c>
    </row>
    <row r="19">
      <c r="A19" s="4" t="s">
        <v>305</v>
      </c>
      <c r="B19" s="4" t="s">
        <v>181</v>
      </c>
      <c r="C19" s="4" t="s">
        <v>170</v>
      </c>
      <c r="E19" s="4">
        <v>53.7378</v>
      </c>
      <c r="F19" s="4" t="s">
        <v>278</v>
      </c>
      <c r="G19" s="4">
        <f>E19-E18-E17</f>
        <v>20.27217</v>
      </c>
      <c r="H19" s="29">
        <f>G19-sum(E22:E29)+E27</f>
        <v>17.43040642</v>
      </c>
    </row>
    <row r="20">
      <c r="A20" s="4" t="s">
        <v>305</v>
      </c>
      <c r="B20" s="4" t="s">
        <v>279</v>
      </c>
      <c r="C20" s="4" t="s">
        <v>275</v>
      </c>
      <c r="D20" s="4" t="s">
        <v>289</v>
      </c>
      <c r="E20" s="4">
        <v>18.0042</v>
      </c>
    </row>
    <row r="21">
      <c r="A21" s="4" t="s">
        <v>305</v>
      </c>
      <c r="B21" s="4" t="s">
        <v>279</v>
      </c>
      <c r="C21" s="4" t="s">
        <v>275</v>
      </c>
      <c r="D21" s="4" t="s">
        <v>290</v>
      </c>
      <c r="E21" s="4">
        <v>0.0</v>
      </c>
    </row>
    <row r="22">
      <c r="A22" s="4" t="s">
        <v>305</v>
      </c>
      <c r="B22" s="4" t="s">
        <v>279</v>
      </c>
      <c r="C22" s="4" t="s">
        <v>275</v>
      </c>
      <c r="D22" s="4" t="s">
        <v>291</v>
      </c>
      <c r="E22" s="4">
        <v>0.13491</v>
      </c>
    </row>
    <row r="23">
      <c r="A23" s="4" t="s">
        <v>305</v>
      </c>
      <c r="B23" s="4" t="s">
        <v>279</v>
      </c>
      <c r="C23" s="4" t="s">
        <v>275</v>
      </c>
      <c r="D23" s="4" t="s">
        <v>292</v>
      </c>
      <c r="E23" s="4">
        <v>2.55997</v>
      </c>
    </row>
    <row r="24">
      <c r="A24" s="4" t="s">
        <v>305</v>
      </c>
      <c r="B24" s="4" t="s">
        <v>279</v>
      </c>
      <c r="C24" s="4" t="s">
        <v>275</v>
      </c>
      <c r="D24" s="4" t="s">
        <v>293</v>
      </c>
      <c r="E24" s="4">
        <v>0.0057354</v>
      </c>
    </row>
    <row r="25">
      <c r="A25" s="4" t="s">
        <v>305</v>
      </c>
      <c r="B25" s="4" t="s">
        <v>279</v>
      </c>
      <c r="C25" s="4" t="s">
        <v>275</v>
      </c>
      <c r="D25" s="4" t="s">
        <v>294</v>
      </c>
      <c r="E25" s="4">
        <v>0.135398</v>
      </c>
    </row>
    <row r="26">
      <c r="A26" s="4" t="s">
        <v>305</v>
      </c>
      <c r="B26" s="4" t="s">
        <v>279</v>
      </c>
      <c r="C26" s="4" t="s">
        <v>275</v>
      </c>
      <c r="D26" s="4" t="s">
        <v>295</v>
      </c>
      <c r="E26" s="4">
        <v>0.0</v>
      </c>
    </row>
    <row r="27">
      <c r="A27" s="4" t="s">
        <v>305</v>
      </c>
      <c r="B27" s="4" t="s">
        <v>279</v>
      </c>
      <c r="C27" s="4" t="s">
        <v>275</v>
      </c>
      <c r="D27" s="4" t="s">
        <v>296</v>
      </c>
      <c r="E27" s="4">
        <v>71.43</v>
      </c>
    </row>
    <row r="28">
      <c r="A28" s="4" t="s">
        <v>305</v>
      </c>
      <c r="B28" s="4" t="s">
        <v>279</v>
      </c>
      <c r="C28" s="4" t="s">
        <v>275</v>
      </c>
      <c r="D28" s="4" t="s">
        <v>297</v>
      </c>
      <c r="F28" s="4">
        <v>17.1117</v>
      </c>
    </row>
    <row r="29">
      <c r="A29" s="4" t="s">
        <v>305</v>
      </c>
      <c r="B29" s="4" t="s">
        <v>279</v>
      </c>
      <c r="C29" s="4" t="s">
        <v>275</v>
      </c>
      <c r="D29" s="4" t="s">
        <v>298</v>
      </c>
      <c r="E29" s="4">
        <v>0.00575018</v>
      </c>
    </row>
    <row r="30">
      <c r="A30" s="35">
        <v>43474.0</v>
      </c>
      <c r="B30" s="4" t="s">
        <v>306</v>
      </c>
      <c r="C30" s="4" t="s">
        <v>274</v>
      </c>
      <c r="D30" s="4" t="s">
        <v>300</v>
      </c>
      <c r="E30" s="4" t="s">
        <v>274</v>
      </c>
      <c r="F30" s="4" t="s">
        <v>301</v>
      </c>
      <c r="G30" s="4" t="s">
        <v>302</v>
      </c>
      <c r="H30" s="31">
        <v>0.82161</v>
      </c>
    </row>
    <row r="32">
      <c r="A32" s="13" t="s">
        <v>307</v>
      </c>
    </row>
    <row r="33">
      <c r="A33" s="4" t="s">
        <v>308</v>
      </c>
      <c r="B33" s="4" t="s">
        <v>166</v>
      </c>
      <c r="C33" s="4" t="s">
        <v>170</v>
      </c>
      <c r="E33" s="4">
        <v>6.62053</v>
      </c>
      <c r="F33" s="4"/>
      <c r="G33" s="4"/>
    </row>
    <row r="34">
      <c r="A34" s="4" t="s">
        <v>308</v>
      </c>
      <c r="B34" s="4" t="s">
        <v>143</v>
      </c>
      <c r="C34" s="4" t="s">
        <v>170</v>
      </c>
      <c r="E34" s="4">
        <v>28.6005</v>
      </c>
      <c r="F34" s="4"/>
      <c r="G34" s="4"/>
    </row>
    <row r="35">
      <c r="A35" s="4" t="s">
        <v>308</v>
      </c>
      <c r="B35" s="4" t="s">
        <v>181</v>
      </c>
      <c r="C35" s="4" t="s">
        <v>170</v>
      </c>
      <c r="E35" s="4">
        <v>38.4134</v>
      </c>
      <c r="F35" s="4" t="s">
        <v>278</v>
      </c>
      <c r="G35" s="4">
        <f>E35-E34-E33</f>
        <v>3.19237</v>
      </c>
      <c r="H35" s="29">
        <f>G35-sum(E38:E45)+E43</f>
        <v>-0.3870592131</v>
      </c>
    </row>
    <row r="36">
      <c r="A36" s="4" t="s">
        <v>308</v>
      </c>
      <c r="B36" s="4" t="s">
        <v>279</v>
      </c>
      <c r="C36" s="4" t="s">
        <v>275</v>
      </c>
      <c r="D36" s="4" t="s">
        <v>289</v>
      </c>
      <c r="E36" s="4">
        <v>17.3671</v>
      </c>
      <c r="F36" s="4"/>
      <c r="G36" s="4"/>
    </row>
    <row r="37">
      <c r="A37" s="4" t="s">
        <v>308</v>
      </c>
      <c r="B37" s="4" t="s">
        <v>279</v>
      </c>
      <c r="C37" s="4" t="s">
        <v>275</v>
      </c>
      <c r="D37" s="4" t="s">
        <v>290</v>
      </c>
      <c r="E37" s="4">
        <v>0.0</v>
      </c>
      <c r="F37" s="4"/>
      <c r="G37" s="4"/>
    </row>
    <row r="38">
      <c r="A38" s="4" t="s">
        <v>308</v>
      </c>
      <c r="B38" s="4" t="s">
        <v>279</v>
      </c>
      <c r="C38" s="4" t="s">
        <v>275</v>
      </c>
      <c r="D38" s="4" t="s">
        <v>291</v>
      </c>
      <c r="E38" s="4">
        <v>0.165308</v>
      </c>
      <c r="F38" s="4"/>
      <c r="G38" s="4"/>
    </row>
    <row r="39">
      <c r="A39" s="4" t="s">
        <v>308</v>
      </c>
      <c r="B39" s="4" t="s">
        <v>279</v>
      </c>
      <c r="C39" s="4" t="s">
        <v>275</v>
      </c>
      <c r="D39" s="4" t="s">
        <v>292</v>
      </c>
      <c r="E39" s="4">
        <v>2.55391</v>
      </c>
      <c r="F39" s="4"/>
      <c r="G39" s="4"/>
    </row>
    <row r="40">
      <c r="A40" s="4" t="s">
        <v>308</v>
      </c>
      <c r="B40" s="4" t="s">
        <v>279</v>
      </c>
      <c r="C40" s="4" t="s">
        <v>275</v>
      </c>
      <c r="D40" s="4" t="s">
        <v>293</v>
      </c>
      <c r="E40" s="4">
        <v>0.00562859</v>
      </c>
      <c r="F40" s="4"/>
      <c r="G40" s="4"/>
    </row>
    <row r="41">
      <c r="A41" s="4" t="s">
        <v>308</v>
      </c>
      <c r="B41" s="4" t="s">
        <v>279</v>
      </c>
      <c r="C41" s="4" t="s">
        <v>275</v>
      </c>
      <c r="D41" s="4" t="s">
        <v>294</v>
      </c>
      <c r="E41" s="4">
        <v>0.142402</v>
      </c>
      <c r="F41" s="4"/>
      <c r="G41" s="4"/>
    </row>
    <row r="42">
      <c r="A42" s="4" t="s">
        <v>308</v>
      </c>
      <c r="B42" s="4" t="s">
        <v>279</v>
      </c>
      <c r="C42" s="4" t="s">
        <v>275</v>
      </c>
      <c r="D42" s="4" t="s">
        <v>295</v>
      </c>
      <c r="E42" s="4">
        <v>0.706455</v>
      </c>
      <c r="F42" s="4"/>
      <c r="G42" s="4"/>
    </row>
    <row r="43">
      <c r="A43" s="4" t="s">
        <v>308</v>
      </c>
      <c r="B43" s="4" t="s">
        <v>279</v>
      </c>
      <c r="C43" s="4" t="s">
        <v>275</v>
      </c>
      <c r="D43" s="4" t="s">
        <v>296</v>
      </c>
      <c r="E43" s="4">
        <v>55.435</v>
      </c>
      <c r="F43" s="4"/>
      <c r="G43" s="4"/>
    </row>
    <row r="44">
      <c r="A44" s="4" t="s">
        <v>308</v>
      </c>
      <c r="B44" s="4" t="s">
        <v>279</v>
      </c>
      <c r="C44" s="4" t="s">
        <v>275</v>
      </c>
      <c r="D44" s="4" t="s">
        <v>297</v>
      </c>
      <c r="E44" s="32">
        <v>4.05312E-6</v>
      </c>
      <c r="F44" s="4"/>
      <c r="G44" s="4"/>
    </row>
    <row r="45">
      <c r="A45" s="4" t="s">
        <v>308</v>
      </c>
      <c r="B45" s="4" t="s">
        <v>279</v>
      </c>
      <c r="C45" s="4" t="s">
        <v>275</v>
      </c>
      <c r="D45" s="4" t="s">
        <v>298</v>
      </c>
      <c r="E45" s="4">
        <v>0.00572157</v>
      </c>
      <c r="F45" s="4"/>
      <c r="G45" s="4"/>
    </row>
    <row r="48">
      <c r="A48" s="13" t="s">
        <v>309</v>
      </c>
    </row>
    <row r="49">
      <c r="A49" s="4" t="s">
        <v>310</v>
      </c>
      <c r="B49" s="4" t="s">
        <v>166</v>
      </c>
      <c r="C49" s="4" t="s">
        <v>170</v>
      </c>
      <c r="E49" s="4">
        <v>7.08812</v>
      </c>
      <c r="F49" s="4"/>
      <c r="G49" s="4"/>
    </row>
    <row r="50">
      <c r="A50" s="4" t="s">
        <v>310</v>
      </c>
      <c r="B50" s="4" t="s">
        <v>143</v>
      </c>
      <c r="C50" s="4" t="s">
        <v>170</v>
      </c>
      <c r="E50" s="4">
        <v>22.5081</v>
      </c>
      <c r="F50" s="4"/>
      <c r="G50" s="4"/>
    </row>
    <row r="51">
      <c r="A51" s="4" t="s">
        <v>310</v>
      </c>
      <c r="B51" s="4" t="s">
        <v>181</v>
      </c>
      <c r="C51" s="4" t="s">
        <v>170</v>
      </c>
      <c r="E51" s="36">
        <v>33.2611</v>
      </c>
      <c r="F51" s="4" t="s">
        <v>278</v>
      </c>
      <c r="G51" s="4">
        <f>E51-E50-E49</f>
        <v>3.66488</v>
      </c>
      <c r="H51" s="29">
        <f>G51-sum(E54:E61)+E59</f>
        <v>-0.3747195836</v>
      </c>
    </row>
    <row r="52">
      <c r="A52" s="4" t="s">
        <v>310</v>
      </c>
      <c r="B52" s="4" t="s">
        <v>279</v>
      </c>
      <c r="C52" s="4" t="s">
        <v>275</v>
      </c>
      <c r="D52" s="4" t="s">
        <v>289</v>
      </c>
      <c r="E52" s="4">
        <v>17.5126</v>
      </c>
      <c r="F52" s="4"/>
      <c r="G52" s="4"/>
    </row>
    <row r="53">
      <c r="A53" s="4" t="s">
        <v>310</v>
      </c>
      <c r="B53" s="4" t="s">
        <v>279</v>
      </c>
      <c r="C53" s="4" t="s">
        <v>275</v>
      </c>
      <c r="D53" s="4" t="s">
        <v>290</v>
      </c>
      <c r="E53" s="4">
        <v>3.29711</v>
      </c>
      <c r="F53" s="4"/>
      <c r="G53" s="4"/>
    </row>
    <row r="54">
      <c r="A54" s="4" t="s">
        <v>310</v>
      </c>
      <c r="B54" s="4" t="s">
        <v>279</v>
      </c>
      <c r="C54" s="4" t="s">
        <v>275</v>
      </c>
      <c r="D54" s="4" t="s">
        <v>291</v>
      </c>
      <c r="E54" s="4">
        <v>0.588566</v>
      </c>
      <c r="F54" s="4"/>
      <c r="G54" s="4"/>
    </row>
    <row r="55">
      <c r="A55" s="4" t="s">
        <v>310</v>
      </c>
      <c r="B55" s="4" t="s">
        <v>279</v>
      </c>
      <c r="C55" s="4" t="s">
        <v>275</v>
      </c>
      <c r="D55" s="4" t="s">
        <v>292</v>
      </c>
      <c r="E55" s="4">
        <v>2.56821</v>
      </c>
      <c r="F55" s="4"/>
      <c r="G55" s="4"/>
    </row>
    <row r="56">
      <c r="A56" s="4" t="s">
        <v>310</v>
      </c>
      <c r="B56" s="4" t="s">
        <v>279</v>
      </c>
      <c r="C56" s="4" t="s">
        <v>275</v>
      </c>
      <c r="D56" s="4" t="s">
        <v>293</v>
      </c>
      <c r="E56" s="4">
        <v>0.0122783</v>
      </c>
      <c r="F56" s="4"/>
      <c r="G56" s="4"/>
    </row>
    <row r="57">
      <c r="A57" s="4" t="s">
        <v>310</v>
      </c>
      <c r="B57" s="4" t="s">
        <v>279</v>
      </c>
      <c r="C57" s="4" t="s">
        <v>275</v>
      </c>
      <c r="D57" s="4" t="s">
        <v>294</v>
      </c>
      <c r="E57" s="4">
        <v>0.157143</v>
      </c>
      <c r="F57" s="4"/>
      <c r="G57" s="4"/>
    </row>
    <row r="58">
      <c r="A58" s="4" t="s">
        <v>310</v>
      </c>
      <c r="B58" s="4" t="s">
        <v>279</v>
      </c>
      <c r="C58" s="4" t="s">
        <v>275</v>
      </c>
      <c r="D58" s="4" t="s">
        <v>295</v>
      </c>
      <c r="E58" s="4">
        <v>0.705081</v>
      </c>
      <c r="F58" s="4"/>
      <c r="G58" s="4"/>
    </row>
    <row r="59">
      <c r="A59" s="4" t="s">
        <v>310</v>
      </c>
      <c r="B59" s="4" t="s">
        <v>279</v>
      </c>
      <c r="C59" s="4" t="s">
        <v>275</v>
      </c>
      <c r="D59" s="4" t="s">
        <v>296</v>
      </c>
      <c r="E59" s="4">
        <v>49.9988</v>
      </c>
      <c r="F59" s="4"/>
      <c r="G59" s="4"/>
    </row>
    <row r="60">
      <c r="A60" s="4" t="s">
        <v>310</v>
      </c>
      <c r="B60" s="4" t="s">
        <v>279</v>
      </c>
      <c r="C60" s="4" t="s">
        <v>275</v>
      </c>
      <c r="D60" s="4" t="s">
        <v>297</v>
      </c>
      <c r="E60" s="32">
        <v>5.48363E-6</v>
      </c>
      <c r="F60" s="4"/>
      <c r="G60" s="4"/>
    </row>
    <row r="61">
      <c r="A61" s="4" t="s">
        <v>310</v>
      </c>
      <c r="B61" s="4" t="s">
        <v>279</v>
      </c>
      <c r="C61" s="4" t="s">
        <v>275</v>
      </c>
      <c r="D61" s="4" t="s">
        <v>298</v>
      </c>
      <c r="E61" s="4">
        <v>0.0083158</v>
      </c>
      <c r="F61" s="4"/>
      <c r="G61" s="4"/>
    </row>
    <row r="64">
      <c r="A64" s="37" t="s">
        <v>311</v>
      </c>
    </row>
  </sheetData>
  <mergeCells count="6">
    <mergeCell ref="A1:H1"/>
    <mergeCell ref="A16:H16"/>
    <mergeCell ref="J1:Q1"/>
    <mergeCell ref="A48:H48"/>
    <mergeCell ref="A32:H32"/>
    <mergeCell ref="A64:H64"/>
  </mergeCells>
  <hyperlinks>
    <hyperlink r:id="rId1" ref="A6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4.57"/>
  </cols>
  <sheetData>
    <row r="1">
      <c r="A1" s="5" t="s">
        <v>58</v>
      </c>
      <c r="J1" s="4" t="s">
        <v>60</v>
      </c>
      <c r="K1" s="4" t="s">
        <v>61</v>
      </c>
    </row>
    <row r="2">
      <c r="A2" s="4" t="s">
        <v>15</v>
      </c>
      <c r="B2" s="4" t="s">
        <v>62</v>
      </c>
      <c r="C2" s="4" t="s">
        <v>6</v>
      </c>
      <c r="D2" s="4">
        <v>15.0049</v>
      </c>
      <c r="E2" s="4">
        <v>2.95646</v>
      </c>
      <c r="F2" s="4">
        <v>4.29354</v>
      </c>
      <c r="G2" s="4">
        <v>9.07567</v>
      </c>
      <c r="J2" s="4">
        <v>9.060233333</v>
      </c>
    </row>
    <row r="3">
      <c r="A3" s="4" t="s">
        <v>64</v>
      </c>
      <c r="B3" s="4">
        <v>2.0</v>
      </c>
      <c r="C3" s="4">
        <v>24.1504</v>
      </c>
      <c r="D3" s="4">
        <v>1.70608</v>
      </c>
      <c r="E3" s="4">
        <v>4.73288</v>
      </c>
      <c r="F3" s="4">
        <v>7.33865</v>
      </c>
      <c r="G3" s="4">
        <v>7.23513</v>
      </c>
      <c r="J3" s="4">
        <v>7.586356667</v>
      </c>
      <c r="K3">
        <f>J2/J3</f>
        <v>1.194279907</v>
      </c>
    </row>
    <row r="6">
      <c r="A6" s="4" t="s">
        <v>66</v>
      </c>
      <c r="B6" s="4" t="s">
        <v>6</v>
      </c>
      <c r="D6" s="4">
        <v>124.313</v>
      </c>
      <c r="E6" s="4">
        <v>1.82871</v>
      </c>
      <c r="F6" s="4">
        <v>91.2578</v>
      </c>
      <c r="G6" s="4">
        <v>94.9923</v>
      </c>
      <c r="J6" s="4">
        <v>91.2578</v>
      </c>
    </row>
    <row r="7">
      <c r="A7" s="4" t="s">
        <v>68</v>
      </c>
      <c r="B7" s="4" t="s">
        <v>69</v>
      </c>
      <c r="C7" s="4" t="s">
        <v>70</v>
      </c>
      <c r="D7" s="4">
        <v>99.0921</v>
      </c>
      <c r="E7" s="4">
        <v>0.936307</v>
      </c>
      <c r="F7" s="4">
        <v>33.369</v>
      </c>
      <c r="G7" s="4">
        <v>40.097</v>
      </c>
      <c r="H7" s="4">
        <v>22.6381</v>
      </c>
      <c r="J7" s="4">
        <v>40.097</v>
      </c>
      <c r="K7">
        <f>J6/J7</f>
        <v>2.27592588</v>
      </c>
    </row>
    <row r="10">
      <c r="A10" s="4" t="s">
        <v>67</v>
      </c>
      <c r="B10" s="4">
        <v>0.0</v>
      </c>
      <c r="C10" s="4" t="s">
        <v>6</v>
      </c>
      <c r="D10" s="4">
        <v>43.951</v>
      </c>
      <c r="E10" s="4">
        <v>6.25083</v>
      </c>
      <c r="F10" s="4">
        <v>25.7168</v>
      </c>
      <c r="G10" s="4">
        <v>37.8919</v>
      </c>
      <c r="H10" s="4" t="s">
        <v>7</v>
      </c>
    </row>
    <row r="11">
      <c r="A11" s="4" t="s">
        <v>67</v>
      </c>
      <c r="B11" s="4">
        <v>1.0</v>
      </c>
      <c r="C11" s="4" t="s">
        <v>6</v>
      </c>
      <c r="D11" s="4">
        <v>44.5422</v>
      </c>
      <c r="E11" s="4">
        <v>6.25156</v>
      </c>
      <c r="F11" s="4">
        <v>25.9607</v>
      </c>
      <c r="G11" s="4">
        <v>38.5442</v>
      </c>
      <c r="H11" s="4" t="s">
        <v>7</v>
      </c>
    </row>
    <row r="12">
      <c r="A12" s="4" t="s">
        <v>67</v>
      </c>
      <c r="B12" s="4">
        <v>2.0</v>
      </c>
      <c r="C12" s="4" t="s">
        <v>6</v>
      </c>
      <c r="D12" s="4">
        <v>45.167</v>
      </c>
      <c r="E12" s="4">
        <v>6.2724</v>
      </c>
      <c r="F12" s="4">
        <v>25.3</v>
      </c>
      <c r="G12" s="4">
        <v>39.0775</v>
      </c>
      <c r="H12" s="4" t="s">
        <v>7</v>
      </c>
      <c r="I12">
        <f>AVERAGE(G10:G12)</f>
        <v>38.50453333</v>
      </c>
      <c r="K12">
        <f>I12/I21</f>
        <v>2.210350878</v>
      </c>
    </row>
    <row r="13">
      <c r="A13" s="4" t="s">
        <v>71</v>
      </c>
      <c r="B13" s="4">
        <v>0.0</v>
      </c>
      <c r="C13" s="4" t="s">
        <v>6</v>
      </c>
      <c r="D13" s="4">
        <v>282.575</v>
      </c>
      <c r="E13" s="4">
        <v>13.6044</v>
      </c>
      <c r="F13" s="4">
        <v>220.562</v>
      </c>
      <c r="G13" s="4">
        <v>277.709</v>
      </c>
      <c r="H13" s="4" t="s">
        <v>7</v>
      </c>
    </row>
    <row r="14">
      <c r="A14" s="4" t="s">
        <v>71</v>
      </c>
      <c r="B14" s="4">
        <v>1.0</v>
      </c>
      <c r="C14" s="4" t="s">
        <v>6</v>
      </c>
      <c r="D14" s="4">
        <v>284.637</v>
      </c>
      <c r="E14" s="4">
        <v>13.7142</v>
      </c>
      <c r="F14" s="4">
        <v>215.875</v>
      </c>
      <c r="G14" s="4">
        <v>279.822</v>
      </c>
      <c r="H14" s="4" t="s">
        <v>7</v>
      </c>
    </row>
    <row r="15">
      <c r="A15" s="4" t="s">
        <v>71</v>
      </c>
      <c r="B15" s="4">
        <v>2.0</v>
      </c>
      <c r="C15" s="4" t="s">
        <v>6</v>
      </c>
      <c r="D15" s="4">
        <v>289.358</v>
      </c>
      <c r="E15" s="4">
        <v>19.7991</v>
      </c>
      <c r="F15" s="4">
        <v>219.407</v>
      </c>
      <c r="G15" s="4">
        <v>283.449</v>
      </c>
      <c r="H15" s="4" t="s">
        <v>7</v>
      </c>
      <c r="I15">
        <f>AVERAGE(G13:G15)</f>
        <v>280.3266667</v>
      </c>
      <c r="K15">
        <f>I15/I24</f>
        <v>3.619454969</v>
      </c>
    </row>
    <row r="16">
      <c r="A16" s="4" t="s">
        <v>72</v>
      </c>
      <c r="B16" s="4">
        <v>0.0</v>
      </c>
      <c r="C16" s="4" t="s">
        <v>6</v>
      </c>
      <c r="D16" s="4">
        <v>13.451</v>
      </c>
      <c r="E16" s="4">
        <v>2.77189</v>
      </c>
      <c r="F16" s="4">
        <v>4.27948</v>
      </c>
      <c r="G16" s="4">
        <v>8.78564</v>
      </c>
      <c r="H16" s="4" t="s">
        <v>7</v>
      </c>
    </row>
    <row r="17">
      <c r="A17" s="4" t="s">
        <v>72</v>
      </c>
      <c r="B17" s="4">
        <v>1.0</v>
      </c>
      <c r="C17" s="4" t="s">
        <v>6</v>
      </c>
      <c r="D17" s="4">
        <v>15.1573</v>
      </c>
      <c r="E17" s="4">
        <v>2.99363</v>
      </c>
      <c r="F17" s="4">
        <v>4.17606</v>
      </c>
      <c r="G17" s="4">
        <v>9.14382</v>
      </c>
      <c r="H17" s="4" t="s">
        <v>7</v>
      </c>
    </row>
    <row r="18">
      <c r="A18" s="4" t="s">
        <v>72</v>
      </c>
      <c r="B18" s="4">
        <v>2.0</v>
      </c>
      <c r="C18" s="4" t="s">
        <v>6</v>
      </c>
      <c r="D18" s="4">
        <v>14.2976</v>
      </c>
      <c r="E18" s="4">
        <v>2.68505</v>
      </c>
      <c r="F18" s="4">
        <v>4.55444</v>
      </c>
      <c r="G18" s="4">
        <v>9.06315</v>
      </c>
      <c r="H18" s="4" t="s">
        <v>7</v>
      </c>
      <c r="I18">
        <f>AVERAGE(G16:G18)</f>
        <v>8.997536667</v>
      </c>
      <c r="K18">
        <f>I18/I27</f>
        <v>1.293065975</v>
      </c>
    </row>
    <row r="19">
      <c r="A19" s="4" t="s">
        <v>77</v>
      </c>
      <c r="B19" s="4">
        <v>0.0</v>
      </c>
      <c r="D19" s="4">
        <v>31.9641</v>
      </c>
      <c r="E19" s="4">
        <v>3.63299</v>
      </c>
      <c r="F19" s="4">
        <v>11.1242</v>
      </c>
      <c r="G19" s="4">
        <v>17.5246</v>
      </c>
      <c r="H19" s="4">
        <v>5.99114</v>
      </c>
    </row>
    <row r="20">
      <c r="A20" s="4" t="s">
        <v>77</v>
      </c>
      <c r="B20" s="4">
        <v>1.0</v>
      </c>
      <c r="D20" s="4">
        <v>31.5587</v>
      </c>
      <c r="E20" s="4">
        <v>3.66271</v>
      </c>
      <c r="F20" s="4">
        <v>10.7583</v>
      </c>
      <c r="G20" s="4">
        <v>17.2645</v>
      </c>
      <c r="H20" s="4">
        <v>6.06003</v>
      </c>
    </row>
    <row r="21">
      <c r="A21" s="4" t="s">
        <v>77</v>
      </c>
      <c r="B21" s="4">
        <v>2.0</v>
      </c>
      <c r="D21" s="4">
        <v>32.2576</v>
      </c>
      <c r="E21" s="4">
        <v>3.61894</v>
      </c>
      <c r="F21" s="4">
        <v>10.9494</v>
      </c>
      <c r="G21" s="4">
        <v>17.4712</v>
      </c>
      <c r="H21" s="4">
        <v>5.93151</v>
      </c>
      <c r="I21">
        <f>AVERAGE(G19:G21)</f>
        <v>17.4201</v>
      </c>
    </row>
    <row r="22">
      <c r="A22" s="4" t="s">
        <v>78</v>
      </c>
      <c r="B22" s="4">
        <v>0.0</v>
      </c>
      <c r="D22" s="4">
        <v>103.307</v>
      </c>
      <c r="E22" s="4">
        <v>7.62721</v>
      </c>
      <c r="F22" s="4">
        <v>29.6683</v>
      </c>
      <c r="G22" s="4">
        <v>82.6737</v>
      </c>
      <c r="H22" s="4">
        <v>6.67028</v>
      </c>
    </row>
    <row r="23">
      <c r="A23" s="4" t="s">
        <v>78</v>
      </c>
      <c r="B23" s="4">
        <v>1.0</v>
      </c>
      <c r="D23" s="4">
        <v>86.5764</v>
      </c>
      <c r="E23" s="4">
        <v>6.94787</v>
      </c>
      <c r="F23" s="4">
        <v>26.4844</v>
      </c>
      <c r="G23" s="4">
        <v>67.5022</v>
      </c>
      <c r="H23" s="4">
        <v>6.09776</v>
      </c>
    </row>
    <row r="24">
      <c r="A24" s="4" t="s">
        <v>78</v>
      </c>
      <c r="B24" s="4">
        <v>2.0</v>
      </c>
      <c r="D24" s="4">
        <v>103.691</v>
      </c>
      <c r="E24" s="4">
        <v>7.2772</v>
      </c>
      <c r="F24" s="4">
        <v>30.6674</v>
      </c>
      <c r="G24" s="4">
        <v>82.174</v>
      </c>
      <c r="H24" s="4">
        <v>6.1165</v>
      </c>
      <c r="I24">
        <f>AVERAGE(G22:G24)</f>
        <v>77.44996667</v>
      </c>
    </row>
    <row r="25">
      <c r="A25" s="4" t="s">
        <v>64</v>
      </c>
      <c r="B25" s="4">
        <v>0.0</v>
      </c>
      <c r="D25" s="4">
        <v>21.4776</v>
      </c>
      <c r="E25" s="4">
        <v>1.63497</v>
      </c>
      <c r="F25" s="4">
        <v>4.67723</v>
      </c>
      <c r="G25" s="4">
        <v>7.02523</v>
      </c>
      <c r="H25" s="4">
        <v>6.0076</v>
      </c>
    </row>
    <row r="26">
      <c r="A26" s="4" t="s">
        <v>64</v>
      </c>
      <c r="B26" s="4">
        <v>1.0</v>
      </c>
      <c r="D26" s="4">
        <v>20.9039</v>
      </c>
      <c r="E26" s="4">
        <v>1.60019</v>
      </c>
      <c r="F26" s="4">
        <v>4.49489</v>
      </c>
      <c r="G26" s="4">
        <v>6.82616</v>
      </c>
      <c r="H26" s="4">
        <v>6.05805</v>
      </c>
    </row>
    <row r="27">
      <c r="A27" s="4" t="s">
        <v>64</v>
      </c>
      <c r="B27" s="4">
        <v>2.0</v>
      </c>
      <c r="D27" s="4">
        <v>21.4916</v>
      </c>
      <c r="E27" s="4">
        <v>1.6511</v>
      </c>
      <c r="F27" s="4">
        <v>4.63689</v>
      </c>
      <c r="G27" s="4">
        <v>7.0235</v>
      </c>
      <c r="H27" s="4">
        <v>5.88103</v>
      </c>
      <c r="I27">
        <f>AVERAGE(G25:G27)</f>
        <v>6.958296667</v>
      </c>
    </row>
    <row r="29">
      <c r="A29" s="5" t="s">
        <v>79</v>
      </c>
    </row>
    <row r="30">
      <c r="A30" s="4" t="s">
        <v>68</v>
      </c>
      <c r="B30" s="4" t="s">
        <v>69</v>
      </c>
      <c r="C30" s="4" t="s">
        <v>80</v>
      </c>
      <c r="D30" s="4">
        <v>122.107</v>
      </c>
      <c r="E30" s="4">
        <v>1.36749</v>
      </c>
      <c r="F30" s="4">
        <v>38.5477</v>
      </c>
      <c r="G30" s="4">
        <v>47.1814</v>
      </c>
      <c r="H30" s="4">
        <v>24.6965</v>
      </c>
      <c r="I30" s="4">
        <v>16.0</v>
      </c>
    </row>
    <row r="31">
      <c r="A31" s="4" t="s">
        <v>68</v>
      </c>
      <c r="B31" s="4" t="s">
        <v>69</v>
      </c>
      <c r="C31" s="4" t="s">
        <v>82</v>
      </c>
      <c r="D31" s="4">
        <v>776.379</v>
      </c>
      <c r="E31" s="4">
        <v>11.4703</v>
      </c>
      <c r="F31" s="4">
        <v>330.947</v>
      </c>
      <c r="G31" s="4">
        <v>370.031</v>
      </c>
      <c r="H31" s="4">
        <v>25.5049</v>
      </c>
      <c r="I31" s="4">
        <v>1.0</v>
      </c>
    </row>
    <row r="32">
      <c r="A32" s="4" t="s">
        <v>68</v>
      </c>
      <c r="B32" s="4" t="s">
        <v>69</v>
      </c>
      <c r="C32" s="4" t="s">
        <v>83</v>
      </c>
      <c r="D32" s="4">
        <v>103.355</v>
      </c>
      <c r="E32" s="4">
        <v>0.983275</v>
      </c>
      <c r="F32" s="4">
        <v>33.0717</v>
      </c>
      <c r="G32" s="4">
        <v>40.2162</v>
      </c>
      <c r="H32" s="4">
        <v>23.1906</v>
      </c>
      <c r="I32" s="4">
        <v>24.0</v>
      </c>
    </row>
    <row r="33">
      <c r="A33" s="4" t="s">
        <v>68</v>
      </c>
      <c r="B33" s="4" t="s">
        <v>69</v>
      </c>
      <c r="C33" s="4" t="s">
        <v>70</v>
      </c>
      <c r="D33" s="4">
        <v>99.0921</v>
      </c>
      <c r="E33" s="4">
        <v>0.936307</v>
      </c>
      <c r="F33" s="4">
        <v>33.369</v>
      </c>
      <c r="G33" s="4">
        <v>40.097</v>
      </c>
      <c r="H33" s="4">
        <v>22.6381</v>
      </c>
      <c r="I33" s="4">
        <v>32.0</v>
      </c>
    </row>
    <row r="34">
      <c r="A34" s="4" t="s">
        <v>68</v>
      </c>
      <c r="B34" s="4" t="s">
        <v>69</v>
      </c>
      <c r="C34" s="4" t="s">
        <v>84</v>
      </c>
      <c r="D34" s="4">
        <v>117.112</v>
      </c>
      <c r="E34" s="4">
        <v>1.37103</v>
      </c>
      <c r="F34" s="4">
        <v>48.6405</v>
      </c>
      <c r="G34" s="4">
        <v>56.7862</v>
      </c>
      <c r="H34" s="4">
        <v>24.9429</v>
      </c>
      <c r="I34" s="4">
        <v>40.0</v>
      </c>
    </row>
    <row r="35">
      <c r="A35" s="4" t="s">
        <v>68</v>
      </c>
      <c r="B35" s="4" t="s">
        <v>69</v>
      </c>
      <c r="C35" s="4" t="s">
        <v>85</v>
      </c>
      <c r="D35" s="4">
        <v>115.524</v>
      </c>
      <c r="E35" s="4">
        <v>1.88275</v>
      </c>
      <c r="F35" s="4">
        <v>48.2182</v>
      </c>
      <c r="G35" s="4">
        <v>56.9217</v>
      </c>
      <c r="H35" s="4">
        <v>23.1822</v>
      </c>
      <c r="I35" s="4">
        <v>48.0</v>
      </c>
    </row>
    <row r="36">
      <c r="A36" s="4" t="s">
        <v>68</v>
      </c>
      <c r="B36" s="4" t="s">
        <v>69</v>
      </c>
      <c r="C36" s="4" t="s">
        <v>86</v>
      </c>
      <c r="D36" s="4">
        <v>151.778</v>
      </c>
      <c r="E36" s="4">
        <v>1.94783</v>
      </c>
      <c r="F36" s="4">
        <v>49.2319</v>
      </c>
      <c r="G36" s="4">
        <v>59.0604</v>
      </c>
      <c r="H36" s="4">
        <v>24.2328</v>
      </c>
      <c r="I36" s="4">
        <v>8.0</v>
      </c>
    </row>
    <row r="40">
      <c r="A40" s="4" t="s">
        <v>87</v>
      </c>
      <c r="B40" s="4" t="s">
        <v>6</v>
      </c>
      <c r="D40" s="4">
        <v>557.604</v>
      </c>
      <c r="E40" s="4">
        <v>2.58802</v>
      </c>
      <c r="F40" s="4">
        <v>319.958</v>
      </c>
      <c r="G40" s="4">
        <v>355.232</v>
      </c>
      <c r="I40" s="4">
        <v>1.0</v>
      </c>
    </row>
    <row r="41">
      <c r="A41" s="4" t="s">
        <v>88</v>
      </c>
      <c r="B41" s="4" t="s">
        <v>6</v>
      </c>
      <c r="D41" s="4">
        <v>88.9189</v>
      </c>
      <c r="E41" s="4">
        <v>1.88715</v>
      </c>
      <c r="F41" s="4">
        <v>49.9012</v>
      </c>
      <c r="G41" s="4">
        <v>54.8542</v>
      </c>
      <c r="I41" s="4">
        <v>16.0</v>
      </c>
    </row>
    <row r="42">
      <c r="A42" s="4" t="s">
        <v>89</v>
      </c>
      <c r="B42" s="4" t="s">
        <v>6</v>
      </c>
      <c r="D42" s="4">
        <v>97.6125</v>
      </c>
      <c r="E42" s="4">
        <v>0.994529</v>
      </c>
      <c r="F42" s="4">
        <v>66.6157</v>
      </c>
      <c r="G42" s="4">
        <v>69.8701</v>
      </c>
      <c r="I42" s="4">
        <v>24.0</v>
      </c>
    </row>
    <row r="43">
      <c r="A43" s="4" t="s">
        <v>66</v>
      </c>
      <c r="B43" s="4" t="s">
        <v>6</v>
      </c>
      <c r="D43" s="4">
        <v>124.313</v>
      </c>
      <c r="E43" s="4">
        <v>1.82871</v>
      </c>
      <c r="F43" s="4">
        <v>91.2578</v>
      </c>
      <c r="G43" s="4">
        <v>94.9923</v>
      </c>
      <c r="I43" s="4">
        <v>32.0</v>
      </c>
    </row>
    <row r="44">
      <c r="A44" s="4" t="s">
        <v>90</v>
      </c>
      <c r="B44" s="4" t="s">
        <v>6</v>
      </c>
      <c r="D44" s="4">
        <v>142.7</v>
      </c>
      <c r="E44" s="4">
        <v>3.27647</v>
      </c>
      <c r="F44" s="4">
        <v>109.437</v>
      </c>
      <c r="G44" s="4">
        <v>114.498</v>
      </c>
      <c r="I44" s="4">
        <v>40.0</v>
      </c>
    </row>
    <row r="45">
      <c r="A45" s="4" t="s">
        <v>91</v>
      </c>
      <c r="B45" s="4" t="s">
        <v>6</v>
      </c>
      <c r="D45" s="4">
        <v>149.051</v>
      </c>
      <c r="E45" s="4">
        <v>2.64257</v>
      </c>
      <c r="F45" s="4">
        <v>115.754</v>
      </c>
      <c r="G45" s="4">
        <v>120.104</v>
      </c>
      <c r="I45" s="4">
        <v>48.0</v>
      </c>
    </row>
    <row r="46">
      <c r="A46" s="4" t="s">
        <v>92</v>
      </c>
      <c r="B46" s="4" t="s">
        <v>6</v>
      </c>
      <c r="D46" s="4">
        <v>106.971</v>
      </c>
      <c r="E46" s="4">
        <v>1.11433</v>
      </c>
      <c r="F46" s="4">
        <v>53.5888</v>
      </c>
      <c r="G46" s="4">
        <v>59.7238</v>
      </c>
      <c r="I46" s="4">
        <v>8.0</v>
      </c>
    </row>
    <row r="48">
      <c r="A48" s="4" t="s">
        <v>68</v>
      </c>
      <c r="B48" s="4" t="s">
        <v>69</v>
      </c>
      <c r="C48" s="4" t="s">
        <v>95</v>
      </c>
      <c r="D48" s="4">
        <v>110.942</v>
      </c>
      <c r="E48" s="4">
        <v>1.11195</v>
      </c>
      <c r="F48" s="4">
        <v>34.4379</v>
      </c>
      <c r="G48" s="4">
        <v>41.7328</v>
      </c>
      <c r="H48" s="4">
        <v>22.9782</v>
      </c>
      <c r="I48" s="4">
        <v>16.0</v>
      </c>
    </row>
    <row r="49">
      <c r="A49" s="4" t="s">
        <v>68</v>
      </c>
      <c r="B49" s="4" t="s">
        <v>69</v>
      </c>
      <c r="C49" s="4" t="s">
        <v>96</v>
      </c>
      <c r="D49" s="4">
        <v>747.648</v>
      </c>
      <c r="E49" s="4">
        <v>11.3516</v>
      </c>
      <c r="F49" s="4">
        <v>301.99</v>
      </c>
      <c r="G49" s="4">
        <v>336.298</v>
      </c>
      <c r="H49" s="4">
        <v>24.6631</v>
      </c>
      <c r="I49" s="4">
        <v>1.0</v>
      </c>
    </row>
    <row r="50">
      <c r="A50" s="4" t="s">
        <v>68</v>
      </c>
      <c r="B50" s="4" t="s">
        <v>69</v>
      </c>
      <c r="C50" s="4" t="s">
        <v>97</v>
      </c>
      <c r="D50" s="4">
        <v>102.824</v>
      </c>
      <c r="E50" s="4">
        <v>0.732502</v>
      </c>
      <c r="F50" s="4">
        <v>38.3372</v>
      </c>
      <c r="G50" s="4">
        <v>44.651</v>
      </c>
      <c r="H50" s="4">
        <v>21.5093</v>
      </c>
      <c r="I50" s="4">
        <v>24.0</v>
      </c>
    </row>
    <row r="51">
      <c r="A51" s="4" t="s">
        <v>68</v>
      </c>
      <c r="B51" s="4" t="s">
        <v>69</v>
      </c>
      <c r="C51" s="4" t="s">
        <v>98</v>
      </c>
      <c r="D51" s="4">
        <v>104.751</v>
      </c>
      <c r="E51" s="4">
        <v>1.11977</v>
      </c>
      <c r="F51" s="4">
        <v>36.7409</v>
      </c>
      <c r="G51" s="4">
        <v>43.4968</v>
      </c>
      <c r="H51" s="4">
        <v>24.7744</v>
      </c>
      <c r="I51" s="4">
        <v>32.0</v>
      </c>
    </row>
    <row r="52">
      <c r="A52" s="4" t="s">
        <v>68</v>
      </c>
      <c r="B52" s="4" t="s">
        <v>69</v>
      </c>
      <c r="C52" s="4" t="s">
        <v>100</v>
      </c>
      <c r="D52" s="4">
        <v>107.229</v>
      </c>
      <c r="E52" s="4">
        <v>1.40343</v>
      </c>
      <c r="F52" s="4">
        <v>35.7306</v>
      </c>
      <c r="G52" s="4">
        <v>43.202</v>
      </c>
      <c r="H52" s="4">
        <v>24.6445</v>
      </c>
      <c r="I52" s="4">
        <v>40.0</v>
      </c>
    </row>
    <row r="53">
      <c r="A53" s="4" t="s">
        <v>68</v>
      </c>
      <c r="B53" s="4" t="s">
        <v>69</v>
      </c>
      <c r="C53" s="4" t="s">
        <v>101</v>
      </c>
      <c r="D53" s="4">
        <v>109.281</v>
      </c>
      <c r="E53" s="4">
        <v>1.66826</v>
      </c>
      <c r="F53" s="4">
        <v>38.4753</v>
      </c>
      <c r="G53" s="4">
        <v>46.2952</v>
      </c>
      <c r="H53" s="4">
        <v>25.0624</v>
      </c>
      <c r="I53" s="4">
        <v>48.0</v>
      </c>
    </row>
    <row r="54">
      <c r="A54" s="4" t="s">
        <v>68</v>
      </c>
      <c r="B54" s="4" t="s">
        <v>69</v>
      </c>
      <c r="C54" s="4" t="s">
        <v>103</v>
      </c>
      <c r="D54" s="4">
        <v>150.9</v>
      </c>
      <c r="E54" s="4">
        <v>1.69128</v>
      </c>
      <c r="F54" s="4">
        <v>50.2577</v>
      </c>
      <c r="G54" s="4">
        <v>59.2581</v>
      </c>
      <c r="H54" s="4">
        <v>22.8284</v>
      </c>
      <c r="I54" s="4">
        <v>8.0</v>
      </c>
    </row>
    <row r="57">
      <c r="A57" s="4" t="s">
        <v>68</v>
      </c>
      <c r="B57" s="4" t="s">
        <v>104</v>
      </c>
      <c r="C57" s="4" t="s">
        <v>95</v>
      </c>
      <c r="D57" s="4">
        <v>103.622</v>
      </c>
      <c r="E57" s="4">
        <v>1.0606</v>
      </c>
      <c r="F57" s="4">
        <v>27.2452</v>
      </c>
      <c r="G57" s="4">
        <v>34.4409</v>
      </c>
      <c r="H57" s="4">
        <v>23.5512</v>
      </c>
      <c r="I57" s="4">
        <v>16.0</v>
      </c>
    </row>
    <row r="58">
      <c r="A58" s="4" t="s">
        <v>68</v>
      </c>
      <c r="B58" s="4" t="s">
        <v>104</v>
      </c>
      <c r="C58" s="4" t="s">
        <v>96</v>
      </c>
      <c r="D58" s="4">
        <v>713.012</v>
      </c>
      <c r="E58" s="4">
        <v>11.3671</v>
      </c>
      <c r="F58" s="4">
        <v>274.399</v>
      </c>
      <c r="G58" s="4">
        <v>308.398</v>
      </c>
      <c r="H58" s="4">
        <v>25.4658</v>
      </c>
      <c r="I58" s="4">
        <v>1.0</v>
      </c>
    </row>
    <row r="59">
      <c r="A59" s="4" t="s">
        <v>68</v>
      </c>
      <c r="B59" s="4" t="s">
        <v>104</v>
      </c>
      <c r="C59" s="4" t="s">
        <v>97</v>
      </c>
      <c r="D59" s="4">
        <v>88.3694</v>
      </c>
      <c r="E59" s="4">
        <v>0.85187</v>
      </c>
      <c r="F59" s="4">
        <v>24.6827</v>
      </c>
      <c r="G59" s="4">
        <v>31.7101</v>
      </c>
      <c r="H59" s="4">
        <v>22.392</v>
      </c>
      <c r="I59" s="4">
        <v>24.0</v>
      </c>
    </row>
    <row r="60">
      <c r="A60" s="4" t="s">
        <v>68</v>
      </c>
      <c r="B60" s="4" t="s">
        <v>104</v>
      </c>
      <c r="C60" s="4" t="s">
        <v>98</v>
      </c>
      <c r="D60" s="4">
        <v>86.4861</v>
      </c>
      <c r="E60" s="4">
        <v>0.59892</v>
      </c>
      <c r="F60" s="4">
        <v>25.3121</v>
      </c>
      <c r="G60" s="4">
        <v>31.1799</v>
      </c>
      <c r="H60" s="4">
        <v>21.4723</v>
      </c>
      <c r="I60" s="4">
        <v>32.0</v>
      </c>
    </row>
    <row r="61">
      <c r="A61" s="4" t="s">
        <v>68</v>
      </c>
      <c r="B61" s="4" t="s">
        <v>104</v>
      </c>
      <c r="C61" s="4" t="s">
        <v>100</v>
      </c>
      <c r="D61" s="4">
        <v>88.6546</v>
      </c>
      <c r="E61" s="4">
        <v>0.765281</v>
      </c>
      <c r="F61" s="4">
        <v>27.2512</v>
      </c>
      <c r="G61" s="4">
        <v>33.597</v>
      </c>
      <c r="H61" s="4">
        <v>21.9111</v>
      </c>
      <c r="I61" s="4">
        <v>40.0</v>
      </c>
    </row>
    <row r="62">
      <c r="A62" s="4" t="s">
        <v>68</v>
      </c>
      <c r="B62" s="4" t="s">
        <v>104</v>
      </c>
      <c r="C62" s="4" t="s">
        <v>101</v>
      </c>
      <c r="D62" s="4">
        <v>97.7649</v>
      </c>
      <c r="E62" s="4">
        <v>1.59409</v>
      </c>
      <c r="F62" s="4">
        <v>28.5808</v>
      </c>
      <c r="G62" s="4">
        <v>35.7491</v>
      </c>
      <c r="H62" s="4">
        <v>23.7104</v>
      </c>
      <c r="I62" s="4">
        <v>48.0</v>
      </c>
    </row>
    <row r="63">
      <c r="A63" s="4" t="s">
        <v>68</v>
      </c>
      <c r="B63" s="4" t="s">
        <v>104</v>
      </c>
      <c r="C63" s="4" t="s">
        <v>103</v>
      </c>
      <c r="D63" s="4">
        <v>142.818</v>
      </c>
      <c r="E63" s="4">
        <v>1.85789</v>
      </c>
      <c r="F63" s="4">
        <v>43.0001</v>
      </c>
      <c r="G63" s="4">
        <v>52.2507</v>
      </c>
      <c r="H63" s="4">
        <v>23.6568</v>
      </c>
      <c r="I63" s="4">
        <v>8.0</v>
      </c>
    </row>
    <row r="65">
      <c r="A65" s="4" t="s">
        <v>68</v>
      </c>
      <c r="B65" s="4" t="s">
        <v>43</v>
      </c>
      <c r="C65" s="4" t="s">
        <v>95</v>
      </c>
      <c r="D65" s="4">
        <v>125.933</v>
      </c>
      <c r="E65" s="4">
        <v>1.01874</v>
      </c>
      <c r="F65" s="4">
        <v>32.5478</v>
      </c>
      <c r="G65" s="4">
        <v>39.6152</v>
      </c>
      <c r="H65" s="4">
        <v>39.1467</v>
      </c>
      <c r="I65" s="4">
        <v>16.0</v>
      </c>
    </row>
    <row r="66">
      <c r="A66" s="4" t="s">
        <v>68</v>
      </c>
      <c r="B66" s="4" t="s">
        <v>43</v>
      </c>
      <c r="C66" s="4" t="s">
        <v>96</v>
      </c>
      <c r="D66" s="4">
        <v>918.901</v>
      </c>
      <c r="E66" s="4">
        <v>11.4281</v>
      </c>
      <c r="F66" s="4">
        <v>469.387</v>
      </c>
      <c r="G66" s="4">
        <v>504.776</v>
      </c>
      <c r="H66" s="4">
        <v>39.7909</v>
      </c>
      <c r="I66" s="4">
        <v>1.0</v>
      </c>
    </row>
    <row r="67">
      <c r="A67" s="4" t="s">
        <v>68</v>
      </c>
      <c r="B67" s="4" t="s">
        <v>43</v>
      </c>
      <c r="C67" s="4" t="s">
        <v>97</v>
      </c>
      <c r="D67" s="4">
        <v>111.743</v>
      </c>
      <c r="E67" s="4">
        <v>1.06549</v>
      </c>
      <c r="F67" s="4">
        <v>23.8981</v>
      </c>
      <c r="G67" s="4">
        <v>31.009</v>
      </c>
      <c r="H67" s="4">
        <v>40.1129</v>
      </c>
      <c r="I67" s="4">
        <v>24.0</v>
      </c>
    </row>
    <row r="68">
      <c r="A68" s="4" t="s">
        <v>68</v>
      </c>
      <c r="B68" s="4" t="s">
        <v>43</v>
      </c>
      <c r="C68" s="4" t="s">
        <v>98</v>
      </c>
      <c r="D68" s="4">
        <v>104.577</v>
      </c>
      <c r="E68" s="4">
        <v>1.04806</v>
      </c>
      <c r="F68" s="4">
        <v>18.4151</v>
      </c>
      <c r="G68" s="4">
        <v>25.6517</v>
      </c>
      <c r="H68" s="4">
        <v>42.1978</v>
      </c>
      <c r="I68" s="4">
        <v>32.0</v>
      </c>
    </row>
    <row r="69">
      <c r="A69" s="4" t="s">
        <v>68</v>
      </c>
      <c r="B69" s="4" t="s">
        <v>43</v>
      </c>
      <c r="C69" s="4" t="s">
        <v>100</v>
      </c>
      <c r="D69" s="4">
        <v>97.38</v>
      </c>
      <c r="E69" s="4">
        <v>0.78959</v>
      </c>
      <c r="F69" s="4">
        <v>16.4657</v>
      </c>
      <c r="G69" s="4">
        <v>23.034</v>
      </c>
      <c r="H69" s="4">
        <v>39.0041</v>
      </c>
      <c r="I69" s="4">
        <v>40.0</v>
      </c>
    </row>
    <row r="70">
      <c r="A70" s="4" t="s">
        <v>68</v>
      </c>
      <c r="B70" s="4" t="s">
        <v>43</v>
      </c>
      <c r="C70" s="4" t="s">
        <v>101</v>
      </c>
      <c r="D70" s="4">
        <v>98.3431</v>
      </c>
      <c r="E70" s="4">
        <v>0.637942</v>
      </c>
      <c r="F70" s="4">
        <v>15.7803</v>
      </c>
      <c r="G70" s="4">
        <v>22.6676</v>
      </c>
      <c r="H70" s="4">
        <v>40.9243</v>
      </c>
      <c r="I70" s="4">
        <v>48.0</v>
      </c>
    </row>
    <row r="71">
      <c r="A71" s="4" t="s">
        <v>68</v>
      </c>
      <c r="B71" s="4" t="s">
        <v>43</v>
      </c>
      <c r="C71" s="4" t="s">
        <v>103</v>
      </c>
      <c r="D71" s="4">
        <v>173.364</v>
      </c>
      <c r="E71" s="4">
        <v>1.67519</v>
      </c>
      <c r="F71" s="4">
        <v>59.7716</v>
      </c>
      <c r="G71" s="4">
        <v>68.5635</v>
      </c>
      <c r="H71" s="4">
        <v>38.016</v>
      </c>
      <c r="I71" s="4">
        <v>8.0</v>
      </c>
    </row>
    <row r="74">
      <c r="A74" s="4" t="s">
        <v>12</v>
      </c>
      <c r="B74" s="4" t="s">
        <v>6</v>
      </c>
      <c r="D74" s="4">
        <v>13.4397</v>
      </c>
      <c r="E74" s="4">
        <v>3.1134</v>
      </c>
      <c r="F74" s="4">
        <v>4.33081</v>
      </c>
      <c r="G74" s="4">
        <v>8.96673</v>
      </c>
      <c r="I74" s="4">
        <v>40.0</v>
      </c>
    </row>
    <row r="75">
      <c r="A75" s="4" t="s">
        <v>13</v>
      </c>
      <c r="B75" s="4" t="s">
        <v>6</v>
      </c>
      <c r="D75" s="4">
        <v>15.0509</v>
      </c>
      <c r="E75" s="4">
        <v>3.19047</v>
      </c>
      <c r="F75" s="4">
        <v>4.44421</v>
      </c>
      <c r="G75" s="4">
        <v>9.45127</v>
      </c>
      <c r="I75" s="4">
        <v>24.0</v>
      </c>
    </row>
    <row r="76">
      <c r="A76" s="4" t="s">
        <v>14</v>
      </c>
      <c r="B76" s="4" t="s">
        <v>6</v>
      </c>
      <c r="D76" s="4">
        <v>16.1771</v>
      </c>
      <c r="E76" s="4">
        <v>2.98321</v>
      </c>
      <c r="F76" s="4">
        <v>4.64816</v>
      </c>
      <c r="G76" s="4">
        <v>9.41436</v>
      </c>
      <c r="I76" s="4">
        <v>48.0</v>
      </c>
    </row>
    <row r="77">
      <c r="A77" s="4" t="s">
        <v>15</v>
      </c>
      <c r="B77" s="4" t="s">
        <v>6</v>
      </c>
      <c r="D77" s="4">
        <v>16.776</v>
      </c>
      <c r="E77" s="4">
        <v>3.06786</v>
      </c>
      <c r="F77" s="4">
        <v>4.71044</v>
      </c>
      <c r="G77" s="4">
        <v>9.68667</v>
      </c>
      <c r="I77" s="4">
        <v>32.0</v>
      </c>
    </row>
    <row r="78">
      <c r="A78" s="4" t="s">
        <v>16</v>
      </c>
      <c r="B78" s="4" t="s">
        <v>6</v>
      </c>
      <c r="D78" s="4">
        <v>18.7398</v>
      </c>
      <c r="E78" s="4">
        <v>4.11752</v>
      </c>
      <c r="F78" s="4">
        <v>4.98624</v>
      </c>
      <c r="G78" s="4">
        <v>11.1088</v>
      </c>
      <c r="I78" s="4">
        <v>16.0</v>
      </c>
    </row>
    <row r="79">
      <c r="A79" s="4" t="s">
        <v>18</v>
      </c>
      <c r="B79" s="4" t="s">
        <v>6</v>
      </c>
      <c r="D79" s="4">
        <v>23.0217</v>
      </c>
      <c r="E79" s="4">
        <v>5.04487</v>
      </c>
      <c r="F79" s="4">
        <v>7.23652</v>
      </c>
      <c r="G79" s="4">
        <v>14.3818</v>
      </c>
      <c r="I79" s="4">
        <v>8.0</v>
      </c>
    </row>
    <row r="80">
      <c r="A80" s="4" t="s">
        <v>26</v>
      </c>
      <c r="B80" s="4" t="s">
        <v>6</v>
      </c>
      <c r="D80" s="4">
        <v>84.9829</v>
      </c>
      <c r="E80" s="4">
        <v>8.35719</v>
      </c>
      <c r="F80" s="4">
        <v>36.4358</v>
      </c>
      <c r="G80" s="4">
        <v>51.1576</v>
      </c>
      <c r="I80" s="4">
        <v>1.0</v>
      </c>
    </row>
    <row r="82">
      <c r="A82" s="4" t="s">
        <v>48</v>
      </c>
      <c r="B82" s="4" t="s">
        <v>43</v>
      </c>
      <c r="C82" s="4" t="s">
        <v>44</v>
      </c>
      <c r="D82" s="4">
        <v>28.2168</v>
      </c>
      <c r="E82" s="4">
        <v>1.76277</v>
      </c>
      <c r="F82" s="4">
        <v>5.09726</v>
      </c>
      <c r="G82" s="4">
        <v>7.96782</v>
      </c>
      <c r="H82" s="4">
        <v>8.3131</v>
      </c>
      <c r="I82" s="4">
        <v>32.0</v>
      </c>
    </row>
    <row r="83">
      <c r="A83" s="4" t="s">
        <v>48</v>
      </c>
      <c r="B83" s="4" t="s">
        <v>43</v>
      </c>
      <c r="C83" s="4" t="s">
        <v>45</v>
      </c>
      <c r="D83" s="4">
        <v>28.9204</v>
      </c>
      <c r="E83" s="4">
        <v>1.77667</v>
      </c>
      <c r="F83" s="4">
        <v>6.09798</v>
      </c>
      <c r="G83" s="4">
        <v>8.59459</v>
      </c>
      <c r="H83" s="4">
        <v>7.76985</v>
      </c>
      <c r="I83" s="4">
        <v>48.0</v>
      </c>
    </row>
    <row r="84">
      <c r="A84" s="4" t="s">
        <v>48</v>
      </c>
      <c r="B84" s="4" t="s">
        <v>43</v>
      </c>
      <c r="C84" s="4" t="s">
        <v>46</v>
      </c>
      <c r="D84" s="4">
        <v>28.4711</v>
      </c>
      <c r="E84" s="4">
        <v>2.09569</v>
      </c>
      <c r="F84" s="4">
        <v>5.5996</v>
      </c>
      <c r="G84" s="4">
        <v>8.49216</v>
      </c>
      <c r="H84" s="4">
        <v>7.74017</v>
      </c>
      <c r="I84" s="4">
        <v>40.0</v>
      </c>
    </row>
    <row r="85">
      <c r="A85" s="4" t="s">
        <v>48</v>
      </c>
      <c r="B85" s="4" t="s">
        <v>43</v>
      </c>
      <c r="C85" s="4" t="s">
        <v>47</v>
      </c>
      <c r="D85" s="4">
        <v>29.6846</v>
      </c>
      <c r="E85" s="4">
        <v>2.20532</v>
      </c>
      <c r="F85" s="4">
        <v>5.02634</v>
      </c>
      <c r="G85" s="4">
        <v>8.04925</v>
      </c>
      <c r="H85" s="4">
        <v>8.43821</v>
      </c>
      <c r="I85" s="4">
        <v>24.0</v>
      </c>
    </row>
    <row r="86">
      <c r="A86" s="4" t="s">
        <v>48</v>
      </c>
      <c r="B86" s="4" t="s">
        <v>43</v>
      </c>
      <c r="C86" s="4" t="s">
        <v>49</v>
      </c>
      <c r="D86" s="4">
        <v>30.2418</v>
      </c>
      <c r="E86" s="4">
        <v>3.1387</v>
      </c>
      <c r="F86" s="4">
        <v>6.93055</v>
      </c>
      <c r="G86" s="4">
        <v>10.9905</v>
      </c>
      <c r="H86" s="4">
        <v>7.76699</v>
      </c>
      <c r="I86" s="4">
        <v>16.0</v>
      </c>
    </row>
    <row r="87">
      <c r="A87" s="4" t="s">
        <v>48</v>
      </c>
      <c r="B87" s="4" t="s">
        <v>43</v>
      </c>
      <c r="C87" s="4" t="s">
        <v>54</v>
      </c>
      <c r="D87" s="4">
        <v>201.403</v>
      </c>
      <c r="E87" s="4">
        <v>35.4707</v>
      </c>
      <c r="F87" s="4">
        <v>80.8359</v>
      </c>
      <c r="G87" s="4">
        <v>121.017</v>
      </c>
      <c r="H87" s="4">
        <v>5.72997</v>
      </c>
      <c r="I87" s="4">
        <v>1.0</v>
      </c>
    </row>
    <row r="88">
      <c r="A88" s="4" t="s">
        <v>48</v>
      </c>
      <c r="B88" s="4" t="s">
        <v>43</v>
      </c>
      <c r="C88" s="4" t="s">
        <v>50</v>
      </c>
      <c r="D88" s="4">
        <v>43.6299</v>
      </c>
      <c r="E88" s="4">
        <v>5.43491</v>
      </c>
      <c r="F88" s="4">
        <v>12.5046</v>
      </c>
      <c r="G88" s="4">
        <v>19.3701</v>
      </c>
      <c r="H88" s="4">
        <v>7.63136</v>
      </c>
      <c r="I88" s="4">
        <v>8.0</v>
      </c>
    </row>
    <row r="91">
      <c r="A91" s="4" t="s">
        <v>109</v>
      </c>
      <c r="B91" s="4" t="s">
        <v>43</v>
      </c>
      <c r="C91" s="4" t="s">
        <v>95</v>
      </c>
      <c r="D91" s="4">
        <v>123.105</v>
      </c>
      <c r="E91" s="4">
        <v>0.977005</v>
      </c>
      <c r="F91" s="4">
        <v>30.8744</v>
      </c>
      <c r="G91" s="4">
        <v>38.6213</v>
      </c>
      <c r="H91" s="4">
        <v>38.3036</v>
      </c>
      <c r="I91" s="4">
        <v>16.0</v>
      </c>
    </row>
    <row r="92">
      <c r="A92" s="4" t="s">
        <v>109</v>
      </c>
      <c r="B92" s="4" t="s">
        <v>43</v>
      </c>
      <c r="C92" s="4" t="s">
        <v>96</v>
      </c>
      <c r="D92" s="4">
        <v>843.101</v>
      </c>
      <c r="E92" s="4">
        <v>10.9185</v>
      </c>
      <c r="F92" s="4">
        <v>414.76</v>
      </c>
      <c r="G92" s="4">
        <v>448.048</v>
      </c>
      <c r="H92" s="4">
        <v>29.5093</v>
      </c>
      <c r="I92" s="4">
        <v>1.0</v>
      </c>
    </row>
    <row r="93">
      <c r="A93" s="4" t="s">
        <v>109</v>
      </c>
      <c r="B93" s="4" t="s">
        <v>43</v>
      </c>
      <c r="C93" s="4" t="s">
        <v>97</v>
      </c>
      <c r="D93" s="4">
        <v>101.998</v>
      </c>
      <c r="E93" s="4">
        <v>0.849852</v>
      </c>
      <c r="F93" s="4">
        <v>22.7082</v>
      </c>
      <c r="G93" s="4">
        <v>29.5542</v>
      </c>
      <c r="H93" s="4">
        <v>35.8156</v>
      </c>
      <c r="I93" s="4">
        <v>24.0</v>
      </c>
    </row>
    <row r="94">
      <c r="A94" s="4" t="s">
        <v>109</v>
      </c>
      <c r="B94" s="4" t="s">
        <v>43</v>
      </c>
      <c r="C94" s="4" t="s">
        <v>98</v>
      </c>
      <c r="D94" s="4">
        <v>99.5407</v>
      </c>
      <c r="E94" s="4">
        <v>0.935589</v>
      </c>
      <c r="F94" s="4">
        <v>17.5315</v>
      </c>
      <c r="G94" s="4">
        <v>24.2308</v>
      </c>
      <c r="H94" s="4">
        <v>38.5313</v>
      </c>
      <c r="I94" s="4">
        <v>32.0</v>
      </c>
    </row>
    <row r="95">
      <c r="A95" s="4" t="s">
        <v>109</v>
      </c>
      <c r="B95" s="4" t="s">
        <v>43</v>
      </c>
      <c r="C95" s="4" t="s">
        <v>100</v>
      </c>
      <c r="D95" s="4">
        <v>90.3652</v>
      </c>
      <c r="E95" s="4">
        <v>0.754709</v>
      </c>
      <c r="F95" s="4">
        <v>15.5981</v>
      </c>
      <c r="G95" s="4">
        <v>22.6949</v>
      </c>
      <c r="H95" s="4">
        <v>34.9949</v>
      </c>
      <c r="I95" s="4">
        <v>40.0</v>
      </c>
    </row>
    <row r="96">
      <c r="A96" s="4" t="s">
        <v>109</v>
      </c>
      <c r="B96" s="4" t="s">
        <v>43</v>
      </c>
      <c r="C96" s="4" t="s">
        <v>101</v>
      </c>
      <c r="D96" s="4">
        <v>96.0985</v>
      </c>
      <c r="E96" s="4">
        <v>1.6551</v>
      </c>
      <c r="F96" s="4">
        <v>15.1987</v>
      </c>
      <c r="G96" s="4">
        <v>22.143</v>
      </c>
      <c r="H96" s="4">
        <v>35.8363</v>
      </c>
      <c r="I96" s="4">
        <v>48.0</v>
      </c>
    </row>
    <row r="97">
      <c r="A97" s="4" t="s">
        <v>109</v>
      </c>
      <c r="B97" s="4" t="s">
        <v>43</v>
      </c>
      <c r="C97" s="4" t="s">
        <v>103</v>
      </c>
      <c r="D97" s="4">
        <v>171.809</v>
      </c>
      <c r="E97" s="4">
        <v>1.78558</v>
      </c>
      <c r="F97" s="4">
        <v>56.9832</v>
      </c>
      <c r="G97" s="4">
        <v>66.2073</v>
      </c>
      <c r="H97" s="4">
        <v>36.9774</v>
      </c>
      <c r="I97" s="4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314</v>
      </c>
      <c r="B1" s="7" t="s">
        <v>61</v>
      </c>
      <c r="C1" s="8"/>
      <c r="D1" s="7" t="s">
        <v>116</v>
      </c>
      <c r="E1" s="7" t="s">
        <v>118</v>
      </c>
    </row>
    <row r="2">
      <c r="A2" s="4">
        <v>8.0</v>
      </c>
      <c r="B2" s="7">
        <v>1.293065975</v>
      </c>
      <c r="C2" s="8"/>
      <c r="D2" s="7">
        <v>8.997536667</v>
      </c>
      <c r="E2" s="7">
        <v>6.958296667</v>
      </c>
    </row>
    <row r="3">
      <c r="A3" s="4">
        <v>12.0</v>
      </c>
      <c r="B3" s="7">
        <v>2.210350878</v>
      </c>
      <c r="C3" s="8"/>
      <c r="D3" s="7">
        <v>38.50453333</v>
      </c>
      <c r="E3" s="7">
        <v>17.4201</v>
      </c>
    </row>
    <row r="4">
      <c r="A4" s="4">
        <v>16.0</v>
      </c>
      <c r="B4" s="7">
        <v>3.619454969</v>
      </c>
      <c r="C4" s="8"/>
      <c r="D4" s="7">
        <v>280.3266667</v>
      </c>
      <c r="E4" s="7">
        <v>77.44996667</v>
      </c>
    </row>
    <row r="5">
      <c r="B5" s="8"/>
      <c r="C5" s="8"/>
      <c r="D5" s="8"/>
      <c r="E5" s="8"/>
    </row>
    <row r="6">
      <c r="B6" s="8"/>
      <c r="C6" s="8"/>
      <c r="D6" s="8"/>
      <c r="E6" s="8"/>
    </row>
    <row r="11">
      <c r="B11" s="8"/>
      <c r="C11" s="8"/>
      <c r="D11" s="8"/>
      <c r="E11" s="8"/>
    </row>
    <row r="12">
      <c r="B12" s="8"/>
      <c r="C12" s="8"/>
      <c r="D12" s="8"/>
      <c r="E12" s="8"/>
    </row>
    <row r="13">
      <c r="B13" s="8"/>
      <c r="C13" s="8"/>
      <c r="D13" s="8"/>
      <c r="E13" s="8"/>
    </row>
    <row r="14">
      <c r="B14" s="8"/>
      <c r="C14" s="8"/>
      <c r="D14" s="8"/>
      <c r="E14" s="8"/>
    </row>
    <row r="15">
      <c r="B15" s="8"/>
      <c r="D15" s="8"/>
      <c r="E15" s="8"/>
    </row>
    <row r="16">
      <c r="B16" s="8"/>
      <c r="C16" s="8"/>
      <c r="D16" s="8"/>
      <c r="E16" s="8"/>
    </row>
    <row r="17">
      <c r="B17" s="8"/>
      <c r="C17" s="8"/>
      <c r="D17" s="8"/>
      <c r="E17" s="8"/>
    </row>
    <row r="18">
      <c r="B18" s="8"/>
      <c r="C18" s="8"/>
      <c r="D18" s="8"/>
      <c r="E18" s="8"/>
    </row>
    <row r="19">
      <c r="B19" s="8"/>
      <c r="C19" s="8"/>
      <c r="D19" s="8"/>
      <c r="E19" s="8"/>
    </row>
    <row r="20">
      <c r="B20" s="8"/>
      <c r="C20" s="8"/>
      <c r="D20" s="8"/>
      <c r="E20" s="8"/>
    </row>
    <row r="21">
      <c r="A21" s="16" t="s">
        <v>315</v>
      </c>
      <c r="B21" s="8"/>
      <c r="C21" s="8"/>
      <c r="D21" s="8"/>
      <c r="E21" s="8"/>
    </row>
    <row r="22">
      <c r="A22" s="8"/>
      <c r="B22" s="8"/>
      <c r="C22" s="7" t="s">
        <v>316</v>
      </c>
      <c r="D22" s="8"/>
      <c r="E22" s="4" t="s">
        <v>58</v>
      </c>
    </row>
    <row r="23">
      <c r="A23" s="7" t="s">
        <v>317</v>
      </c>
      <c r="C23" s="7" t="s">
        <v>116</v>
      </c>
      <c r="D23" s="7" t="s">
        <v>118</v>
      </c>
      <c r="E23" s="4" t="s">
        <v>116</v>
      </c>
      <c r="F23" s="4" t="s">
        <v>118</v>
      </c>
    </row>
    <row r="24">
      <c r="A24" s="4">
        <v>1.0</v>
      </c>
      <c r="C24" s="7">
        <v>355.232</v>
      </c>
      <c r="D24" s="7">
        <v>370.031</v>
      </c>
      <c r="E24" s="8">
        <f t="shared" ref="E24:E30" si="1">355.232/C24</f>
        <v>1</v>
      </c>
      <c r="F24" s="8">
        <f t="shared" ref="F24:F30" si="2">370.031/D24</f>
        <v>1</v>
      </c>
    </row>
    <row r="25">
      <c r="A25" s="4">
        <v>8.0</v>
      </c>
      <c r="C25" s="7">
        <v>59.7238</v>
      </c>
      <c r="D25" s="7">
        <v>59.0604</v>
      </c>
      <c r="E25" s="8">
        <f t="shared" si="1"/>
        <v>5.947913562</v>
      </c>
      <c r="F25" s="8">
        <f t="shared" si="2"/>
        <v>6.265297898</v>
      </c>
    </row>
    <row r="26">
      <c r="A26" s="4">
        <v>16.0</v>
      </c>
      <c r="C26" s="7">
        <v>54.8542</v>
      </c>
      <c r="D26" s="7">
        <v>47.1814</v>
      </c>
      <c r="E26" s="8">
        <f t="shared" si="1"/>
        <v>6.47593074</v>
      </c>
      <c r="F26" s="8">
        <f t="shared" si="2"/>
        <v>7.842730398</v>
      </c>
    </row>
    <row r="27">
      <c r="A27" s="4">
        <v>24.0</v>
      </c>
      <c r="C27" s="7">
        <v>69.8701</v>
      </c>
      <c r="D27" s="7">
        <v>40.2162</v>
      </c>
      <c r="E27" s="8">
        <f t="shared" si="1"/>
        <v>5.084177638</v>
      </c>
      <c r="F27" s="8">
        <f t="shared" si="2"/>
        <v>9.201043361</v>
      </c>
    </row>
    <row r="28">
      <c r="A28" s="4">
        <v>32.0</v>
      </c>
      <c r="C28" s="7">
        <v>94.9923</v>
      </c>
      <c r="D28" s="7">
        <v>40.097</v>
      </c>
      <c r="E28" s="8">
        <f t="shared" si="1"/>
        <v>3.739587314</v>
      </c>
      <c r="F28" s="8">
        <f t="shared" si="2"/>
        <v>9.228396139</v>
      </c>
    </row>
    <row r="29">
      <c r="A29" s="4">
        <v>40.0</v>
      </c>
      <c r="C29" s="7">
        <v>114.498</v>
      </c>
      <c r="D29" s="7">
        <v>56.7862</v>
      </c>
      <c r="E29" s="8">
        <f t="shared" si="1"/>
        <v>3.102517075</v>
      </c>
      <c r="F29" s="8">
        <f t="shared" si="2"/>
        <v>6.516213446</v>
      </c>
    </row>
    <row r="30">
      <c r="A30" s="4">
        <v>48.0</v>
      </c>
      <c r="C30" s="7">
        <v>120.104</v>
      </c>
      <c r="D30" s="7">
        <v>56.9217</v>
      </c>
      <c r="E30" s="8">
        <f t="shared" si="1"/>
        <v>2.957703324</v>
      </c>
      <c r="F30" s="8">
        <f t="shared" si="2"/>
        <v>6.500701841</v>
      </c>
    </row>
    <row r="31">
      <c r="D31" s="8"/>
      <c r="E31" s="8"/>
    </row>
    <row r="40">
      <c r="D40" s="8"/>
      <c r="E40" s="8"/>
    </row>
    <row r="41">
      <c r="B41" s="8"/>
      <c r="C41" s="8"/>
      <c r="D41" s="8"/>
      <c r="E41" s="8"/>
    </row>
    <row r="42">
      <c r="A42" s="4" t="s">
        <v>314</v>
      </c>
      <c r="B42" s="7" t="s">
        <v>61</v>
      </c>
      <c r="C42" s="8"/>
      <c r="D42" s="7" t="s">
        <v>116</v>
      </c>
      <c r="E42" s="7" t="s">
        <v>118</v>
      </c>
    </row>
    <row r="43">
      <c r="A43" s="4">
        <v>8.0</v>
      </c>
      <c r="B43" s="8">
        <f t="shared" ref="B43:B45" si="3">D43/E43</f>
        <v>1.943997292</v>
      </c>
      <c r="C43" s="8"/>
      <c r="D43" s="7">
        <v>83.06946667</v>
      </c>
      <c r="E43" s="7">
        <v>42.73126667</v>
      </c>
    </row>
    <row r="44">
      <c r="A44" s="4">
        <v>12.0</v>
      </c>
      <c r="B44" s="8">
        <f t="shared" si="3"/>
        <v>3.978239462</v>
      </c>
      <c r="D44" s="7">
        <v>888.744</v>
      </c>
      <c r="E44" s="7">
        <v>223.4013333</v>
      </c>
    </row>
    <row r="45">
      <c r="A45" s="4">
        <v>13.0</v>
      </c>
      <c r="B45" s="8">
        <f t="shared" si="3"/>
        <v>5.404427288</v>
      </c>
      <c r="D45" s="4">
        <v>1792.0</v>
      </c>
      <c r="E45" s="4">
        <v>331.58</v>
      </c>
    </row>
    <row r="47">
      <c r="B47" s="8"/>
      <c r="C47" s="8"/>
      <c r="D47" s="8"/>
      <c r="E47" s="8"/>
    </row>
    <row r="48">
      <c r="B48" s="8"/>
      <c r="C48" s="8"/>
      <c r="D48" s="8"/>
      <c r="E48" s="8"/>
    </row>
    <row r="49">
      <c r="B49" s="8"/>
      <c r="C49" s="8"/>
      <c r="D49" s="8"/>
      <c r="E49" s="8"/>
    </row>
    <row r="50">
      <c r="B50" s="8"/>
      <c r="C50" s="8"/>
      <c r="D50" s="8"/>
      <c r="E50" s="8"/>
    </row>
    <row r="51">
      <c r="B51" s="8"/>
      <c r="C51" s="8"/>
      <c r="D51" s="8"/>
      <c r="E51" s="8"/>
    </row>
    <row r="52">
      <c r="B52" s="8"/>
      <c r="C52" s="8"/>
      <c r="D52" s="8"/>
      <c r="E52" s="8"/>
    </row>
    <row r="53">
      <c r="B53" s="8"/>
      <c r="C53" s="8"/>
      <c r="D53" s="8"/>
      <c r="E53" s="8"/>
    </row>
    <row r="54">
      <c r="B54" s="8"/>
      <c r="C54" s="8"/>
      <c r="D54" s="8"/>
      <c r="E54" s="8"/>
    </row>
    <row r="55">
      <c r="B55" s="8"/>
      <c r="C55" s="8"/>
      <c r="D55" s="8"/>
      <c r="E55" s="8"/>
    </row>
    <row r="56">
      <c r="B56" s="8"/>
      <c r="C56" s="8"/>
      <c r="D56" s="8"/>
      <c r="E56" s="8"/>
    </row>
    <row r="57">
      <c r="B57" s="8"/>
      <c r="C57" s="8"/>
      <c r="D57" s="8"/>
      <c r="E57" s="8"/>
    </row>
    <row r="58">
      <c r="B58" s="8"/>
      <c r="C58" s="8"/>
      <c r="D58" s="8"/>
      <c r="E58" s="8"/>
    </row>
    <row r="59">
      <c r="B59" s="8"/>
      <c r="C59" s="8"/>
      <c r="D59" s="8"/>
      <c r="E59" s="8"/>
    </row>
    <row r="60">
      <c r="B60" s="8"/>
      <c r="C60" s="8"/>
      <c r="D60" s="8"/>
      <c r="E60" s="8"/>
    </row>
    <row r="61">
      <c r="A61" s="4" t="s">
        <v>320</v>
      </c>
    </row>
    <row r="62">
      <c r="A62" s="7" t="s">
        <v>317</v>
      </c>
      <c r="C62" s="7" t="s">
        <v>116</v>
      </c>
      <c r="D62" s="7" t="s">
        <v>118</v>
      </c>
      <c r="E62" s="4" t="s">
        <v>116</v>
      </c>
      <c r="F62" s="4" t="s">
        <v>118</v>
      </c>
    </row>
    <row r="63">
      <c r="A63" s="4">
        <v>1.0</v>
      </c>
      <c r="C63" s="7">
        <v>355.232</v>
      </c>
      <c r="D63" s="7">
        <v>336.298</v>
      </c>
      <c r="E63" s="8">
        <f t="shared" ref="E63:E69" si="4">355.232/C63</f>
        <v>1</v>
      </c>
      <c r="F63" s="8">
        <f t="shared" ref="F63:F69" si="5">336.298/D63</f>
        <v>1</v>
      </c>
    </row>
    <row r="64">
      <c r="A64" s="4">
        <v>8.0</v>
      </c>
      <c r="C64" s="7">
        <v>59.7238</v>
      </c>
      <c r="D64" s="7">
        <v>59.2581</v>
      </c>
      <c r="E64" s="8">
        <f t="shared" si="4"/>
        <v>5.947913562</v>
      </c>
      <c r="F64" s="8">
        <f t="shared" si="5"/>
        <v>5.67513977</v>
      </c>
    </row>
    <row r="65">
      <c r="A65" s="4">
        <v>16.0</v>
      </c>
      <c r="C65" s="7">
        <v>54.8542</v>
      </c>
      <c r="D65" s="7">
        <v>41.7328</v>
      </c>
      <c r="E65" s="8">
        <f t="shared" si="4"/>
        <v>6.47593074</v>
      </c>
      <c r="F65" s="8">
        <f t="shared" si="5"/>
        <v>8.058361768</v>
      </c>
    </row>
    <row r="66">
      <c r="A66" s="4">
        <v>24.0</v>
      </c>
      <c r="C66" s="7">
        <v>69.8701</v>
      </c>
      <c r="D66" s="7">
        <v>44.651</v>
      </c>
      <c r="E66" s="8">
        <f t="shared" si="4"/>
        <v>5.084177638</v>
      </c>
      <c r="F66" s="8">
        <f t="shared" si="5"/>
        <v>7.531701418</v>
      </c>
    </row>
    <row r="67">
      <c r="A67" s="4">
        <v>32.0</v>
      </c>
      <c r="C67" s="7">
        <v>94.9923</v>
      </c>
      <c r="D67" s="7">
        <v>43.4968</v>
      </c>
      <c r="E67" s="8">
        <f t="shared" si="4"/>
        <v>3.739587314</v>
      </c>
      <c r="F67" s="8">
        <f t="shared" si="5"/>
        <v>7.731557264</v>
      </c>
    </row>
    <row r="68">
      <c r="A68" s="4">
        <v>40.0</v>
      </c>
      <c r="C68" s="7">
        <v>114.498</v>
      </c>
      <c r="D68" s="7">
        <v>43.202</v>
      </c>
      <c r="E68" s="8">
        <f t="shared" si="4"/>
        <v>3.102517075</v>
      </c>
      <c r="F68" s="8">
        <f t="shared" si="5"/>
        <v>7.784315541</v>
      </c>
    </row>
    <row r="69">
      <c r="A69" s="4">
        <v>48.0</v>
      </c>
      <c r="C69" s="7">
        <v>120.104</v>
      </c>
      <c r="D69" s="7">
        <v>46.2952</v>
      </c>
      <c r="E69" s="8">
        <f t="shared" si="4"/>
        <v>2.957703324</v>
      </c>
      <c r="F69" s="8">
        <f t="shared" si="5"/>
        <v>7.264208816</v>
      </c>
    </row>
    <row r="70">
      <c r="B70" s="8"/>
      <c r="C70" s="8"/>
      <c r="D70" s="8"/>
      <c r="E70" s="8"/>
    </row>
    <row r="71">
      <c r="B71" s="8"/>
      <c r="C71" s="8"/>
      <c r="D71" s="8"/>
      <c r="E71" s="8"/>
    </row>
    <row r="72">
      <c r="B72" s="8"/>
      <c r="C72" s="8"/>
      <c r="D72" s="8"/>
      <c r="E72" s="8"/>
    </row>
    <row r="73">
      <c r="B73" s="8"/>
      <c r="C73" s="8"/>
      <c r="D73" s="8"/>
      <c r="E73" s="8"/>
    </row>
    <row r="74">
      <c r="B74" s="8"/>
      <c r="C74" s="8"/>
      <c r="D74" s="8"/>
      <c r="E74" s="8"/>
    </row>
    <row r="75">
      <c r="B75" s="8"/>
      <c r="C75" s="8"/>
      <c r="D75" s="8"/>
      <c r="E75" s="8"/>
    </row>
    <row r="76">
      <c r="B76" s="8"/>
      <c r="C76" s="8"/>
      <c r="D76" s="8"/>
      <c r="E76" s="8"/>
    </row>
    <row r="77">
      <c r="B77" s="8"/>
      <c r="C77" s="8"/>
      <c r="D77" s="8"/>
      <c r="E77" s="8"/>
    </row>
    <row r="78">
      <c r="B78" s="8"/>
      <c r="C78" s="8"/>
      <c r="D78" s="8"/>
      <c r="E78" s="8"/>
    </row>
    <row r="79">
      <c r="B79" s="8"/>
      <c r="C79" s="8"/>
      <c r="D79" s="8"/>
      <c r="E79" s="8"/>
    </row>
    <row r="80">
      <c r="A80" s="38" t="s">
        <v>139</v>
      </c>
      <c r="B80" s="8"/>
      <c r="C80" s="7" t="s">
        <v>316</v>
      </c>
      <c r="D80" s="8"/>
      <c r="G80" s="4" t="s">
        <v>58</v>
      </c>
    </row>
    <row r="81">
      <c r="A81" s="7" t="s">
        <v>317</v>
      </c>
      <c r="C81" s="7" t="s">
        <v>116</v>
      </c>
      <c r="D81" s="7" t="s">
        <v>321</v>
      </c>
      <c r="E81" s="4" t="s">
        <v>322</v>
      </c>
      <c r="F81" s="4" t="s">
        <v>323</v>
      </c>
      <c r="G81" s="4" t="s">
        <v>116</v>
      </c>
      <c r="H81" s="4" t="s">
        <v>321</v>
      </c>
      <c r="I81" s="4" t="s">
        <v>322</v>
      </c>
      <c r="J81" s="4" t="s">
        <v>323</v>
      </c>
    </row>
    <row r="82">
      <c r="A82" s="4">
        <v>1.0</v>
      </c>
      <c r="C82" s="7">
        <v>355.232</v>
      </c>
      <c r="D82" s="7">
        <v>504.776</v>
      </c>
      <c r="E82" s="7">
        <v>308.398</v>
      </c>
      <c r="F82" s="7">
        <v>336.298</v>
      </c>
      <c r="G82" s="8">
        <f t="shared" ref="G82:G88" si="6">355.23/C82</f>
        <v>0.9999943699</v>
      </c>
      <c r="H82" s="7">
        <f t="shared" ref="H82:H88" si="7">504.776/D82</f>
        <v>1</v>
      </c>
      <c r="I82" s="8">
        <f t="shared" ref="I82:I88" si="8">308.4/E82</f>
        <v>1.000006485</v>
      </c>
      <c r="J82" s="7">
        <f t="shared" ref="J82:J88" si="9">336.3/F82</f>
        <v>1.000005947</v>
      </c>
    </row>
    <row r="83">
      <c r="A83" s="4">
        <v>8.0</v>
      </c>
      <c r="C83" s="7">
        <v>59.7238</v>
      </c>
      <c r="D83" s="7">
        <v>68.5635</v>
      </c>
      <c r="E83" s="7">
        <v>52.2507</v>
      </c>
      <c r="F83" s="7">
        <v>59.2581</v>
      </c>
      <c r="G83" s="8">
        <f t="shared" si="6"/>
        <v>5.947880075</v>
      </c>
      <c r="H83" s="7">
        <f t="shared" si="7"/>
        <v>7.362167917</v>
      </c>
      <c r="I83" s="8">
        <f t="shared" si="8"/>
        <v>5.90231327</v>
      </c>
      <c r="J83" s="7">
        <f t="shared" si="9"/>
        <v>5.675173521</v>
      </c>
    </row>
    <row r="84">
      <c r="A84" s="4">
        <v>16.0</v>
      </c>
      <c r="C84" s="7">
        <v>54.8542</v>
      </c>
      <c r="D84" s="7">
        <v>39.6152</v>
      </c>
      <c r="E84" s="7">
        <v>34.4409</v>
      </c>
      <c r="F84" s="7">
        <v>41.7328</v>
      </c>
      <c r="G84" s="8">
        <f t="shared" si="6"/>
        <v>6.47589428</v>
      </c>
      <c r="H84" s="7">
        <f t="shared" si="7"/>
        <v>12.74197783</v>
      </c>
      <c r="I84" s="8">
        <f t="shared" si="8"/>
        <v>8.954469831</v>
      </c>
      <c r="J84" s="7">
        <f t="shared" si="9"/>
        <v>8.058409692</v>
      </c>
    </row>
    <row r="85">
      <c r="A85" s="4">
        <v>24.0</v>
      </c>
      <c r="C85" s="7">
        <v>69.8701</v>
      </c>
      <c r="D85" s="7">
        <v>31.009</v>
      </c>
      <c r="E85" s="7">
        <v>31.7101</v>
      </c>
      <c r="F85" s="7">
        <v>44.651</v>
      </c>
      <c r="G85" s="8">
        <f t="shared" si="6"/>
        <v>5.084149014</v>
      </c>
      <c r="H85" s="7">
        <f t="shared" si="7"/>
        <v>16.2783708</v>
      </c>
      <c r="I85" s="8">
        <f t="shared" si="8"/>
        <v>9.725607929</v>
      </c>
      <c r="J85" s="7">
        <f t="shared" si="9"/>
        <v>7.531746209</v>
      </c>
    </row>
    <row r="86">
      <c r="A86" s="4">
        <v>32.0</v>
      </c>
      <c r="C86" s="7">
        <v>94.9923</v>
      </c>
      <c r="D86" s="7">
        <v>25.6517</v>
      </c>
      <c r="E86" s="7">
        <v>31.1799</v>
      </c>
      <c r="F86" s="7">
        <v>43.4968</v>
      </c>
      <c r="G86" s="8">
        <f t="shared" si="6"/>
        <v>3.73956626</v>
      </c>
      <c r="H86" s="7">
        <f t="shared" si="7"/>
        <v>19.67807202</v>
      </c>
      <c r="I86" s="8">
        <f t="shared" si="8"/>
        <v>9.890987463</v>
      </c>
      <c r="J86" s="7">
        <f t="shared" si="9"/>
        <v>7.731603244</v>
      </c>
    </row>
    <row r="87">
      <c r="A87" s="4">
        <v>40.0</v>
      </c>
      <c r="C87" s="7">
        <v>114.498</v>
      </c>
      <c r="D87" s="7">
        <v>23.034</v>
      </c>
      <c r="E87" s="7">
        <v>33.597</v>
      </c>
      <c r="F87" s="7">
        <v>43.202</v>
      </c>
      <c r="G87" s="8">
        <f t="shared" si="6"/>
        <v>3.102499607</v>
      </c>
      <c r="H87" s="7">
        <f t="shared" si="7"/>
        <v>21.91438743</v>
      </c>
      <c r="I87" s="8">
        <f t="shared" si="8"/>
        <v>9.179391017</v>
      </c>
      <c r="J87" s="7">
        <f t="shared" si="9"/>
        <v>7.784361835</v>
      </c>
    </row>
    <row r="88">
      <c r="A88" s="4">
        <v>48.0</v>
      </c>
      <c r="C88" s="7">
        <v>120.104</v>
      </c>
      <c r="D88" s="7">
        <v>22.6676</v>
      </c>
      <c r="E88" s="7">
        <v>35.7491</v>
      </c>
      <c r="F88" s="7">
        <v>46.2952</v>
      </c>
      <c r="G88" s="8">
        <f t="shared" si="6"/>
        <v>2.957686672</v>
      </c>
      <c r="H88" s="7">
        <f t="shared" si="7"/>
        <v>22.26861247</v>
      </c>
      <c r="I88" s="8">
        <f t="shared" si="8"/>
        <v>8.626790605</v>
      </c>
      <c r="J88" s="7">
        <f t="shared" si="9"/>
        <v>7.264252017</v>
      </c>
    </row>
    <row r="89">
      <c r="B89" s="8"/>
      <c r="C89" s="8"/>
      <c r="D89" s="8"/>
      <c r="E89" s="8"/>
    </row>
    <row r="90">
      <c r="B90" s="8"/>
      <c r="C90" s="8"/>
      <c r="D90" s="8"/>
      <c r="E90" s="8"/>
    </row>
    <row r="91">
      <c r="B91" s="8"/>
      <c r="C91" s="8"/>
      <c r="D91" s="8"/>
      <c r="E91" s="8"/>
    </row>
    <row r="92">
      <c r="B92" s="8"/>
      <c r="C92" s="8"/>
      <c r="D92" s="8"/>
      <c r="E92" s="8"/>
    </row>
    <row r="93">
      <c r="B93" s="8"/>
      <c r="C93" s="8"/>
      <c r="D93" s="8"/>
      <c r="E93" s="8"/>
    </row>
    <row r="94">
      <c r="B94" s="8"/>
      <c r="C94" s="8"/>
      <c r="D94" s="8"/>
      <c r="E94" s="8"/>
    </row>
    <row r="95">
      <c r="B95" s="8"/>
      <c r="C95" s="8"/>
      <c r="D95" s="8"/>
      <c r="E95" s="8"/>
    </row>
    <row r="96">
      <c r="B96" s="8"/>
      <c r="C96" s="8"/>
      <c r="D96" s="8"/>
      <c r="E96" s="8"/>
    </row>
    <row r="97">
      <c r="B97" s="8"/>
      <c r="C97" s="8"/>
      <c r="D97" s="8"/>
      <c r="E97" s="8"/>
    </row>
    <row r="98">
      <c r="B98" s="8"/>
      <c r="C98" s="8"/>
      <c r="D98" s="8"/>
      <c r="E98" s="8"/>
    </row>
    <row r="99">
      <c r="B99" s="8"/>
      <c r="C99" s="8"/>
      <c r="D99" s="8"/>
      <c r="E99" s="8"/>
    </row>
    <row r="100">
      <c r="B100" s="8"/>
      <c r="C100" s="8"/>
      <c r="D100" s="8"/>
      <c r="E100" s="8"/>
    </row>
    <row r="101">
      <c r="B101" s="8"/>
      <c r="C101" s="8"/>
      <c r="D101" s="8"/>
      <c r="E101" s="8"/>
    </row>
    <row r="102">
      <c r="B102" s="8"/>
      <c r="C102" s="8"/>
      <c r="D102" s="8"/>
      <c r="E102" s="8"/>
    </row>
    <row r="103">
      <c r="B103" s="8"/>
      <c r="C103" s="8"/>
      <c r="D103" s="8"/>
      <c r="E103" s="8"/>
    </row>
    <row r="104">
      <c r="B104" s="8"/>
      <c r="C104" s="8"/>
      <c r="D104" s="8"/>
      <c r="E104" s="8"/>
    </row>
    <row r="105">
      <c r="B105" s="8"/>
      <c r="C105" s="8"/>
      <c r="D105" s="8"/>
      <c r="E105" s="8"/>
    </row>
    <row r="106">
      <c r="B106" s="8"/>
      <c r="C106" s="8"/>
      <c r="D106" s="8"/>
      <c r="E106" s="8"/>
    </row>
    <row r="107">
      <c r="B107" s="8"/>
      <c r="C107" s="8"/>
      <c r="D107" s="8"/>
      <c r="E107" s="8"/>
    </row>
    <row r="108">
      <c r="B108" s="8"/>
      <c r="C108" s="8"/>
      <c r="D108" s="8"/>
      <c r="E108" s="8"/>
    </row>
    <row r="109">
      <c r="B109" s="8"/>
      <c r="C109" s="8"/>
      <c r="D109" s="8"/>
      <c r="E109" s="8"/>
    </row>
    <row r="110">
      <c r="B110" s="8"/>
      <c r="C110" s="8"/>
      <c r="D110" s="8"/>
      <c r="E110" s="8"/>
    </row>
    <row r="111">
      <c r="A111" s="4" t="s">
        <v>324</v>
      </c>
      <c r="B111" s="8"/>
      <c r="C111" s="8"/>
      <c r="D111" s="8"/>
      <c r="E111" s="8"/>
    </row>
    <row r="112">
      <c r="A112" s="4" t="s">
        <v>148</v>
      </c>
      <c r="B112" s="8"/>
      <c r="C112" s="7" t="s">
        <v>316</v>
      </c>
      <c r="D112" s="8"/>
      <c r="E112" s="4" t="s">
        <v>58</v>
      </c>
    </row>
    <row r="113">
      <c r="A113" s="7" t="s">
        <v>317</v>
      </c>
      <c r="C113" s="7" t="s">
        <v>116</v>
      </c>
      <c r="D113" s="7" t="s">
        <v>118</v>
      </c>
      <c r="E113" s="4" t="s">
        <v>116</v>
      </c>
      <c r="F113" s="4" t="s">
        <v>118</v>
      </c>
    </row>
    <row r="114">
      <c r="A114" s="4">
        <v>1.0</v>
      </c>
      <c r="C114" s="7">
        <v>51.1576</v>
      </c>
      <c r="D114" s="7">
        <v>121.017</v>
      </c>
      <c r="E114" s="8">
        <f t="shared" ref="E114:E120" si="10">51.16/C114</f>
        <v>1.000046914</v>
      </c>
      <c r="F114" s="8">
        <f t="shared" ref="F114:F120" si="11">121.02/D114</f>
        <v>1.00002479</v>
      </c>
    </row>
    <row r="115">
      <c r="A115" s="4">
        <v>8.0</v>
      </c>
      <c r="C115" s="7">
        <v>14.3818</v>
      </c>
      <c r="D115" s="7">
        <v>19.3701</v>
      </c>
      <c r="E115" s="8">
        <f t="shared" si="10"/>
        <v>3.557273777</v>
      </c>
      <c r="F115" s="8">
        <f t="shared" si="11"/>
        <v>6.24777363</v>
      </c>
    </row>
    <row r="116">
      <c r="A116" s="4">
        <v>16.0</v>
      </c>
      <c r="C116" s="7">
        <v>11.1088</v>
      </c>
      <c r="D116" s="7">
        <v>10.9905</v>
      </c>
      <c r="E116" s="8">
        <f t="shared" si="10"/>
        <v>4.605357914</v>
      </c>
      <c r="F116" s="8">
        <f t="shared" si="11"/>
        <v>11.01132797</v>
      </c>
    </row>
    <row r="117">
      <c r="A117" s="4">
        <v>24.0</v>
      </c>
      <c r="C117" s="7">
        <v>9.45127</v>
      </c>
      <c r="D117" s="7">
        <v>8.04925</v>
      </c>
      <c r="E117" s="8">
        <f t="shared" si="10"/>
        <v>5.413029148</v>
      </c>
      <c r="F117" s="8">
        <f t="shared" si="11"/>
        <v>15.03494114</v>
      </c>
    </row>
    <row r="118">
      <c r="A118" s="4">
        <v>32.0</v>
      </c>
      <c r="C118" s="7">
        <v>9.68667</v>
      </c>
      <c r="D118" s="7">
        <v>7.96782</v>
      </c>
      <c r="E118" s="8">
        <f t="shared" si="10"/>
        <v>5.281484762</v>
      </c>
      <c r="F118" s="8">
        <f t="shared" si="11"/>
        <v>15.18859613</v>
      </c>
    </row>
    <row r="119">
      <c r="A119" s="4">
        <v>40.0</v>
      </c>
      <c r="C119" s="7">
        <v>8.96673</v>
      </c>
      <c r="D119" s="7">
        <v>8.49216</v>
      </c>
      <c r="E119" s="8">
        <f t="shared" si="10"/>
        <v>5.705535909</v>
      </c>
      <c r="F119" s="8">
        <f t="shared" si="11"/>
        <v>14.25079132</v>
      </c>
    </row>
    <row r="120">
      <c r="A120" s="4">
        <v>48.0</v>
      </c>
      <c r="C120" s="7">
        <v>9.41436</v>
      </c>
      <c r="D120" s="7">
        <v>8.59459</v>
      </c>
      <c r="E120" s="8">
        <f t="shared" si="10"/>
        <v>5.434251505</v>
      </c>
      <c r="F120" s="8">
        <f t="shared" si="11"/>
        <v>14.08095092</v>
      </c>
    </row>
    <row r="121">
      <c r="B121" s="8"/>
      <c r="C121" s="8"/>
      <c r="D121" s="8"/>
      <c r="E121" s="8"/>
    </row>
    <row r="122">
      <c r="B122" s="8"/>
      <c r="C122" s="8"/>
      <c r="D122" s="8"/>
      <c r="E122" s="8"/>
    </row>
    <row r="123">
      <c r="B123" s="8"/>
      <c r="C123" s="8"/>
      <c r="D123" s="8"/>
      <c r="E123" s="8"/>
    </row>
    <row r="124">
      <c r="B124" s="8"/>
      <c r="C124" s="8"/>
      <c r="D124" s="8"/>
      <c r="E124" s="8"/>
    </row>
    <row r="125">
      <c r="B125" s="8"/>
      <c r="C125" s="8"/>
      <c r="D125" s="8"/>
      <c r="E125" s="8"/>
    </row>
    <row r="126">
      <c r="B126" s="8"/>
      <c r="C126" s="8"/>
      <c r="D126" s="8"/>
      <c r="E126" s="8"/>
    </row>
    <row r="127">
      <c r="B127" s="8"/>
      <c r="C127" s="8"/>
      <c r="D127" s="8"/>
      <c r="E127" s="8"/>
    </row>
    <row r="128">
      <c r="B128" s="8"/>
      <c r="C128" s="8"/>
      <c r="D128" s="8"/>
      <c r="E128" s="8"/>
    </row>
    <row r="129">
      <c r="B129" s="8"/>
      <c r="C129" s="8"/>
      <c r="D129" s="8"/>
      <c r="E129" s="8"/>
    </row>
    <row r="130">
      <c r="B130" s="8"/>
      <c r="C130" s="8"/>
      <c r="D130" s="8"/>
      <c r="E130" s="8"/>
    </row>
    <row r="131">
      <c r="B131" s="8"/>
      <c r="C131" s="8"/>
      <c r="D131" s="8"/>
      <c r="E131" s="8"/>
    </row>
    <row r="132">
      <c r="B132" s="8"/>
      <c r="C132" s="8"/>
      <c r="D132" s="8"/>
      <c r="E132" s="8"/>
    </row>
    <row r="133">
      <c r="B133" s="8"/>
      <c r="C133" s="8"/>
      <c r="D133" s="8"/>
      <c r="E133" s="8"/>
    </row>
    <row r="134">
      <c r="B134" s="8"/>
      <c r="C134" s="8"/>
      <c r="D134" s="8"/>
      <c r="E134" s="8"/>
    </row>
    <row r="135">
      <c r="B135" s="8"/>
      <c r="C135" s="8"/>
      <c r="D135" s="8"/>
      <c r="E135" s="8"/>
    </row>
    <row r="136">
      <c r="B136" s="8"/>
      <c r="C136" s="8"/>
      <c r="D136" s="8"/>
      <c r="E136" s="8"/>
    </row>
    <row r="137">
      <c r="B137" s="8"/>
      <c r="C137" s="8"/>
      <c r="D137" s="8"/>
      <c r="E137" s="8"/>
    </row>
    <row r="138">
      <c r="B138" s="8"/>
      <c r="C138" s="8"/>
      <c r="D138" s="8"/>
      <c r="E138" s="8"/>
    </row>
    <row r="139">
      <c r="B139" s="8"/>
      <c r="C139" s="8"/>
      <c r="D139" s="8"/>
      <c r="E139" s="8"/>
    </row>
    <row r="140">
      <c r="B140" s="8"/>
      <c r="C140" s="8"/>
      <c r="D140" s="8"/>
      <c r="E140" s="8"/>
    </row>
    <row r="141">
      <c r="B141" s="8"/>
      <c r="C141" s="8"/>
      <c r="D141" s="8"/>
      <c r="E141" s="8"/>
    </row>
    <row r="142">
      <c r="B142" s="8"/>
      <c r="C142" s="8"/>
      <c r="D142" s="8"/>
      <c r="E142" s="8"/>
    </row>
    <row r="143">
      <c r="B143" s="8"/>
      <c r="C143" s="8"/>
      <c r="D143" s="8"/>
      <c r="E143" s="8"/>
    </row>
    <row r="144">
      <c r="B144" s="8"/>
      <c r="C144" s="8"/>
      <c r="D144" s="8"/>
      <c r="E144" s="8"/>
    </row>
    <row r="145">
      <c r="B145" s="8"/>
      <c r="C145" s="8"/>
      <c r="D145" s="8"/>
      <c r="E145" s="8"/>
    </row>
    <row r="146">
      <c r="B146" s="8"/>
      <c r="C146" s="8"/>
      <c r="D146" s="8"/>
      <c r="E146" s="8"/>
    </row>
    <row r="147">
      <c r="B147" s="8"/>
      <c r="C147" s="8"/>
      <c r="D147" s="8"/>
      <c r="E147" s="8"/>
    </row>
    <row r="148">
      <c r="B148" s="8"/>
      <c r="C148" s="8"/>
      <c r="D148" s="8"/>
      <c r="E148" s="8"/>
    </row>
    <row r="149">
      <c r="B149" s="8"/>
      <c r="C149" s="8"/>
      <c r="D149" s="8"/>
      <c r="E149" s="8"/>
    </row>
    <row r="150">
      <c r="B150" s="8"/>
      <c r="C150" s="8"/>
      <c r="D150" s="8"/>
      <c r="E150" s="8"/>
    </row>
    <row r="151">
      <c r="B151" s="8"/>
      <c r="C151" s="8"/>
      <c r="D151" s="8"/>
      <c r="E151" s="8"/>
    </row>
    <row r="152">
      <c r="B152" s="8"/>
      <c r="C152" s="8"/>
      <c r="D152" s="8"/>
      <c r="E152" s="8"/>
    </row>
    <row r="153">
      <c r="B153" s="8"/>
      <c r="C153" s="8"/>
      <c r="D153" s="8"/>
      <c r="E153" s="8"/>
    </row>
    <row r="154">
      <c r="B154" s="8"/>
      <c r="C154" s="8"/>
      <c r="D154" s="8"/>
      <c r="E154" s="8"/>
    </row>
    <row r="155">
      <c r="B155" s="8"/>
      <c r="C155" s="8"/>
      <c r="D155" s="8"/>
      <c r="E155" s="8"/>
    </row>
    <row r="156">
      <c r="B156" s="8"/>
      <c r="C156" s="8"/>
      <c r="D156" s="8"/>
      <c r="E156" s="8"/>
    </row>
    <row r="157">
      <c r="B157" s="8"/>
      <c r="C157" s="8"/>
      <c r="D157" s="8"/>
      <c r="E157" s="8"/>
    </row>
    <row r="158">
      <c r="B158" s="8"/>
      <c r="C158" s="8"/>
      <c r="D158" s="8"/>
      <c r="E158" s="8"/>
    </row>
    <row r="159">
      <c r="B159" s="8"/>
      <c r="C159" s="8"/>
      <c r="D159" s="8"/>
      <c r="E159" s="8"/>
    </row>
    <row r="160">
      <c r="B160" s="8"/>
      <c r="C160" s="8"/>
      <c r="D160" s="8"/>
      <c r="E160" s="8"/>
    </row>
    <row r="161">
      <c r="B161" s="8"/>
      <c r="C161" s="8"/>
      <c r="D161" s="8"/>
      <c r="E161" s="8"/>
    </row>
    <row r="162">
      <c r="B162" s="8"/>
      <c r="C162" s="8"/>
      <c r="D162" s="8"/>
      <c r="E162" s="8"/>
    </row>
    <row r="163">
      <c r="B163" s="8"/>
      <c r="C163" s="8"/>
      <c r="D163" s="8"/>
      <c r="E163" s="8"/>
    </row>
    <row r="164">
      <c r="B164" s="8"/>
      <c r="C164" s="8"/>
      <c r="D164" s="8"/>
      <c r="E164" s="8"/>
    </row>
    <row r="165">
      <c r="B165" s="8"/>
      <c r="C165" s="8"/>
      <c r="D165" s="8"/>
      <c r="E165" s="8"/>
    </row>
    <row r="166">
      <c r="B166" s="8"/>
      <c r="C166" s="8"/>
      <c r="D166" s="8"/>
      <c r="E166" s="8"/>
    </row>
    <row r="167">
      <c r="B167" s="8"/>
      <c r="C167" s="8"/>
      <c r="D167" s="8"/>
      <c r="E167" s="8"/>
    </row>
    <row r="168">
      <c r="B168" s="8"/>
      <c r="C168" s="8"/>
      <c r="D168" s="8"/>
      <c r="E168" s="8"/>
    </row>
    <row r="169">
      <c r="B169" s="8"/>
      <c r="C169" s="8"/>
      <c r="D169" s="8"/>
      <c r="E169" s="8"/>
    </row>
    <row r="170">
      <c r="B170" s="8"/>
      <c r="C170" s="8"/>
      <c r="D170" s="8"/>
      <c r="E170" s="8"/>
    </row>
    <row r="171">
      <c r="B171" s="8"/>
      <c r="C171" s="8"/>
      <c r="D171" s="8"/>
      <c r="E171" s="8"/>
    </row>
    <row r="172">
      <c r="B172" s="8"/>
      <c r="C172" s="8"/>
      <c r="D172" s="8"/>
      <c r="E172" s="8"/>
    </row>
    <row r="173">
      <c r="B173" s="8"/>
      <c r="C173" s="8"/>
      <c r="D173" s="8"/>
      <c r="E173" s="8"/>
    </row>
    <row r="174">
      <c r="B174" s="8"/>
      <c r="C174" s="8"/>
      <c r="D174" s="8"/>
      <c r="E174" s="8"/>
    </row>
    <row r="175">
      <c r="B175" s="8"/>
      <c r="C175" s="8"/>
      <c r="D175" s="8"/>
      <c r="E175" s="8"/>
    </row>
    <row r="176">
      <c r="B176" s="8"/>
      <c r="C176" s="8"/>
      <c r="D176" s="8"/>
      <c r="E176" s="8"/>
    </row>
    <row r="177">
      <c r="B177" s="8"/>
      <c r="C177" s="8"/>
      <c r="D177" s="8"/>
      <c r="E177" s="8"/>
    </row>
    <row r="178">
      <c r="B178" s="8"/>
      <c r="C178" s="8"/>
      <c r="D178" s="8"/>
      <c r="E178" s="8"/>
    </row>
    <row r="179">
      <c r="B179" s="8"/>
      <c r="C179" s="8"/>
      <c r="D179" s="8"/>
      <c r="E179" s="8"/>
    </row>
    <row r="180">
      <c r="B180" s="8"/>
      <c r="C180" s="8"/>
      <c r="D180" s="8"/>
      <c r="E180" s="8"/>
    </row>
    <row r="181">
      <c r="B181" s="8"/>
      <c r="C181" s="8"/>
      <c r="D181" s="8"/>
      <c r="E181" s="8"/>
    </row>
    <row r="182">
      <c r="B182" s="8"/>
      <c r="C182" s="8"/>
      <c r="D182" s="8"/>
      <c r="E182" s="8"/>
    </row>
    <row r="183">
      <c r="B183" s="8"/>
      <c r="C183" s="8"/>
      <c r="D183" s="8"/>
      <c r="E183" s="8"/>
    </row>
    <row r="184">
      <c r="B184" s="8"/>
      <c r="C184" s="8"/>
      <c r="D184" s="8"/>
      <c r="E184" s="8"/>
    </row>
    <row r="185">
      <c r="B185" s="8"/>
      <c r="C185" s="8"/>
      <c r="D185" s="8"/>
      <c r="E185" s="8"/>
    </row>
    <row r="186">
      <c r="B186" s="8"/>
      <c r="C186" s="8"/>
      <c r="D186" s="8"/>
      <c r="E186" s="8"/>
    </row>
    <row r="187">
      <c r="B187" s="8"/>
      <c r="C187" s="8"/>
      <c r="D187" s="8"/>
      <c r="E187" s="8"/>
    </row>
    <row r="188">
      <c r="B188" s="8"/>
      <c r="C188" s="8"/>
      <c r="D188" s="8"/>
      <c r="E188" s="8"/>
    </row>
    <row r="189">
      <c r="B189" s="8"/>
      <c r="C189" s="8"/>
      <c r="D189" s="8"/>
      <c r="E189" s="8"/>
    </row>
    <row r="190">
      <c r="B190" s="8"/>
      <c r="C190" s="8"/>
      <c r="D190" s="8"/>
      <c r="E190" s="8"/>
    </row>
    <row r="191">
      <c r="B191" s="8"/>
      <c r="C191" s="8"/>
      <c r="D191" s="8"/>
      <c r="E191" s="8"/>
    </row>
    <row r="192">
      <c r="B192" s="8"/>
      <c r="C192" s="8"/>
      <c r="D192" s="8"/>
      <c r="E192" s="8"/>
    </row>
    <row r="193">
      <c r="B193" s="8"/>
      <c r="C193" s="8"/>
      <c r="D193" s="8"/>
      <c r="E193" s="8"/>
    </row>
    <row r="194">
      <c r="B194" s="8"/>
      <c r="C194" s="8"/>
      <c r="D194" s="8"/>
      <c r="E194" s="8"/>
    </row>
    <row r="195">
      <c r="B195" s="8"/>
      <c r="C195" s="8"/>
      <c r="D195" s="8"/>
      <c r="E195" s="8"/>
    </row>
    <row r="196">
      <c r="B196" s="8"/>
      <c r="C196" s="8"/>
      <c r="D196" s="8"/>
      <c r="E196" s="8"/>
    </row>
    <row r="197">
      <c r="B197" s="8"/>
      <c r="C197" s="8"/>
      <c r="D197" s="8"/>
      <c r="E197" s="8"/>
    </row>
    <row r="198">
      <c r="B198" s="8"/>
      <c r="C198" s="8"/>
      <c r="D198" s="8"/>
      <c r="E198" s="8"/>
    </row>
    <row r="199">
      <c r="B199" s="8"/>
      <c r="C199" s="8"/>
      <c r="D199" s="8"/>
      <c r="E199" s="8"/>
    </row>
    <row r="200">
      <c r="B200" s="8"/>
      <c r="C200" s="8"/>
      <c r="D200" s="8"/>
      <c r="E200" s="8"/>
    </row>
    <row r="201">
      <c r="B201" s="8"/>
      <c r="C201" s="8"/>
      <c r="D201" s="8"/>
      <c r="E201" s="8"/>
    </row>
    <row r="202">
      <c r="B202" s="8"/>
      <c r="C202" s="8"/>
      <c r="D202" s="8"/>
      <c r="E202" s="8"/>
    </row>
    <row r="203">
      <c r="B203" s="8"/>
      <c r="C203" s="8"/>
      <c r="D203" s="8"/>
      <c r="E203" s="8"/>
    </row>
    <row r="204">
      <c r="B204" s="8"/>
      <c r="C204" s="8"/>
      <c r="D204" s="8"/>
      <c r="E204" s="8"/>
    </row>
    <row r="205">
      <c r="B205" s="8"/>
      <c r="C205" s="8"/>
      <c r="D205" s="8"/>
      <c r="E205" s="8"/>
    </row>
    <row r="206">
      <c r="B206" s="8"/>
      <c r="C206" s="8"/>
      <c r="D206" s="8"/>
      <c r="E206" s="8"/>
    </row>
    <row r="207">
      <c r="B207" s="8"/>
      <c r="C207" s="8"/>
      <c r="D207" s="8"/>
      <c r="E207" s="8"/>
    </row>
    <row r="208">
      <c r="B208" s="8"/>
      <c r="C208" s="8"/>
      <c r="D208" s="8"/>
      <c r="E208" s="8"/>
    </row>
    <row r="209">
      <c r="B209" s="8"/>
      <c r="C209" s="8"/>
      <c r="D209" s="8"/>
      <c r="E209" s="8"/>
    </row>
    <row r="210">
      <c r="B210" s="8"/>
      <c r="C210" s="8"/>
      <c r="D210" s="8"/>
      <c r="E210" s="8"/>
    </row>
    <row r="211">
      <c r="B211" s="8"/>
      <c r="C211" s="8"/>
      <c r="D211" s="8"/>
      <c r="E211" s="8"/>
    </row>
    <row r="212">
      <c r="B212" s="8"/>
      <c r="C212" s="8"/>
      <c r="D212" s="8"/>
      <c r="E212" s="8"/>
    </row>
    <row r="213">
      <c r="B213" s="8"/>
      <c r="C213" s="8"/>
      <c r="D213" s="8"/>
      <c r="E213" s="8"/>
    </row>
    <row r="214">
      <c r="B214" s="8"/>
      <c r="C214" s="8"/>
      <c r="D214" s="8"/>
      <c r="E214" s="8"/>
    </row>
    <row r="215">
      <c r="B215" s="8"/>
      <c r="C215" s="8"/>
      <c r="D215" s="8"/>
      <c r="E215" s="8"/>
    </row>
    <row r="216">
      <c r="B216" s="8"/>
      <c r="C216" s="8"/>
      <c r="D216" s="8"/>
      <c r="E216" s="8"/>
    </row>
    <row r="217">
      <c r="B217" s="8"/>
      <c r="C217" s="8"/>
      <c r="D217" s="8"/>
      <c r="E217" s="8"/>
    </row>
    <row r="218">
      <c r="B218" s="8"/>
      <c r="C218" s="8"/>
      <c r="D218" s="8"/>
      <c r="E218" s="8"/>
    </row>
    <row r="219">
      <c r="B219" s="8"/>
      <c r="C219" s="8"/>
      <c r="D219" s="8"/>
      <c r="E219" s="8"/>
    </row>
    <row r="220">
      <c r="B220" s="8"/>
      <c r="C220" s="8"/>
      <c r="D220" s="8"/>
      <c r="E220" s="8"/>
    </row>
    <row r="221">
      <c r="B221" s="8"/>
      <c r="C221" s="8"/>
      <c r="D221" s="8"/>
      <c r="E221" s="8"/>
    </row>
    <row r="222">
      <c r="B222" s="8"/>
      <c r="C222" s="8"/>
      <c r="D222" s="8"/>
      <c r="E222" s="8"/>
    </row>
    <row r="223">
      <c r="B223" s="8"/>
      <c r="C223" s="8"/>
      <c r="D223" s="8"/>
      <c r="E223" s="8"/>
    </row>
    <row r="224">
      <c r="B224" s="8"/>
      <c r="C224" s="8"/>
      <c r="D224" s="8"/>
      <c r="E224" s="8"/>
    </row>
    <row r="225">
      <c r="B225" s="8"/>
      <c r="C225" s="8"/>
      <c r="D225" s="8"/>
      <c r="E225" s="8"/>
    </row>
    <row r="226">
      <c r="B226" s="8"/>
      <c r="C226" s="8"/>
      <c r="D226" s="8"/>
      <c r="E226" s="8"/>
    </row>
    <row r="227">
      <c r="B227" s="8"/>
      <c r="C227" s="8"/>
      <c r="D227" s="8"/>
      <c r="E227" s="8"/>
    </row>
    <row r="228">
      <c r="B228" s="8"/>
      <c r="C228" s="8"/>
      <c r="D228" s="8"/>
      <c r="E228" s="8"/>
    </row>
    <row r="229">
      <c r="B229" s="8"/>
      <c r="C229" s="8"/>
      <c r="D229" s="8"/>
      <c r="E229" s="8"/>
    </row>
    <row r="230">
      <c r="B230" s="8"/>
      <c r="C230" s="8"/>
      <c r="D230" s="8"/>
      <c r="E230" s="8"/>
    </row>
    <row r="231">
      <c r="B231" s="8"/>
      <c r="C231" s="8"/>
      <c r="D231" s="8"/>
      <c r="E231" s="8"/>
    </row>
    <row r="232">
      <c r="B232" s="8"/>
      <c r="C232" s="8"/>
      <c r="D232" s="8"/>
      <c r="E232" s="8"/>
    </row>
    <row r="233">
      <c r="B233" s="8"/>
      <c r="C233" s="8"/>
      <c r="D233" s="8"/>
      <c r="E233" s="8"/>
    </row>
    <row r="234">
      <c r="B234" s="8"/>
      <c r="C234" s="8"/>
      <c r="D234" s="8"/>
      <c r="E234" s="8"/>
    </row>
    <row r="235">
      <c r="B235" s="8"/>
      <c r="C235" s="8"/>
      <c r="D235" s="8"/>
      <c r="E235" s="8"/>
    </row>
    <row r="236">
      <c r="B236" s="8"/>
      <c r="C236" s="8"/>
      <c r="D236" s="8"/>
      <c r="E236" s="8"/>
    </row>
    <row r="237">
      <c r="B237" s="8"/>
      <c r="C237" s="8"/>
      <c r="D237" s="8"/>
      <c r="E237" s="8"/>
    </row>
    <row r="238">
      <c r="B238" s="8"/>
      <c r="C238" s="8"/>
      <c r="D238" s="8"/>
      <c r="E238" s="8"/>
    </row>
    <row r="239">
      <c r="B239" s="8"/>
      <c r="C239" s="8"/>
      <c r="D239" s="8"/>
      <c r="E239" s="8"/>
    </row>
    <row r="240">
      <c r="B240" s="8"/>
      <c r="C240" s="8"/>
      <c r="D240" s="8"/>
      <c r="E240" s="8"/>
    </row>
    <row r="241">
      <c r="B241" s="8"/>
      <c r="C241" s="8"/>
      <c r="D241" s="8"/>
      <c r="E241" s="8"/>
    </row>
    <row r="242">
      <c r="B242" s="8"/>
      <c r="C242" s="8"/>
      <c r="D242" s="8"/>
      <c r="E242" s="8"/>
    </row>
    <row r="243">
      <c r="B243" s="8"/>
      <c r="C243" s="8"/>
      <c r="D243" s="8"/>
      <c r="E243" s="8"/>
    </row>
    <row r="244">
      <c r="B244" s="8"/>
      <c r="C244" s="8"/>
      <c r="D244" s="8"/>
      <c r="E244" s="8"/>
    </row>
    <row r="245">
      <c r="B245" s="8"/>
      <c r="C245" s="8"/>
      <c r="D245" s="8"/>
      <c r="E245" s="8"/>
    </row>
    <row r="246">
      <c r="B246" s="8"/>
      <c r="C246" s="8"/>
      <c r="D246" s="8"/>
      <c r="E246" s="8"/>
    </row>
    <row r="247">
      <c r="B247" s="8"/>
      <c r="C247" s="8"/>
      <c r="D247" s="8"/>
      <c r="E247" s="8"/>
    </row>
    <row r="248">
      <c r="B248" s="8"/>
      <c r="C248" s="8"/>
      <c r="D248" s="8"/>
      <c r="E248" s="8"/>
    </row>
    <row r="249">
      <c r="B249" s="8"/>
      <c r="C249" s="8"/>
      <c r="D249" s="8"/>
      <c r="E249" s="8"/>
    </row>
    <row r="250">
      <c r="B250" s="8"/>
      <c r="C250" s="8"/>
      <c r="D250" s="8"/>
      <c r="E250" s="8"/>
    </row>
    <row r="251">
      <c r="B251" s="8"/>
      <c r="C251" s="8"/>
      <c r="D251" s="8"/>
      <c r="E251" s="8"/>
    </row>
    <row r="252">
      <c r="B252" s="8"/>
      <c r="C252" s="8"/>
      <c r="D252" s="8"/>
      <c r="E252" s="8"/>
    </row>
    <row r="253">
      <c r="B253" s="8"/>
      <c r="C253" s="8"/>
      <c r="D253" s="8"/>
      <c r="E253" s="8"/>
    </row>
    <row r="254">
      <c r="B254" s="8"/>
      <c r="C254" s="8"/>
      <c r="D254" s="8"/>
      <c r="E254" s="8"/>
    </row>
    <row r="255">
      <c r="B255" s="8"/>
      <c r="C255" s="8"/>
      <c r="D255" s="8"/>
      <c r="E255" s="8"/>
    </row>
    <row r="256">
      <c r="B256" s="8"/>
      <c r="C256" s="8"/>
      <c r="D256" s="8"/>
      <c r="E256" s="8"/>
    </row>
    <row r="257">
      <c r="B257" s="8"/>
      <c r="C257" s="8"/>
      <c r="D257" s="8"/>
      <c r="E257" s="8"/>
    </row>
    <row r="258">
      <c r="B258" s="8"/>
      <c r="C258" s="8"/>
      <c r="D258" s="8"/>
      <c r="E258" s="8"/>
    </row>
    <row r="259">
      <c r="B259" s="8"/>
      <c r="C259" s="8"/>
      <c r="D259" s="8"/>
      <c r="E259" s="8"/>
    </row>
    <row r="260">
      <c r="B260" s="8"/>
      <c r="C260" s="8"/>
      <c r="D260" s="8"/>
      <c r="E260" s="8"/>
    </row>
    <row r="261">
      <c r="B261" s="8"/>
      <c r="C261" s="8"/>
      <c r="D261" s="8"/>
      <c r="E261" s="8"/>
    </row>
    <row r="262">
      <c r="B262" s="8"/>
      <c r="C262" s="8"/>
      <c r="D262" s="8"/>
      <c r="E262" s="8"/>
    </row>
    <row r="263">
      <c r="B263" s="8"/>
      <c r="C263" s="8"/>
      <c r="D263" s="8"/>
      <c r="E263" s="8"/>
    </row>
    <row r="264">
      <c r="B264" s="8"/>
      <c r="C264" s="8"/>
      <c r="D264" s="8"/>
      <c r="E264" s="8"/>
    </row>
    <row r="265">
      <c r="B265" s="8"/>
      <c r="C265" s="8"/>
      <c r="D265" s="8"/>
      <c r="E265" s="8"/>
    </row>
    <row r="266">
      <c r="B266" s="8"/>
      <c r="C266" s="8"/>
      <c r="D266" s="8"/>
      <c r="E266" s="8"/>
    </row>
    <row r="267">
      <c r="B267" s="8"/>
      <c r="C267" s="8"/>
      <c r="D267" s="8"/>
      <c r="E267" s="8"/>
    </row>
    <row r="268">
      <c r="B268" s="8"/>
      <c r="C268" s="8"/>
      <c r="D268" s="8"/>
      <c r="E268" s="8"/>
    </row>
    <row r="269">
      <c r="B269" s="8"/>
      <c r="C269" s="8"/>
      <c r="D269" s="8"/>
      <c r="E269" s="8"/>
    </row>
    <row r="270">
      <c r="B270" s="8"/>
      <c r="C270" s="8"/>
      <c r="D270" s="8"/>
      <c r="E270" s="8"/>
    </row>
    <row r="271">
      <c r="B271" s="8"/>
      <c r="C271" s="8"/>
      <c r="D271" s="8"/>
      <c r="E271" s="8"/>
    </row>
    <row r="272">
      <c r="B272" s="8"/>
      <c r="C272" s="8"/>
      <c r="D272" s="8"/>
      <c r="E272" s="8"/>
    </row>
    <row r="273">
      <c r="B273" s="8"/>
      <c r="C273" s="8"/>
      <c r="D273" s="8"/>
      <c r="E273" s="8"/>
    </row>
    <row r="274">
      <c r="B274" s="8"/>
      <c r="C274" s="8"/>
      <c r="D274" s="8"/>
      <c r="E274" s="8"/>
    </row>
    <row r="275">
      <c r="B275" s="8"/>
      <c r="C275" s="8"/>
      <c r="D275" s="8"/>
      <c r="E275" s="8"/>
    </row>
    <row r="276">
      <c r="B276" s="8"/>
      <c r="C276" s="8"/>
      <c r="D276" s="8"/>
      <c r="E276" s="8"/>
    </row>
    <row r="277">
      <c r="B277" s="8"/>
      <c r="C277" s="8"/>
      <c r="D277" s="8"/>
      <c r="E277" s="8"/>
    </row>
    <row r="278">
      <c r="B278" s="8"/>
      <c r="C278" s="8"/>
      <c r="D278" s="8"/>
      <c r="E278" s="8"/>
    </row>
    <row r="279">
      <c r="B279" s="8"/>
      <c r="C279" s="8"/>
      <c r="D279" s="8"/>
      <c r="E279" s="8"/>
    </row>
    <row r="280">
      <c r="B280" s="8"/>
      <c r="C280" s="8"/>
      <c r="D280" s="8"/>
      <c r="E280" s="8"/>
    </row>
    <row r="281">
      <c r="B281" s="8"/>
      <c r="C281" s="8"/>
      <c r="D281" s="8"/>
      <c r="E281" s="8"/>
    </row>
    <row r="282">
      <c r="B282" s="8"/>
      <c r="C282" s="8"/>
      <c r="D282" s="8"/>
      <c r="E282" s="8"/>
    </row>
    <row r="283">
      <c r="B283" s="8"/>
      <c r="C283" s="8"/>
      <c r="D283" s="8"/>
      <c r="E283" s="8"/>
    </row>
    <row r="284">
      <c r="B284" s="8"/>
      <c r="C284" s="8"/>
      <c r="D284" s="8"/>
      <c r="E284" s="8"/>
    </row>
    <row r="285">
      <c r="B285" s="8"/>
      <c r="C285" s="8"/>
      <c r="D285" s="8"/>
      <c r="E285" s="8"/>
    </row>
    <row r="286">
      <c r="B286" s="8"/>
      <c r="C286" s="8"/>
      <c r="D286" s="8"/>
      <c r="E286" s="8"/>
    </row>
    <row r="287">
      <c r="B287" s="8"/>
      <c r="C287" s="8"/>
      <c r="D287" s="8"/>
      <c r="E287" s="8"/>
    </row>
    <row r="288">
      <c r="B288" s="8"/>
      <c r="C288" s="8"/>
      <c r="D288" s="8"/>
      <c r="E288" s="8"/>
    </row>
    <row r="289">
      <c r="B289" s="8"/>
      <c r="C289" s="8"/>
      <c r="D289" s="8"/>
      <c r="E289" s="8"/>
    </row>
    <row r="290">
      <c r="B290" s="8"/>
      <c r="C290" s="8"/>
      <c r="D290" s="8"/>
      <c r="E290" s="8"/>
    </row>
    <row r="291">
      <c r="B291" s="8"/>
      <c r="C291" s="8"/>
      <c r="D291" s="8"/>
      <c r="E291" s="8"/>
    </row>
    <row r="292">
      <c r="B292" s="8"/>
      <c r="C292" s="8"/>
      <c r="D292" s="8"/>
      <c r="E292" s="8"/>
    </row>
    <row r="293">
      <c r="B293" s="8"/>
      <c r="C293" s="8"/>
      <c r="D293" s="8"/>
      <c r="E293" s="8"/>
    </row>
    <row r="294">
      <c r="B294" s="8"/>
      <c r="C294" s="8"/>
      <c r="D294" s="8"/>
      <c r="E294" s="8"/>
    </row>
    <row r="295">
      <c r="B295" s="8"/>
      <c r="C295" s="8"/>
      <c r="D295" s="8"/>
      <c r="E295" s="8"/>
    </row>
    <row r="296">
      <c r="B296" s="8"/>
      <c r="C296" s="8"/>
      <c r="D296" s="8"/>
      <c r="E296" s="8"/>
    </row>
    <row r="297">
      <c r="B297" s="8"/>
      <c r="C297" s="8"/>
      <c r="D297" s="8"/>
      <c r="E297" s="8"/>
    </row>
    <row r="298">
      <c r="B298" s="8"/>
      <c r="C298" s="8"/>
      <c r="D298" s="8"/>
      <c r="E298" s="8"/>
    </row>
    <row r="299">
      <c r="B299" s="8"/>
      <c r="C299" s="8"/>
      <c r="D299" s="8"/>
      <c r="E299" s="8"/>
    </row>
    <row r="300">
      <c r="B300" s="8"/>
      <c r="C300" s="8"/>
      <c r="D300" s="8"/>
      <c r="E300" s="8"/>
    </row>
    <row r="301">
      <c r="B301" s="8"/>
      <c r="C301" s="8"/>
      <c r="D301" s="8"/>
      <c r="E301" s="8"/>
    </row>
    <row r="302">
      <c r="B302" s="8"/>
      <c r="C302" s="8"/>
      <c r="D302" s="8"/>
      <c r="E302" s="8"/>
    </row>
    <row r="303">
      <c r="B303" s="8"/>
      <c r="C303" s="8"/>
      <c r="D303" s="8"/>
      <c r="E303" s="8"/>
    </row>
    <row r="304">
      <c r="B304" s="8"/>
      <c r="C304" s="8"/>
      <c r="D304" s="8"/>
      <c r="E304" s="8"/>
    </row>
    <row r="305">
      <c r="B305" s="8"/>
      <c r="C305" s="8"/>
      <c r="D305" s="8"/>
      <c r="E305" s="8"/>
    </row>
    <row r="306">
      <c r="B306" s="8"/>
      <c r="C306" s="8"/>
      <c r="D306" s="8"/>
      <c r="E306" s="8"/>
    </row>
    <row r="307">
      <c r="B307" s="8"/>
      <c r="C307" s="8"/>
      <c r="D307" s="8"/>
      <c r="E307" s="8"/>
    </row>
    <row r="308">
      <c r="B308" s="8"/>
      <c r="C308" s="8"/>
      <c r="D308" s="8"/>
      <c r="E308" s="8"/>
    </row>
    <row r="309">
      <c r="B309" s="8"/>
      <c r="C309" s="8"/>
      <c r="D309" s="8"/>
      <c r="E309" s="8"/>
    </row>
    <row r="310">
      <c r="B310" s="8"/>
      <c r="C310" s="8"/>
      <c r="D310" s="8"/>
      <c r="E310" s="8"/>
    </row>
    <row r="311">
      <c r="B311" s="8"/>
      <c r="C311" s="8"/>
      <c r="D311" s="8"/>
      <c r="E311" s="8"/>
    </row>
    <row r="312">
      <c r="B312" s="8"/>
      <c r="C312" s="8"/>
      <c r="D312" s="8"/>
      <c r="E312" s="8"/>
    </row>
    <row r="313">
      <c r="B313" s="8"/>
      <c r="C313" s="8"/>
      <c r="D313" s="8"/>
      <c r="E313" s="8"/>
    </row>
    <row r="314">
      <c r="B314" s="8"/>
      <c r="C314" s="8"/>
      <c r="D314" s="8"/>
      <c r="E314" s="8"/>
    </row>
    <row r="315">
      <c r="B315" s="8"/>
      <c r="C315" s="8"/>
      <c r="D315" s="8"/>
      <c r="E315" s="8"/>
    </row>
    <row r="316">
      <c r="B316" s="8"/>
      <c r="C316" s="8"/>
      <c r="D316" s="8"/>
      <c r="E316" s="8"/>
    </row>
    <row r="317">
      <c r="B317" s="8"/>
      <c r="C317" s="8"/>
      <c r="D317" s="8"/>
      <c r="E317" s="8"/>
    </row>
    <row r="318">
      <c r="B318" s="8"/>
      <c r="C318" s="8"/>
      <c r="D318" s="8"/>
      <c r="E318" s="8"/>
    </row>
    <row r="319">
      <c r="B319" s="8"/>
      <c r="C319" s="8"/>
      <c r="D319" s="8"/>
      <c r="E319" s="8"/>
    </row>
    <row r="320">
      <c r="B320" s="8"/>
      <c r="C320" s="8"/>
      <c r="D320" s="8"/>
      <c r="E320" s="8"/>
    </row>
    <row r="321">
      <c r="B321" s="8"/>
      <c r="C321" s="8"/>
      <c r="D321" s="8"/>
      <c r="E321" s="8"/>
    </row>
    <row r="322">
      <c r="B322" s="8"/>
      <c r="C322" s="8"/>
      <c r="D322" s="8"/>
      <c r="E322" s="8"/>
    </row>
    <row r="323">
      <c r="B323" s="8"/>
      <c r="C323" s="8"/>
      <c r="D323" s="8"/>
      <c r="E323" s="8"/>
    </row>
    <row r="324">
      <c r="B324" s="8"/>
      <c r="C324" s="8"/>
      <c r="D324" s="8"/>
      <c r="E324" s="8"/>
    </row>
    <row r="325">
      <c r="B325" s="8"/>
      <c r="C325" s="8"/>
      <c r="D325" s="8"/>
      <c r="E325" s="8"/>
    </row>
    <row r="326">
      <c r="B326" s="8"/>
      <c r="C326" s="8"/>
      <c r="D326" s="8"/>
      <c r="E326" s="8"/>
    </row>
    <row r="327">
      <c r="B327" s="8"/>
      <c r="C327" s="8"/>
      <c r="D327" s="8"/>
      <c r="E327" s="8"/>
    </row>
    <row r="328">
      <c r="B328" s="8"/>
      <c r="C328" s="8"/>
      <c r="D328" s="8"/>
      <c r="E328" s="8"/>
    </row>
    <row r="329">
      <c r="B329" s="8"/>
      <c r="C329" s="8"/>
      <c r="D329" s="8"/>
      <c r="E329" s="8"/>
    </row>
    <row r="330">
      <c r="B330" s="8"/>
      <c r="C330" s="8"/>
      <c r="D330" s="8"/>
      <c r="E330" s="8"/>
    </row>
    <row r="331">
      <c r="B331" s="8"/>
      <c r="C331" s="8"/>
      <c r="D331" s="8"/>
      <c r="E331" s="8"/>
    </row>
    <row r="332">
      <c r="B332" s="8"/>
      <c r="C332" s="8"/>
      <c r="D332" s="8"/>
      <c r="E332" s="8"/>
    </row>
    <row r="333">
      <c r="B333" s="8"/>
      <c r="C333" s="8"/>
      <c r="D333" s="8"/>
      <c r="E333" s="8"/>
    </row>
    <row r="334">
      <c r="B334" s="8"/>
      <c r="C334" s="8"/>
      <c r="D334" s="8"/>
      <c r="E334" s="8"/>
    </row>
    <row r="335">
      <c r="B335" s="8"/>
      <c r="C335" s="8"/>
      <c r="D335" s="8"/>
      <c r="E335" s="8"/>
    </row>
    <row r="336">
      <c r="B336" s="8"/>
      <c r="C336" s="8"/>
      <c r="D336" s="8"/>
      <c r="E336" s="8"/>
    </row>
    <row r="337">
      <c r="B337" s="8"/>
      <c r="C337" s="8"/>
      <c r="D337" s="8"/>
      <c r="E337" s="8"/>
    </row>
    <row r="338">
      <c r="B338" s="8"/>
      <c r="C338" s="8"/>
      <c r="D338" s="8"/>
      <c r="E338" s="8"/>
    </row>
    <row r="339">
      <c r="B339" s="8"/>
      <c r="C339" s="8"/>
      <c r="D339" s="8"/>
      <c r="E339" s="8"/>
    </row>
    <row r="340">
      <c r="B340" s="8"/>
      <c r="C340" s="8"/>
      <c r="D340" s="8"/>
      <c r="E340" s="8"/>
    </row>
    <row r="341">
      <c r="B341" s="8"/>
      <c r="C341" s="8"/>
      <c r="D341" s="8"/>
      <c r="E341" s="8"/>
    </row>
    <row r="342">
      <c r="B342" s="8"/>
      <c r="C342" s="8"/>
      <c r="D342" s="8"/>
      <c r="E342" s="8"/>
    </row>
    <row r="343">
      <c r="B343" s="8"/>
      <c r="C343" s="8"/>
      <c r="D343" s="8"/>
      <c r="E343" s="8"/>
    </row>
    <row r="344">
      <c r="B344" s="8"/>
      <c r="C344" s="8"/>
      <c r="D344" s="8"/>
      <c r="E344" s="8"/>
    </row>
    <row r="345">
      <c r="B345" s="8"/>
      <c r="C345" s="8"/>
      <c r="D345" s="8"/>
      <c r="E345" s="8"/>
    </row>
    <row r="346">
      <c r="B346" s="8"/>
      <c r="C346" s="8"/>
      <c r="D346" s="8"/>
      <c r="E346" s="8"/>
    </row>
    <row r="347">
      <c r="B347" s="8"/>
      <c r="C347" s="8"/>
      <c r="D347" s="8"/>
      <c r="E347" s="8"/>
    </row>
    <row r="348">
      <c r="B348" s="8"/>
      <c r="C348" s="8"/>
      <c r="D348" s="8"/>
      <c r="E348" s="8"/>
    </row>
    <row r="349">
      <c r="B349" s="8"/>
      <c r="C349" s="8"/>
      <c r="D349" s="8"/>
      <c r="E349" s="8"/>
    </row>
    <row r="350">
      <c r="B350" s="8"/>
      <c r="C350" s="8"/>
      <c r="D350" s="8"/>
      <c r="E350" s="8"/>
    </row>
    <row r="351">
      <c r="B351" s="8"/>
      <c r="C351" s="8"/>
      <c r="D351" s="8"/>
      <c r="E351" s="8"/>
    </row>
    <row r="352">
      <c r="B352" s="8"/>
      <c r="C352" s="8"/>
      <c r="D352" s="8"/>
      <c r="E352" s="8"/>
    </row>
    <row r="353">
      <c r="B353" s="8"/>
      <c r="C353" s="8"/>
      <c r="D353" s="8"/>
      <c r="E353" s="8"/>
    </row>
    <row r="354">
      <c r="B354" s="8"/>
      <c r="C354" s="8"/>
      <c r="D354" s="8"/>
      <c r="E354" s="8"/>
    </row>
    <row r="355">
      <c r="B355" s="8"/>
      <c r="C355" s="8"/>
      <c r="D355" s="8"/>
      <c r="E355" s="8"/>
    </row>
    <row r="356">
      <c r="B356" s="8"/>
      <c r="C356" s="8"/>
      <c r="D356" s="8"/>
      <c r="E356" s="8"/>
    </row>
    <row r="357">
      <c r="B357" s="8"/>
      <c r="C357" s="8"/>
      <c r="D357" s="8"/>
      <c r="E357" s="8"/>
    </row>
    <row r="358">
      <c r="B358" s="8"/>
      <c r="C358" s="8"/>
      <c r="D358" s="8"/>
      <c r="E358" s="8"/>
    </row>
    <row r="359">
      <c r="B359" s="8"/>
      <c r="C359" s="8"/>
      <c r="D359" s="8"/>
      <c r="E359" s="8"/>
    </row>
    <row r="360">
      <c r="B360" s="8"/>
      <c r="C360" s="8"/>
      <c r="D360" s="8"/>
      <c r="E360" s="8"/>
    </row>
    <row r="361">
      <c r="B361" s="8"/>
      <c r="C361" s="8"/>
      <c r="D361" s="8"/>
      <c r="E361" s="8"/>
    </row>
    <row r="362">
      <c r="B362" s="8"/>
      <c r="C362" s="8"/>
      <c r="D362" s="8"/>
      <c r="E362" s="8"/>
    </row>
    <row r="363">
      <c r="B363" s="8"/>
      <c r="C363" s="8"/>
      <c r="D363" s="8"/>
      <c r="E363" s="8"/>
    </row>
    <row r="364">
      <c r="B364" s="8"/>
      <c r="C364" s="8"/>
      <c r="D364" s="8"/>
      <c r="E364" s="8"/>
    </row>
    <row r="365">
      <c r="B365" s="8"/>
      <c r="C365" s="8"/>
      <c r="D365" s="8"/>
      <c r="E365" s="8"/>
    </row>
    <row r="366">
      <c r="B366" s="8"/>
      <c r="C366" s="8"/>
      <c r="D366" s="8"/>
      <c r="E366" s="8"/>
    </row>
    <row r="367">
      <c r="B367" s="8"/>
      <c r="C367" s="8"/>
      <c r="D367" s="8"/>
      <c r="E367" s="8"/>
    </row>
    <row r="368">
      <c r="B368" s="8"/>
      <c r="C368" s="8"/>
      <c r="D368" s="8"/>
      <c r="E368" s="8"/>
    </row>
    <row r="369">
      <c r="B369" s="8"/>
      <c r="C369" s="8"/>
      <c r="D369" s="8"/>
      <c r="E369" s="8"/>
    </row>
    <row r="370">
      <c r="B370" s="8"/>
      <c r="C370" s="8"/>
      <c r="D370" s="8"/>
      <c r="E370" s="8"/>
    </row>
    <row r="371">
      <c r="B371" s="8"/>
      <c r="C371" s="8"/>
      <c r="D371" s="8"/>
      <c r="E371" s="8"/>
    </row>
    <row r="372">
      <c r="B372" s="8"/>
      <c r="C372" s="8"/>
      <c r="D372" s="8"/>
      <c r="E372" s="8"/>
    </row>
    <row r="373">
      <c r="B373" s="8"/>
      <c r="C373" s="8"/>
      <c r="D373" s="8"/>
      <c r="E373" s="8"/>
    </row>
    <row r="374">
      <c r="B374" s="8"/>
      <c r="C374" s="8"/>
      <c r="D374" s="8"/>
      <c r="E374" s="8"/>
    </row>
    <row r="375">
      <c r="B375" s="8"/>
      <c r="C375" s="8"/>
      <c r="D375" s="8"/>
      <c r="E375" s="8"/>
    </row>
    <row r="376">
      <c r="B376" s="8"/>
      <c r="C376" s="8"/>
      <c r="D376" s="8"/>
      <c r="E376" s="8"/>
    </row>
    <row r="377">
      <c r="B377" s="8"/>
      <c r="C377" s="8"/>
      <c r="D377" s="8"/>
      <c r="E377" s="8"/>
    </row>
    <row r="378">
      <c r="B378" s="8"/>
      <c r="C378" s="8"/>
      <c r="D378" s="8"/>
      <c r="E378" s="8"/>
    </row>
    <row r="379">
      <c r="B379" s="8"/>
      <c r="C379" s="8"/>
      <c r="D379" s="8"/>
      <c r="E379" s="8"/>
    </row>
    <row r="380">
      <c r="B380" s="8"/>
      <c r="C380" s="8"/>
      <c r="D380" s="8"/>
      <c r="E380" s="8"/>
    </row>
    <row r="381">
      <c r="B381" s="8"/>
      <c r="C381" s="8"/>
      <c r="D381" s="8"/>
      <c r="E381" s="8"/>
    </row>
    <row r="382">
      <c r="B382" s="8"/>
      <c r="C382" s="8"/>
      <c r="D382" s="8"/>
      <c r="E382" s="8"/>
    </row>
    <row r="383">
      <c r="B383" s="8"/>
      <c r="C383" s="8"/>
      <c r="D383" s="8"/>
      <c r="E383" s="8"/>
    </row>
    <row r="384">
      <c r="B384" s="8"/>
      <c r="C384" s="8"/>
      <c r="D384" s="8"/>
      <c r="E384" s="8"/>
    </row>
    <row r="385">
      <c r="B385" s="8"/>
      <c r="C385" s="8"/>
      <c r="D385" s="8"/>
      <c r="E385" s="8"/>
    </row>
    <row r="386">
      <c r="B386" s="8"/>
      <c r="C386" s="8"/>
      <c r="D386" s="8"/>
      <c r="E386" s="8"/>
    </row>
    <row r="387">
      <c r="B387" s="8"/>
      <c r="C387" s="8"/>
      <c r="D387" s="8"/>
      <c r="E387" s="8"/>
    </row>
    <row r="388">
      <c r="B388" s="8"/>
      <c r="C388" s="8"/>
      <c r="D388" s="8"/>
      <c r="E388" s="8"/>
    </row>
    <row r="389">
      <c r="B389" s="8"/>
      <c r="C389" s="8"/>
      <c r="D389" s="8"/>
      <c r="E389" s="8"/>
    </row>
    <row r="390">
      <c r="B390" s="8"/>
      <c r="C390" s="8"/>
      <c r="D390" s="8"/>
      <c r="E390" s="8"/>
    </row>
    <row r="391">
      <c r="B391" s="8"/>
      <c r="C391" s="8"/>
      <c r="D391" s="8"/>
      <c r="E391" s="8"/>
    </row>
    <row r="392">
      <c r="B392" s="8"/>
      <c r="C392" s="8"/>
      <c r="D392" s="8"/>
      <c r="E392" s="8"/>
    </row>
    <row r="393">
      <c r="B393" s="8"/>
      <c r="C393" s="8"/>
      <c r="D393" s="8"/>
      <c r="E393" s="8"/>
    </row>
    <row r="394">
      <c r="B394" s="8"/>
      <c r="C394" s="8"/>
      <c r="D394" s="8"/>
      <c r="E394" s="8"/>
    </row>
    <row r="395">
      <c r="B395" s="8"/>
      <c r="C395" s="8"/>
      <c r="D395" s="8"/>
      <c r="E395" s="8"/>
    </row>
    <row r="396">
      <c r="B396" s="8"/>
      <c r="C396" s="8"/>
      <c r="D396" s="8"/>
      <c r="E396" s="8"/>
    </row>
    <row r="397">
      <c r="B397" s="8"/>
      <c r="C397" s="8"/>
      <c r="D397" s="8"/>
      <c r="E397" s="8"/>
    </row>
    <row r="398">
      <c r="B398" s="8"/>
      <c r="C398" s="8"/>
      <c r="D398" s="8"/>
      <c r="E398" s="8"/>
    </row>
    <row r="399">
      <c r="B399" s="8"/>
      <c r="C399" s="8"/>
      <c r="D399" s="8"/>
      <c r="E399" s="8"/>
    </row>
    <row r="400">
      <c r="B400" s="8"/>
      <c r="C400" s="8"/>
      <c r="D400" s="8"/>
      <c r="E400" s="8"/>
    </row>
    <row r="401">
      <c r="B401" s="8"/>
      <c r="C401" s="8"/>
      <c r="D401" s="8"/>
      <c r="E401" s="8"/>
    </row>
    <row r="402">
      <c r="B402" s="8"/>
      <c r="C402" s="8"/>
      <c r="D402" s="8"/>
      <c r="E402" s="8"/>
    </row>
    <row r="403">
      <c r="B403" s="8"/>
      <c r="C403" s="8"/>
      <c r="D403" s="8"/>
      <c r="E403" s="8"/>
    </row>
    <row r="404">
      <c r="B404" s="8"/>
      <c r="C404" s="8"/>
      <c r="D404" s="8"/>
      <c r="E404" s="8"/>
    </row>
    <row r="405">
      <c r="B405" s="8"/>
      <c r="C405" s="8"/>
      <c r="D405" s="8"/>
      <c r="E405" s="8"/>
    </row>
    <row r="406">
      <c r="B406" s="8"/>
      <c r="C406" s="8"/>
      <c r="D406" s="8"/>
      <c r="E406" s="8"/>
    </row>
    <row r="407">
      <c r="B407" s="8"/>
      <c r="C407" s="8"/>
      <c r="D407" s="8"/>
      <c r="E407" s="8"/>
    </row>
    <row r="408">
      <c r="B408" s="8"/>
      <c r="C408" s="8"/>
      <c r="D408" s="8"/>
      <c r="E408" s="8"/>
    </row>
    <row r="409">
      <c r="B409" s="8"/>
      <c r="C409" s="8"/>
      <c r="D409" s="8"/>
      <c r="E409" s="8"/>
    </row>
    <row r="410">
      <c r="B410" s="8"/>
      <c r="C410" s="8"/>
      <c r="D410" s="8"/>
      <c r="E410" s="8"/>
    </row>
    <row r="411">
      <c r="B411" s="8"/>
      <c r="C411" s="8"/>
      <c r="D411" s="8"/>
      <c r="E411" s="8"/>
    </row>
    <row r="412">
      <c r="B412" s="8"/>
      <c r="C412" s="8"/>
      <c r="D412" s="8"/>
      <c r="E412" s="8"/>
    </row>
    <row r="413">
      <c r="B413" s="8"/>
      <c r="C413" s="8"/>
      <c r="D413" s="8"/>
      <c r="E413" s="8"/>
    </row>
    <row r="414">
      <c r="B414" s="8"/>
      <c r="C414" s="8"/>
      <c r="D414" s="8"/>
      <c r="E414" s="8"/>
    </row>
    <row r="415">
      <c r="B415" s="8"/>
      <c r="C415" s="8"/>
      <c r="D415" s="8"/>
      <c r="E415" s="8"/>
    </row>
    <row r="416">
      <c r="B416" s="8"/>
      <c r="C416" s="8"/>
      <c r="D416" s="8"/>
      <c r="E416" s="8"/>
    </row>
    <row r="417">
      <c r="B417" s="8"/>
      <c r="C417" s="8"/>
      <c r="D417" s="8"/>
      <c r="E417" s="8"/>
    </row>
    <row r="418">
      <c r="B418" s="8"/>
      <c r="C418" s="8"/>
      <c r="D418" s="8"/>
      <c r="E418" s="8"/>
    </row>
    <row r="419">
      <c r="B419" s="8"/>
      <c r="C419" s="8"/>
      <c r="D419" s="8"/>
      <c r="E419" s="8"/>
    </row>
    <row r="420">
      <c r="B420" s="8"/>
      <c r="C420" s="8"/>
      <c r="D420" s="8"/>
      <c r="E420" s="8"/>
    </row>
    <row r="421">
      <c r="B421" s="8"/>
      <c r="C421" s="8"/>
      <c r="D421" s="8"/>
      <c r="E421" s="8"/>
    </row>
    <row r="422">
      <c r="B422" s="8"/>
      <c r="C422" s="8"/>
      <c r="D422" s="8"/>
      <c r="E422" s="8"/>
    </row>
    <row r="423">
      <c r="B423" s="8"/>
      <c r="C423" s="8"/>
      <c r="D423" s="8"/>
      <c r="E423" s="8"/>
    </row>
    <row r="424">
      <c r="B424" s="8"/>
      <c r="C424" s="8"/>
      <c r="D424" s="8"/>
      <c r="E424" s="8"/>
    </row>
    <row r="425">
      <c r="B425" s="8"/>
      <c r="C425" s="8"/>
      <c r="D425" s="8"/>
      <c r="E425" s="8"/>
    </row>
    <row r="426">
      <c r="B426" s="8"/>
      <c r="C426" s="8"/>
      <c r="D426" s="8"/>
      <c r="E426" s="8"/>
    </row>
    <row r="427">
      <c r="B427" s="8"/>
      <c r="C427" s="8"/>
      <c r="D427" s="8"/>
      <c r="E427" s="8"/>
    </row>
    <row r="428">
      <c r="B428" s="8"/>
      <c r="C428" s="8"/>
      <c r="D428" s="8"/>
      <c r="E428" s="8"/>
    </row>
    <row r="429">
      <c r="B429" s="8"/>
      <c r="C429" s="8"/>
      <c r="D429" s="8"/>
      <c r="E429" s="8"/>
    </row>
    <row r="430">
      <c r="B430" s="8"/>
      <c r="C430" s="8"/>
      <c r="D430" s="8"/>
      <c r="E430" s="8"/>
    </row>
    <row r="431">
      <c r="B431" s="8"/>
      <c r="C431" s="8"/>
      <c r="D431" s="8"/>
      <c r="E431" s="8"/>
    </row>
    <row r="432">
      <c r="B432" s="8"/>
      <c r="C432" s="8"/>
      <c r="D432" s="8"/>
      <c r="E432" s="8"/>
    </row>
    <row r="433">
      <c r="B433" s="8"/>
      <c r="C433" s="8"/>
      <c r="D433" s="8"/>
      <c r="E433" s="8"/>
    </row>
    <row r="434">
      <c r="B434" s="8"/>
      <c r="C434" s="8"/>
      <c r="D434" s="8"/>
      <c r="E434" s="8"/>
    </row>
    <row r="435">
      <c r="B435" s="8"/>
      <c r="C435" s="8"/>
      <c r="D435" s="8"/>
      <c r="E435" s="8"/>
    </row>
    <row r="436">
      <c r="B436" s="8"/>
      <c r="C436" s="8"/>
      <c r="D436" s="8"/>
      <c r="E436" s="8"/>
    </row>
    <row r="437">
      <c r="B437" s="8"/>
      <c r="C437" s="8"/>
      <c r="D437" s="8"/>
      <c r="E437" s="8"/>
    </row>
    <row r="438">
      <c r="B438" s="8"/>
      <c r="C438" s="8"/>
      <c r="D438" s="8"/>
      <c r="E438" s="8"/>
    </row>
    <row r="439">
      <c r="B439" s="8"/>
      <c r="C439" s="8"/>
      <c r="D439" s="8"/>
      <c r="E439" s="8"/>
    </row>
    <row r="440">
      <c r="B440" s="8"/>
      <c r="C440" s="8"/>
      <c r="D440" s="8"/>
      <c r="E440" s="8"/>
    </row>
    <row r="441">
      <c r="B441" s="8"/>
      <c r="C441" s="8"/>
      <c r="D441" s="8"/>
      <c r="E441" s="8"/>
    </row>
    <row r="442">
      <c r="B442" s="8"/>
      <c r="C442" s="8"/>
      <c r="D442" s="8"/>
      <c r="E442" s="8"/>
    </row>
    <row r="443">
      <c r="B443" s="8"/>
      <c r="C443" s="8"/>
      <c r="D443" s="8"/>
      <c r="E443" s="8"/>
    </row>
    <row r="444">
      <c r="B444" s="8"/>
      <c r="C444" s="8"/>
      <c r="D444" s="8"/>
      <c r="E444" s="8"/>
    </row>
    <row r="445">
      <c r="B445" s="8"/>
      <c r="C445" s="8"/>
      <c r="D445" s="8"/>
      <c r="E445" s="8"/>
    </row>
    <row r="446">
      <c r="B446" s="8"/>
      <c r="C446" s="8"/>
      <c r="D446" s="8"/>
      <c r="E446" s="8"/>
    </row>
    <row r="447">
      <c r="B447" s="8"/>
      <c r="C447" s="8"/>
      <c r="D447" s="8"/>
      <c r="E447" s="8"/>
    </row>
    <row r="448">
      <c r="B448" s="8"/>
      <c r="C448" s="8"/>
      <c r="D448" s="8"/>
      <c r="E448" s="8"/>
    </row>
    <row r="449">
      <c r="B449" s="8"/>
      <c r="C449" s="8"/>
      <c r="D449" s="8"/>
      <c r="E449" s="8"/>
    </row>
    <row r="450">
      <c r="B450" s="8"/>
      <c r="C450" s="8"/>
      <c r="D450" s="8"/>
      <c r="E450" s="8"/>
    </row>
    <row r="451">
      <c r="B451" s="8"/>
      <c r="C451" s="8"/>
      <c r="D451" s="8"/>
      <c r="E451" s="8"/>
    </row>
    <row r="452">
      <c r="B452" s="8"/>
      <c r="C452" s="8"/>
      <c r="D452" s="8"/>
      <c r="E452" s="8"/>
    </row>
    <row r="453">
      <c r="B453" s="8"/>
      <c r="C453" s="8"/>
      <c r="D453" s="8"/>
      <c r="E453" s="8"/>
    </row>
    <row r="454">
      <c r="B454" s="8"/>
      <c r="C454" s="8"/>
      <c r="D454" s="8"/>
      <c r="E454" s="8"/>
    </row>
    <row r="455">
      <c r="B455" s="8"/>
      <c r="C455" s="8"/>
      <c r="D455" s="8"/>
      <c r="E455" s="8"/>
    </row>
    <row r="456">
      <c r="B456" s="8"/>
      <c r="C456" s="8"/>
      <c r="D456" s="8"/>
      <c r="E456" s="8"/>
    </row>
    <row r="457">
      <c r="B457" s="8"/>
      <c r="C457" s="8"/>
      <c r="D457" s="8"/>
      <c r="E457" s="8"/>
    </row>
    <row r="458">
      <c r="B458" s="8"/>
      <c r="C458" s="8"/>
      <c r="D458" s="8"/>
      <c r="E458" s="8"/>
    </row>
    <row r="459">
      <c r="B459" s="8"/>
      <c r="C459" s="8"/>
      <c r="D459" s="8"/>
      <c r="E459" s="8"/>
    </row>
    <row r="460">
      <c r="B460" s="8"/>
      <c r="C460" s="8"/>
      <c r="D460" s="8"/>
      <c r="E460" s="8"/>
    </row>
    <row r="461">
      <c r="B461" s="8"/>
      <c r="C461" s="8"/>
      <c r="D461" s="8"/>
      <c r="E461" s="8"/>
    </row>
    <row r="462">
      <c r="B462" s="8"/>
      <c r="C462" s="8"/>
      <c r="D462" s="8"/>
      <c r="E462" s="8"/>
    </row>
    <row r="463">
      <c r="B463" s="8"/>
      <c r="C463" s="8"/>
      <c r="D463" s="8"/>
      <c r="E463" s="8"/>
    </row>
    <row r="464">
      <c r="B464" s="8"/>
      <c r="C464" s="8"/>
      <c r="D464" s="8"/>
      <c r="E464" s="8"/>
    </row>
    <row r="465">
      <c r="B465" s="8"/>
      <c r="C465" s="8"/>
      <c r="D465" s="8"/>
      <c r="E465" s="8"/>
    </row>
    <row r="466">
      <c r="B466" s="8"/>
      <c r="C466" s="8"/>
      <c r="D466" s="8"/>
      <c r="E466" s="8"/>
    </row>
    <row r="467">
      <c r="B467" s="8"/>
      <c r="C467" s="8"/>
      <c r="D467" s="8"/>
      <c r="E467" s="8"/>
    </row>
    <row r="468">
      <c r="B468" s="8"/>
      <c r="C468" s="8"/>
      <c r="D468" s="8"/>
      <c r="E468" s="8"/>
    </row>
    <row r="469">
      <c r="B469" s="8"/>
      <c r="C469" s="8"/>
      <c r="D469" s="8"/>
      <c r="E469" s="8"/>
    </row>
    <row r="470">
      <c r="B470" s="8"/>
      <c r="C470" s="8"/>
      <c r="D470" s="8"/>
      <c r="E470" s="8"/>
    </row>
    <row r="471">
      <c r="B471" s="8"/>
      <c r="C471" s="8"/>
      <c r="D471" s="8"/>
      <c r="E471" s="8"/>
    </row>
    <row r="472">
      <c r="B472" s="8"/>
      <c r="C472" s="8"/>
      <c r="D472" s="8"/>
      <c r="E472" s="8"/>
    </row>
    <row r="473">
      <c r="B473" s="8"/>
      <c r="C473" s="8"/>
      <c r="D473" s="8"/>
      <c r="E473" s="8"/>
    </row>
    <row r="474">
      <c r="B474" s="8"/>
      <c r="C474" s="8"/>
      <c r="D474" s="8"/>
      <c r="E474" s="8"/>
    </row>
    <row r="475">
      <c r="B475" s="8"/>
      <c r="C475" s="8"/>
      <c r="D475" s="8"/>
      <c r="E475" s="8"/>
    </row>
    <row r="476">
      <c r="B476" s="8"/>
      <c r="C476" s="8"/>
      <c r="D476" s="8"/>
      <c r="E476" s="8"/>
    </row>
    <row r="477">
      <c r="B477" s="8"/>
      <c r="C477" s="8"/>
      <c r="D477" s="8"/>
      <c r="E477" s="8"/>
    </row>
    <row r="478">
      <c r="B478" s="8"/>
      <c r="C478" s="8"/>
      <c r="D478" s="8"/>
      <c r="E478" s="8"/>
    </row>
    <row r="479">
      <c r="B479" s="8"/>
      <c r="C479" s="8"/>
      <c r="D479" s="8"/>
      <c r="E479" s="8"/>
    </row>
    <row r="480">
      <c r="B480" s="8"/>
      <c r="C480" s="8"/>
      <c r="D480" s="8"/>
      <c r="E480" s="8"/>
    </row>
    <row r="481">
      <c r="B481" s="8"/>
      <c r="C481" s="8"/>
      <c r="D481" s="8"/>
      <c r="E481" s="8"/>
    </row>
    <row r="482">
      <c r="B482" s="8"/>
      <c r="C482" s="8"/>
      <c r="D482" s="8"/>
      <c r="E482" s="8"/>
    </row>
    <row r="483">
      <c r="B483" s="8"/>
      <c r="C483" s="8"/>
      <c r="D483" s="8"/>
      <c r="E483" s="8"/>
    </row>
    <row r="484">
      <c r="B484" s="8"/>
      <c r="C484" s="8"/>
      <c r="D484" s="8"/>
      <c r="E484" s="8"/>
    </row>
    <row r="485">
      <c r="B485" s="8"/>
      <c r="C485" s="8"/>
      <c r="D485" s="8"/>
      <c r="E485" s="8"/>
    </row>
    <row r="486">
      <c r="B486" s="8"/>
      <c r="C486" s="8"/>
      <c r="D486" s="8"/>
      <c r="E486" s="8"/>
    </row>
    <row r="487">
      <c r="B487" s="8"/>
      <c r="C487" s="8"/>
      <c r="D487" s="8"/>
      <c r="E487" s="8"/>
    </row>
    <row r="488">
      <c r="B488" s="8"/>
      <c r="C488" s="8"/>
      <c r="D488" s="8"/>
      <c r="E488" s="8"/>
    </row>
    <row r="489">
      <c r="B489" s="8"/>
      <c r="C489" s="8"/>
      <c r="D489" s="8"/>
      <c r="E489" s="8"/>
    </row>
    <row r="490">
      <c r="B490" s="8"/>
      <c r="C490" s="8"/>
      <c r="D490" s="8"/>
      <c r="E490" s="8"/>
    </row>
    <row r="491">
      <c r="B491" s="8"/>
      <c r="C491" s="8"/>
      <c r="D491" s="8"/>
      <c r="E491" s="8"/>
    </row>
    <row r="492">
      <c r="B492" s="8"/>
      <c r="C492" s="8"/>
      <c r="D492" s="8"/>
      <c r="E492" s="8"/>
    </row>
    <row r="493">
      <c r="B493" s="8"/>
      <c r="C493" s="8"/>
      <c r="D493" s="8"/>
      <c r="E493" s="8"/>
    </row>
    <row r="494">
      <c r="B494" s="8"/>
      <c r="C494" s="8"/>
      <c r="D494" s="8"/>
      <c r="E494" s="8"/>
    </row>
    <row r="495">
      <c r="B495" s="8"/>
      <c r="C495" s="8"/>
      <c r="D495" s="8"/>
      <c r="E495" s="8"/>
    </row>
    <row r="496">
      <c r="B496" s="8"/>
      <c r="C496" s="8"/>
      <c r="D496" s="8"/>
      <c r="E496" s="8"/>
    </row>
    <row r="497">
      <c r="B497" s="8"/>
      <c r="C497" s="8"/>
      <c r="D497" s="8"/>
      <c r="E497" s="8"/>
    </row>
    <row r="498">
      <c r="B498" s="8"/>
      <c r="C498" s="8"/>
      <c r="D498" s="8"/>
      <c r="E498" s="8"/>
    </row>
    <row r="499">
      <c r="B499" s="8"/>
      <c r="C499" s="8"/>
      <c r="D499" s="8"/>
      <c r="E499" s="8"/>
    </row>
    <row r="500">
      <c r="B500" s="8"/>
      <c r="C500" s="8"/>
      <c r="D500" s="8"/>
      <c r="E500" s="8"/>
    </row>
    <row r="501">
      <c r="B501" s="8"/>
      <c r="C501" s="8"/>
      <c r="D501" s="8"/>
      <c r="E501" s="8"/>
    </row>
    <row r="502">
      <c r="B502" s="8"/>
      <c r="C502" s="8"/>
      <c r="D502" s="8"/>
      <c r="E502" s="8"/>
    </row>
    <row r="503">
      <c r="B503" s="8"/>
      <c r="C503" s="8"/>
      <c r="D503" s="8"/>
      <c r="E503" s="8"/>
    </row>
    <row r="504">
      <c r="B504" s="8"/>
      <c r="C504" s="8"/>
      <c r="D504" s="8"/>
      <c r="E504" s="8"/>
    </row>
    <row r="505">
      <c r="B505" s="8"/>
      <c r="C505" s="8"/>
      <c r="D505" s="8"/>
      <c r="E505" s="8"/>
    </row>
    <row r="506">
      <c r="B506" s="8"/>
      <c r="C506" s="8"/>
      <c r="D506" s="8"/>
      <c r="E506" s="8"/>
    </row>
    <row r="507">
      <c r="B507" s="8"/>
      <c r="C507" s="8"/>
      <c r="D507" s="8"/>
      <c r="E507" s="8"/>
    </row>
    <row r="508">
      <c r="B508" s="8"/>
      <c r="C508" s="8"/>
      <c r="D508" s="8"/>
      <c r="E508" s="8"/>
    </row>
    <row r="509">
      <c r="B509" s="8"/>
      <c r="C509" s="8"/>
      <c r="D509" s="8"/>
      <c r="E509" s="8"/>
    </row>
    <row r="510">
      <c r="B510" s="8"/>
      <c r="C510" s="8"/>
      <c r="D510" s="8"/>
      <c r="E510" s="8"/>
    </row>
    <row r="511">
      <c r="B511" s="8"/>
      <c r="C511" s="8"/>
      <c r="D511" s="8"/>
      <c r="E511" s="8"/>
    </row>
    <row r="512">
      <c r="B512" s="8"/>
      <c r="C512" s="8"/>
      <c r="D512" s="8"/>
      <c r="E512" s="8"/>
    </row>
    <row r="513">
      <c r="B513" s="8"/>
      <c r="C513" s="8"/>
      <c r="D513" s="8"/>
      <c r="E513" s="8"/>
    </row>
    <row r="514">
      <c r="B514" s="8"/>
      <c r="C514" s="8"/>
      <c r="D514" s="8"/>
      <c r="E514" s="8"/>
    </row>
    <row r="515">
      <c r="B515" s="8"/>
      <c r="C515" s="8"/>
      <c r="D515" s="8"/>
      <c r="E515" s="8"/>
    </row>
    <row r="516">
      <c r="B516" s="8"/>
      <c r="C516" s="8"/>
      <c r="D516" s="8"/>
      <c r="E516" s="8"/>
    </row>
    <row r="517">
      <c r="B517" s="8"/>
      <c r="C517" s="8"/>
      <c r="D517" s="8"/>
      <c r="E517" s="8"/>
    </row>
    <row r="518">
      <c r="B518" s="8"/>
      <c r="C518" s="8"/>
      <c r="D518" s="8"/>
      <c r="E518" s="8"/>
    </row>
    <row r="519">
      <c r="B519" s="8"/>
      <c r="C519" s="8"/>
      <c r="D519" s="8"/>
      <c r="E519" s="8"/>
    </row>
    <row r="520">
      <c r="B520" s="8"/>
      <c r="C520" s="8"/>
      <c r="D520" s="8"/>
      <c r="E520" s="8"/>
    </row>
    <row r="521">
      <c r="B521" s="8"/>
      <c r="C521" s="8"/>
      <c r="D521" s="8"/>
      <c r="E521" s="8"/>
    </row>
    <row r="522">
      <c r="B522" s="8"/>
      <c r="C522" s="8"/>
      <c r="D522" s="8"/>
      <c r="E522" s="8"/>
    </row>
    <row r="523">
      <c r="B523" s="8"/>
      <c r="C523" s="8"/>
      <c r="D523" s="8"/>
      <c r="E523" s="8"/>
    </row>
    <row r="524">
      <c r="B524" s="8"/>
      <c r="C524" s="8"/>
      <c r="D524" s="8"/>
      <c r="E524" s="8"/>
    </row>
    <row r="525">
      <c r="B525" s="8"/>
      <c r="C525" s="8"/>
      <c r="D525" s="8"/>
      <c r="E525" s="8"/>
    </row>
    <row r="526">
      <c r="B526" s="8"/>
      <c r="C526" s="8"/>
      <c r="D526" s="8"/>
      <c r="E526" s="8"/>
    </row>
    <row r="527">
      <c r="B527" s="8"/>
      <c r="C527" s="8"/>
      <c r="D527" s="8"/>
      <c r="E527" s="8"/>
    </row>
    <row r="528">
      <c r="B528" s="8"/>
      <c r="C528" s="8"/>
      <c r="D528" s="8"/>
      <c r="E528" s="8"/>
    </row>
    <row r="529">
      <c r="B529" s="8"/>
      <c r="C529" s="8"/>
      <c r="D529" s="8"/>
      <c r="E529" s="8"/>
    </row>
    <row r="530">
      <c r="B530" s="8"/>
      <c r="C530" s="8"/>
      <c r="D530" s="8"/>
      <c r="E530" s="8"/>
    </row>
    <row r="531">
      <c r="B531" s="8"/>
      <c r="C531" s="8"/>
      <c r="D531" s="8"/>
      <c r="E531" s="8"/>
    </row>
    <row r="532">
      <c r="B532" s="8"/>
      <c r="C532" s="8"/>
      <c r="D532" s="8"/>
      <c r="E532" s="8"/>
    </row>
    <row r="533">
      <c r="B533" s="8"/>
      <c r="C533" s="8"/>
      <c r="D533" s="8"/>
      <c r="E533" s="8"/>
    </row>
    <row r="534">
      <c r="B534" s="8"/>
      <c r="C534" s="8"/>
      <c r="D534" s="8"/>
      <c r="E534" s="8"/>
    </row>
    <row r="535">
      <c r="B535" s="8"/>
      <c r="C535" s="8"/>
      <c r="D535" s="8"/>
      <c r="E535" s="8"/>
    </row>
    <row r="536">
      <c r="B536" s="8"/>
      <c r="C536" s="8"/>
      <c r="D536" s="8"/>
      <c r="E536" s="8"/>
    </row>
    <row r="537">
      <c r="B537" s="8"/>
      <c r="C537" s="8"/>
      <c r="D537" s="8"/>
      <c r="E537" s="8"/>
    </row>
    <row r="538">
      <c r="B538" s="8"/>
      <c r="C538" s="8"/>
      <c r="D538" s="8"/>
      <c r="E538" s="8"/>
    </row>
    <row r="539">
      <c r="B539" s="8"/>
      <c r="C539" s="8"/>
      <c r="D539" s="8"/>
      <c r="E539" s="8"/>
    </row>
    <row r="540">
      <c r="B540" s="8"/>
      <c r="C540" s="8"/>
      <c r="D540" s="8"/>
      <c r="E540" s="8"/>
    </row>
    <row r="541">
      <c r="B541" s="8"/>
      <c r="C541" s="8"/>
      <c r="D541" s="8"/>
      <c r="E541" s="8"/>
    </row>
    <row r="542">
      <c r="B542" s="8"/>
      <c r="C542" s="8"/>
      <c r="D542" s="8"/>
      <c r="E542" s="8"/>
    </row>
    <row r="543">
      <c r="B543" s="8"/>
      <c r="C543" s="8"/>
      <c r="D543" s="8"/>
      <c r="E543" s="8"/>
    </row>
    <row r="544">
      <c r="B544" s="8"/>
      <c r="C544" s="8"/>
      <c r="D544" s="8"/>
      <c r="E544" s="8"/>
    </row>
    <row r="545">
      <c r="B545" s="8"/>
      <c r="C545" s="8"/>
      <c r="D545" s="8"/>
      <c r="E545" s="8"/>
    </row>
    <row r="546">
      <c r="B546" s="8"/>
      <c r="C546" s="8"/>
      <c r="D546" s="8"/>
      <c r="E546" s="8"/>
    </row>
    <row r="547">
      <c r="B547" s="8"/>
      <c r="C547" s="8"/>
      <c r="D547" s="8"/>
      <c r="E547" s="8"/>
    </row>
    <row r="548">
      <c r="B548" s="8"/>
      <c r="C548" s="8"/>
      <c r="D548" s="8"/>
      <c r="E548" s="8"/>
    </row>
    <row r="549">
      <c r="B549" s="8"/>
      <c r="C549" s="8"/>
      <c r="D549" s="8"/>
      <c r="E549" s="8"/>
    </row>
    <row r="550">
      <c r="B550" s="8"/>
      <c r="C550" s="8"/>
      <c r="D550" s="8"/>
      <c r="E550" s="8"/>
    </row>
    <row r="551">
      <c r="B551" s="8"/>
      <c r="C551" s="8"/>
      <c r="D551" s="8"/>
      <c r="E551" s="8"/>
    </row>
    <row r="552">
      <c r="B552" s="8"/>
      <c r="C552" s="8"/>
      <c r="D552" s="8"/>
      <c r="E552" s="8"/>
    </row>
    <row r="553">
      <c r="B553" s="8"/>
      <c r="C553" s="8"/>
      <c r="D553" s="8"/>
      <c r="E553" s="8"/>
    </row>
    <row r="554">
      <c r="B554" s="8"/>
      <c r="C554" s="8"/>
      <c r="D554" s="8"/>
      <c r="E554" s="8"/>
    </row>
    <row r="555">
      <c r="B555" s="8"/>
      <c r="C555" s="8"/>
      <c r="D555" s="8"/>
      <c r="E555" s="8"/>
    </row>
    <row r="556">
      <c r="B556" s="8"/>
      <c r="C556" s="8"/>
      <c r="D556" s="8"/>
      <c r="E556" s="8"/>
    </row>
    <row r="557">
      <c r="B557" s="8"/>
      <c r="C557" s="8"/>
      <c r="D557" s="8"/>
      <c r="E557" s="8"/>
    </row>
    <row r="558">
      <c r="B558" s="8"/>
      <c r="C558" s="8"/>
      <c r="D558" s="8"/>
      <c r="E558" s="8"/>
    </row>
    <row r="559">
      <c r="B559" s="8"/>
      <c r="C559" s="8"/>
      <c r="D559" s="8"/>
      <c r="E559" s="8"/>
    </row>
    <row r="560">
      <c r="B560" s="8"/>
      <c r="C560" s="8"/>
      <c r="D560" s="8"/>
      <c r="E560" s="8"/>
    </row>
    <row r="561">
      <c r="B561" s="8"/>
      <c r="C561" s="8"/>
      <c r="D561" s="8"/>
      <c r="E561" s="8"/>
    </row>
    <row r="562">
      <c r="B562" s="8"/>
      <c r="C562" s="8"/>
      <c r="D562" s="8"/>
      <c r="E562" s="8"/>
    </row>
    <row r="563">
      <c r="B563" s="8"/>
      <c r="C563" s="8"/>
      <c r="D563" s="8"/>
      <c r="E563" s="8"/>
    </row>
    <row r="564">
      <c r="B564" s="8"/>
      <c r="C564" s="8"/>
      <c r="D564" s="8"/>
      <c r="E564" s="8"/>
    </row>
    <row r="565">
      <c r="B565" s="8"/>
      <c r="C565" s="8"/>
      <c r="D565" s="8"/>
      <c r="E565" s="8"/>
    </row>
    <row r="566">
      <c r="B566" s="8"/>
      <c r="C566" s="8"/>
      <c r="D566" s="8"/>
      <c r="E566" s="8"/>
    </row>
    <row r="567">
      <c r="B567" s="8"/>
      <c r="C567" s="8"/>
      <c r="D567" s="8"/>
      <c r="E567" s="8"/>
    </row>
    <row r="568">
      <c r="B568" s="8"/>
      <c r="C568" s="8"/>
      <c r="D568" s="8"/>
      <c r="E568" s="8"/>
    </row>
    <row r="569">
      <c r="B569" s="8"/>
      <c r="C569" s="8"/>
      <c r="D569" s="8"/>
      <c r="E569" s="8"/>
    </row>
    <row r="570">
      <c r="B570" s="8"/>
      <c r="C570" s="8"/>
      <c r="D570" s="8"/>
      <c r="E570" s="8"/>
    </row>
    <row r="571">
      <c r="B571" s="8"/>
      <c r="C571" s="8"/>
      <c r="D571" s="8"/>
      <c r="E571" s="8"/>
    </row>
    <row r="572">
      <c r="B572" s="8"/>
      <c r="C572" s="8"/>
      <c r="D572" s="8"/>
      <c r="E572" s="8"/>
    </row>
    <row r="573">
      <c r="B573" s="8"/>
      <c r="C573" s="8"/>
      <c r="D573" s="8"/>
      <c r="E573" s="8"/>
    </row>
    <row r="574">
      <c r="B574" s="8"/>
      <c r="C574" s="8"/>
      <c r="D574" s="8"/>
      <c r="E574" s="8"/>
    </row>
    <row r="575">
      <c r="B575" s="8"/>
      <c r="C575" s="8"/>
      <c r="D575" s="8"/>
      <c r="E575" s="8"/>
    </row>
    <row r="576">
      <c r="B576" s="8"/>
      <c r="C576" s="8"/>
      <c r="D576" s="8"/>
      <c r="E576" s="8"/>
    </row>
    <row r="577">
      <c r="B577" s="8"/>
      <c r="C577" s="8"/>
      <c r="D577" s="8"/>
      <c r="E577" s="8"/>
    </row>
    <row r="578">
      <c r="B578" s="8"/>
      <c r="C578" s="8"/>
      <c r="D578" s="8"/>
      <c r="E578" s="8"/>
    </row>
    <row r="579">
      <c r="B579" s="8"/>
      <c r="C579" s="8"/>
      <c r="D579" s="8"/>
      <c r="E579" s="8"/>
    </row>
    <row r="580">
      <c r="B580" s="8"/>
      <c r="C580" s="8"/>
      <c r="D580" s="8"/>
      <c r="E580" s="8"/>
    </row>
    <row r="581">
      <c r="B581" s="8"/>
      <c r="C581" s="8"/>
      <c r="D581" s="8"/>
      <c r="E581" s="8"/>
    </row>
    <row r="582">
      <c r="B582" s="8"/>
      <c r="C582" s="8"/>
      <c r="D582" s="8"/>
      <c r="E582" s="8"/>
    </row>
    <row r="583">
      <c r="B583" s="8"/>
      <c r="C583" s="8"/>
      <c r="D583" s="8"/>
      <c r="E583" s="8"/>
    </row>
    <row r="584">
      <c r="B584" s="8"/>
      <c r="C584" s="8"/>
      <c r="D584" s="8"/>
      <c r="E584" s="8"/>
    </row>
    <row r="585">
      <c r="B585" s="8"/>
      <c r="C585" s="8"/>
      <c r="D585" s="8"/>
      <c r="E585" s="8"/>
    </row>
    <row r="586">
      <c r="B586" s="8"/>
      <c r="C586" s="8"/>
      <c r="D586" s="8"/>
      <c r="E586" s="8"/>
    </row>
    <row r="587">
      <c r="B587" s="8"/>
      <c r="C587" s="8"/>
      <c r="D587" s="8"/>
      <c r="E587" s="8"/>
    </row>
    <row r="588">
      <c r="B588" s="8"/>
      <c r="C588" s="8"/>
      <c r="D588" s="8"/>
      <c r="E588" s="8"/>
    </row>
    <row r="589">
      <c r="B589" s="8"/>
      <c r="C589" s="8"/>
      <c r="D589" s="8"/>
      <c r="E589" s="8"/>
    </row>
    <row r="590">
      <c r="B590" s="8"/>
      <c r="C590" s="8"/>
      <c r="D590" s="8"/>
      <c r="E590" s="8"/>
    </row>
    <row r="591">
      <c r="B591" s="8"/>
      <c r="C591" s="8"/>
      <c r="D591" s="8"/>
      <c r="E591" s="8"/>
    </row>
    <row r="592">
      <c r="B592" s="8"/>
      <c r="C592" s="8"/>
      <c r="D592" s="8"/>
      <c r="E592" s="8"/>
    </row>
    <row r="593">
      <c r="B593" s="8"/>
      <c r="C593" s="8"/>
      <c r="D593" s="8"/>
      <c r="E593" s="8"/>
    </row>
    <row r="594">
      <c r="B594" s="8"/>
      <c r="C594" s="8"/>
      <c r="D594" s="8"/>
      <c r="E594" s="8"/>
    </row>
    <row r="595">
      <c r="B595" s="8"/>
      <c r="C595" s="8"/>
      <c r="D595" s="8"/>
      <c r="E595" s="8"/>
    </row>
    <row r="596">
      <c r="B596" s="8"/>
      <c r="C596" s="8"/>
      <c r="D596" s="8"/>
      <c r="E596" s="8"/>
    </row>
    <row r="597">
      <c r="B597" s="8"/>
      <c r="C597" s="8"/>
      <c r="D597" s="8"/>
      <c r="E597" s="8"/>
    </row>
    <row r="598">
      <c r="B598" s="8"/>
      <c r="C598" s="8"/>
      <c r="D598" s="8"/>
      <c r="E598" s="8"/>
    </row>
    <row r="599">
      <c r="B599" s="8"/>
      <c r="C599" s="8"/>
      <c r="D599" s="8"/>
      <c r="E599" s="8"/>
    </row>
    <row r="600">
      <c r="B600" s="8"/>
      <c r="C600" s="8"/>
      <c r="D600" s="8"/>
      <c r="E600" s="8"/>
    </row>
    <row r="601">
      <c r="B601" s="8"/>
      <c r="C601" s="8"/>
      <c r="D601" s="8"/>
      <c r="E601" s="8"/>
    </row>
    <row r="602">
      <c r="B602" s="8"/>
      <c r="C602" s="8"/>
      <c r="D602" s="8"/>
      <c r="E602" s="8"/>
    </row>
    <row r="603">
      <c r="B603" s="8"/>
      <c r="C603" s="8"/>
      <c r="D603" s="8"/>
      <c r="E603" s="8"/>
    </row>
    <row r="604">
      <c r="B604" s="8"/>
      <c r="C604" s="8"/>
      <c r="D604" s="8"/>
      <c r="E604" s="8"/>
    </row>
    <row r="605">
      <c r="B605" s="8"/>
      <c r="C605" s="8"/>
      <c r="D605" s="8"/>
      <c r="E605" s="8"/>
    </row>
    <row r="606">
      <c r="B606" s="8"/>
      <c r="C606" s="8"/>
      <c r="D606" s="8"/>
      <c r="E606" s="8"/>
    </row>
    <row r="607">
      <c r="B607" s="8"/>
      <c r="C607" s="8"/>
      <c r="D607" s="8"/>
      <c r="E607" s="8"/>
    </row>
    <row r="608">
      <c r="B608" s="8"/>
      <c r="C608" s="8"/>
      <c r="D608" s="8"/>
      <c r="E608" s="8"/>
    </row>
    <row r="609">
      <c r="B609" s="8"/>
      <c r="C609" s="8"/>
      <c r="D609" s="8"/>
      <c r="E609" s="8"/>
    </row>
    <row r="610">
      <c r="B610" s="8"/>
      <c r="C610" s="8"/>
      <c r="D610" s="8"/>
      <c r="E610" s="8"/>
    </row>
    <row r="611">
      <c r="B611" s="8"/>
      <c r="C611" s="8"/>
      <c r="D611" s="8"/>
      <c r="E611" s="8"/>
    </row>
    <row r="612">
      <c r="B612" s="8"/>
      <c r="C612" s="8"/>
      <c r="D612" s="8"/>
      <c r="E612" s="8"/>
    </row>
    <row r="613">
      <c r="B613" s="8"/>
      <c r="C613" s="8"/>
      <c r="D613" s="8"/>
      <c r="E613" s="8"/>
    </row>
    <row r="614">
      <c r="B614" s="8"/>
      <c r="C614" s="8"/>
      <c r="D614" s="8"/>
      <c r="E614" s="8"/>
    </row>
    <row r="615">
      <c r="B615" s="8"/>
      <c r="C615" s="8"/>
      <c r="D615" s="8"/>
      <c r="E615" s="8"/>
    </row>
    <row r="616">
      <c r="B616" s="8"/>
      <c r="C616" s="8"/>
      <c r="D616" s="8"/>
      <c r="E616" s="8"/>
    </row>
    <row r="617">
      <c r="B617" s="8"/>
      <c r="C617" s="8"/>
      <c r="D617" s="8"/>
      <c r="E617" s="8"/>
    </row>
    <row r="618">
      <c r="B618" s="8"/>
      <c r="C618" s="8"/>
      <c r="D618" s="8"/>
      <c r="E618" s="8"/>
    </row>
    <row r="619">
      <c r="B619" s="8"/>
      <c r="C619" s="8"/>
      <c r="D619" s="8"/>
      <c r="E619" s="8"/>
    </row>
    <row r="620">
      <c r="B620" s="8"/>
      <c r="C620" s="8"/>
      <c r="D620" s="8"/>
      <c r="E620" s="8"/>
    </row>
    <row r="621">
      <c r="B621" s="8"/>
      <c r="C621" s="8"/>
      <c r="D621" s="8"/>
      <c r="E621" s="8"/>
    </row>
    <row r="622">
      <c r="B622" s="8"/>
      <c r="C622" s="8"/>
      <c r="D622" s="8"/>
      <c r="E622" s="8"/>
    </row>
    <row r="623">
      <c r="B623" s="8"/>
      <c r="C623" s="8"/>
      <c r="D623" s="8"/>
      <c r="E623" s="8"/>
    </row>
    <row r="624">
      <c r="B624" s="8"/>
      <c r="C624" s="8"/>
      <c r="D624" s="8"/>
      <c r="E624" s="8"/>
    </row>
    <row r="625">
      <c r="B625" s="8"/>
      <c r="C625" s="8"/>
      <c r="D625" s="8"/>
      <c r="E625" s="8"/>
    </row>
    <row r="626">
      <c r="B626" s="8"/>
      <c r="C626" s="8"/>
      <c r="D626" s="8"/>
      <c r="E626" s="8"/>
    </row>
    <row r="627">
      <c r="B627" s="8"/>
      <c r="C627" s="8"/>
      <c r="D627" s="8"/>
      <c r="E627" s="8"/>
    </row>
    <row r="628">
      <c r="B628" s="8"/>
      <c r="C628" s="8"/>
      <c r="D628" s="8"/>
      <c r="E628" s="8"/>
    </row>
    <row r="629">
      <c r="B629" s="8"/>
      <c r="C629" s="8"/>
      <c r="D629" s="8"/>
      <c r="E629" s="8"/>
    </row>
    <row r="630">
      <c r="B630" s="8"/>
      <c r="C630" s="8"/>
      <c r="D630" s="8"/>
      <c r="E630" s="8"/>
    </row>
    <row r="631">
      <c r="B631" s="8"/>
      <c r="C631" s="8"/>
      <c r="D631" s="8"/>
      <c r="E631" s="8"/>
    </row>
    <row r="632">
      <c r="B632" s="8"/>
      <c r="C632" s="8"/>
      <c r="D632" s="8"/>
      <c r="E632" s="8"/>
    </row>
    <row r="633">
      <c r="B633" s="8"/>
      <c r="C633" s="8"/>
      <c r="D633" s="8"/>
      <c r="E633" s="8"/>
    </row>
    <row r="634">
      <c r="B634" s="8"/>
      <c r="C634" s="8"/>
      <c r="D634" s="8"/>
      <c r="E634" s="8"/>
    </row>
    <row r="635">
      <c r="B635" s="8"/>
      <c r="C635" s="8"/>
      <c r="D635" s="8"/>
      <c r="E635" s="8"/>
    </row>
    <row r="636">
      <c r="B636" s="8"/>
      <c r="C636" s="8"/>
      <c r="D636" s="8"/>
      <c r="E636" s="8"/>
    </row>
    <row r="637">
      <c r="B637" s="8"/>
      <c r="C637" s="8"/>
      <c r="D637" s="8"/>
      <c r="E637" s="8"/>
    </row>
    <row r="638">
      <c r="B638" s="8"/>
      <c r="C638" s="8"/>
      <c r="D638" s="8"/>
      <c r="E638" s="8"/>
    </row>
    <row r="639">
      <c r="B639" s="8"/>
      <c r="C639" s="8"/>
      <c r="D639" s="8"/>
      <c r="E639" s="8"/>
    </row>
    <row r="640">
      <c r="B640" s="8"/>
      <c r="C640" s="8"/>
      <c r="D640" s="8"/>
      <c r="E640" s="8"/>
    </row>
    <row r="641">
      <c r="B641" s="8"/>
      <c r="C641" s="8"/>
      <c r="D641" s="8"/>
      <c r="E641" s="8"/>
    </row>
    <row r="642">
      <c r="B642" s="8"/>
      <c r="C642" s="8"/>
      <c r="D642" s="8"/>
      <c r="E642" s="8"/>
    </row>
    <row r="643">
      <c r="B643" s="8"/>
      <c r="C643" s="8"/>
      <c r="D643" s="8"/>
      <c r="E643" s="8"/>
    </row>
    <row r="644">
      <c r="B644" s="8"/>
      <c r="C644" s="8"/>
      <c r="D644" s="8"/>
      <c r="E644" s="8"/>
    </row>
    <row r="645">
      <c r="B645" s="8"/>
      <c r="C645" s="8"/>
      <c r="D645" s="8"/>
      <c r="E645" s="8"/>
    </row>
    <row r="646">
      <c r="B646" s="8"/>
      <c r="C646" s="8"/>
      <c r="D646" s="8"/>
      <c r="E646" s="8"/>
    </row>
    <row r="647">
      <c r="B647" s="8"/>
      <c r="C647" s="8"/>
      <c r="D647" s="8"/>
      <c r="E647" s="8"/>
    </row>
    <row r="648">
      <c r="B648" s="8"/>
      <c r="C648" s="8"/>
      <c r="D648" s="8"/>
      <c r="E648" s="8"/>
    </row>
    <row r="649">
      <c r="B649" s="8"/>
      <c r="C649" s="8"/>
      <c r="D649" s="8"/>
      <c r="E649" s="8"/>
    </row>
    <row r="650">
      <c r="B650" s="8"/>
      <c r="C650" s="8"/>
      <c r="D650" s="8"/>
      <c r="E650" s="8"/>
    </row>
    <row r="651">
      <c r="B651" s="8"/>
      <c r="C651" s="8"/>
      <c r="D651" s="8"/>
      <c r="E651" s="8"/>
    </row>
    <row r="652">
      <c r="B652" s="8"/>
      <c r="C652" s="8"/>
      <c r="D652" s="8"/>
      <c r="E652" s="8"/>
    </row>
    <row r="653">
      <c r="B653" s="8"/>
      <c r="C653" s="8"/>
      <c r="D653" s="8"/>
      <c r="E653" s="8"/>
    </row>
    <row r="654">
      <c r="B654" s="8"/>
      <c r="C654" s="8"/>
      <c r="D654" s="8"/>
      <c r="E654" s="8"/>
    </row>
    <row r="655">
      <c r="B655" s="8"/>
      <c r="C655" s="8"/>
      <c r="D655" s="8"/>
      <c r="E655" s="8"/>
    </row>
    <row r="656">
      <c r="B656" s="8"/>
      <c r="C656" s="8"/>
      <c r="D656" s="8"/>
      <c r="E656" s="8"/>
    </row>
    <row r="657">
      <c r="B657" s="8"/>
      <c r="C657" s="8"/>
      <c r="D657" s="8"/>
      <c r="E657" s="8"/>
    </row>
    <row r="658">
      <c r="B658" s="8"/>
      <c r="C658" s="8"/>
      <c r="D658" s="8"/>
      <c r="E658" s="8"/>
    </row>
    <row r="659">
      <c r="B659" s="8"/>
      <c r="C659" s="8"/>
      <c r="D659" s="8"/>
      <c r="E659" s="8"/>
    </row>
    <row r="660">
      <c r="B660" s="8"/>
      <c r="C660" s="8"/>
      <c r="D660" s="8"/>
      <c r="E660" s="8"/>
    </row>
    <row r="661">
      <c r="B661" s="8"/>
      <c r="C661" s="8"/>
      <c r="D661" s="8"/>
      <c r="E661" s="8"/>
    </row>
    <row r="662">
      <c r="B662" s="8"/>
      <c r="C662" s="8"/>
      <c r="D662" s="8"/>
      <c r="E662" s="8"/>
    </row>
    <row r="663">
      <c r="B663" s="8"/>
      <c r="C663" s="8"/>
      <c r="D663" s="8"/>
      <c r="E663" s="8"/>
    </row>
    <row r="664">
      <c r="B664" s="8"/>
      <c r="C664" s="8"/>
      <c r="D664" s="8"/>
      <c r="E664" s="8"/>
    </row>
    <row r="665">
      <c r="B665" s="8"/>
      <c r="C665" s="8"/>
      <c r="D665" s="8"/>
      <c r="E665" s="8"/>
    </row>
    <row r="666">
      <c r="B666" s="8"/>
      <c r="C666" s="8"/>
      <c r="D666" s="8"/>
      <c r="E666" s="8"/>
    </row>
    <row r="667">
      <c r="B667" s="8"/>
      <c r="C667" s="8"/>
      <c r="D667" s="8"/>
      <c r="E667" s="8"/>
    </row>
    <row r="668">
      <c r="B668" s="8"/>
      <c r="C668" s="8"/>
      <c r="D668" s="8"/>
      <c r="E668" s="8"/>
    </row>
    <row r="669">
      <c r="B669" s="8"/>
      <c r="C669" s="8"/>
      <c r="D669" s="8"/>
      <c r="E669" s="8"/>
    </row>
    <row r="670">
      <c r="B670" s="8"/>
      <c r="C670" s="8"/>
      <c r="D670" s="8"/>
      <c r="E670" s="8"/>
    </row>
    <row r="671">
      <c r="B671" s="8"/>
      <c r="C671" s="8"/>
      <c r="D671" s="8"/>
      <c r="E671" s="8"/>
    </row>
    <row r="672">
      <c r="B672" s="8"/>
      <c r="C672" s="8"/>
      <c r="D672" s="8"/>
      <c r="E672" s="8"/>
    </row>
    <row r="673">
      <c r="B673" s="8"/>
      <c r="C673" s="8"/>
      <c r="D673" s="8"/>
      <c r="E673" s="8"/>
    </row>
    <row r="674">
      <c r="B674" s="8"/>
      <c r="C674" s="8"/>
      <c r="D674" s="8"/>
      <c r="E674" s="8"/>
    </row>
    <row r="675">
      <c r="B675" s="8"/>
      <c r="C675" s="8"/>
      <c r="D675" s="8"/>
      <c r="E675" s="8"/>
    </row>
    <row r="676">
      <c r="B676" s="8"/>
      <c r="C676" s="8"/>
      <c r="D676" s="8"/>
      <c r="E676" s="8"/>
    </row>
    <row r="677">
      <c r="B677" s="8"/>
      <c r="C677" s="8"/>
      <c r="D677" s="8"/>
      <c r="E677" s="8"/>
    </row>
    <row r="678">
      <c r="B678" s="8"/>
      <c r="C678" s="8"/>
      <c r="D678" s="8"/>
      <c r="E678" s="8"/>
    </row>
    <row r="679">
      <c r="B679" s="8"/>
      <c r="C679" s="8"/>
      <c r="D679" s="8"/>
      <c r="E679" s="8"/>
    </row>
    <row r="680">
      <c r="B680" s="8"/>
      <c r="C680" s="8"/>
      <c r="D680" s="8"/>
      <c r="E680" s="8"/>
    </row>
    <row r="681">
      <c r="B681" s="8"/>
      <c r="C681" s="8"/>
      <c r="D681" s="8"/>
      <c r="E681" s="8"/>
    </row>
    <row r="682">
      <c r="B682" s="8"/>
      <c r="C682" s="8"/>
      <c r="D682" s="8"/>
      <c r="E682" s="8"/>
    </row>
    <row r="683">
      <c r="B683" s="8"/>
      <c r="C683" s="8"/>
      <c r="D683" s="8"/>
      <c r="E683" s="8"/>
    </row>
    <row r="684">
      <c r="B684" s="8"/>
      <c r="C684" s="8"/>
      <c r="D684" s="8"/>
      <c r="E684" s="8"/>
    </row>
    <row r="685">
      <c r="B685" s="8"/>
      <c r="C685" s="8"/>
      <c r="D685" s="8"/>
      <c r="E685" s="8"/>
    </row>
    <row r="686">
      <c r="B686" s="8"/>
      <c r="C686" s="8"/>
      <c r="D686" s="8"/>
      <c r="E686" s="8"/>
    </row>
    <row r="687">
      <c r="B687" s="8"/>
      <c r="C687" s="8"/>
      <c r="D687" s="8"/>
      <c r="E687" s="8"/>
    </row>
    <row r="688">
      <c r="B688" s="8"/>
      <c r="C688" s="8"/>
      <c r="D688" s="8"/>
      <c r="E688" s="8"/>
    </row>
    <row r="689">
      <c r="B689" s="8"/>
      <c r="C689" s="8"/>
      <c r="D689" s="8"/>
      <c r="E689" s="8"/>
    </row>
    <row r="690">
      <c r="B690" s="8"/>
      <c r="C690" s="8"/>
      <c r="D690" s="8"/>
      <c r="E690" s="8"/>
    </row>
    <row r="691">
      <c r="B691" s="8"/>
      <c r="C691" s="8"/>
      <c r="D691" s="8"/>
      <c r="E691" s="8"/>
    </row>
    <row r="692">
      <c r="B692" s="8"/>
      <c r="C692" s="8"/>
      <c r="D692" s="8"/>
      <c r="E692" s="8"/>
    </row>
    <row r="693">
      <c r="B693" s="8"/>
      <c r="C693" s="8"/>
      <c r="D693" s="8"/>
      <c r="E693" s="8"/>
    </row>
    <row r="694">
      <c r="B694" s="8"/>
      <c r="C694" s="8"/>
      <c r="D694" s="8"/>
      <c r="E694" s="8"/>
    </row>
    <row r="695">
      <c r="B695" s="8"/>
      <c r="C695" s="8"/>
      <c r="D695" s="8"/>
      <c r="E695" s="8"/>
    </row>
    <row r="696">
      <c r="B696" s="8"/>
      <c r="C696" s="8"/>
      <c r="D696" s="8"/>
      <c r="E696" s="8"/>
    </row>
    <row r="697">
      <c r="B697" s="8"/>
      <c r="C697" s="8"/>
      <c r="D697" s="8"/>
      <c r="E697" s="8"/>
    </row>
    <row r="698">
      <c r="B698" s="8"/>
      <c r="C698" s="8"/>
      <c r="D698" s="8"/>
      <c r="E698" s="8"/>
    </row>
    <row r="699">
      <c r="B699" s="8"/>
      <c r="C699" s="8"/>
      <c r="D699" s="8"/>
      <c r="E699" s="8"/>
    </row>
    <row r="700">
      <c r="B700" s="8"/>
      <c r="C700" s="8"/>
      <c r="D700" s="8"/>
      <c r="E700" s="8"/>
    </row>
    <row r="701">
      <c r="B701" s="8"/>
      <c r="C701" s="8"/>
      <c r="D701" s="8"/>
      <c r="E701" s="8"/>
    </row>
    <row r="702">
      <c r="B702" s="8"/>
      <c r="C702" s="8"/>
      <c r="D702" s="8"/>
      <c r="E702" s="8"/>
    </row>
    <row r="703">
      <c r="B703" s="8"/>
      <c r="C703" s="8"/>
      <c r="D703" s="8"/>
      <c r="E703" s="8"/>
    </row>
    <row r="704">
      <c r="B704" s="8"/>
      <c r="C704" s="8"/>
      <c r="D704" s="8"/>
      <c r="E704" s="8"/>
    </row>
    <row r="705">
      <c r="B705" s="8"/>
      <c r="C705" s="8"/>
      <c r="D705" s="8"/>
      <c r="E705" s="8"/>
    </row>
    <row r="706">
      <c r="B706" s="8"/>
      <c r="C706" s="8"/>
      <c r="D706" s="8"/>
      <c r="E706" s="8"/>
    </row>
    <row r="707">
      <c r="B707" s="8"/>
      <c r="C707" s="8"/>
      <c r="D707" s="8"/>
      <c r="E707" s="8"/>
    </row>
    <row r="708">
      <c r="B708" s="8"/>
      <c r="C708" s="8"/>
      <c r="D708" s="8"/>
      <c r="E708" s="8"/>
    </row>
    <row r="709">
      <c r="B709" s="8"/>
      <c r="C709" s="8"/>
      <c r="D709" s="8"/>
      <c r="E709" s="8"/>
    </row>
    <row r="710">
      <c r="B710" s="8"/>
      <c r="C710" s="8"/>
      <c r="D710" s="8"/>
      <c r="E710" s="8"/>
    </row>
    <row r="711">
      <c r="B711" s="8"/>
      <c r="C711" s="8"/>
      <c r="D711" s="8"/>
      <c r="E711" s="8"/>
    </row>
    <row r="712">
      <c r="B712" s="8"/>
      <c r="C712" s="8"/>
      <c r="D712" s="8"/>
      <c r="E712" s="8"/>
    </row>
    <row r="713">
      <c r="B713" s="8"/>
      <c r="C713" s="8"/>
      <c r="D713" s="8"/>
      <c r="E713" s="8"/>
    </row>
    <row r="714">
      <c r="B714" s="8"/>
      <c r="C714" s="8"/>
      <c r="D714" s="8"/>
      <c r="E714" s="8"/>
    </row>
    <row r="715">
      <c r="B715" s="8"/>
      <c r="C715" s="8"/>
      <c r="D715" s="8"/>
      <c r="E715" s="8"/>
    </row>
    <row r="716">
      <c r="B716" s="8"/>
      <c r="C716" s="8"/>
      <c r="D716" s="8"/>
      <c r="E716" s="8"/>
    </row>
    <row r="717">
      <c r="B717" s="8"/>
      <c r="C717" s="8"/>
      <c r="D717" s="8"/>
      <c r="E717" s="8"/>
    </row>
    <row r="718">
      <c r="B718" s="8"/>
      <c r="C718" s="8"/>
      <c r="D718" s="8"/>
      <c r="E718" s="8"/>
    </row>
    <row r="719">
      <c r="B719" s="8"/>
      <c r="C719" s="8"/>
      <c r="D719" s="8"/>
      <c r="E719" s="8"/>
    </row>
    <row r="720">
      <c r="B720" s="8"/>
      <c r="C720" s="8"/>
      <c r="D720" s="8"/>
      <c r="E720" s="8"/>
    </row>
    <row r="721">
      <c r="B721" s="8"/>
      <c r="C721" s="8"/>
      <c r="D721" s="8"/>
      <c r="E721" s="8"/>
    </row>
    <row r="722">
      <c r="B722" s="8"/>
      <c r="C722" s="8"/>
      <c r="D722" s="8"/>
      <c r="E722" s="8"/>
    </row>
    <row r="723">
      <c r="B723" s="8"/>
      <c r="C723" s="8"/>
      <c r="D723" s="8"/>
      <c r="E723" s="8"/>
    </row>
    <row r="724">
      <c r="B724" s="8"/>
      <c r="C724" s="8"/>
      <c r="D724" s="8"/>
      <c r="E724" s="8"/>
    </row>
    <row r="725">
      <c r="B725" s="8"/>
      <c r="C725" s="8"/>
      <c r="D725" s="8"/>
      <c r="E725" s="8"/>
    </row>
    <row r="726">
      <c r="B726" s="8"/>
      <c r="C726" s="8"/>
      <c r="D726" s="8"/>
      <c r="E726" s="8"/>
    </row>
    <row r="727">
      <c r="B727" s="8"/>
      <c r="C727" s="8"/>
      <c r="D727" s="8"/>
      <c r="E727" s="8"/>
    </row>
    <row r="728">
      <c r="B728" s="8"/>
      <c r="C728" s="8"/>
      <c r="D728" s="8"/>
      <c r="E728" s="8"/>
    </row>
    <row r="729">
      <c r="B729" s="8"/>
      <c r="C729" s="8"/>
      <c r="D729" s="8"/>
      <c r="E729" s="8"/>
    </row>
    <row r="730">
      <c r="B730" s="8"/>
      <c r="C730" s="8"/>
      <c r="D730" s="8"/>
      <c r="E730" s="8"/>
    </row>
    <row r="731">
      <c r="B731" s="8"/>
      <c r="C731" s="8"/>
      <c r="D731" s="8"/>
      <c r="E731" s="8"/>
    </row>
    <row r="732">
      <c r="B732" s="8"/>
      <c r="C732" s="8"/>
      <c r="D732" s="8"/>
      <c r="E732" s="8"/>
    </row>
    <row r="733">
      <c r="B733" s="8"/>
      <c r="C733" s="8"/>
      <c r="D733" s="8"/>
      <c r="E733" s="8"/>
    </row>
    <row r="734">
      <c r="B734" s="8"/>
      <c r="C734" s="8"/>
      <c r="D734" s="8"/>
      <c r="E734" s="8"/>
    </row>
    <row r="735">
      <c r="B735" s="8"/>
      <c r="C735" s="8"/>
      <c r="D735" s="8"/>
      <c r="E735" s="8"/>
    </row>
    <row r="736">
      <c r="B736" s="8"/>
      <c r="C736" s="8"/>
      <c r="D736" s="8"/>
      <c r="E736" s="8"/>
    </row>
    <row r="737">
      <c r="B737" s="8"/>
      <c r="C737" s="8"/>
      <c r="D737" s="8"/>
      <c r="E737" s="8"/>
    </row>
    <row r="738">
      <c r="B738" s="8"/>
      <c r="C738" s="8"/>
      <c r="D738" s="8"/>
      <c r="E738" s="8"/>
    </row>
    <row r="739">
      <c r="B739" s="8"/>
      <c r="C739" s="8"/>
      <c r="D739" s="8"/>
      <c r="E739" s="8"/>
    </row>
    <row r="740">
      <c r="B740" s="8"/>
      <c r="C740" s="8"/>
      <c r="D740" s="8"/>
      <c r="E740" s="8"/>
    </row>
    <row r="741">
      <c r="B741" s="8"/>
      <c r="C741" s="8"/>
      <c r="D741" s="8"/>
      <c r="E741" s="8"/>
    </row>
    <row r="742">
      <c r="B742" s="8"/>
      <c r="C742" s="8"/>
      <c r="D742" s="8"/>
      <c r="E742" s="8"/>
    </row>
    <row r="743">
      <c r="B743" s="8"/>
      <c r="C743" s="8"/>
      <c r="D743" s="8"/>
      <c r="E743" s="8"/>
    </row>
    <row r="744">
      <c r="B744" s="8"/>
      <c r="C744" s="8"/>
      <c r="D744" s="8"/>
      <c r="E744" s="8"/>
    </row>
    <row r="745">
      <c r="B745" s="8"/>
      <c r="C745" s="8"/>
      <c r="D745" s="8"/>
      <c r="E745" s="8"/>
    </row>
    <row r="746">
      <c r="B746" s="8"/>
      <c r="C746" s="8"/>
      <c r="D746" s="8"/>
      <c r="E746" s="8"/>
    </row>
    <row r="747">
      <c r="B747" s="8"/>
      <c r="C747" s="8"/>
      <c r="D747" s="8"/>
      <c r="E747" s="8"/>
    </row>
    <row r="748">
      <c r="B748" s="8"/>
      <c r="C748" s="8"/>
      <c r="D748" s="8"/>
      <c r="E748" s="8"/>
    </row>
    <row r="749">
      <c r="B749" s="8"/>
      <c r="C749" s="8"/>
      <c r="D749" s="8"/>
      <c r="E749" s="8"/>
    </row>
    <row r="750">
      <c r="B750" s="8"/>
      <c r="C750" s="8"/>
      <c r="D750" s="8"/>
      <c r="E750" s="8"/>
    </row>
    <row r="751">
      <c r="B751" s="8"/>
      <c r="C751" s="8"/>
      <c r="D751" s="8"/>
      <c r="E751" s="8"/>
    </row>
    <row r="752">
      <c r="B752" s="8"/>
      <c r="C752" s="8"/>
      <c r="D752" s="8"/>
      <c r="E752" s="8"/>
    </row>
    <row r="753">
      <c r="B753" s="8"/>
      <c r="C753" s="8"/>
      <c r="D753" s="8"/>
      <c r="E753" s="8"/>
    </row>
    <row r="754">
      <c r="B754" s="8"/>
      <c r="C754" s="8"/>
      <c r="D754" s="8"/>
      <c r="E754" s="8"/>
    </row>
    <row r="755">
      <c r="B755" s="8"/>
      <c r="C755" s="8"/>
      <c r="D755" s="8"/>
      <c r="E755" s="8"/>
    </row>
    <row r="756">
      <c r="B756" s="8"/>
      <c r="C756" s="8"/>
      <c r="D756" s="8"/>
      <c r="E756" s="8"/>
    </row>
    <row r="757">
      <c r="B757" s="8"/>
      <c r="C757" s="8"/>
      <c r="D757" s="8"/>
      <c r="E757" s="8"/>
    </row>
    <row r="758">
      <c r="B758" s="8"/>
      <c r="C758" s="8"/>
      <c r="D758" s="8"/>
      <c r="E758" s="8"/>
    </row>
    <row r="759">
      <c r="B759" s="8"/>
      <c r="C759" s="8"/>
      <c r="D759" s="8"/>
      <c r="E759" s="8"/>
    </row>
    <row r="760">
      <c r="B760" s="8"/>
      <c r="C760" s="8"/>
      <c r="D760" s="8"/>
      <c r="E760" s="8"/>
    </row>
    <row r="761">
      <c r="B761" s="8"/>
      <c r="C761" s="8"/>
      <c r="D761" s="8"/>
      <c r="E761" s="8"/>
    </row>
    <row r="762">
      <c r="B762" s="8"/>
      <c r="C762" s="8"/>
      <c r="D762" s="8"/>
      <c r="E762" s="8"/>
    </row>
    <row r="763">
      <c r="B763" s="8"/>
      <c r="C763" s="8"/>
      <c r="D763" s="8"/>
      <c r="E763" s="8"/>
    </row>
    <row r="764">
      <c r="B764" s="8"/>
      <c r="C764" s="8"/>
      <c r="D764" s="8"/>
      <c r="E764" s="8"/>
    </row>
    <row r="765">
      <c r="B765" s="8"/>
      <c r="C765" s="8"/>
      <c r="D765" s="8"/>
      <c r="E765" s="8"/>
    </row>
    <row r="766">
      <c r="B766" s="8"/>
      <c r="C766" s="8"/>
      <c r="D766" s="8"/>
      <c r="E766" s="8"/>
    </row>
    <row r="767">
      <c r="B767" s="8"/>
      <c r="C767" s="8"/>
      <c r="D767" s="8"/>
      <c r="E767" s="8"/>
    </row>
    <row r="768">
      <c r="B768" s="8"/>
      <c r="C768" s="8"/>
      <c r="D768" s="8"/>
      <c r="E768" s="8"/>
    </row>
    <row r="769">
      <c r="B769" s="8"/>
      <c r="C769" s="8"/>
      <c r="D769" s="8"/>
      <c r="E769" s="8"/>
    </row>
    <row r="770">
      <c r="B770" s="8"/>
      <c r="C770" s="8"/>
      <c r="D770" s="8"/>
      <c r="E770" s="8"/>
    </row>
    <row r="771">
      <c r="B771" s="8"/>
      <c r="C771" s="8"/>
      <c r="D771" s="8"/>
      <c r="E771" s="8"/>
    </row>
    <row r="772">
      <c r="B772" s="8"/>
      <c r="C772" s="8"/>
      <c r="D772" s="8"/>
      <c r="E772" s="8"/>
    </row>
    <row r="773">
      <c r="B773" s="8"/>
      <c r="C773" s="8"/>
      <c r="D773" s="8"/>
      <c r="E773" s="8"/>
    </row>
    <row r="774">
      <c r="B774" s="8"/>
      <c r="C774" s="8"/>
      <c r="D774" s="8"/>
      <c r="E774" s="8"/>
    </row>
    <row r="775">
      <c r="B775" s="8"/>
      <c r="C775" s="8"/>
      <c r="D775" s="8"/>
      <c r="E775" s="8"/>
    </row>
    <row r="776">
      <c r="B776" s="8"/>
      <c r="C776" s="8"/>
      <c r="D776" s="8"/>
      <c r="E776" s="8"/>
    </row>
    <row r="777">
      <c r="B777" s="8"/>
      <c r="C777" s="8"/>
      <c r="D777" s="8"/>
      <c r="E777" s="8"/>
    </row>
    <row r="778">
      <c r="B778" s="8"/>
      <c r="C778" s="8"/>
      <c r="D778" s="8"/>
      <c r="E778" s="8"/>
    </row>
    <row r="779">
      <c r="B779" s="8"/>
      <c r="C779" s="8"/>
      <c r="D779" s="8"/>
      <c r="E779" s="8"/>
    </row>
    <row r="780">
      <c r="B780" s="8"/>
      <c r="C780" s="8"/>
      <c r="D780" s="8"/>
      <c r="E780" s="8"/>
    </row>
    <row r="781">
      <c r="B781" s="8"/>
      <c r="C781" s="8"/>
      <c r="D781" s="8"/>
      <c r="E781" s="8"/>
    </row>
    <row r="782">
      <c r="B782" s="8"/>
      <c r="C782" s="8"/>
      <c r="D782" s="8"/>
      <c r="E782" s="8"/>
    </row>
    <row r="783">
      <c r="B783" s="8"/>
      <c r="C783" s="8"/>
      <c r="D783" s="8"/>
      <c r="E783" s="8"/>
    </row>
    <row r="784">
      <c r="B784" s="8"/>
      <c r="C784" s="8"/>
      <c r="D784" s="8"/>
      <c r="E784" s="8"/>
    </row>
    <row r="785">
      <c r="B785" s="8"/>
      <c r="C785" s="8"/>
      <c r="D785" s="8"/>
      <c r="E785" s="8"/>
    </row>
    <row r="786">
      <c r="B786" s="8"/>
      <c r="C786" s="8"/>
      <c r="D786" s="8"/>
      <c r="E786" s="8"/>
    </row>
    <row r="787">
      <c r="B787" s="8"/>
      <c r="C787" s="8"/>
      <c r="D787" s="8"/>
      <c r="E787" s="8"/>
    </row>
    <row r="788">
      <c r="B788" s="8"/>
      <c r="C788" s="8"/>
      <c r="D788" s="8"/>
      <c r="E788" s="8"/>
    </row>
    <row r="789">
      <c r="B789" s="8"/>
      <c r="C789" s="8"/>
      <c r="D789" s="8"/>
      <c r="E789" s="8"/>
    </row>
    <row r="790">
      <c r="B790" s="8"/>
      <c r="C790" s="8"/>
      <c r="D790" s="8"/>
      <c r="E790" s="8"/>
    </row>
    <row r="791">
      <c r="B791" s="8"/>
      <c r="C791" s="8"/>
      <c r="D791" s="8"/>
      <c r="E791" s="8"/>
    </row>
    <row r="792">
      <c r="B792" s="8"/>
      <c r="C792" s="8"/>
      <c r="D792" s="8"/>
      <c r="E792" s="8"/>
    </row>
    <row r="793">
      <c r="B793" s="8"/>
      <c r="C793" s="8"/>
      <c r="D793" s="8"/>
      <c r="E793" s="8"/>
    </row>
    <row r="794">
      <c r="B794" s="8"/>
      <c r="C794" s="8"/>
      <c r="D794" s="8"/>
      <c r="E794" s="8"/>
    </row>
    <row r="795">
      <c r="B795" s="8"/>
      <c r="C795" s="8"/>
      <c r="D795" s="8"/>
      <c r="E795" s="8"/>
    </row>
    <row r="796">
      <c r="B796" s="8"/>
      <c r="C796" s="8"/>
      <c r="D796" s="8"/>
      <c r="E796" s="8"/>
    </row>
    <row r="797">
      <c r="B797" s="8"/>
      <c r="C797" s="8"/>
      <c r="D797" s="8"/>
      <c r="E797" s="8"/>
    </row>
    <row r="798">
      <c r="B798" s="8"/>
      <c r="C798" s="8"/>
      <c r="D798" s="8"/>
      <c r="E798" s="8"/>
    </row>
    <row r="799">
      <c r="B799" s="8"/>
      <c r="C799" s="8"/>
      <c r="D799" s="8"/>
      <c r="E799" s="8"/>
    </row>
    <row r="800">
      <c r="B800" s="8"/>
      <c r="C800" s="8"/>
      <c r="D800" s="8"/>
      <c r="E800" s="8"/>
    </row>
    <row r="801">
      <c r="B801" s="8"/>
      <c r="C801" s="8"/>
      <c r="D801" s="8"/>
      <c r="E801" s="8"/>
    </row>
    <row r="802">
      <c r="B802" s="8"/>
      <c r="C802" s="8"/>
      <c r="D802" s="8"/>
      <c r="E802" s="8"/>
    </row>
    <row r="803">
      <c r="B803" s="8"/>
      <c r="C803" s="8"/>
      <c r="D803" s="8"/>
      <c r="E803" s="8"/>
    </row>
    <row r="804">
      <c r="B804" s="8"/>
      <c r="C804" s="8"/>
      <c r="D804" s="8"/>
      <c r="E804" s="8"/>
    </row>
    <row r="805">
      <c r="B805" s="8"/>
      <c r="C805" s="8"/>
      <c r="D805" s="8"/>
      <c r="E805" s="8"/>
    </row>
    <row r="806">
      <c r="B806" s="8"/>
      <c r="C806" s="8"/>
      <c r="D806" s="8"/>
      <c r="E806" s="8"/>
    </row>
    <row r="807">
      <c r="B807" s="8"/>
      <c r="C807" s="8"/>
      <c r="D807" s="8"/>
      <c r="E807" s="8"/>
    </row>
    <row r="808">
      <c r="B808" s="8"/>
      <c r="C808" s="8"/>
      <c r="D808" s="8"/>
      <c r="E808" s="8"/>
    </row>
    <row r="809">
      <c r="B809" s="8"/>
      <c r="C809" s="8"/>
      <c r="D809" s="8"/>
      <c r="E809" s="8"/>
    </row>
    <row r="810">
      <c r="B810" s="8"/>
      <c r="C810" s="8"/>
      <c r="D810" s="8"/>
      <c r="E810" s="8"/>
    </row>
    <row r="811">
      <c r="B811" s="8"/>
      <c r="C811" s="8"/>
      <c r="D811" s="8"/>
      <c r="E811" s="8"/>
    </row>
    <row r="812">
      <c r="B812" s="8"/>
      <c r="C812" s="8"/>
      <c r="D812" s="8"/>
      <c r="E812" s="8"/>
    </row>
    <row r="813">
      <c r="B813" s="8"/>
      <c r="C813" s="8"/>
      <c r="D813" s="8"/>
      <c r="E813" s="8"/>
    </row>
    <row r="814">
      <c r="B814" s="8"/>
      <c r="C814" s="8"/>
      <c r="D814" s="8"/>
      <c r="E814" s="8"/>
    </row>
    <row r="815">
      <c r="B815" s="8"/>
      <c r="C815" s="8"/>
      <c r="D815" s="8"/>
      <c r="E815" s="8"/>
    </row>
    <row r="816">
      <c r="B816" s="8"/>
      <c r="C816" s="8"/>
      <c r="D816" s="8"/>
      <c r="E816" s="8"/>
    </row>
    <row r="817">
      <c r="B817" s="8"/>
      <c r="C817" s="8"/>
      <c r="D817" s="8"/>
      <c r="E817" s="8"/>
    </row>
    <row r="818">
      <c r="B818" s="8"/>
      <c r="C818" s="8"/>
      <c r="D818" s="8"/>
      <c r="E818" s="8"/>
    </row>
    <row r="819">
      <c r="B819" s="8"/>
      <c r="C819" s="8"/>
      <c r="D819" s="8"/>
      <c r="E819" s="8"/>
    </row>
    <row r="820">
      <c r="B820" s="8"/>
      <c r="C820" s="8"/>
      <c r="D820" s="8"/>
      <c r="E820" s="8"/>
    </row>
    <row r="821">
      <c r="B821" s="8"/>
      <c r="C821" s="8"/>
      <c r="D821" s="8"/>
      <c r="E821" s="8"/>
    </row>
    <row r="822">
      <c r="B822" s="8"/>
      <c r="C822" s="8"/>
      <c r="D822" s="8"/>
      <c r="E822" s="8"/>
    </row>
    <row r="823">
      <c r="B823" s="8"/>
      <c r="C823" s="8"/>
      <c r="D823" s="8"/>
      <c r="E823" s="8"/>
    </row>
    <row r="824">
      <c r="B824" s="8"/>
      <c r="C824" s="8"/>
      <c r="D824" s="8"/>
      <c r="E824" s="8"/>
    </row>
    <row r="825">
      <c r="B825" s="8"/>
      <c r="C825" s="8"/>
      <c r="D825" s="8"/>
      <c r="E825" s="8"/>
    </row>
    <row r="826">
      <c r="B826" s="8"/>
      <c r="C826" s="8"/>
      <c r="D826" s="8"/>
      <c r="E826" s="8"/>
    </row>
    <row r="827">
      <c r="B827" s="8"/>
      <c r="C827" s="8"/>
      <c r="D827" s="8"/>
      <c r="E827" s="8"/>
    </row>
    <row r="828">
      <c r="B828" s="8"/>
      <c r="C828" s="8"/>
      <c r="D828" s="8"/>
      <c r="E828" s="8"/>
    </row>
    <row r="829">
      <c r="B829" s="8"/>
      <c r="C829" s="8"/>
      <c r="D829" s="8"/>
      <c r="E829" s="8"/>
    </row>
    <row r="830">
      <c r="B830" s="8"/>
      <c r="C830" s="8"/>
      <c r="D830" s="8"/>
      <c r="E830" s="8"/>
    </row>
    <row r="831">
      <c r="B831" s="8"/>
      <c r="C831" s="8"/>
      <c r="D831" s="8"/>
      <c r="E831" s="8"/>
    </row>
    <row r="832">
      <c r="B832" s="8"/>
      <c r="C832" s="8"/>
      <c r="D832" s="8"/>
      <c r="E832" s="8"/>
    </row>
    <row r="833">
      <c r="B833" s="8"/>
      <c r="C833" s="8"/>
      <c r="D833" s="8"/>
      <c r="E833" s="8"/>
    </row>
    <row r="834">
      <c r="B834" s="8"/>
      <c r="C834" s="8"/>
      <c r="D834" s="8"/>
      <c r="E834" s="8"/>
    </row>
    <row r="835">
      <c r="B835" s="8"/>
      <c r="C835" s="8"/>
      <c r="D835" s="8"/>
      <c r="E835" s="8"/>
    </row>
    <row r="836">
      <c r="B836" s="8"/>
      <c r="C836" s="8"/>
      <c r="D836" s="8"/>
      <c r="E836" s="8"/>
    </row>
    <row r="837">
      <c r="B837" s="8"/>
      <c r="C837" s="8"/>
      <c r="D837" s="8"/>
      <c r="E837" s="8"/>
    </row>
    <row r="838">
      <c r="B838" s="8"/>
      <c r="C838" s="8"/>
      <c r="D838" s="8"/>
      <c r="E838" s="8"/>
    </row>
    <row r="839">
      <c r="B839" s="8"/>
      <c r="C839" s="8"/>
      <c r="D839" s="8"/>
      <c r="E839" s="8"/>
    </row>
    <row r="840">
      <c r="B840" s="8"/>
      <c r="C840" s="8"/>
      <c r="D840" s="8"/>
      <c r="E840" s="8"/>
    </row>
    <row r="841">
      <c r="B841" s="8"/>
      <c r="C841" s="8"/>
      <c r="D841" s="8"/>
      <c r="E841" s="8"/>
    </row>
    <row r="842">
      <c r="B842" s="8"/>
      <c r="C842" s="8"/>
      <c r="D842" s="8"/>
      <c r="E842" s="8"/>
    </row>
    <row r="843">
      <c r="B843" s="8"/>
      <c r="C843" s="8"/>
      <c r="D843" s="8"/>
      <c r="E843" s="8"/>
    </row>
    <row r="844">
      <c r="B844" s="8"/>
      <c r="C844" s="8"/>
      <c r="D844" s="8"/>
      <c r="E844" s="8"/>
    </row>
    <row r="845">
      <c r="B845" s="8"/>
      <c r="C845" s="8"/>
      <c r="D845" s="8"/>
      <c r="E845" s="8"/>
    </row>
    <row r="846">
      <c r="B846" s="8"/>
      <c r="C846" s="8"/>
      <c r="D846" s="8"/>
      <c r="E846" s="8"/>
    </row>
    <row r="847">
      <c r="B847" s="8"/>
      <c r="C847" s="8"/>
      <c r="D847" s="8"/>
      <c r="E847" s="8"/>
    </row>
    <row r="848">
      <c r="B848" s="8"/>
      <c r="C848" s="8"/>
      <c r="D848" s="8"/>
      <c r="E848" s="8"/>
    </row>
    <row r="849">
      <c r="B849" s="8"/>
      <c r="C849" s="8"/>
      <c r="D849" s="8"/>
      <c r="E849" s="8"/>
    </row>
    <row r="850">
      <c r="B850" s="8"/>
      <c r="C850" s="8"/>
      <c r="D850" s="8"/>
      <c r="E850" s="8"/>
    </row>
    <row r="851">
      <c r="B851" s="8"/>
      <c r="C851" s="8"/>
      <c r="D851" s="8"/>
      <c r="E851" s="8"/>
    </row>
    <row r="852">
      <c r="B852" s="8"/>
      <c r="C852" s="8"/>
      <c r="D852" s="8"/>
      <c r="E852" s="8"/>
    </row>
    <row r="853">
      <c r="B853" s="8"/>
      <c r="C853" s="8"/>
      <c r="D853" s="8"/>
      <c r="E853" s="8"/>
    </row>
    <row r="854">
      <c r="B854" s="8"/>
      <c r="C854" s="8"/>
      <c r="D854" s="8"/>
      <c r="E854" s="8"/>
    </row>
    <row r="855">
      <c r="B855" s="8"/>
      <c r="C855" s="8"/>
      <c r="D855" s="8"/>
      <c r="E855" s="8"/>
    </row>
    <row r="856">
      <c r="B856" s="8"/>
      <c r="C856" s="8"/>
      <c r="D856" s="8"/>
      <c r="E856" s="8"/>
    </row>
    <row r="857">
      <c r="B857" s="8"/>
      <c r="C857" s="8"/>
      <c r="D857" s="8"/>
      <c r="E857" s="8"/>
    </row>
    <row r="858">
      <c r="B858" s="8"/>
      <c r="C858" s="8"/>
      <c r="D858" s="8"/>
      <c r="E858" s="8"/>
    </row>
    <row r="859">
      <c r="B859" s="8"/>
      <c r="C859" s="8"/>
      <c r="D859" s="8"/>
      <c r="E859" s="8"/>
    </row>
    <row r="860">
      <c r="B860" s="8"/>
      <c r="C860" s="8"/>
      <c r="D860" s="8"/>
      <c r="E860" s="8"/>
    </row>
    <row r="861">
      <c r="B861" s="8"/>
      <c r="C861" s="8"/>
      <c r="D861" s="8"/>
      <c r="E861" s="8"/>
    </row>
    <row r="862">
      <c r="B862" s="8"/>
      <c r="C862" s="8"/>
      <c r="D862" s="8"/>
      <c r="E862" s="8"/>
    </row>
    <row r="863">
      <c r="B863" s="8"/>
      <c r="C863" s="8"/>
      <c r="D863" s="8"/>
      <c r="E863" s="8"/>
    </row>
    <row r="864">
      <c r="B864" s="8"/>
      <c r="C864" s="8"/>
      <c r="D864" s="8"/>
      <c r="E864" s="8"/>
    </row>
    <row r="865">
      <c r="B865" s="8"/>
      <c r="C865" s="8"/>
      <c r="D865" s="8"/>
      <c r="E865" s="8"/>
    </row>
    <row r="866">
      <c r="B866" s="8"/>
      <c r="C866" s="8"/>
      <c r="D866" s="8"/>
      <c r="E866" s="8"/>
    </row>
    <row r="867">
      <c r="B867" s="8"/>
      <c r="C867" s="8"/>
      <c r="D867" s="8"/>
      <c r="E867" s="8"/>
    </row>
    <row r="868">
      <c r="B868" s="8"/>
      <c r="C868" s="8"/>
      <c r="D868" s="8"/>
      <c r="E868" s="8"/>
    </row>
    <row r="869">
      <c r="B869" s="8"/>
      <c r="C869" s="8"/>
      <c r="D869" s="8"/>
      <c r="E869" s="8"/>
    </row>
    <row r="870">
      <c r="B870" s="8"/>
      <c r="C870" s="8"/>
      <c r="D870" s="8"/>
      <c r="E870" s="8"/>
    </row>
    <row r="871">
      <c r="B871" s="8"/>
      <c r="C871" s="8"/>
      <c r="D871" s="8"/>
      <c r="E871" s="8"/>
    </row>
    <row r="872">
      <c r="B872" s="8"/>
      <c r="C872" s="8"/>
      <c r="D872" s="8"/>
      <c r="E872" s="8"/>
    </row>
    <row r="873">
      <c r="B873" s="8"/>
      <c r="C873" s="8"/>
      <c r="D873" s="8"/>
      <c r="E873" s="8"/>
    </row>
    <row r="874">
      <c r="B874" s="8"/>
      <c r="C874" s="8"/>
      <c r="D874" s="8"/>
      <c r="E874" s="8"/>
    </row>
    <row r="875">
      <c r="B875" s="8"/>
      <c r="C875" s="8"/>
      <c r="D875" s="8"/>
      <c r="E875" s="8"/>
    </row>
    <row r="876">
      <c r="B876" s="8"/>
      <c r="C876" s="8"/>
      <c r="D876" s="8"/>
      <c r="E876" s="8"/>
    </row>
    <row r="877">
      <c r="B877" s="8"/>
      <c r="C877" s="8"/>
      <c r="D877" s="8"/>
      <c r="E877" s="8"/>
    </row>
    <row r="878">
      <c r="B878" s="8"/>
      <c r="C878" s="8"/>
      <c r="D878" s="8"/>
      <c r="E878" s="8"/>
    </row>
    <row r="879">
      <c r="B879" s="8"/>
      <c r="C879" s="8"/>
      <c r="D879" s="8"/>
      <c r="E879" s="8"/>
    </row>
    <row r="880">
      <c r="B880" s="8"/>
      <c r="C880" s="8"/>
      <c r="D880" s="8"/>
      <c r="E880" s="8"/>
    </row>
    <row r="881">
      <c r="B881" s="8"/>
      <c r="C881" s="8"/>
      <c r="D881" s="8"/>
      <c r="E881" s="8"/>
    </row>
    <row r="882">
      <c r="B882" s="8"/>
      <c r="C882" s="8"/>
      <c r="D882" s="8"/>
      <c r="E882" s="8"/>
    </row>
    <row r="883">
      <c r="B883" s="8"/>
      <c r="C883" s="8"/>
      <c r="D883" s="8"/>
      <c r="E883" s="8"/>
    </row>
    <row r="884">
      <c r="B884" s="8"/>
      <c r="C884" s="8"/>
      <c r="D884" s="8"/>
      <c r="E884" s="8"/>
    </row>
    <row r="885">
      <c r="B885" s="8"/>
      <c r="C885" s="8"/>
      <c r="D885" s="8"/>
      <c r="E885" s="8"/>
    </row>
    <row r="886">
      <c r="B886" s="8"/>
      <c r="C886" s="8"/>
      <c r="D886" s="8"/>
      <c r="E886" s="8"/>
    </row>
    <row r="887">
      <c r="B887" s="8"/>
      <c r="C887" s="8"/>
      <c r="D887" s="8"/>
      <c r="E887" s="8"/>
    </row>
    <row r="888">
      <c r="B888" s="8"/>
      <c r="C888" s="8"/>
      <c r="D888" s="8"/>
      <c r="E888" s="8"/>
    </row>
    <row r="889">
      <c r="B889" s="8"/>
      <c r="C889" s="8"/>
      <c r="D889" s="8"/>
      <c r="E889" s="8"/>
    </row>
    <row r="890">
      <c r="B890" s="8"/>
      <c r="C890" s="8"/>
      <c r="D890" s="8"/>
      <c r="E890" s="8"/>
    </row>
    <row r="891">
      <c r="B891" s="8"/>
      <c r="C891" s="8"/>
      <c r="D891" s="8"/>
      <c r="E891" s="8"/>
    </row>
    <row r="892">
      <c r="B892" s="8"/>
      <c r="C892" s="8"/>
      <c r="D892" s="8"/>
      <c r="E892" s="8"/>
    </row>
    <row r="893">
      <c r="B893" s="8"/>
      <c r="C893" s="8"/>
      <c r="D893" s="8"/>
      <c r="E893" s="8"/>
    </row>
    <row r="894">
      <c r="B894" s="8"/>
      <c r="C894" s="8"/>
      <c r="D894" s="8"/>
      <c r="E894" s="8"/>
    </row>
    <row r="895">
      <c r="B895" s="8"/>
      <c r="C895" s="8"/>
      <c r="D895" s="8"/>
      <c r="E895" s="8"/>
    </row>
    <row r="896">
      <c r="B896" s="8"/>
      <c r="C896" s="8"/>
      <c r="D896" s="8"/>
      <c r="E896" s="8"/>
    </row>
    <row r="897">
      <c r="B897" s="8"/>
      <c r="C897" s="8"/>
      <c r="D897" s="8"/>
      <c r="E897" s="8"/>
    </row>
    <row r="898">
      <c r="B898" s="8"/>
      <c r="C898" s="8"/>
      <c r="D898" s="8"/>
      <c r="E898" s="8"/>
    </row>
    <row r="899">
      <c r="B899" s="8"/>
      <c r="C899" s="8"/>
      <c r="D899" s="8"/>
      <c r="E899" s="8"/>
    </row>
    <row r="900">
      <c r="B900" s="8"/>
      <c r="C900" s="8"/>
      <c r="D900" s="8"/>
      <c r="E900" s="8"/>
    </row>
    <row r="901">
      <c r="B901" s="8"/>
      <c r="C901" s="8"/>
      <c r="D901" s="8"/>
      <c r="E901" s="8"/>
    </row>
    <row r="902">
      <c r="B902" s="8"/>
      <c r="C902" s="8"/>
      <c r="D902" s="8"/>
      <c r="E902" s="8"/>
    </row>
    <row r="903">
      <c r="B903" s="8"/>
      <c r="C903" s="8"/>
      <c r="D903" s="8"/>
      <c r="E903" s="8"/>
    </row>
    <row r="904">
      <c r="B904" s="8"/>
      <c r="C904" s="8"/>
      <c r="D904" s="8"/>
      <c r="E904" s="8"/>
    </row>
    <row r="905">
      <c r="B905" s="8"/>
      <c r="C905" s="8"/>
      <c r="D905" s="8"/>
      <c r="E905" s="8"/>
    </row>
    <row r="906">
      <c r="B906" s="8"/>
      <c r="C906" s="8"/>
      <c r="D906" s="8"/>
      <c r="E906" s="8"/>
    </row>
    <row r="907">
      <c r="B907" s="8"/>
      <c r="C907" s="8"/>
      <c r="D907" s="8"/>
      <c r="E907" s="8"/>
    </row>
    <row r="908">
      <c r="B908" s="8"/>
      <c r="C908" s="8"/>
      <c r="D908" s="8"/>
      <c r="E908" s="8"/>
    </row>
    <row r="909">
      <c r="B909" s="8"/>
      <c r="C909" s="8"/>
      <c r="D909" s="8"/>
      <c r="E909" s="8"/>
    </row>
    <row r="910">
      <c r="B910" s="8"/>
      <c r="C910" s="8"/>
      <c r="D910" s="8"/>
      <c r="E910" s="8"/>
    </row>
    <row r="911">
      <c r="B911" s="8"/>
      <c r="C911" s="8"/>
      <c r="D911" s="8"/>
      <c r="E911" s="8"/>
    </row>
    <row r="912">
      <c r="B912" s="8"/>
      <c r="C912" s="8"/>
      <c r="D912" s="8"/>
      <c r="E912" s="8"/>
    </row>
    <row r="913">
      <c r="B913" s="8"/>
      <c r="C913" s="8"/>
      <c r="D913" s="8"/>
      <c r="E913" s="8"/>
    </row>
    <row r="914">
      <c r="B914" s="8"/>
      <c r="C914" s="8"/>
      <c r="D914" s="8"/>
      <c r="E914" s="8"/>
    </row>
    <row r="915">
      <c r="B915" s="8"/>
      <c r="C915" s="8"/>
      <c r="D915" s="8"/>
      <c r="E915" s="8"/>
    </row>
    <row r="916">
      <c r="B916" s="8"/>
      <c r="C916" s="8"/>
      <c r="D916" s="8"/>
      <c r="E916" s="8"/>
    </row>
    <row r="917">
      <c r="B917" s="8"/>
      <c r="C917" s="8"/>
      <c r="D917" s="8"/>
      <c r="E917" s="8"/>
    </row>
    <row r="918">
      <c r="B918" s="8"/>
      <c r="C918" s="8"/>
      <c r="D918" s="8"/>
      <c r="E918" s="8"/>
    </row>
    <row r="919">
      <c r="B919" s="8"/>
      <c r="C919" s="8"/>
      <c r="D919" s="8"/>
      <c r="E919" s="8"/>
    </row>
    <row r="920">
      <c r="B920" s="8"/>
      <c r="C920" s="8"/>
      <c r="D920" s="8"/>
      <c r="E920" s="8"/>
    </row>
    <row r="921">
      <c r="B921" s="8"/>
      <c r="C921" s="8"/>
      <c r="D921" s="8"/>
      <c r="E921" s="8"/>
    </row>
    <row r="922">
      <c r="B922" s="8"/>
      <c r="C922" s="8"/>
      <c r="D922" s="8"/>
      <c r="E922" s="8"/>
    </row>
    <row r="923">
      <c r="B923" s="8"/>
      <c r="C923" s="8"/>
      <c r="D923" s="8"/>
      <c r="E923" s="8"/>
    </row>
    <row r="924">
      <c r="B924" s="8"/>
      <c r="C924" s="8"/>
      <c r="D924" s="8"/>
      <c r="E924" s="8"/>
    </row>
    <row r="925">
      <c r="B925" s="8"/>
      <c r="C925" s="8"/>
      <c r="D925" s="8"/>
      <c r="E925" s="8"/>
    </row>
    <row r="926">
      <c r="B926" s="8"/>
      <c r="C926" s="8"/>
      <c r="D926" s="8"/>
      <c r="E926" s="8"/>
    </row>
    <row r="927">
      <c r="B927" s="8"/>
      <c r="C927" s="8"/>
      <c r="D927" s="8"/>
      <c r="E927" s="8"/>
    </row>
    <row r="928">
      <c r="B928" s="8"/>
      <c r="C928" s="8"/>
      <c r="D928" s="8"/>
      <c r="E928" s="8"/>
    </row>
    <row r="929">
      <c r="B929" s="8"/>
      <c r="C929" s="8"/>
      <c r="D929" s="8"/>
      <c r="E929" s="8"/>
    </row>
    <row r="930">
      <c r="B930" s="8"/>
      <c r="C930" s="8"/>
      <c r="D930" s="8"/>
      <c r="E930" s="8"/>
    </row>
    <row r="931">
      <c r="B931" s="8"/>
      <c r="C931" s="8"/>
      <c r="D931" s="8"/>
      <c r="E931" s="8"/>
    </row>
    <row r="932">
      <c r="B932" s="8"/>
      <c r="C932" s="8"/>
      <c r="D932" s="8"/>
      <c r="E932" s="8"/>
    </row>
    <row r="933">
      <c r="B933" s="8"/>
      <c r="C933" s="8"/>
      <c r="D933" s="8"/>
      <c r="E933" s="8"/>
    </row>
    <row r="934">
      <c r="B934" s="8"/>
      <c r="C934" s="8"/>
      <c r="D934" s="8"/>
      <c r="E934" s="8"/>
    </row>
    <row r="935">
      <c r="B935" s="8"/>
      <c r="C935" s="8"/>
      <c r="D935" s="8"/>
      <c r="E935" s="8"/>
    </row>
    <row r="936">
      <c r="B936" s="8"/>
      <c r="C936" s="8"/>
      <c r="D936" s="8"/>
      <c r="E936" s="8"/>
    </row>
    <row r="937">
      <c r="B937" s="8"/>
      <c r="C937" s="8"/>
      <c r="D937" s="8"/>
      <c r="E937" s="8"/>
    </row>
    <row r="938">
      <c r="B938" s="8"/>
      <c r="C938" s="8"/>
      <c r="D938" s="8"/>
      <c r="E938" s="8"/>
    </row>
    <row r="939">
      <c r="B939" s="8"/>
      <c r="C939" s="8"/>
      <c r="D939" s="8"/>
      <c r="E939" s="8"/>
    </row>
    <row r="940">
      <c r="B940" s="8"/>
      <c r="C940" s="8"/>
      <c r="D940" s="8"/>
      <c r="E940" s="8"/>
    </row>
    <row r="941">
      <c r="B941" s="8"/>
      <c r="C941" s="8"/>
      <c r="D941" s="8"/>
      <c r="E941" s="8"/>
    </row>
    <row r="942">
      <c r="B942" s="8"/>
      <c r="C942" s="8"/>
      <c r="D942" s="8"/>
      <c r="E942" s="8"/>
    </row>
    <row r="943">
      <c r="B943" s="8"/>
      <c r="C943" s="8"/>
      <c r="D943" s="8"/>
      <c r="E943" s="8"/>
    </row>
    <row r="944">
      <c r="B944" s="8"/>
      <c r="C944" s="8"/>
      <c r="D944" s="8"/>
      <c r="E944" s="8"/>
    </row>
    <row r="945">
      <c r="B945" s="8"/>
      <c r="C945" s="8"/>
      <c r="D945" s="8"/>
      <c r="E945" s="8"/>
    </row>
    <row r="946">
      <c r="B946" s="8"/>
      <c r="C946" s="8"/>
      <c r="D946" s="8"/>
      <c r="E946" s="8"/>
    </row>
    <row r="947">
      <c r="B947" s="8"/>
      <c r="C947" s="8"/>
      <c r="D947" s="8"/>
      <c r="E947" s="8"/>
    </row>
    <row r="948">
      <c r="B948" s="8"/>
      <c r="C948" s="8"/>
      <c r="D948" s="8"/>
      <c r="E948" s="8"/>
    </row>
    <row r="949">
      <c r="B949" s="8"/>
      <c r="C949" s="8"/>
      <c r="D949" s="8"/>
      <c r="E949" s="8"/>
    </row>
    <row r="950">
      <c r="B950" s="8"/>
      <c r="C950" s="8"/>
      <c r="D950" s="8"/>
      <c r="E950" s="8"/>
    </row>
    <row r="951">
      <c r="B951" s="8"/>
      <c r="C951" s="8"/>
      <c r="D951" s="8"/>
      <c r="E951" s="8"/>
    </row>
    <row r="952">
      <c r="B952" s="8"/>
      <c r="C952" s="8"/>
      <c r="D952" s="8"/>
      <c r="E952" s="8"/>
    </row>
    <row r="953">
      <c r="B953" s="8"/>
      <c r="C953" s="8"/>
      <c r="D953" s="8"/>
      <c r="E953" s="8"/>
    </row>
    <row r="954">
      <c r="B954" s="8"/>
      <c r="C954" s="8"/>
      <c r="D954" s="8"/>
      <c r="E954" s="8"/>
    </row>
    <row r="955">
      <c r="B955" s="8"/>
      <c r="C955" s="8"/>
      <c r="D955" s="8"/>
      <c r="E955" s="8"/>
    </row>
    <row r="956">
      <c r="B956" s="8"/>
      <c r="C956" s="8"/>
      <c r="D956" s="8"/>
      <c r="E956" s="8"/>
    </row>
    <row r="957">
      <c r="B957" s="8"/>
      <c r="C957" s="8"/>
      <c r="D957" s="8"/>
      <c r="E957" s="8"/>
    </row>
    <row r="958">
      <c r="B958" s="8"/>
      <c r="C958" s="8"/>
      <c r="D958" s="8"/>
      <c r="E958" s="8"/>
    </row>
    <row r="959">
      <c r="B959" s="8"/>
      <c r="C959" s="8"/>
      <c r="D959" s="8"/>
      <c r="E959" s="8"/>
    </row>
    <row r="960">
      <c r="B960" s="8"/>
      <c r="C960" s="8"/>
      <c r="D960" s="8"/>
      <c r="E960" s="8"/>
    </row>
    <row r="961">
      <c r="B961" s="8"/>
      <c r="C961" s="8"/>
      <c r="D961" s="8"/>
      <c r="E961" s="8"/>
    </row>
    <row r="962">
      <c r="B962" s="8"/>
      <c r="C962" s="8"/>
      <c r="D962" s="8"/>
      <c r="E962" s="8"/>
    </row>
    <row r="963">
      <c r="B963" s="8"/>
      <c r="C963" s="8"/>
      <c r="D963" s="8"/>
      <c r="E963" s="8"/>
    </row>
    <row r="964">
      <c r="B964" s="8"/>
      <c r="C964" s="8"/>
      <c r="D964" s="8"/>
      <c r="E964" s="8"/>
    </row>
    <row r="965">
      <c r="B965" s="8"/>
      <c r="C965" s="8"/>
      <c r="D965" s="8"/>
      <c r="E965" s="8"/>
    </row>
    <row r="966">
      <c r="B966" s="8"/>
      <c r="C966" s="8"/>
      <c r="D966" s="8"/>
      <c r="E966" s="8"/>
    </row>
    <row r="967">
      <c r="B967" s="8"/>
      <c r="C967" s="8"/>
      <c r="D967" s="8"/>
      <c r="E967" s="8"/>
    </row>
    <row r="968">
      <c r="B968" s="8"/>
      <c r="C968" s="8"/>
      <c r="D968" s="8"/>
      <c r="E968" s="8"/>
    </row>
    <row r="969">
      <c r="B969" s="8"/>
      <c r="C969" s="8"/>
      <c r="D969" s="8"/>
      <c r="E969" s="8"/>
    </row>
    <row r="970">
      <c r="B970" s="8"/>
      <c r="C970" s="8"/>
      <c r="D970" s="8"/>
      <c r="E970" s="8"/>
    </row>
    <row r="971">
      <c r="B971" s="8"/>
      <c r="C971" s="8"/>
      <c r="D971" s="8"/>
      <c r="E971" s="8"/>
    </row>
    <row r="972">
      <c r="B972" s="8"/>
      <c r="C972" s="8"/>
      <c r="D972" s="8"/>
      <c r="E972" s="8"/>
    </row>
    <row r="973">
      <c r="B973" s="8"/>
      <c r="C973" s="8"/>
      <c r="D973" s="8"/>
      <c r="E973" s="8"/>
    </row>
    <row r="974">
      <c r="B974" s="8"/>
      <c r="C974" s="8"/>
      <c r="D974" s="8"/>
      <c r="E974" s="8"/>
    </row>
    <row r="975">
      <c r="B975" s="8"/>
      <c r="C975" s="8"/>
      <c r="D975" s="8"/>
      <c r="E975" s="8"/>
    </row>
    <row r="976">
      <c r="B976" s="8"/>
      <c r="C976" s="8"/>
      <c r="D976" s="8"/>
      <c r="E976" s="8"/>
    </row>
    <row r="977">
      <c r="B977" s="8"/>
      <c r="C977" s="8"/>
      <c r="D977" s="8"/>
      <c r="E977" s="8"/>
    </row>
    <row r="978">
      <c r="B978" s="8"/>
      <c r="C978" s="8"/>
      <c r="D978" s="8"/>
      <c r="E978" s="8"/>
    </row>
    <row r="979">
      <c r="B979" s="8"/>
      <c r="C979" s="8"/>
      <c r="D979" s="8"/>
      <c r="E979" s="8"/>
    </row>
    <row r="980">
      <c r="B980" s="8"/>
      <c r="C980" s="8"/>
      <c r="D980" s="8"/>
      <c r="E980" s="8"/>
    </row>
    <row r="981">
      <c r="B981" s="8"/>
      <c r="C981" s="8"/>
      <c r="D981" s="8"/>
      <c r="E981" s="8"/>
    </row>
    <row r="982">
      <c r="B982" s="8"/>
      <c r="C982" s="8"/>
      <c r="D982" s="8"/>
      <c r="E982" s="8"/>
    </row>
    <row r="983">
      <c r="B983" s="8"/>
      <c r="C983" s="8"/>
      <c r="D983" s="8"/>
      <c r="E983" s="8"/>
    </row>
    <row r="984">
      <c r="B984" s="8"/>
      <c r="C984" s="8"/>
      <c r="D984" s="8"/>
      <c r="E984" s="8"/>
    </row>
    <row r="985">
      <c r="B985" s="8"/>
      <c r="C985" s="8"/>
      <c r="D985" s="8"/>
      <c r="E985" s="8"/>
    </row>
    <row r="986">
      <c r="B986" s="8"/>
      <c r="C986" s="8"/>
      <c r="D986" s="8"/>
      <c r="E986" s="8"/>
    </row>
    <row r="987">
      <c r="B987" s="8"/>
      <c r="C987" s="8"/>
      <c r="D987" s="8"/>
      <c r="E987" s="8"/>
    </row>
    <row r="988">
      <c r="B988" s="8"/>
      <c r="C988" s="8"/>
      <c r="D988" s="8"/>
      <c r="E988" s="8"/>
    </row>
    <row r="989">
      <c r="B989" s="8"/>
      <c r="C989" s="8"/>
      <c r="D989" s="8"/>
      <c r="E989" s="8"/>
    </row>
    <row r="990">
      <c r="B990" s="8"/>
      <c r="C990" s="8"/>
      <c r="D990" s="8"/>
      <c r="E990" s="8"/>
    </row>
    <row r="991">
      <c r="B991" s="8"/>
      <c r="C991" s="8"/>
      <c r="D991" s="8"/>
      <c r="E991" s="8"/>
    </row>
    <row r="992">
      <c r="B992" s="8"/>
      <c r="C992" s="8"/>
      <c r="D992" s="8"/>
      <c r="E992" s="8"/>
    </row>
    <row r="993">
      <c r="B993" s="8"/>
      <c r="C993" s="8"/>
      <c r="D993" s="8"/>
      <c r="E993" s="8"/>
    </row>
    <row r="994">
      <c r="B994" s="8"/>
      <c r="C994" s="8"/>
      <c r="D994" s="8"/>
      <c r="E994" s="8"/>
    </row>
    <row r="995">
      <c r="B995" s="8"/>
      <c r="C995" s="8"/>
      <c r="D995" s="8"/>
      <c r="E995" s="8"/>
    </row>
    <row r="996">
      <c r="B996" s="8"/>
      <c r="C996" s="8"/>
      <c r="D996" s="8"/>
      <c r="E996" s="8"/>
    </row>
    <row r="997">
      <c r="B997" s="8"/>
      <c r="C997" s="8"/>
      <c r="D997" s="8"/>
      <c r="E997" s="8"/>
    </row>
    <row r="998">
      <c r="B998" s="8"/>
      <c r="C998" s="8"/>
      <c r="D998" s="8"/>
      <c r="E998" s="8"/>
    </row>
    <row r="999">
      <c r="B999" s="8"/>
      <c r="C999" s="8"/>
      <c r="D999" s="8"/>
      <c r="E999" s="8"/>
    </row>
    <row r="1000">
      <c r="B1000" s="8"/>
      <c r="C1000" s="8"/>
      <c r="D1000" s="8"/>
      <c r="E1000" s="8"/>
    </row>
    <row r="1001">
      <c r="B1001" s="8"/>
      <c r="C1001" s="8"/>
      <c r="D1001" s="8"/>
      <c r="E1001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0.71"/>
  </cols>
  <sheetData>
    <row r="1">
      <c r="A1" s="4" t="s">
        <v>55</v>
      </c>
      <c r="B1" s="4">
        <v>0.0</v>
      </c>
      <c r="C1" s="4">
        <v>28.2504</v>
      </c>
      <c r="D1" s="4">
        <v>1.74411</v>
      </c>
      <c r="E1" s="4">
        <v>5.33556</v>
      </c>
      <c r="F1" s="4">
        <v>8.08552</v>
      </c>
      <c r="G1" s="4">
        <v>8.46929</v>
      </c>
    </row>
    <row r="2">
      <c r="A2" s="4" t="s">
        <v>55</v>
      </c>
      <c r="B2" s="4">
        <v>1.0</v>
      </c>
      <c r="C2" s="4">
        <v>23.9151</v>
      </c>
      <c r="D2" s="4">
        <v>1.71648</v>
      </c>
      <c r="E2" s="4">
        <v>4.83122</v>
      </c>
      <c r="F2" s="4">
        <v>7.32803</v>
      </c>
      <c r="G2" s="4">
        <v>6.89206</v>
      </c>
    </row>
    <row r="3">
      <c r="A3" s="4" t="s">
        <v>55</v>
      </c>
      <c r="B3" s="4">
        <v>2.0</v>
      </c>
      <c r="C3" s="4">
        <v>24.1567</v>
      </c>
      <c r="D3" s="4">
        <v>1.71569</v>
      </c>
      <c r="E3" s="4">
        <v>5.03257</v>
      </c>
      <c r="F3" s="4">
        <v>7.72916</v>
      </c>
      <c r="G3" s="4">
        <v>7.59865</v>
      </c>
      <c r="H3">
        <f>AVERAGE(F1:F3)</f>
        <v>7.714236667</v>
      </c>
      <c r="I3" s="4">
        <v>1.0</v>
      </c>
    </row>
    <row r="4">
      <c r="A4" s="4" t="s">
        <v>57</v>
      </c>
      <c r="B4" s="4">
        <v>0.0</v>
      </c>
      <c r="C4" s="4">
        <v>29.3398</v>
      </c>
      <c r="D4" s="4">
        <v>1.73365</v>
      </c>
      <c r="E4" s="4">
        <v>5.09902</v>
      </c>
      <c r="F4" s="4">
        <v>7.77809</v>
      </c>
      <c r="G4" s="4">
        <v>8.29592</v>
      </c>
    </row>
    <row r="5">
      <c r="A5" s="4" t="s">
        <v>57</v>
      </c>
      <c r="B5" s="4">
        <v>1.0</v>
      </c>
      <c r="C5" s="4">
        <v>24.7845</v>
      </c>
      <c r="D5" s="4">
        <v>1.72593</v>
      </c>
      <c r="E5" s="4">
        <v>4.74817</v>
      </c>
      <c r="F5" s="4">
        <v>7.40701</v>
      </c>
      <c r="G5" s="4">
        <v>7.37543</v>
      </c>
    </row>
    <row r="6">
      <c r="A6" s="4" t="s">
        <v>57</v>
      </c>
      <c r="B6" s="4">
        <v>2.0</v>
      </c>
      <c r="C6" s="4">
        <v>26.4568</v>
      </c>
      <c r="D6" s="4">
        <v>1.75998</v>
      </c>
      <c r="E6" s="4">
        <v>5.15637</v>
      </c>
      <c r="F6" s="4">
        <v>7.9805</v>
      </c>
      <c r="G6" s="4">
        <v>7.63355</v>
      </c>
      <c r="H6">
        <f>AVERAGE(F4:F6)</f>
        <v>7.721866667</v>
      </c>
      <c r="I6" s="4">
        <v>0.01</v>
      </c>
    </row>
    <row r="7">
      <c r="A7" s="4" t="s">
        <v>56</v>
      </c>
      <c r="B7" s="4">
        <v>0.0</v>
      </c>
      <c r="C7" s="4">
        <v>29.7797</v>
      </c>
      <c r="D7" s="4">
        <v>1.78343</v>
      </c>
      <c r="E7" s="4">
        <v>6.85421</v>
      </c>
      <c r="F7" s="4">
        <v>9.66711</v>
      </c>
      <c r="G7" s="4">
        <v>8.15167</v>
      </c>
    </row>
    <row r="8">
      <c r="A8" s="4" t="s">
        <v>56</v>
      </c>
      <c r="B8" s="4">
        <v>1.0</v>
      </c>
      <c r="C8" s="4">
        <v>24.6836</v>
      </c>
      <c r="D8" s="4">
        <v>1.72327</v>
      </c>
      <c r="E8" s="4">
        <v>6.71243</v>
      </c>
      <c r="F8" s="4">
        <v>9.12502</v>
      </c>
      <c r="G8" s="4">
        <v>7.05761</v>
      </c>
    </row>
    <row r="9">
      <c r="A9" s="4" t="s">
        <v>56</v>
      </c>
      <c r="B9" s="4">
        <v>2.0</v>
      </c>
      <c r="C9" s="4">
        <v>22.6029</v>
      </c>
      <c r="D9" s="4">
        <v>1.71502</v>
      </c>
      <c r="E9" s="4">
        <v>6.39299</v>
      </c>
      <c r="F9" s="4">
        <v>8.8868</v>
      </c>
      <c r="G9" s="4">
        <v>5.77184</v>
      </c>
      <c r="H9">
        <f>AVERAGE(F7:F9)</f>
        <v>9.22631</v>
      </c>
      <c r="I9" s="4">
        <v>0.1</v>
      </c>
    </row>
    <row r="10">
      <c r="A10" s="4" t="s">
        <v>63</v>
      </c>
      <c r="B10" s="4">
        <v>0.0</v>
      </c>
      <c r="C10" s="4">
        <v>28.5146</v>
      </c>
      <c r="D10" s="4">
        <v>1.73694</v>
      </c>
      <c r="E10" s="4">
        <v>4.81058</v>
      </c>
      <c r="F10" s="4">
        <v>7.59898</v>
      </c>
      <c r="G10" s="4">
        <v>8.38662</v>
      </c>
    </row>
    <row r="11">
      <c r="A11" s="4" t="s">
        <v>63</v>
      </c>
      <c r="B11" s="4">
        <v>1.0</v>
      </c>
      <c r="C11" s="4">
        <v>29.305</v>
      </c>
      <c r="D11" s="4">
        <v>1.74511</v>
      </c>
      <c r="E11" s="4">
        <v>4.72964</v>
      </c>
      <c r="F11" s="4">
        <v>7.51117</v>
      </c>
      <c r="G11" s="4">
        <v>8.42993</v>
      </c>
    </row>
    <row r="12">
      <c r="A12" s="4" t="s">
        <v>63</v>
      </c>
      <c r="B12" s="4">
        <v>2.0</v>
      </c>
      <c r="C12" s="4">
        <v>28.1624</v>
      </c>
      <c r="D12" s="4">
        <v>1.76987</v>
      </c>
      <c r="E12" s="4">
        <v>4.90327</v>
      </c>
      <c r="F12" s="4">
        <v>7.74798</v>
      </c>
      <c r="G12" s="4">
        <v>8.40701</v>
      </c>
      <c r="H12">
        <f>AVERAGE(F10:F12)</f>
        <v>7.619376667</v>
      </c>
      <c r="I12" s="4">
        <v>0.02</v>
      </c>
    </row>
    <row r="13">
      <c r="A13" s="4" t="s">
        <v>59</v>
      </c>
      <c r="B13" s="4">
        <v>0.0</v>
      </c>
      <c r="C13" s="4">
        <v>22.0538</v>
      </c>
      <c r="D13" s="4">
        <v>1.69545</v>
      </c>
      <c r="E13" s="4">
        <v>4.72522</v>
      </c>
      <c r="F13" s="4">
        <v>7.27882</v>
      </c>
      <c r="G13" s="4">
        <v>6.65111</v>
      </c>
    </row>
    <row r="14">
      <c r="A14" s="4" t="s">
        <v>59</v>
      </c>
      <c r="B14" s="4">
        <v>1.0</v>
      </c>
      <c r="C14" s="4">
        <v>29.2052</v>
      </c>
      <c r="D14" s="4">
        <v>1.80749</v>
      </c>
      <c r="E14" s="4">
        <v>5.07267</v>
      </c>
      <c r="F14" s="4">
        <v>7.9878</v>
      </c>
      <c r="G14" s="4">
        <v>8.30313</v>
      </c>
    </row>
    <row r="15">
      <c r="A15" s="4" t="s">
        <v>59</v>
      </c>
      <c r="B15" s="4">
        <v>2.0</v>
      </c>
      <c r="C15" s="4">
        <v>28.2586</v>
      </c>
      <c r="D15" s="4">
        <v>1.75677</v>
      </c>
      <c r="E15" s="4">
        <v>5.15823</v>
      </c>
      <c r="F15" s="4">
        <v>8.0013</v>
      </c>
      <c r="G15" s="4">
        <v>8.4254</v>
      </c>
      <c r="H15">
        <f>AVERAGE(F13:F15)</f>
        <v>7.755973333</v>
      </c>
      <c r="I15" s="4">
        <v>0.2</v>
      </c>
    </row>
    <row r="16">
      <c r="A16" s="4" t="s">
        <v>64</v>
      </c>
      <c r="B16" s="4">
        <v>0.0</v>
      </c>
      <c r="C16" s="4">
        <v>27.2674</v>
      </c>
      <c r="D16" s="4">
        <v>1.75625</v>
      </c>
      <c r="E16" s="4">
        <v>4.93715</v>
      </c>
      <c r="F16" s="4">
        <v>7.67448</v>
      </c>
      <c r="G16" s="4">
        <v>8.27352</v>
      </c>
    </row>
    <row r="17">
      <c r="A17" s="4" t="s">
        <v>64</v>
      </c>
      <c r="B17" s="4">
        <v>1.0</v>
      </c>
      <c r="C17" s="4">
        <v>27.8542</v>
      </c>
      <c r="D17" s="4">
        <v>1.7607</v>
      </c>
      <c r="E17" s="4">
        <v>4.97812</v>
      </c>
      <c r="F17" s="4">
        <v>7.74594</v>
      </c>
      <c r="G17" s="4">
        <v>8.28339</v>
      </c>
    </row>
    <row r="18">
      <c r="A18" s="4" t="s">
        <v>64</v>
      </c>
      <c r="B18" s="4">
        <v>2.0</v>
      </c>
      <c r="C18" s="4">
        <v>24.1504</v>
      </c>
      <c r="D18" s="4">
        <v>1.70608</v>
      </c>
      <c r="E18" s="4">
        <v>4.73288</v>
      </c>
      <c r="F18" s="4">
        <v>7.33865</v>
      </c>
      <c r="G18" s="4">
        <v>7.23513</v>
      </c>
      <c r="H18">
        <f>AVERAGE(F16:F18)</f>
        <v>7.586356667</v>
      </c>
      <c r="I18" s="4">
        <v>0.05</v>
      </c>
    </row>
    <row r="21">
      <c r="A21" s="4" t="s">
        <v>120</v>
      </c>
      <c r="B21" s="4" t="s">
        <v>121</v>
      </c>
      <c r="C21" s="4">
        <v>42.7494</v>
      </c>
      <c r="D21" s="4">
        <v>5.16758</v>
      </c>
      <c r="E21" s="4">
        <v>14.5995</v>
      </c>
      <c r="F21" s="4">
        <v>20.8945</v>
      </c>
      <c r="G21" s="4">
        <v>6.11309</v>
      </c>
      <c r="H21" s="4" t="s">
        <v>7</v>
      </c>
    </row>
    <row r="22">
      <c r="A22" s="4" t="s">
        <v>120</v>
      </c>
      <c r="B22" s="4" t="s">
        <v>122</v>
      </c>
      <c r="C22" s="4">
        <v>45.5067</v>
      </c>
      <c r="D22" s="4">
        <v>5.25753</v>
      </c>
      <c r="E22" s="4">
        <v>16.6604</v>
      </c>
      <c r="F22" s="4">
        <v>23.0614</v>
      </c>
      <c r="G22" s="4">
        <v>6.39534</v>
      </c>
      <c r="H22" s="4" t="s">
        <v>7</v>
      </c>
    </row>
    <row r="23">
      <c r="A23" s="4" t="s">
        <v>120</v>
      </c>
      <c r="B23" s="4" t="s">
        <v>62</v>
      </c>
      <c r="C23" s="4">
        <v>44.061</v>
      </c>
      <c r="D23" s="4">
        <v>5.22453</v>
      </c>
      <c r="E23" s="4">
        <v>15.8956</v>
      </c>
      <c r="F23" s="4">
        <v>22.2888</v>
      </c>
      <c r="G23" s="4">
        <v>5.86816</v>
      </c>
      <c r="H23">
        <f>AVERAGE(F21:F23)</f>
        <v>22.08156667</v>
      </c>
      <c r="I23" s="4">
        <v>1.0</v>
      </c>
    </row>
    <row r="24">
      <c r="A24" s="4" t="s">
        <v>123</v>
      </c>
      <c r="B24" s="4" t="s">
        <v>121</v>
      </c>
      <c r="C24" s="4">
        <v>40.6999</v>
      </c>
      <c r="D24" s="4">
        <v>5.15606</v>
      </c>
      <c r="E24" s="4">
        <v>12.3029</v>
      </c>
      <c r="F24" s="4">
        <v>18.5599</v>
      </c>
      <c r="G24" s="4">
        <v>5.92781</v>
      </c>
      <c r="H24" s="4" t="s">
        <v>7</v>
      </c>
    </row>
    <row r="25">
      <c r="A25" s="4" t="s">
        <v>123</v>
      </c>
      <c r="B25" s="4" t="s">
        <v>122</v>
      </c>
      <c r="C25" s="4">
        <v>39.8568</v>
      </c>
      <c r="D25" s="4">
        <v>5.1298</v>
      </c>
      <c r="E25" s="4">
        <v>11.7505</v>
      </c>
      <c r="F25" s="4">
        <v>17.9969</v>
      </c>
      <c r="G25" s="4">
        <v>5.91954</v>
      </c>
      <c r="H25" s="4" t="s">
        <v>7</v>
      </c>
    </row>
    <row r="26">
      <c r="A26" s="4" t="s">
        <v>123</v>
      </c>
      <c r="B26" s="4" t="s">
        <v>62</v>
      </c>
      <c r="C26" s="4">
        <v>40.132</v>
      </c>
      <c r="D26" s="4">
        <v>5.19559</v>
      </c>
      <c r="E26" s="4">
        <v>12.1937</v>
      </c>
      <c r="F26" s="4">
        <v>18.5273</v>
      </c>
      <c r="G26" s="4">
        <v>6.0016</v>
      </c>
      <c r="H26">
        <f>AVERAGE(F24:F26)</f>
        <v>18.36136667</v>
      </c>
      <c r="I26" s="4">
        <v>0.1</v>
      </c>
    </row>
    <row r="27">
      <c r="A27" s="4" t="s">
        <v>124</v>
      </c>
      <c r="B27" s="4" t="s">
        <v>121</v>
      </c>
      <c r="C27" s="4">
        <v>40.8785</v>
      </c>
      <c r="D27" s="4">
        <v>5.11936</v>
      </c>
      <c r="E27" s="4">
        <v>12.5402</v>
      </c>
      <c r="F27" s="4">
        <v>18.7696</v>
      </c>
      <c r="G27" s="4">
        <v>6.03925</v>
      </c>
      <c r="H27" s="4" t="s">
        <v>7</v>
      </c>
    </row>
    <row r="28">
      <c r="A28" s="4" t="s">
        <v>124</v>
      </c>
      <c r="B28" s="4" t="s">
        <v>122</v>
      </c>
      <c r="C28" s="4">
        <v>40.7416</v>
      </c>
      <c r="D28" s="4">
        <v>5.19447</v>
      </c>
      <c r="E28" s="4">
        <v>12.3888</v>
      </c>
      <c r="F28" s="4">
        <v>18.6853</v>
      </c>
      <c r="G28" s="4">
        <v>6.02335</v>
      </c>
      <c r="H28" s="4" t="s">
        <v>7</v>
      </c>
    </row>
    <row r="29">
      <c r="A29" s="4" t="s">
        <v>124</v>
      </c>
      <c r="B29" s="4" t="s">
        <v>62</v>
      </c>
      <c r="C29" s="4">
        <v>40.4904</v>
      </c>
      <c r="D29" s="4">
        <v>5.17681</v>
      </c>
      <c r="E29" s="4">
        <v>12.4584</v>
      </c>
      <c r="F29" s="4">
        <v>18.7654</v>
      </c>
      <c r="G29" s="4">
        <v>5.94173</v>
      </c>
      <c r="H29">
        <f>AVERAGE(F27:F29)</f>
        <v>18.7401</v>
      </c>
      <c r="I29" s="4">
        <v>0.01</v>
      </c>
    </row>
    <row r="30">
      <c r="A30" s="4" t="s">
        <v>125</v>
      </c>
      <c r="B30" s="4" t="s">
        <v>121</v>
      </c>
      <c r="C30" s="4">
        <v>40.4838</v>
      </c>
      <c r="D30" s="4">
        <v>5.14453</v>
      </c>
      <c r="E30" s="4">
        <v>12.2094</v>
      </c>
      <c r="F30" s="4">
        <v>18.4799</v>
      </c>
      <c r="G30" s="4">
        <v>6.30112</v>
      </c>
      <c r="H30" s="4" t="s">
        <v>7</v>
      </c>
    </row>
    <row r="31">
      <c r="A31" s="4" t="s">
        <v>125</v>
      </c>
      <c r="B31" s="4" t="s">
        <v>122</v>
      </c>
      <c r="C31" s="4">
        <v>41.266</v>
      </c>
      <c r="D31" s="4">
        <v>5.20793</v>
      </c>
      <c r="E31" s="4">
        <v>12.5595</v>
      </c>
      <c r="F31" s="4">
        <v>18.9148</v>
      </c>
      <c r="G31" s="4">
        <v>6.49377</v>
      </c>
      <c r="H31" s="4" t="s">
        <v>7</v>
      </c>
    </row>
    <row r="32">
      <c r="A32" s="4" t="s">
        <v>125</v>
      </c>
      <c r="B32" s="4" t="s">
        <v>62</v>
      </c>
      <c r="C32" s="4">
        <v>41.8786</v>
      </c>
      <c r="D32" s="4">
        <v>5.24047</v>
      </c>
      <c r="E32" s="4">
        <v>13.0573</v>
      </c>
      <c r="F32" s="4">
        <v>19.4821</v>
      </c>
      <c r="G32" s="4">
        <v>6.55714</v>
      </c>
      <c r="H32">
        <f>AVERAGE(F30:F32)</f>
        <v>18.95893333</v>
      </c>
      <c r="I32" s="4">
        <v>0.2</v>
      </c>
    </row>
    <row r="33">
      <c r="A33" s="4" t="s">
        <v>126</v>
      </c>
      <c r="B33" s="4" t="s">
        <v>121</v>
      </c>
      <c r="C33" s="4">
        <v>40.5103</v>
      </c>
      <c r="D33" s="4">
        <v>5.15501</v>
      </c>
      <c r="E33" s="4">
        <v>11.9906</v>
      </c>
      <c r="F33" s="4">
        <v>18.2561</v>
      </c>
      <c r="G33" s="4">
        <v>6.30346</v>
      </c>
      <c r="H33" s="4" t="s">
        <v>7</v>
      </c>
    </row>
    <row r="34">
      <c r="A34" s="4" t="s">
        <v>126</v>
      </c>
      <c r="B34" s="4" t="s">
        <v>122</v>
      </c>
      <c r="C34" s="4">
        <v>40.3543</v>
      </c>
      <c r="D34" s="4">
        <v>5.1953</v>
      </c>
      <c r="E34" s="4">
        <v>12.2101</v>
      </c>
      <c r="F34" s="4">
        <v>18.5073</v>
      </c>
      <c r="G34" s="4">
        <v>5.87701</v>
      </c>
      <c r="H34" s="4" t="s">
        <v>7</v>
      </c>
    </row>
    <row r="35">
      <c r="A35" s="4" t="s">
        <v>126</v>
      </c>
      <c r="B35" s="4" t="s">
        <v>62</v>
      </c>
      <c r="C35" s="4">
        <v>40.0087</v>
      </c>
      <c r="D35" s="4">
        <v>5.17608</v>
      </c>
      <c r="E35" s="4">
        <v>11.79</v>
      </c>
      <c r="F35" s="4">
        <v>18.0732</v>
      </c>
      <c r="G35" s="4">
        <v>5.95638</v>
      </c>
      <c r="H35">
        <f>AVERAGE(F33:F35)</f>
        <v>18.27886667</v>
      </c>
      <c r="I35" s="4">
        <v>0.02</v>
      </c>
    </row>
    <row r="36">
      <c r="A36" s="4" t="s">
        <v>127</v>
      </c>
      <c r="B36" s="4" t="s">
        <v>121</v>
      </c>
      <c r="C36" s="4">
        <v>39.4605</v>
      </c>
      <c r="D36" s="4">
        <v>5.14546</v>
      </c>
      <c r="E36" s="4">
        <v>11.6243</v>
      </c>
      <c r="F36" s="4">
        <v>17.8847</v>
      </c>
      <c r="G36" s="4">
        <v>5.90611</v>
      </c>
      <c r="H36" s="4" t="s">
        <v>7</v>
      </c>
    </row>
    <row r="37">
      <c r="A37" s="4" t="s">
        <v>127</v>
      </c>
      <c r="B37" s="4" t="s">
        <v>122</v>
      </c>
      <c r="C37" s="4">
        <v>40.3122</v>
      </c>
      <c r="D37" s="4">
        <v>5.15057</v>
      </c>
      <c r="E37" s="4">
        <v>11.4982</v>
      </c>
      <c r="F37" s="4">
        <v>17.7591</v>
      </c>
      <c r="G37" s="4">
        <v>6.58225</v>
      </c>
      <c r="H37" s="4" t="s">
        <v>7</v>
      </c>
    </row>
    <row r="38">
      <c r="A38" s="4" t="s">
        <v>127</v>
      </c>
      <c r="B38" s="4" t="s">
        <v>62</v>
      </c>
      <c r="C38" s="4">
        <v>39.9818</v>
      </c>
      <c r="D38" s="4">
        <v>5.10797</v>
      </c>
      <c r="E38" s="4">
        <v>11.7904</v>
      </c>
      <c r="F38" s="4">
        <v>18.0041</v>
      </c>
      <c r="G38" s="4">
        <v>6.02482</v>
      </c>
      <c r="H38">
        <f>AVERAGE(F36:F38)</f>
        <v>17.88263333</v>
      </c>
      <c r="I38" s="4">
        <v>0.05</v>
      </c>
    </row>
    <row r="39">
      <c r="H39" s="4" t="s">
        <v>7</v>
      </c>
    </row>
    <row r="40">
      <c r="D40" s="4" t="s">
        <v>113</v>
      </c>
      <c r="F40" s="4" t="s">
        <v>114</v>
      </c>
      <c r="H40" s="4" t="s">
        <v>7</v>
      </c>
    </row>
    <row r="41">
      <c r="C41" s="4" t="s">
        <v>128</v>
      </c>
      <c r="D41" s="4" t="s">
        <v>129</v>
      </c>
      <c r="E41" s="4" t="s">
        <v>130</v>
      </c>
      <c r="F41" s="4" t="s">
        <v>129</v>
      </c>
      <c r="G41" s="4" t="s">
        <v>130</v>
      </c>
      <c r="H41" s="4" t="s">
        <v>7</v>
      </c>
    </row>
    <row r="42">
      <c r="C42" s="7">
        <v>0.01</v>
      </c>
      <c r="D42" s="7">
        <v>7.721866667</v>
      </c>
      <c r="E42" s="7">
        <v>18.7401</v>
      </c>
      <c r="F42" s="8">
        <f t="shared" ref="F42:F47" si="1">7.714236667/D42</f>
        <v>0.999011897</v>
      </c>
      <c r="G42" s="8">
        <f t="shared" ref="G42:G47" si="2">22.08156667/E42</f>
        <v>1.178305701</v>
      </c>
      <c r="H42" s="4" t="s">
        <v>7</v>
      </c>
    </row>
    <row r="43">
      <c r="C43" s="7">
        <v>0.02</v>
      </c>
      <c r="D43" s="7">
        <v>7.619376667</v>
      </c>
      <c r="E43" s="7">
        <v>18.27886667</v>
      </c>
      <c r="F43" s="8">
        <f t="shared" si="1"/>
        <v>1.012449837</v>
      </c>
      <c r="G43" s="8">
        <f t="shared" si="2"/>
        <v>1.208038062</v>
      </c>
      <c r="H43" s="4" t="s">
        <v>7</v>
      </c>
    </row>
    <row r="44">
      <c r="C44" s="7">
        <v>0.05</v>
      </c>
      <c r="D44" s="7">
        <v>7.586356667</v>
      </c>
      <c r="E44" s="7">
        <v>17.88263333</v>
      </c>
      <c r="F44" s="8">
        <f t="shared" si="1"/>
        <v>1.016856576</v>
      </c>
      <c r="G44" s="8">
        <f t="shared" si="2"/>
        <v>1.234805091</v>
      </c>
    </row>
    <row r="45">
      <c r="C45" s="7">
        <v>0.1</v>
      </c>
      <c r="D45" s="7">
        <v>9.22631</v>
      </c>
      <c r="E45" s="7">
        <v>18.36136667</v>
      </c>
      <c r="F45" s="8">
        <f t="shared" si="1"/>
        <v>0.8361128845</v>
      </c>
      <c r="G45" s="8">
        <f t="shared" si="2"/>
        <v>1.202610191</v>
      </c>
    </row>
    <row r="46">
      <c r="C46" s="7">
        <v>0.2</v>
      </c>
      <c r="D46" s="7">
        <v>7.755973333</v>
      </c>
      <c r="E46" s="7">
        <v>18.95893333</v>
      </c>
      <c r="F46" s="8">
        <f t="shared" si="1"/>
        <v>0.9946187713</v>
      </c>
      <c r="G46" s="8">
        <f t="shared" si="2"/>
        <v>1.164705117</v>
      </c>
    </row>
    <row r="47">
      <c r="C47" s="7">
        <v>1.0</v>
      </c>
      <c r="D47" s="7">
        <v>7.714236667</v>
      </c>
      <c r="E47" s="7">
        <v>22.08156667</v>
      </c>
      <c r="F47" s="8">
        <f t="shared" si="1"/>
        <v>1</v>
      </c>
      <c r="G47" s="8">
        <f t="shared" si="2"/>
        <v>1</v>
      </c>
    </row>
    <row r="49">
      <c r="B49" s="7"/>
      <c r="C49" s="7"/>
      <c r="F49" s="8"/>
    </row>
    <row r="50">
      <c r="B50" s="7"/>
      <c r="C50" s="7"/>
      <c r="F50" s="8"/>
    </row>
    <row r="51">
      <c r="B51" s="7"/>
      <c r="C51" s="7"/>
      <c r="F51" s="8"/>
    </row>
    <row r="52">
      <c r="B52" s="7"/>
      <c r="C52" s="7"/>
      <c r="F52" s="8"/>
    </row>
    <row r="53">
      <c r="B53" s="7"/>
      <c r="C53" s="7"/>
      <c r="F53" s="8"/>
    </row>
    <row r="54">
      <c r="B54" s="7"/>
      <c r="C54" s="7"/>
      <c r="F54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0.0"/>
  </cols>
  <sheetData>
    <row r="2">
      <c r="A2" s="4" t="s">
        <v>67</v>
      </c>
      <c r="B2" s="4">
        <v>0.0</v>
      </c>
      <c r="C2" s="4" t="s">
        <v>6</v>
      </c>
      <c r="D2" s="4">
        <v>43.951</v>
      </c>
      <c r="E2" s="4">
        <v>6.25083</v>
      </c>
      <c r="F2" s="4">
        <v>25.7168</v>
      </c>
      <c r="G2" s="4">
        <v>37.8919</v>
      </c>
      <c r="H2" s="4" t="s">
        <v>7</v>
      </c>
    </row>
    <row r="3">
      <c r="A3" s="4" t="s">
        <v>67</v>
      </c>
      <c r="B3" s="4">
        <v>1.0</v>
      </c>
      <c r="C3" s="4" t="s">
        <v>6</v>
      </c>
      <c r="D3" s="4">
        <v>44.5422</v>
      </c>
      <c r="E3" s="4">
        <v>6.25156</v>
      </c>
      <c r="F3" s="4">
        <v>25.9607</v>
      </c>
      <c r="G3" s="4">
        <v>38.5442</v>
      </c>
      <c r="H3" s="4" t="s">
        <v>7</v>
      </c>
    </row>
    <row r="4">
      <c r="A4" s="4" t="s">
        <v>67</v>
      </c>
      <c r="B4" s="4">
        <v>2.0</v>
      </c>
      <c r="C4" s="4" t="s">
        <v>6</v>
      </c>
      <c r="D4" s="4">
        <v>45.167</v>
      </c>
      <c r="E4" s="4">
        <v>6.2724</v>
      </c>
      <c r="F4" s="4">
        <v>25.3</v>
      </c>
      <c r="G4" s="4">
        <v>39.0775</v>
      </c>
      <c r="H4" s="4" t="s">
        <v>7</v>
      </c>
      <c r="I4">
        <f>AVERAGE(G2:G4)</f>
        <v>38.50453333</v>
      </c>
      <c r="J4" s="4">
        <v>38.50453333</v>
      </c>
    </row>
    <row r="5">
      <c r="A5" s="4" t="s">
        <v>71</v>
      </c>
      <c r="B5" s="4">
        <v>0.0</v>
      </c>
      <c r="C5" s="4" t="s">
        <v>6</v>
      </c>
      <c r="D5" s="4">
        <v>282.575</v>
      </c>
      <c r="E5" s="4">
        <v>13.6044</v>
      </c>
      <c r="F5" s="4">
        <v>220.562</v>
      </c>
      <c r="G5" s="4">
        <v>277.709</v>
      </c>
      <c r="H5" s="4" t="s">
        <v>7</v>
      </c>
    </row>
    <row r="6">
      <c r="A6" s="4" t="s">
        <v>71</v>
      </c>
      <c r="B6" s="4">
        <v>1.0</v>
      </c>
      <c r="C6" s="4" t="s">
        <v>6</v>
      </c>
      <c r="D6" s="4">
        <v>284.637</v>
      </c>
      <c r="E6" s="4">
        <v>13.7142</v>
      </c>
      <c r="F6" s="4">
        <v>215.875</v>
      </c>
      <c r="G6" s="4">
        <v>279.822</v>
      </c>
      <c r="H6" s="4" t="s">
        <v>7</v>
      </c>
    </row>
    <row r="7">
      <c r="A7" s="4" t="s">
        <v>71</v>
      </c>
      <c r="B7" s="4">
        <v>2.0</v>
      </c>
      <c r="C7" s="4" t="s">
        <v>6</v>
      </c>
      <c r="D7" s="4">
        <v>289.358</v>
      </c>
      <c r="E7" s="4">
        <v>19.7991</v>
      </c>
      <c r="F7" s="4">
        <v>219.407</v>
      </c>
      <c r="G7" s="4">
        <v>283.449</v>
      </c>
      <c r="H7" s="4" t="s">
        <v>7</v>
      </c>
      <c r="I7">
        <f>AVERAGE(G5:G7)</f>
        <v>280.3266667</v>
      </c>
      <c r="J7" s="4">
        <v>280.3266667</v>
      </c>
    </row>
    <row r="8">
      <c r="A8" s="4" t="s">
        <v>72</v>
      </c>
      <c r="B8" s="4">
        <v>0.0</v>
      </c>
      <c r="C8" s="4" t="s">
        <v>6</v>
      </c>
      <c r="D8" s="4">
        <v>13.451</v>
      </c>
      <c r="E8" s="4">
        <v>2.77189</v>
      </c>
      <c r="F8" s="4">
        <v>4.27948</v>
      </c>
      <c r="G8" s="4">
        <v>8.78564</v>
      </c>
      <c r="H8" s="4" t="s">
        <v>7</v>
      </c>
    </row>
    <row r="9">
      <c r="A9" s="4" t="s">
        <v>72</v>
      </c>
      <c r="B9" s="4">
        <v>1.0</v>
      </c>
      <c r="C9" s="4" t="s">
        <v>6</v>
      </c>
      <c r="D9" s="4">
        <v>15.1573</v>
      </c>
      <c r="E9" s="4">
        <v>2.99363</v>
      </c>
      <c r="F9" s="4">
        <v>4.17606</v>
      </c>
      <c r="G9" s="4">
        <v>9.14382</v>
      </c>
      <c r="H9" s="4" t="s">
        <v>7</v>
      </c>
    </row>
    <row r="10">
      <c r="A10" s="4" t="s">
        <v>72</v>
      </c>
      <c r="B10" s="4">
        <v>2.0</v>
      </c>
      <c r="C10" s="4" t="s">
        <v>6</v>
      </c>
      <c r="D10" s="4">
        <v>14.2976</v>
      </c>
      <c r="E10" s="4">
        <v>2.68505</v>
      </c>
      <c r="F10" s="4">
        <v>4.55444</v>
      </c>
      <c r="G10" s="4">
        <v>9.06315</v>
      </c>
      <c r="H10" s="4" t="s">
        <v>7</v>
      </c>
      <c r="I10">
        <f>AVERAGE(G8:G10)</f>
        <v>8.997536667</v>
      </c>
      <c r="J10" s="4">
        <v>8.997536667</v>
      </c>
    </row>
    <row r="11">
      <c r="A11" s="4" t="s">
        <v>73</v>
      </c>
      <c r="B11" s="4">
        <v>0.0</v>
      </c>
      <c r="D11" s="4">
        <v>81.6166</v>
      </c>
      <c r="E11" s="4">
        <v>7.06734</v>
      </c>
      <c r="F11" s="4">
        <v>54.4959</v>
      </c>
      <c r="G11" s="4">
        <v>67.0844</v>
      </c>
      <c r="H11" s="4" t="s">
        <v>74</v>
      </c>
    </row>
    <row r="12">
      <c r="A12" s="4" t="s">
        <v>73</v>
      </c>
      <c r="B12" s="4">
        <v>1.0</v>
      </c>
      <c r="D12" s="4">
        <v>97.4424</v>
      </c>
      <c r="E12" s="4">
        <v>5.46821</v>
      </c>
      <c r="F12" s="4">
        <v>76.425</v>
      </c>
      <c r="G12" s="4">
        <v>88.4874</v>
      </c>
      <c r="H12" s="4"/>
    </row>
    <row r="13">
      <c r="A13" s="4" t="s">
        <v>73</v>
      </c>
      <c r="B13" s="4">
        <v>2.0</v>
      </c>
      <c r="D13" s="4">
        <v>106.841</v>
      </c>
      <c r="E13" s="4">
        <v>7.78048</v>
      </c>
      <c r="F13" s="4">
        <v>77.4074</v>
      </c>
      <c r="G13" s="4">
        <v>92.1236</v>
      </c>
      <c r="H13" s="4"/>
      <c r="I13">
        <f>AVERAGE(G11:G13)</f>
        <v>82.56513333</v>
      </c>
      <c r="J13" s="4">
        <v>82.56513333</v>
      </c>
    </row>
    <row r="14">
      <c r="A14" s="4" t="s">
        <v>75</v>
      </c>
      <c r="B14" s="4">
        <v>0.0</v>
      </c>
      <c r="D14" s="4">
        <v>498.528</v>
      </c>
      <c r="E14" s="4">
        <v>24.9148</v>
      </c>
      <c r="F14" s="4">
        <v>416.102</v>
      </c>
      <c r="G14" s="4">
        <v>484.051</v>
      </c>
      <c r="H14" s="4"/>
    </row>
    <row r="15">
      <c r="A15" s="4" t="s">
        <v>75</v>
      </c>
      <c r="B15" s="4">
        <v>1.0</v>
      </c>
      <c r="D15" s="4">
        <v>477.712</v>
      </c>
      <c r="E15" s="4">
        <v>24.8044</v>
      </c>
      <c r="F15" s="4">
        <v>395.539</v>
      </c>
      <c r="G15" s="4">
        <v>462.82</v>
      </c>
      <c r="H15" s="4"/>
    </row>
    <row r="16">
      <c r="A16" s="4" t="s">
        <v>75</v>
      </c>
      <c r="B16" s="4">
        <v>2.0</v>
      </c>
      <c r="D16" s="4">
        <v>437.666</v>
      </c>
      <c r="E16" s="4">
        <v>13.9899</v>
      </c>
      <c r="F16" s="4">
        <v>372.561</v>
      </c>
      <c r="G16" s="4">
        <v>428.743</v>
      </c>
      <c r="H16" s="4"/>
      <c r="I16">
        <f>AVERAGE(G14:G16)</f>
        <v>458.538</v>
      </c>
      <c r="J16" s="4">
        <v>458.538</v>
      </c>
    </row>
    <row r="17">
      <c r="A17" s="4" t="s">
        <v>76</v>
      </c>
      <c r="B17" s="4">
        <v>0.0</v>
      </c>
      <c r="D17" s="4">
        <v>33.0175</v>
      </c>
      <c r="E17" s="4">
        <v>3.03715</v>
      </c>
      <c r="F17" s="4">
        <v>13.3928</v>
      </c>
      <c r="G17" s="4">
        <v>18.3974</v>
      </c>
      <c r="H17" s="4"/>
    </row>
    <row r="18">
      <c r="A18" s="4" t="s">
        <v>76</v>
      </c>
      <c r="B18" s="4">
        <v>1.0</v>
      </c>
      <c r="D18" s="4">
        <v>33.0109</v>
      </c>
      <c r="E18" s="4">
        <v>3.16232</v>
      </c>
      <c r="F18" s="4">
        <v>13.3765</v>
      </c>
      <c r="G18" s="4">
        <v>18.6467</v>
      </c>
      <c r="H18" s="4"/>
    </row>
    <row r="19">
      <c r="A19" s="4" t="s">
        <v>76</v>
      </c>
      <c r="B19" s="4">
        <v>2.0</v>
      </c>
      <c r="D19" s="4">
        <v>27.7057</v>
      </c>
      <c r="E19" s="4">
        <v>2.74577</v>
      </c>
      <c r="F19" s="4">
        <v>12.9123</v>
      </c>
      <c r="G19" s="4">
        <v>17.8024</v>
      </c>
      <c r="H19" s="4"/>
      <c r="I19">
        <f>AVERAGE(G17:G19)</f>
        <v>18.28216667</v>
      </c>
      <c r="J19" s="4">
        <v>18.28216667</v>
      </c>
    </row>
    <row r="20">
      <c r="A20" s="4"/>
      <c r="B20" s="4"/>
      <c r="D20" s="4"/>
      <c r="E20" s="4"/>
      <c r="F20" s="4"/>
      <c r="G20" s="4"/>
      <c r="H20" s="4"/>
    </row>
    <row r="21">
      <c r="A21" s="4" t="s">
        <v>77</v>
      </c>
      <c r="B21" s="4">
        <v>0.0</v>
      </c>
      <c r="D21" s="4">
        <v>31.9641</v>
      </c>
      <c r="E21" s="4">
        <v>3.63299</v>
      </c>
      <c r="F21" s="4">
        <v>11.1242</v>
      </c>
      <c r="G21" s="4">
        <v>17.5246</v>
      </c>
      <c r="H21" s="4">
        <v>5.99114</v>
      </c>
    </row>
    <row r="22">
      <c r="A22" s="4" t="s">
        <v>77</v>
      </c>
      <c r="B22" s="4">
        <v>1.0</v>
      </c>
      <c r="D22" s="4">
        <v>31.5587</v>
      </c>
      <c r="E22" s="4">
        <v>3.66271</v>
      </c>
      <c r="F22" s="4">
        <v>10.7583</v>
      </c>
      <c r="G22" s="4">
        <v>17.2645</v>
      </c>
      <c r="H22" s="4">
        <v>6.06003</v>
      </c>
    </row>
    <row r="23">
      <c r="A23" s="4" t="s">
        <v>77</v>
      </c>
      <c r="B23" s="4">
        <v>2.0</v>
      </c>
      <c r="D23" s="4">
        <v>32.2576</v>
      </c>
      <c r="E23" s="4">
        <v>3.61894</v>
      </c>
      <c r="F23" s="4">
        <v>10.9494</v>
      </c>
      <c r="G23" s="4">
        <v>17.4712</v>
      </c>
      <c r="H23" s="4">
        <v>5.93151</v>
      </c>
      <c r="I23">
        <f>AVERAGE(G21:G23)</f>
        <v>17.4201</v>
      </c>
      <c r="J23" s="4">
        <v>17.4201</v>
      </c>
    </row>
    <row r="24">
      <c r="A24" s="4" t="s">
        <v>78</v>
      </c>
      <c r="B24" s="4">
        <v>0.0</v>
      </c>
      <c r="D24" s="4">
        <v>103.307</v>
      </c>
      <c r="E24" s="4">
        <v>7.62721</v>
      </c>
      <c r="F24" s="4">
        <v>29.6683</v>
      </c>
      <c r="G24" s="4">
        <v>82.6737</v>
      </c>
      <c r="H24" s="4">
        <v>6.67028</v>
      </c>
    </row>
    <row r="25">
      <c r="A25" s="4" t="s">
        <v>78</v>
      </c>
      <c r="B25" s="4">
        <v>1.0</v>
      </c>
      <c r="D25" s="4">
        <v>86.5764</v>
      </c>
      <c r="E25" s="4">
        <v>6.94787</v>
      </c>
      <c r="F25" s="4">
        <v>26.4844</v>
      </c>
      <c r="G25" s="4">
        <v>67.5022</v>
      </c>
      <c r="H25" s="4">
        <v>6.09776</v>
      </c>
    </row>
    <row r="26">
      <c r="A26" s="4" t="s">
        <v>78</v>
      </c>
      <c r="B26" s="4">
        <v>2.0</v>
      </c>
      <c r="D26" s="4">
        <v>103.691</v>
      </c>
      <c r="E26" s="4">
        <v>7.2772</v>
      </c>
      <c r="F26" s="4">
        <v>30.6674</v>
      </c>
      <c r="G26" s="4">
        <v>82.174</v>
      </c>
      <c r="H26" s="4">
        <v>6.1165</v>
      </c>
      <c r="I26">
        <f>AVERAGE(G24:G26)</f>
        <v>77.44996667</v>
      </c>
      <c r="J26" s="4">
        <v>77.44996667</v>
      </c>
    </row>
    <row r="27">
      <c r="A27" s="4" t="s">
        <v>64</v>
      </c>
      <c r="B27" s="4">
        <v>0.0</v>
      </c>
      <c r="D27" s="4">
        <v>21.4776</v>
      </c>
      <c r="E27" s="4">
        <v>1.63497</v>
      </c>
      <c r="F27" s="4">
        <v>4.67723</v>
      </c>
      <c r="G27" s="4">
        <v>7.02523</v>
      </c>
      <c r="H27" s="4">
        <v>6.0076</v>
      </c>
    </row>
    <row r="28">
      <c r="A28" s="4" t="s">
        <v>64</v>
      </c>
      <c r="B28" s="4">
        <v>1.0</v>
      </c>
      <c r="D28" s="4">
        <v>20.9039</v>
      </c>
      <c r="E28" s="4">
        <v>1.60019</v>
      </c>
      <c r="F28" s="4">
        <v>4.49489</v>
      </c>
      <c r="G28" s="4">
        <v>6.82616</v>
      </c>
      <c r="H28" s="4">
        <v>6.05805</v>
      </c>
    </row>
    <row r="29">
      <c r="A29" s="4" t="s">
        <v>64</v>
      </c>
      <c r="B29" s="4">
        <v>2.0</v>
      </c>
      <c r="D29" s="4">
        <v>21.4916</v>
      </c>
      <c r="E29" s="4">
        <v>1.6511</v>
      </c>
      <c r="F29" s="4">
        <v>4.63689</v>
      </c>
      <c r="G29" s="4">
        <v>7.0235</v>
      </c>
      <c r="H29" s="4">
        <v>5.88103</v>
      </c>
      <c r="I29">
        <f>AVERAGE(G27:G29)</f>
        <v>6.958296667</v>
      </c>
      <c r="J29" s="4">
        <v>6.958296667</v>
      </c>
    </row>
    <row r="31">
      <c r="A31" s="4" t="s">
        <v>110</v>
      </c>
      <c r="B31" s="4">
        <v>0.0</v>
      </c>
      <c r="D31" s="4">
        <v>28.5108</v>
      </c>
      <c r="E31" s="4">
        <v>3.6089</v>
      </c>
      <c r="F31" s="4">
        <v>8.71019</v>
      </c>
      <c r="G31" s="4">
        <v>14.3477</v>
      </c>
      <c r="H31" s="4">
        <v>0.216728</v>
      </c>
    </row>
    <row r="32">
      <c r="A32" s="4" t="s">
        <v>110</v>
      </c>
      <c r="B32" s="4">
        <v>1.0</v>
      </c>
      <c r="D32" s="4">
        <v>28.3203</v>
      </c>
      <c r="E32" s="4">
        <v>3.61273</v>
      </c>
      <c r="F32" s="4">
        <v>8.6835</v>
      </c>
      <c r="G32" s="4">
        <v>14.1757</v>
      </c>
      <c r="H32" s="4">
        <v>0.242876</v>
      </c>
    </row>
    <row r="33">
      <c r="A33" s="4" t="s">
        <v>110</v>
      </c>
      <c r="B33" s="4">
        <v>2.0</v>
      </c>
      <c r="D33" s="4">
        <v>28.5436</v>
      </c>
      <c r="E33" s="4">
        <v>3.60602</v>
      </c>
      <c r="F33" s="4">
        <v>8.69046</v>
      </c>
      <c r="G33" s="4">
        <v>14.3935</v>
      </c>
      <c r="H33" s="4">
        <v>0.248384</v>
      </c>
      <c r="I33">
        <f>AVERAGE(G31:G33)</f>
        <v>14.30563333</v>
      </c>
      <c r="J33" s="4">
        <v>14.30563333</v>
      </c>
    </row>
    <row r="34">
      <c r="A34" s="4" t="s">
        <v>111</v>
      </c>
      <c r="B34" s="4">
        <v>0.0</v>
      </c>
      <c r="D34" s="4">
        <v>62.818</v>
      </c>
      <c r="E34" s="4">
        <v>6.92808</v>
      </c>
      <c r="F34" s="4">
        <v>17.3477</v>
      </c>
      <c r="G34" s="4">
        <v>44.5565</v>
      </c>
      <c r="H34" s="4">
        <v>2.3653</v>
      </c>
    </row>
    <row r="35">
      <c r="A35" s="4" t="s">
        <v>111</v>
      </c>
      <c r="B35" s="4">
        <v>1.0</v>
      </c>
      <c r="D35" s="4">
        <v>62.8432</v>
      </c>
      <c r="E35" s="4">
        <v>7.00435</v>
      </c>
      <c r="F35" s="4">
        <v>17.4798</v>
      </c>
      <c r="G35" s="4">
        <v>44.4666</v>
      </c>
      <c r="H35" s="4">
        <v>2.36263</v>
      </c>
    </row>
    <row r="36">
      <c r="A36" s="4" t="s">
        <v>111</v>
      </c>
      <c r="B36" s="4">
        <v>2.0</v>
      </c>
      <c r="D36" s="4">
        <v>65.15</v>
      </c>
      <c r="E36" s="4">
        <v>6.8878</v>
      </c>
      <c r="F36" s="4">
        <v>16.8019</v>
      </c>
      <c r="G36" s="4">
        <v>47.1094</v>
      </c>
      <c r="H36" s="4">
        <v>2.09835</v>
      </c>
      <c r="I36">
        <f>AVERAGE(G34:G36)</f>
        <v>45.3775</v>
      </c>
      <c r="J36" s="4">
        <v>45.3775</v>
      </c>
    </row>
    <row r="37">
      <c r="A37" s="4" t="s">
        <v>112</v>
      </c>
      <c r="B37" s="4">
        <v>0.0</v>
      </c>
      <c r="D37" s="4">
        <v>21.2632</v>
      </c>
      <c r="E37" s="4">
        <v>1.64983</v>
      </c>
      <c r="F37" s="4">
        <v>4.75035</v>
      </c>
      <c r="G37" s="4">
        <v>7.07404</v>
      </c>
      <c r="H37" s="4">
        <v>0.0193255</v>
      </c>
    </row>
    <row r="38">
      <c r="A38" s="4" t="s">
        <v>112</v>
      </c>
      <c r="B38" s="4">
        <v>1.0</v>
      </c>
      <c r="D38" s="4">
        <v>21.4464</v>
      </c>
      <c r="E38" s="4">
        <v>1.59805</v>
      </c>
      <c r="F38" s="4">
        <v>4.73631</v>
      </c>
      <c r="G38" s="4">
        <v>7.02429</v>
      </c>
      <c r="H38" s="4">
        <v>0.0154228</v>
      </c>
    </row>
    <row r="39">
      <c r="A39" s="4" t="s">
        <v>112</v>
      </c>
      <c r="B39" s="4">
        <v>2.0</v>
      </c>
      <c r="D39" s="4">
        <v>21.101</v>
      </c>
      <c r="E39" s="4">
        <v>1.63028</v>
      </c>
      <c r="F39" s="4">
        <v>4.73939</v>
      </c>
      <c r="G39" s="4">
        <v>7.05812</v>
      </c>
      <c r="H39" s="4">
        <v>0.0163772</v>
      </c>
      <c r="I39">
        <f>AVERAGE(G37:G39)</f>
        <v>7.05215</v>
      </c>
      <c r="J39" s="4">
        <v>7.05215</v>
      </c>
    </row>
    <row r="42">
      <c r="B42" s="4" t="s">
        <v>113</v>
      </c>
      <c r="F42" s="4" t="s">
        <v>114</v>
      </c>
    </row>
    <row r="43">
      <c r="A43" s="6" t="s">
        <v>115</v>
      </c>
      <c r="B43" s="4" t="s">
        <v>116</v>
      </c>
      <c r="C43" s="4" t="s">
        <v>117</v>
      </c>
      <c r="D43" s="4" t="s">
        <v>118</v>
      </c>
      <c r="E43" s="4" t="s">
        <v>119</v>
      </c>
      <c r="F43" s="4" t="s">
        <v>116</v>
      </c>
      <c r="G43" s="4" t="s">
        <v>118</v>
      </c>
    </row>
    <row r="44">
      <c r="A44" s="4">
        <v>8.0</v>
      </c>
      <c r="B44" s="7">
        <v>8.997536667</v>
      </c>
      <c r="C44" s="7">
        <v>18.28216667</v>
      </c>
      <c r="D44" s="7">
        <v>7.05215</v>
      </c>
      <c r="E44" s="7">
        <v>6.958296667</v>
      </c>
      <c r="F44" s="8">
        <f t="shared" ref="F44:F46" si="1">C44/B44</f>
        <v>2.031907993</v>
      </c>
      <c r="G44" s="8">
        <f t="shared" ref="G44:G46" si="2">E44/D44</f>
        <v>0.9866915291</v>
      </c>
    </row>
    <row r="45">
      <c r="A45" s="4">
        <v>12.0</v>
      </c>
      <c r="B45" s="7">
        <v>38.50453333</v>
      </c>
      <c r="C45" s="7">
        <v>82.56513333</v>
      </c>
      <c r="D45" s="7">
        <v>14.30563333</v>
      </c>
      <c r="E45" s="7">
        <v>17.4201</v>
      </c>
      <c r="F45" s="8">
        <f t="shared" si="1"/>
        <v>2.144296429</v>
      </c>
      <c r="G45" s="8">
        <f t="shared" si="2"/>
        <v>1.217709108</v>
      </c>
    </row>
    <row r="46">
      <c r="A46" s="4">
        <v>16.0</v>
      </c>
      <c r="B46" s="7">
        <v>280.3266667</v>
      </c>
      <c r="C46" s="7">
        <v>458.538</v>
      </c>
      <c r="D46" s="7">
        <v>45.3775</v>
      </c>
      <c r="E46" s="7">
        <v>77.44996667</v>
      </c>
      <c r="F46" s="8">
        <f t="shared" si="1"/>
        <v>1.635727365</v>
      </c>
      <c r="G46" s="8">
        <f t="shared" si="2"/>
        <v>1.70679228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</cols>
  <sheetData>
    <row r="1">
      <c r="A1" s="5" t="s">
        <v>131</v>
      </c>
      <c r="B1" s="4"/>
      <c r="C1" s="4"/>
      <c r="D1" s="4"/>
    </row>
    <row r="2">
      <c r="A2" s="4" t="s">
        <v>132</v>
      </c>
      <c r="B2" s="4">
        <v>0.0</v>
      </c>
      <c r="C2" s="4">
        <v>7.190624</v>
      </c>
      <c r="D2" s="4" t="s">
        <v>7</v>
      </c>
    </row>
    <row r="3">
      <c r="A3" s="4" t="s">
        <v>132</v>
      </c>
      <c r="B3" s="4">
        <v>1.0</v>
      </c>
      <c r="C3" s="4">
        <v>7.160043</v>
      </c>
      <c r="D3" s="4" t="s">
        <v>7</v>
      </c>
    </row>
    <row r="4">
      <c r="A4" s="4" t="s">
        <v>132</v>
      </c>
      <c r="B4" s="4">
        <v>2.0</v>
      </c>
      <c r="C4" s="4">
        <v>6.96529</v>
      </c>
      <c r="D4" s="4" t="s">
        <v>7</v>
      </c>
      <c r="E4">
        <f>AVERAGE(C2:C4)</f>
        <v>7.105319</v>
      </c>
      <c r="F4" s="4">
        <v>7.105319</v>
      </c>
    </row>
    <row r="5">
      <c r="A5" s="4" t="s">
        <v>133</v>
      </c>
      <c r="B5" s="4">
        <v>0.0</v>
      </c>
      <c r="C5" s="4">
        <v>7.215205</v>
      </c>
      <c r="D5" s="4" t="s">
        <v>7</v>
      </c>
    </row>
    <row r="6">
      <c r="A6" s="4" t="s">
        <v>133</v>
      </c>
      <c r="B6" s="4">
        <v>1.0</v>
      </c>
      <c r="C6" s="4">
        <v>7.082061</v>
      </c>
      <c r="D6" s="4" t="s">
        <v>7</v>
      </c>
    </row>
    <row r="7">
      <c r="A7" s="4" t="s">
        <v>133</v>
      </c>
      <c r="B7" s="4">
        <v>2.0</v>
      </c>
      <c r="C7" s="4">
        <v>7.018749</v>
      </c>
      <c r="D7" s="4" t="s">
        <v>7</v>
      </c>
      <c r="E7">
        <f>AVERAGE(C5:C7)</f>
        <v>7.105338333</v>
      </c>
      <c r="F7" s="4">
        <v>7.105338333</v>
      </c>
    </row>
    <row r="8">
      <c r="A8" s="4" t="s">
        <v>134</v>
      </c>
      <c r="B8" s="4">
        <v>0.0</v>
      </c>
      <c r="C8" s="4">
        <v>18.235762</v>
      </c>
    </row>
    <row r="9">
      <c r="A9" s="4" t="s">
        <v>134</v>
      </c>
      <c r="B9" s="4">
        <v>1.0</v>
      </c>
      <c r="C9" s="4">
        <v>17.480818</v>
      </c>
    </row>
    <row r="10">
      <c r="A10" s="4" t="s">
        <v>134</v>
      </c>
      <c r="B10" s="4">
        <v>2.0</v>
      </c>
      <c r="C10" s="4">
        <v>17.806434</v>
      </c>
      <c r="D10" s="4" t="s">
        <v>7</v>
      </c>
      <c r="E10">
        <f>AVERAGE(C8:C10)</f>
        <v>17.84100467</v>
      </c>
      <c r="F10" s="4">
        <v>17.84100467</v>
      </c>
    </row>
    <row r="11">
      <c r="A11" s="4" t="s">
        <v>135</v>
      </c>
      <c r="B11" s="4">
        <v>0.0</v>
      </c>
      <c r="C11" s="4">
        <v>17.944678</v>
      </c>
      <c r="D11" s="4" t="s">
        <v>7</v>
      </c>
    </row>
    <row r="12">
      <c r="A12" s="4" t="s">
        <v>135</v>
      </c>
      <c r="B12" s="4">
        <v>1.0</v>
      </c>
      <c r="C12" s="4">
        <v>17.852495</v>
      </c>
      <c r="D12" s="4" t="s">
        <v>7</v>
      </c>
    </row>
    <row r="13">
      <c r="A13" s="4" t="s">
        <v>135</v>
      </c>
      <c r="B13" s="4">
        <v>2.0</v>
      </c>
      <c r="C13" s="4">
        <v>17.687287</v>
      </c>
      <c r="D13" s="4" t="s">
        <v>7</v>
      </c>
      <c r="E13">
        <f>AVERAGE(C11:C13)</f>
        <v>17.82815333</v>
      </c>
      <c r="F13" s="4">
        <v>17.82815333</v>
      </c>
    </row>
    <row r="14">
      <c r="A14" s="4" t="s">
        <v>136</v>
      </c>
      <c r="B14" s="4">
        <v>0.0</v>
      </c>
      <c r="C14" s="4">
        <v>124.948397</v>
      </c>
      <c r="D14" s="4" t="s">
        <v>7</v>
      </c>
    </row>
    <row r="15">
      <c r="A15" s="4" t="s">
        <v>136</v>
      </c>
      <c r="B15" s="4">
        <v>1.0</v>
      </c>
      <c r="C15" s="4">
        <v>127.560798</v>
      </c>
      <c r="D15" s="4" t="s">
        <v>7</v>
      </c>
    </row>
    <row r="16">
      <c r="A16" s="4" t="s">
        <v>136</v>
      </c>
      <c r="B16" s="4">
        <v>2.0</v>
      </c>
      <c r="C16" s="4">
        <v>127.008982</v>
      </c>
      <c r="D16" s="4" t="s">
        <v>7</v>
      </c>
      <c r="E16">
        <f>AVERAGE(C14:C16)</f>
        <v>126.506059</v>
      </c>
      <c r="F16" s="4">
        <v>126.506059</v>
      </c>
    </row>
    <row r="17">
      <c r="A17" s="4" t="s">
        <v>138</v>
      </c>
      <c r="B17" s="4">
        <v>0.0</v>
      </c>
      <c r="C17" s="4">
        <v>127.640794</v>
      </c>
      <c r="D17" s="4" t="s">
        <v>7</v>
      </c>
    </row>
    <row r="18">
      <c r="A18" s="4" t="s">
        <v>138</v>
      </c>
      <c r="B18" s="4">
        <v>1.0</v>
      </c>
      <c r="C18" s="4">
        <v>128.14266</v>
      </c>
      <c r="D18" s="4" t="s">
        <v>7</v>
      </c>
    </row>
    <row r="19">
      <c r="A19" s="4" t="s">
        <v>138</v>
      </c>
      <c r="B19" s="4">
        <v>2.0</v>
      </c>
      <c r="C19" s="4">
        <v>126.728117</v>
      </c>
      <c r="D19" s="4" t="s">
        <v>7</v>
      </c>
      <c r="E19">
        <f>AVERAGE(C17:C19)</f>
        <v>127.503857</v>
      </c>
      <c r="F19" s="4">
        <v>127.503857</v>
      </c>
    </row>
    <row r="20">
      <c r="D20" s="4" t="s">
        <v>7</v>
      </c>
    </row>
    <row r="21">
      <c r="D21" s="4" t="s">
        <v>7</v>
      </c>
    </row>
    <row r="22">
      <c r="D22" s="4" t="s">
        <v>7</v>
      </c>
    </row>
    <row r="23">
      <c r="B23" s="4" t="s">
        <v>116</v>
      </c>
      <c r="C23" s="4" t="s">
        <v>119</v>
      </c>
      <c r="D23" s="4" t="s">
        <v>147</v>
      </c>
      <c r="E23" s="4" t="s">
        <v>118</v>
      </c>
    </row>
    <row r="24">
      <c r="B24" s="7">
        <v>8.997536667</v>
      </c>
      <c r="C24" s="7">
        <v>6.958296667</v>
      </c>
      <c r="D24" s="7">
        <v>7.105319</v>
      </c>
      <c r="E24" s="7">
        <v>7.05215</v>
      </c>
    </row>
    <row r="25">
      <c r="B25" s="7">
        <v>38.50453333</v>
      </c>
      <c r="C25" s="7">
        <v>17.4201</v>
      </c>
      <c r="D25" s="7">
        <v>17.82815333</v>
      </c>
      <c r="E25" s="7">
        <v>14.30563333</v>
      </c>
    </row>
    <row r="26">
      <c r="B26" s="7">
        <v>280.3266667</v>
      </c>
      <c r="C26" s="7">
        <v>77.44996667</v>
      </c>
      <c r="D26" s="7">
        <v>126.506059</v>
      </c>
      <c r="E26" s="7">
        <v>45.3775</v>
      </c>
    </row>
    <row r="27">
      <c r="D27" s="4" t="s">
        <v>7</v>
      </c>
    </row>
    <row r="29">
      <c r="A29" s="6" t="s">
        <v>148</v>
      </c>
      <c r="B29" s="4" t="s">
        <v>113</v>
      </c>
      <c r="F29" s="4" t="s">
        <v>114</v>
      </c>
    </row>
    <row r="30">
      <c r="A30" s="6" t="s">
        <v>115</v>
      </c>
      <c r="B30" s="4" t="s">
        <v>116</v>
      </c>
      <c r="C30" s="4" t="s">
        <v>119</v>
      </c>
      <c r="D30" s="4" t="s">
        <v>147</v>
      </c>
      <c r="E30" s="4" t="s">
        <v>118</v>
      </c>
      <c r="F30" s="4" t="s">
        <v>119</v>
      </c>
      <c r="G30" s="4" t="s">
        <v>118</v>
      </c>
      <c r="H30" s="4" t="s">
        <v>147</v>
      </c>
    </row>
    <row r="31">
      <c r="A31" s="4">
        <v>8.0</v>
      </c>
      <c r="B31" s="7">
        <v>8.997536667</v>
      </c>
      <c r="C31" s="7">
        <v>6.958296667</v>
      </c>
      <c r="D31" s="7">
        <v>7.105319</v>
      </c>
      <c r="E31" s="7">
        <v>7.05215</v>
      </c>
      <c r="F31" s="8">
        <f t="shared" ref="F31:F33" si="1">B31/C31</f>
        <v>1.293065975</v>
      </c>
      <c r="G31" s="8">
        <f t="shared" ref="G31:G33" si="2">B31/E31</f>
        <v>1.275857245</v>
      </c>
      <c r="H31" s="8">
        <f t="shared" ref="H31:H33" si="3">B31/D31</f>
        <v>1.266310023</v>
      </c>
    </row>
    <row r="32">
      <c r="A32" s="4">
        <v>12.0</v>
      </c>
      <c r="B32" s="7">
        <v>38.50453333</v>
      </c>
      <c r="C32" s="7">
        <v>17.4201</v>
      </c>
      <c r="D32" s="7">
        <v>17.82815333</v>
      </c>
      <c r="E32" s="7">
        <v>14.30563333</v>
      </c>
      <c r="F32" s="8">
        <f t="shared" si="1"/>
        <v>2.210350878</v>
      </c>
      <c r="G32" s="8">
        <f t="shared" si="2"/>
        <v>2.691564396</v>
      </c>
      <c r="H32" s="8">
        <f t="shared" si="3"/>
        <v>2.15976005</v>
      </c>
    </row>
    <row r="33">
      <c r="A33" s="4">
        <v>16.0</v>
      </c>
      <c r="B33" s="7">
        <v>280.3266667</v>
      </c>
      <c r="C33" s="7">
        <v>77.44996667</v>
      </c>
      <c r="D33" s="7">
        <v>126.506059</v>
      </c>
      <c r="E33" s="7">
        <v>45.3775</v>
      </c>
      <c r="F33" s="8">
        <f t="shared" si="1"/>
        <v>3.619454969</v>
      </c>
      <c r="G33" s="8">
        <f t="shared" si="2"/>
        <v>6.177657797</v>
      </c>
      <c r="H33" s="8">
        <f t="shared" si="3"/>
        <v>2.215914944</v>
      </c>
    </row>
    <row r="57">
      <c r="A57" s="11" t="s">
        <v>151</v>
      </c>
    </row>
    <row r="58">
      <c r="A58" s="4" t="s">
        <v>152</v>
      </c>
    </row>
    <row r="59">
      <c r="A59" s="4" t="s">
        <v>153</v>
      </c>
      <c r="B59" s="4" t="s">
        <v>155</v>
      </c>
      <c r="C59" s="4" t="s">
        <v>156</v>
      </c>
      <c r="D59" s="4" t="s">
        <v>157</v>
      </c>
      <c r="E59" s="4" t="s">
        <v>158</v>
      </c>
      <c r="F59" s="4" t="s">
        <v>159</v>
      </c>
      <c r="G59" s="4">
        <v>1.0</v>
      </c>
      <c r="H59" s="4" t="s">
        <v>160</v>
      </c>
      <c r="I59" s="4">
        <v>14818.0</v>
      </c>
      <c r="J59" s="4" t="s">
        <v>164</v>
      </c>
      <c r="K59" s="4" t="s">
        <v>167</v>
      </c>
      <c r="L59" s="4">
        <v>76.0</v>
      </c>
      <c r="M59" s="4" t="s">
        <v>169</v>
      </c>
      <c r="N59" s="4" t="s">
        <v>167</v>
      </c>
      <c r="O59" s="4" t="s">
        <v>171</v>
      </c>
    </row>
    <row r="60">
      <c r="A60" s="4" t="s">
        <v>173</v>
      </c>
      <c r="B60" s="4" t="s">
        <v>155</v>
      </c>
      <c r="C60" s="4" t="s">
        <v>156</v>
      </c>
      <c r="D60" s="4" t="s">
        <v>157</v>
      </c>
      <c r="E60" s="4" t="s">
        <v>158</v>
      </c>
      <c r="F60" s="4" t="s">
        <v>159</v>
      </c>
      <c r="G60" s="4">
        <v>1.0</v>
      </c>
      <c r="H60" s="4" t="s">
        <v>160</v>
      </c>
      <c r="I60" s="4">
        <v>15096.0</v>
      </c>
      <c r="J60" s="4" t="s">
        <v>164</v>
      </c>
      <c r="K60" s="4" t="s">
        <v>167</v>
      </c>
      <c r="L60" s="4">
        <v>68.0</v>
      </c>
      <c r="M60" s="4" t="s">
        <v>169</v>
      </c>
      <c r="N60" s="4" t="s">
        <v>167</v>
      </c>
      <c r="O60" s="4" t="s">
        <v>171</v>
      </c>
    </row>
    <row r="61">
      <c r="A61" s="4" t="s">
        <v>174</v>
      </c>
      <c r="B61" s="4" t="s">
        <v>155</v>
      </c>
      <c r="C61" s="4" t="s">
        <v>156</v>
      </c>
      <c r="D61" s="4" t="s">
        <v>157</v>
      </c>
      <c r="E61" s="4" t="s">
        <v>158</v>
      </c>
      <c r="F61" s="4" t="s">
        <v>159</v>
      </c>
      <c r="G61" s="4">
        <v>1.0</v>
      </c>
      <c r="H61" s="4" t="s">
        <v>160</v>
      </c>
      <c r="I61" s="4">
        <v>14856.0</v>
      </c>
      <c r="J61" s="4" t="s">
        <v>164</v>
      </c>
      <c r="K61" s="4" t="s">
        <v>167</v>
      </c>
      <c r="L61" s="4">
        <v>82.0</v>
      </c>
      <c r="M61" s="4" t="s">
        <v>169</v>
      </c>
      <c r="N61" s="4" t="s">
        <v>167</v>
      </c>
      <c r="O61" s="4" t="s">
        <v>171</v>
      </c>
    </row>
    <row r="62">
      <c r="A62" s="4" t="s">
        <v>175</v>
      </c>
      <c r="B62" s="4" t="s">
        <v>155</v>
      </c>
      <c r="C62" s="4" t="s">
        <v>156</v>
      </c>
      <c r="D62" s="4" t="s">
        <v>157</v>
      </c>
      <c r="E62" s="4" t="s">
        <v>158</v>
      </c>
      <c r="F62" s="4" t="s">
        <v>159</v>
      </c>
      <c r="G62" s="4">
        <v>1.0</v>
      </c>
      <c r="H62" s="4" t="s">
        <v>160</v>
      </c>
      <c r="I62" s="4">
        <v>15246.0</v>
      </c>
      <c r="J62" s="4" t="s">
        <v>164</v>
      </c>
      <c r="K62" s="4" t="s">
        <v>167</v>
      </c>
      <c r="L62" s="4">
        <v>82.0</v>
      </c>
      <c r="M62" s="4" t="s">
        <v>169</v>
      </c>
      <c r="N62" s="4" t="s">
        <v>167</v>
      </c>
      <c r="O62" s="4" t="s">
        <v>171</v>
      </c>
    </row>
    <row r="63">
      <c r="A63" s="4" t="s">
        <v>176</v>
      </c>
      <c r="B63" s="4" t="s">
        <v>155</v>
      </c>
      <c r="C63" s="4" t="s">
        <v>156</v>
      </c>
      <c r="D63" s="4" t="s">
        <v>157</v>
      </c>
      <c r="E63" s="4" t="s">
        <v>158</v>
      </c>
      <c r="F63" s="4" t="s">
        <v>159</v>
      </c>
      <c r="G63" s="4">
        <v>1.0</v>
      </c>
      <c r="H63" s="4" t="s">
        <v>160</v>
      </c>
      <c r="I63" s="4">
        <v>14650.0</v>
      </c>
      <c r="J63" s="4" t="s">
        <v>164</v>
      </c>
      <c r="K63" s="4" t="s">
        <v>167</v>
      </c>
      <c r="L63" s="4">
        <v>114.0</v>
      </c>
      <c r="M63" s="4" t="s">
        <v>169</v>
      </c>
      <c r="N63" s="4" t="s">
        <v>167</v>
      </c>
      <c r="O63" s="4" t="s">
        <v>171</v>
      </c>
    </row>
    <row r="64">
      <c r="A64" s="4" t="s">
        <v>177</v>
      </c>
      <c r="B64" s="4" t="s">
        <v>155</v>
      </c>
      <c r="C64" s="4" t="s">
        <v>156</v>
      </c>
      <c r="D64" s="4" t="s">
        <v>157</v>
      </c>
      <c r="E64" s="4" t="s">
        <v>158</v>
      </c>
      <c r="F64" s="4" t="s">
        <v>159</v>
      </c>
      <c r="G64" s="4">
        <v>1.0</v>
      </c>
      <c r="H64" s="4" t="s">
        <v>160</v>
      </c>
      <c r="I64" s="4">
        <v>15346.0</v>
      </c>
      <c r="J64" s="4" t="s">
        <v>164</v>
      </c>
      <c r="K64" s="4" t="s">
        <v>167</v>
      </c>
      <c r="L64" s="4">
        <v>92.0</v>
      </c>
      <c r="M64" s="4" t="s">
        <v>169</v>
      </c>
      <c r="N64" s="4" t="s">
        <v>167</v>
      </c>
      <c r="O64" s="4" t="s">
        <v>171</v>
      </c>
    </row>
    <row r="65">
      <c r="A65" s="4" t="s">
        <v>178</v>
      </c>
      <c r="B65" s="4" t="s">
        <v>155</v>
      </c>
      <c r="C65" s="4" t="s">
        <v>156</v>
      </c>
      <c r="D65" s="4" t="s">
        <v>157</v>
      </c>
      <c r="E65" s="4" t="s">
        <v>158</v>
      </c>
      <c r="F65" s="4" t="s">
        <v>159</v>
      </c>
      <c r="G65" s="4">
        <v>1.0</v>
      </c>
      <c r="H65" s="4" t="s">
        <v>160</v>
      </c>
      <c r="I65" s="4">
        <v>15264.0</v>
      </c>
      <c r="J65" s="4" t="s">
        <v>164</v>
      </c>
      <c r="K65" s="4" t="s">
        <v>167</v>
      </c>
      <c r="L65" s="4">
        <v>88.0</v>
      </c>
      <c r="M65" s="4" t="s">
        <v>169</v>
      </c>
      <c r="N65" s="4" t="s">
        <v>167</v>
      </c>
      <c r="O65" s="4" t="s">
        <v>171</v>
      </c>
    </row>
    <row r="66">
      <c r="A66" s="4" t="s">
        <v>179</v>
      </c>
      <c r="B66" s="4" t="s">
        <v>155</v>
      </c>
      <c r="C66" s="4" t="s">
        <v>156</v>
      </c>
      <c r="D66" s="4" t="s">
        <v>157</v>
      </c>
      <c r="E66" s="4" t="s">
        <v>158</v>
      </c>
      <c r="F66" s="4" t="s">
        <v>159</v>
      </c>
      <c r="G66" s="4">
        <v>1.0</v>
      </c>
      <c r="H66" s="4" t="s">
        <v>160</v>
      </c>
      <c r="I66" s="4">
        <v>14990.0</v>
      </c>
      <c r="J66" s="4" t="s">
        <v>164</v>
      </c>
      <c r="K66" s="4" t="s">
        <v>167</v>
      </c>
      <c r="L66" s="4">
        <v>102.0</v>
      </c>
      <c r="M66" s="4" t="s">
        <v>169</v>
      </c>
      <c r="N66" s="4" t="s">
        <v>167</v>
      </c>
      <c r="O66" s="4" t="s">
        <v>171</v>
      </c>
    </row>
    <row r="67">
      <c r="A67" s="4" t="s">
        <v>180</v>
      </c>
      <c r="B67" s="4" t="s">
        <v>155</v>
      </c>
      <c r="C67" s="4" t="s">
        <v>156</v>
      </c>
      <c r="D67" s="4" t="s">
        <v>157</v>
      </c>
      <c r="E67" s="4" t="s">
        <v>158</v>
      </c>
      <c r="F67" s="4" t="s">
        <v>159</v>
      </c>
      <c r="G67" s="4">
        <v>1.0</v>
      </c>
      <c r="H67" s="4" t="s">
        <v>160</v>
      </c>
      <c r="I67" s="4">
        <v>15214.0</v>
      </c>
      <c r="J67" s="4" t="s">
        <v>164</v>
      </c>
      <c r="K67" s="4" t="s">
        <v>167</v>
      </c>
      <c r="L67" s="4">
        <v>116.0</v>
      </c>
      <c r="M67" s="4" t="s">
        <v>169</v>
      </c>
      <c r="N67" s="4" t="s">
        <v>167</v>
      </c>
      <c r="O67" s="4" t="s">
        <v>171</v>
      </c>
    </row>
    <row r="68">
      <c r="A68" s="4" t="s">
        <v>168</v>
      </c>
      <c r="B68" s="4" t="s">
        <v>155</v>
      </c>
      <c r="C68" s="4" t="s">
        <v>156</v>
      </c>
      <c r="D68" s="4" t="s">
        <v>157</v>
      </c>
      <c r="E68" s="4" t="s">
        <v>158</v>
      </c>
      <c r="F68" s="4" t="s">
        <v>159</v>
      </c>
      <c r="G68" s="4">
        <v>1.0</v>
      </c>
      <c r="H68" s="4" t="s">
        <v>160</v>
      </c>
      <c r="I68" s="4">
        <v>14708.0</v>
      </c>
      <c r="J68" s="4" t="s">
        <v>164</v>
      </c>
      <c r="K68" s="4" t="s">
        <v>167</v>
      </c>
      <c r="L68" s="4">
        <v>136.0</v>
      </c>
      <c r="M68" s="4" t="s">
        <v>169</v>
      </c>
      <c r="N68" s="4" t="s">
        <v>167</v>
      </c>
      <c r="O68" s="4" t="s">
        <v>171</v>
      </c>
    </row>
    <row r="69">
      <c r="I69">
        <f>AVERAGE(I59:I68)</f>
        <v>15018.8</v>
      </c>
      <c r="L69">
        <f>AVERAGE(L59:L68)</f>
        <v>95.6</v>
      </c>
    </row>
    <row r="70">
      <c r="A70" s="4" t="s">
        <v>182</v>
      </c>
    </row>
    <row r="71">
      <c r="A71" s="4" t="s">
        <v>183</v>
      </c>
      <c r="B71" s="4" t="s">
        <v>155</v>
      </c>
      <c r="C71" s="4" t="s">
        <v>156</v>
      </c>
      <c r="D71" s="4" t="s">
        <v>157</v>
      </c>
      <c r="E71" s="4" t="s">
        <v>158</v>
      </c>
      <c r="F71" s="4" t="s">
        <v>159</v>
      </c>
      <c r="G71" s="4">
        <v>1.0</v>
      </c>
      <c r="H71" s="4" t="s">
        <v>160</v>
      </c>
      <c r="I71" s="4">
        <v>7918.0</v>
      </c>
      <c r="J71" s="4" t="s">
        <v>164</v>
      </c>
      <c r="K71" s="4" t="s">
        <v>167</v>
      </c>
      <c r="L71" s="4">
        <v>14.0</v>
      </c>
      <c r="M71" s="4" t="s">
        <v>169</v>
      </c>
      <c r="N71" s="4" t="s">
        <v>167</v>
      </c>
      <c r="O71" s="4" t="s">
        <v>184</v>
      </c>
    </row>
    <row r="72">
      <c r="A72" s="4" t="s">
        <v>185</v>
      </c>
      <c r="B72" s="4" t="s">
        <v>155</v>
      </c>
      <c r="C72" s="4" t="s">
        <v>156</v>
      </c>
      <c r="D72" s="4" t="s">
        <v>157</v>
      </c>
      <c r="E72" s="4" t="s">
        <v>158</v>
      </c>
      <c r="F72" s="4" t="s">
        <v>159</v>
      </c>
      <c r="G72" s="4">
        <v>1.0</v>
      </c>
      <c r="H72" s="4" t="s">
        <v>160</v>
      </c>
      <c r="I72" s="4">
        <v>8030.0</v>
      </c>
      <c r="J72" s="4" t="s">
        <v>164</v>
      </c>
      <c r="K72" s="4" t="s">
        <v>167</v>
      </c>
      <c r="L72" s="4">
        <v>14.0</v>
      </c>
      <c r="M72" s="4" t="s">
        <v>169</v>
      </c>
      <c r="N72" s="4" t="s">
        <v>167</v>
      </c>
      <c r="O72" s="4" t="s">
        <v>184</v>
      </c>
    </row>
    <row r="73">
      <c r="A73" s="4" t="s">
        <v>186</v>
      </c>
      <c r="B73" s="4" t="s">
        <v>155</v>
      </c>
      <c r="C73" s="4" t="s">
        <v>156</v>
      </c>
      <c r="D73" s="4" t="s">
        <v>157</v>
      </c>
      <c r="E73" s="4" t="s">
        <v>158</v>
      </c>
      <c r="F73" s="4" t="s">
        <v>159</v>
      </c>
      <c r="G73" s="4">
        <v>1.0</v>
      </c>
      <c r="H73" s="4" t="s">
        <v>160</v>
      </c>
      <c r="I73" s="4">
        <v>7912.0</v>
      </c>
      <c r="J73" s="4" t="s">
        <v>164</v>
      </c>
      <c r="K73" s="4" t="s">
        <v>167</v>
      </c>
      <c r="L73" s="4">
        <v>12.0</v>
      </c>
      <c r="M73" s="4" t="s">
        <v>169</v>
      </c>
      <c r="N73" s="4" t="s">
        <v>167</v>
      </c>
      <c r="O73" s="4" t="s">
        <v>184</v>
      </c>
    </row>
    <row r="74">
      <c r="A74" s="4" t="s">
        <v>187</v>
      </c>
      <c r="B74" s="4" t="s">
        <v>155</v>
      </c>
      <c r="C74" s="4" t="s">
        <v>156</v>
      </c>
      <c r="D74" s="4" t="s">
        <v>157</v>
      </c>
      <c r="E74" s="4" t="s">
        <v>158</v>
      </c>
      <c r="F74" s="4" t="s">
        <v>159</v>
      </c>
      <c r="G74" s="4">
        <v>1.0</v>
      </c>
      <c r="H74" s="4" t="s">
        <v>160</v>
      </c>
      <c r="I74" s="4">
        <v>8024.0</v>
      </c>
      <c r="J74" s="4" t="s">
        <v>164</v>
      </c>
      <c r="K74" s="4" t="s">
        <v>167</v>
      </c>
      <c r="L74" s="4">
        <v>26.0</v>
      </c>
      <c r="M74" s="4" t="s">
        <v>169</v>
      </c>
      <c r="N74" s="4" t="s">
        <v>167</v>
      </c>
      <c r="O74" s="4" t="s">
        <v>184</v>
      </c>
    </row>
    <row r="75">
      <c r="A75" s="4" t="s">
        <v>189</v>
      </c>
      <c r="B75" s="4" t="s">
        <v>155</v>
      </c>
      <c r="C75" s="4" t="s">
        <v>156</v>
      </c>
      <c r="D75" s="4" t="s">
        <v>157</v>
      </c>
      <c r="E75" s="4" t="s">
        <v>158</v>
      </c>
      <c r="F75" s="4" t="s">
        <v>159</v>
      </c>
      <c r="G75" s="4">
        <v>1.0</v>
      </c>
      <c r="H75" s="4" t="s">
        <v>160</v>
      </c>
      <c r="I75" s="4">
        <v>7926.0</v>
      </c>
      <c r="J75" s="4" t="s">
        <v>164</v>
      </c>
      <c r="K75" s="4" t="s">
        <v>167</v>
      </c>
      <c r="L75" s="4">
        <v>26.0</v>
      </c>
      <c r="M75" s="4" t="s">
        <v>169</v>
      </c>
      <c r="N75" s="4" t="s">
        <v>167</v>
      </c>
      <c r="O75" s="4" t="s">
        <v>184</v>
      </c>
    </row>
    <row r="76">
      <c r="A76" s="4" t="s">
        <v>190</v>
      </c>
      <c r="B76" s="4" t="s">
        <v>155</v>
      </c>
      <c r="C76" s="4" t="s">
        <v>156</v>
      </c>
      <c r="D76" s="4" t="s">
        <v>157</v>
      </c>
      <c r="E76" s="4" t="s">
        <v>158</v>
      </c>
      <c r="F76" s="4" t="s">
        <v>159</v>
      </c>
      <c r="G76" s="4">
        <v>1.0</v>
      </c>
      <c r="H76" s="4" t="s">
        <v>160</v>
      </c>
      <c r="I76" s="4">
        <v>8066.0</v>
      </c>
      <c r="J76" s="4" t="s">
        <v>164</v>
      </c>
      <c r="K76" s="4" t="s">
        <v>167</v>
      </c>
      <c r="L76" s="4">
        <v>34.0</v>
      </c>
      <c r="M76" s="4" t="s">
        <v>169</v>
      </c>
      <c r="N76" s="4" t="s">
        <v>167</v>
      </c>
      <c r="O76" s="4" t="s">
        <v>184</v>
      </c>
    </row>
    <row r="77">
      <c r="A77" s="4" t="s">
        <v>191</v>
      </c>
      <c r="B77" s="4" t="s">
        <v>155</v>
      </c>
      <c r="C77" s="4" t="s">
        <v>156</v>
      </c>
      <c r="D77" s="4" t="s">
        <v>157</v>
      </c>
      <c r="E77" s="4" t="s">
        <v>158</v>
      </c>
      <c r="F77" s="4" t="s">
        <v>159</v>
      </c>
      <c r="G77" s="4">
        <v>1.0</v>
      </c>
      <c r="H77" s="4" t="s">
        <v>160</v>
      </c>
      <c r="I77" s="4">
        <v>8062.0</v>
      </c>
      <c r="J77" s="4" t="s">
        <v>164</v>
      </c>
      <c r="K77" s="4" t="s">
        <v>167</v>
      </c>
      <c r="L77" s="4">
        <v>12.0</v>
      </c>
      <c r="M77" s="4" t="s">
        <v>169</v>
      </c>
      <c r="N77" s="4" t="s">
        <v>167</v>
      </c>
      <c r="O77" s="4" t="s">
        <v>184</v>
      </c>
    </row>
    <row r="78">
      <c r="A78" s="4" t="s">
        <v>192</v>
      </c>
      <c r="B78" s="4" t="s">
        <v>155</v>
      </c>
      <c r="C78" s="4" t="s">
        <v>156</v>
      </c>
      <c r="D78" s="4" t="s">
        <v>157</v>
      </c>
      <c r="E78" s="4" t="s">
        <v>158</v>
      </c>
      <c r="F78" s="4" t="s">
        <v>159</v>
      </c>
      <c r="G78" s="4">
        <v>1.0</v>
      </c>
      <c r="H78" s="4" t="s">
        <v>160</v>
      </c>
      <c r="I78" s="4">
        <v>8002.0</v>
      </c>
      <c r="J78" s="4" t="s">
        <v>164</v>
      </c>
      <c r="K78" s="4" t="s">
        <v>167</v>
      </c>
      <c r="L78" s="4">
        <v>18.0</v>
      </c>
      <c r="M78" s="4" t="s">
        <v>169</v>
      </c>
      <c r="N78" s="4" t="s">
        <v>167</v>
      </c>
      <c r="O78" s="4" t="s">
        <v>184</v>
      </c>
    </row>
    <row r="79">
      <c r="A79" s="4" t="s">
        <v>193</v>
      </c>
      <c r="B79" s="4" t="s">
        <v>155</v>
      </c>
      <c r="C79" s="4" t="s">
        <v>156</v>
      </c>
      <c r="D79" s="4" t="s">
        <v>157</v>
      </c>
      <c r="E79" s="4" t="s">
        <v>158</v>
      </c>
      <c r="F79" s="4" t="s">
        <v>159</v>
      </c>
      <c r="G79" s="4">
        <v>1.0</v>
      </c>
      <c r="H79" s="4" t="s">
        <v>160</v>
      </c>
      <c r="I79" s="4">
        <v>7942.0</v>
      </c>
      <c r="J79" s="4" t="s">
        <v>164</v>
      </c>
      <c r="K79" s="4" t="s">
        <v>167</v>
      </c>
      <c r="L79" s="4">
        <v>26.0</v>
      </c>
      <c r="M79" s="4" t="s">
        <v>169</v>
      </c>
      <c r="N79" s="4" t="s">
        <v>167</v>
      </c>
      <c r="O79" s="4" t="s">
        <v>184</v>
      </c>
    </row>
    <row r="80">
      <c r="A80" s="4" t="s">
        <v>194</v>
      </c>
      <c r="B80" s="4" t="s">
        <v>155</v>
      </c>
      <c r="C80" s="4" t="s">
        <v>156</v>
      </c>
      <c r="D80" s="4" t="s">
        <v>157</v>
      </c>
      <c r="E80" s="4" t="s">
        <v>158</v>
      </c>
      <c r="F80" s="4" t="s">
        <v>159</v>
      </c>
      <c r="G80" s="4">
        <v>1.0</v>
      </c>
      <c r="H80" s="4" t="s">
        <v>160</v>
      </c>
      <c r="I80" s="4">
        <v>7974.0</v>
      </c>
      <c r="J80" s="4" t="s">
        <v>164</v>
      </c>
      <c r="K80" s="4" t="s">
        <v>167</v>
      </c>
      <c r="L80" s="4">
        <v>24.0</v>
      </c>
      <c r="M80" s="4" t="s">
        <v>169</v>
      </c>
      <c r="N80" s="4" t="s">
        <v>167</v>
      </c>
      <c r="O80" s="4" t="s">
        <v>184</v>
      </c>
    </row>
    <row r="81">
      <c r="I81">
        <f>AVERAGE(I71:I80)</f>
        <v>7985.6</v>
      </c>
      <c r="L81">
        <f>AVERAGE(L71:L80)</f>
        <v>20.6</v>
      </c>
    </row>
    <row r="82">
      <c r="A82" s="4" t="s">
        <v>196</v>
      </c>
    </row>
    <row r="83">
      <c r="A83" s="4" t="s">
        <v>197</v>
      </c>
      <c r="B83" s="4" t="s">
        <v>155</v>
      </c>
      <c r="C83" s="4" t="s">
        <v>156</v>
      </c>
      <c r="D83" s="4" t="s">
        <v>157</v>
      </c>
      <c r="E83" s="4" t="s">
        <v>158</v>
      </c>
      <c r="F83" s="4" t="s">
        <v>159</v>
      </c>
      <c r="G83" s="4">
        <v>1.0</v>
      </c>
      <c r="H83" s="4" t="s">
        <v>160</v>
      </c>
      <c r="I83" s="4">
        <v>510.0</v>
      </c>
      <c r="J83" s="4" t="s">
        <v>164</v>
      </c>
      <c r="K83" s="4" t="s">
        <v>167</v>
      </c>
      <c r="L83" s="4">
        <v>0.0</v>
      </c>
      <c r="M83" s="4" t="s">
        <v>169</v>
      </c>
      <c r="N83" s="4" t="s">
        <v>167</v>
      </c>
      <c r="O83" s="4" t="s">
        <v>198</v>
      </c>
    </row>
    <row r="84">
      <c r="A84" s="4" t="s">
        <v>199</v>
      </c>
      <c r="B84" s="4" t="s">
        <v>155</v>
      </c>
      <c r="C84" s="4" t="s">
        <v>156</v>
      </c>
      <c r="D84" s="4" t="s">
        <v>157</v>
      </c>
      <c r="E84" s="4" t="s">
        <v>158</v>
      </c>
      <c r="F84" s="4" t="s">
        <v>159</v>
      </c>
      <c r="G84" s="4">
        <v>1.0</v>
      </c>
      <c r="H84" s="4" t="s">
        <v>160</v>
      </c>
      <c r="I84" s="4">
        <v>510.0</v>
      </c>
      <c r="J84" s="4" t="s">
        <v>164</v>
      </c>
      <c r="K84" s="4" t="s">
        <v>167</v>
      </c>
      <c r="L84" s="4">
        <v>0.0</v>
      </c>
      <c r="M84" s="4" t="s">
        <v>169</v>
      </c>
      <c r="N84" s="4" t="s">
        <v>167</v>
      </c>
      <c r="O84" s="4" t="s">
        <v>198</v>
      </c>
    </row>
    <row r="85">
      <c r="A85" s="4" t="s">
        <v>200</v>
      </c>
      <c r="B85" s="4" t="s">
        <v>155</v>
      </c>
      <c r="C85" s="4" t="s">
        <v>156</v>
      </c>
      <c r="D85" s="4" t="s">
        <v>157</v>
      </c>
      <c r="E85" s="4" t="s">
        <v>158</v>
      </c>
      <c r="F85" s="4" t="s">
        <v>159</v>
      </c>
      <c r="G85" s="4">
        <v>1.0</v>
      </c>
      <c r="H85" s="4" t="s">
        <v>160</v>
      </c>
      <c r="I85" s="4">
        <v>510.0</v>
      </c>
      <c r="J85" s="4" t="s">
        <v>164</v>
      </c>
      <c r="K85" s="4" t="s">
        <v>167</v>
      </c>
      <c r="L85" s="4">
        <v>0.0</v>
      </c>
      <c r="M85" s="4" t="s">
        <v>169</v>
      </c>
      <c r="N85" s="4" t="s">
        <v>167</v>
      </c>
      <c r="O85" s="4" t="s">
        <v>198</v>
      </c>
    </row>
    <row r="86">
      <c r="A86" s="4" t="s">
        <v>201</v>
      </c>
      <c r="B86" s="4" t="s">
        <v>155</v>
      </c>
      <c r="C86" s="4" t="s">
        <v>156</v>
      </c>
      <c r="D86" s="4" t="s">
        <v>157</v>
      </c>
      <c r="E86" s="4" t="s">
        <v>158</v>
      </c>
      <c r="F86" s="4" t="s">
        <v>159</v>
      </c>
      <c r="G86" s="4">
        <v>1.0</v>
      </c>
      <c r="H86" s="4" t="s">
        <v>160</v>
      </c>
      <c r="I86" s="4">
        <v>510.0</v>
      </c>
      <c r="J86" s="4" t="s">
        <v>164</v>
      </c>
      <c r="K86" s="4" t="s">
        <v>167</v>
      </c>
      <c r="L86" s="4">
        <v>0.0</v>
      </c>
      <c r="M86" s="4" t="s">
        <v>169</v>
      </c>
      <c r="N86" s="4" t="s">
        <v>167</v>
      </c>
      <c r="O86" s="4" t="s">
        <v>198</v>
      </c>
    </row>
    <row r="87">
      <c r="A87" s="4" t="s">
        <v>204</v>
      </c>
      <c r="B87" s="4" t="s">
        <v>155</v>
      </c>
      <c r="C87" s="4" t="s">
        <v>156</v>
      </c>
      <c r="D87" s="4" t="s">
        <v>157</v>
      </c>
      <c r="E87" s="4" t="s">
        <v>158</v>
      </c>
      <c r="F87" s="4" t="s">
        <v>159</v>
      </c>
      <c r="G87" s="4">
        <v>1.0</v>
      </c>
      <c r="H87" s="4" t="s">
        <v>160</v>
      </c>
      <c r="I87" s="4">
        <v>510.0</v>
      </c>
      <c r="J87" s="4" t="s">
        <v>164</v>
      </c>
      <c r="K87" s="4" t="s">
        <v>167</v>
      </c>
      <c r="L87" s="4">
        <v>0.0</v>
      </c>
      <c r="M87" s="4" t="s">
        <v>169</v>
      </c>
      <c r="N87" s="4" t="s">
        <v>167</v>
      </c>
      <c r="O87" s="4" t="s">
        <v>198</v>
      </c>
    </row>
    <row r="88">
      <c r="A88" s="4" t="s">
        <v>206</v>
      </c>
      <c r="B88" s="4" t="s">
        <v>155</v>
      </c>
      <c r="C88" s="4" t="s">
        <v>156</v>
      </c>
      <c r="D88" s="4" t="s">
        <v>157</v>
      </c>
      <c r="E88" s="4" t="s">
        <v>158</v>
      </c>
      <c r="F88" s="4" t="s">
        <v>159</v>
      </c>
      <c r="G88" s="4">
        <v>1.0</v>
      </c>
      <c r="H88" s="4" t="s">
        <v>160</v>
      </c>
      <c r="I88" s="4">
        <v>510.0</v>
      </c>
      <c r="J88" s="4" t="s">
        <v>164</v>
      </c>
      <c r="K88" s="4" t="s">
        <v>167</v>
      </c>
      <c r="L88" s="4">
        <v>0.0</v>
      </c>
      <c r="M88" s="4" t="s">
        <v>169</v>
      </c>
      <c r="N88" s="4" t="s">
        <v>167</v>
      </c>
      <c r="O88" s="4" t="s">
        <v>198</v>
      </c>
    </row>
    <row r="89">
      <c r="A89" s="4" t="s">
        <v>207</v>
      </c>
      <c r="B89" s="4" t="s">
        <v>155</v>
      </c>
      <c r="C89" s="4" t="s">
        <v>156</v>
      </c>
      <c r="D89" s="4" t="s">
        <v>157</v>
      </c>
      <c r="E89" s="4" t="s">
        <v>158</v>
      </c>
      <c r="F89" s="4" t="s">
        <v>159</v>
      </c>
      <c r="G89" s="4">
        <v>1.0</v>
      </c>
      <c r="H89" s="4" t="s">
        <v>160</v>
      </c>
      <c r="I89" s="4">
        <v>510.0</v>
      </c>
      <c r="J89" s="4" t="s">
        <v>164</v>
      </c>
      <c r="K89" s="4" t="s">
        <v>167</v>
      </c>
      <c r="L89" s="4">
        <v>0.0</v>
      </c>
      <c r="M89" s="4" t="s">
        <v>169</v>
      </c>
      <c r="N89" s="4" t="s">
        <v>167</v>
      </c>
      <c r="O89" s="4" t="s">
        <v>198</v>
      </c>
    </row>
    <row r="90">
      <c r="A90" s="4" t="s">
        <v>209</v>
      </c>
      <c r="B90" s="4" t="s">
        <v>155</v>
      </c>
      <c r="C90" s="4" t="s">
        <v>156</v>
      </c>
      <c r="D90" s="4" t="s">
        <v>157</v>
      </c>
      <c r="E90" s="4" t="s">
        <v>158</v>
      </c>
      <c r="F90" s="4" t="s">
        <v>159</v>
      </c>
      <c r="G90" s="4">
        <v>1.0</v>
      </c>
      <c r="H90" s="4" t="s">
        <v>160</v>
      </c>
      <c r="I90" s="4">
        <v>510.0</v>
      </c>
      <c r="J90" s="4" t="s">
        <v>164</v>
      </c>
      <c r="K90" s="4" t="s">
        <v>167</v>
      </c>
      <c r="L90" s="4">
        <v>0.0</v>
      </c>
      <c r="M90" s="4" t="s">
        <v>169</v>
      </c>
      <c r="N90" s="4" t="s">
        <v>167</v>
      </c>
      <c r="O90" s="4" t="s">
        <v>198</v>
      </c>
    </row>
    <row r="91">
      <c r="A91" s="4" t="s">
        <v>210</v>
      </c>
      <c r="B91" s="4" t="s">
        <v>155</v>
      </c>
      <c r="C91" s="4" t="s">
        <v>156</v>
      </c>
      <c r="D91" s="4" t="s">
        <v>157</v>
      </c>
      <c r="E91" s="4" t="s">
        <v>158</v>
      </c>
      <c r="F91" s="4" t="s">
        <v>159</v>
      </c>
      <c r="G91" s="4">
        <v>1.0</v>
      </c>
      <c r="H91" s="4" t="s">
        <v>160</v>
      </c>
      <c r="I91" s="4">
        <v>510.0</v>
      </c>
      <c r="J91" s="4" t="s">
        <v>164</v>
      </c>
      <c r="K91" s="4" t="s">
        <v>167</v>
      </c>
      <c r="L91" s="4">
        <v>0.0</v>
      </c>
      <c r="M91" s="4" t="s">
        <v>169</v>
      </c>
      <c r="N91" s="4" t="s">
        <v>167</v>
      </c>
      <c r="O91" s="4" t="s">
        <v>198</v>
      </c>
    </row>
    <row r="92">
      <c r="A92" s="4" t="s">
        <v>202</v>
      </c>
      <c r="B92" s="4" t="s">
        <v>155</v>
      </c>
      <c r="C92" s="4" t="s">
        <v>156</v>
      </c>
      <c r="D92" s="4" t="s">
        <v>157</v>
      </c>
      <c r="E92" s="4" t="s">
        <v>158</v>
      </c>
      <c r="F92" s="4" t="s">
        <v>159</v>
      </c>
      <c r="G92" s="4">
        <v>1.0</v>
      </c>
      <c r="H92" s="4" t="s">
        <v>160</v>
      </c>
      <c r="I92" s="4">
        <v>510.0</v>
      </c>
      <c r="J92" s="4" t="s">
        <v>164</v>
      </c>
      <c r="K92" s="4" t="s">
        <v>167</v>
      </c>
      <c r="L92" s="4">
        <v>0.0</v>
      </c>
      <c r="M92" s="4" t="s">
        <v>169</v>
      </c>
      <c r="N92" s="4" t="s">
        <v>167</v>
      </c>
      <c r="O92" s="4" t="s">
        <v>198</v>
      </c>
    </row>
    <row r="93">
      <c r="I93">
        <f>AVERAGE(I83:I92)</f>
        <v>510</v>
      </c>
    </row>
    <row r="94">
      <c r="A94" s="4" t="s">
        <v>211</v>
      </c>
      <c r="B94" s="4">
        <v>0.0</v>
      </c>
      <c r="C94" s="4">
        <v>33.170899</v>
      </c>
      <c r="D94" s="4" t="s">
        <v>7</v>
      </c>
    </row>
    <row r="95">
      <c r="A95" s="4" t="s">
        <v>211</v>
      </c>
      <c r="B95" s="4">
        <v>1.0</v>
      </c>
      <c r="C95" s="4">
        <v>32.415101</v>
      </c>
      <c r="D95" s="4" t="s">
        <v>7</v>
      </c>
    </row>
    <row r="96">
      <c r="A96" s="4" t="s">
        <v>211</v>
      </c>
      <c r="B96" s="4">
        <v>2.0</v>
      </c>
      <c r="C96" s="4">
        <v>32.343192</v>
      </c>
      <c r="D96" s="4" t="s">
        <v>7</v>
      </c>
      <c r="E96">
        <f>AVERAGE(C94:C96)</f>
        <v>32.643064</v>
      </c>
      <c r="F96" s="4">
        <v>32.643064</v>
      </c>
    </row>
    <row r="97">
      <c r="A97" s="4" t="s">
        <v>212</v>
      </c>
      <c r="B97" s="4">
        <v>0.0</v>
      </c>
      <c r="C97" s="4">
        <v>129.76324</v>
      </c>
      <c r="D97" s="4" t="s">
        <v>7</v>
      </c>
    </row>
    <row r="98">
      <c r="A98" s="4" t="s">
        <v>212</v>
      </c>
      <c r="B98" s="4">
        <v>1.0</v>
      </c>
      <c r="C98" s="4">
        <v>126.578776</v>
      </c>
      <c r="D98" s="4" t="s">
        <v>7</v>
      </c>
    </row>
    <row r="99">
      <c r="A99" s="4" t="s">
        <v>212</v>
      </c>
      <c r="B99" s="4">
        <v>2.0</v>
      </c>
      <c r="C99" s="4">
        <v>125.373889</v>
      </c>
      <c r="D99" s="4" t="s">
        <v>7</v>
      </c>
      <c r="E99">
        <f>AVERAGE(C97:C99)</f>
        <v>127.238635</v>
      </c>
      <c r="F99" s="4">
        <v>127.238635</v>
      </c>
    </row>
    <row r="100">
      <c r="A100" s="4" t="s">
        <v>213</v>
      </c>
      <c r="B100" s="4">
        <v>0.0</v>
      </c>
      <c r="C100" s="4">
        <v>189.488294</v>
      </c>
      <c r="D100" s="4" t="s">
        <v>7</v>
      </c>
    </row>
    <row r="101">
      <c r="A101" s="4" t="s">
        <v>213</v>
      </c>
      <c r="B101" s="4">
        <v>1.0</v>
      </c>
      <c r="C101" s="4">
        <v>208.703645</v>
      </c>
      <c r="D101" s="4" t="s">
        <v>7</v>
      </c>
    </row>
    <row r="102">
      <c r="A102" s="4" t="s">
        <v>213</v>
      </c>
      <c r="B102" s="4">
        <v>2.0</v>
      </c>
      <c r="C102" s="4">
        <v>216.458087</v>
      </c>
      <c r="D102" s="4" t="s">
        <v>7</v>
      </c>
      <c r="E102">
        <f>AVERAGE(C100:C102)</f>
        <v>204.883342</v>
      </c>
      <c r="F102" s="4">
        <v>204.883342</v>
      </c>
    </row>
    <row r="104">
      <c r="A104" s="4" t="s">
        <v>211</v>
      </c>
      <c r="B104" s="4">
        <v>0.0</v>
      </c>
      <c r="C104" s="4">
        <v>32.733529</v>
      </c>
      <c r="D104" s="4" t="s">
        <v>7</v>
      </c>
    </row>
    <row r="105">
      <c r="A105" s="4" t="s">
        <v>211</v>
      </c>
      <c r="B105" s="4">
        <v>1.0</v>
      </c>
      <c r="C105" s="4">
        <v>31.510017</v>
      </c>
      <c r="D105" s="4" t="s">
        <v>7</v>
      </c>
    </row>
    <row r="106">
      <c r="A106" s="4" t="s">
        <v>211</v>
      </c>
      <c r="B106" s="4">
        <v>2.0</v>
      </c>
      <c r="C106" s="4">
        <v>31.26797</v>
      </c>
      <c r="D106" s="4" t="s">
        <v>7</v>
      </c>
      <c r="E106">
        <f>AVERAGE(C104:C106)</f>
        <v>31.837172</v>
      </c>
    </row>
    <row r="107">
      <c r="A107" s="4" t="s">
        <v>212</v>
      </c>
      <c r="B107" s="4">
        <v>0.0</v>
      </c>
      <c r="C107" s="4">
        <v>129.401349</v>
      </c>
      <c r="D107" s="4" t="s">
        <v>7</v>
      </c>
    </row>
    <row r="108">
      <c r="A108" s="4" t="s">
        <v>212</v>
      </c>
      <c r="B108" s="4">
        <v>1.0</v>
      </c>
      <c r="C108" s="4">
        <v>132.529484</v>
      </c>
      <c r="D108" s="4" t="s">
        <v>7</v>
      </c>
    </row>
    <row r="109">
      <c r="A109" s="4" t="s">
        <v>212</v>
      </c>
      <c r="B109" s="4">
        <v>2.0</v>
      </c>
      <c r="C109" s="4">
        <v>132.926003</v>
      </c>
      <c r="D109" s="4" t="s">
        <v>7</v>
      </c>
      <c r="E109">
        <f>AVERAGE(C107:C109)</f>
        <v>131.6189453</v>
      </c>
    </row>
    <row r="110">
      <c r="A110" s="4" t="s">
        <v>213</v>
      </c>
      <c r="B110" s="4">
        <v>0.0</v>
      </c>
      <c r="C110" s="4">
        <v>189.728367</v>
      </c>
      <c r="D110" s="4" t="s">
        <v>7</v>
      </c>
    </row>
    <row r="111">
      <c r="A111" s="4" t="s">
        <v>213</v>
      </c>
      <c r="B111" s="4">
        <v>1.0</v>
      </c>
      <c r="C111" s="4">
        <v>216.285503</v>
      </c>
      <c r="D111" s="4" t="s">
        <v>7</v>
      </c>
    </row>
    <row r="112">
      <c r="A112" s="4" t="s">
        <v>213</v>
      </c>
      <c r="B112" s="4">
        <v>2.0</v>
      </c>
      <c r="C112" s="4">
        <v>219.587085</v>
      </c>
      <c r="D112" s="4" t="s">
        <v>7</v>
      </c>
      <c r="E112">
        <f>AVERAGE(C110:C112)</f>
        <v>208.5336517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137</v>
      </c>
      <c r="F1" s="9" t="s">
        <v>71</v>
      </c>
      <c r="L1" s="4" t="s">
        <v>139</v>
      </c>
      <c r="N1" s="4" t="s">
        <v>140</v>
      </c>
      <c r="Q1" s="4" t="s">
        <v>140</v>
      </c>
    </row>
    <row r="2">
      <c r="A2" s="4" t="s">
        <v>141</v>
      </c>
      <c r="B2" s="4">
        <v>0.0033</v>
      </c>
      <c r="C2" s="10">
        <v>0.0</v>
      </c>
      <c r="F2" s="4" t="s">
        <v>141</v>
      </c>
      <c r="G2" s="4">
        <v>0.0311</v>
      </c>
      <c r="H2" s="10">
        <v>0.0011</v>
      </c>
      <c r="K2" s="4" t="s">
        <v>142</v>
      </c>
      <c r="L2" s="4" t="s">
        <v>143</v>
      </c>
      <c r="M2" s="4" t="s">
        <v>144</v>
      </c>
      <c r="N2" s="4" t="s">
        <v>143</v>
      </c>
      <c r="O2" s="4" t="s">
        <v>144</v>
      </c>
      <c r="P2" s="4" t="s">
        <v>145</v>
      </c>
      <c r="Q2" s="4" t="s">
        <v>145</v>
      </c>
    </row>
    <row r="3">
      <c r="A3" s="4" t="s">
        <v>146</v>
      </c>
      <c r="B3" s="4">
        <v>0.0245</v>
      </c>
      <c r="C3" s="10">
        <v>1.0E-4</v>
      </c>
      <c r="F3" s="4" t="s">
        <v>146</v>
      </c>
      <c r="G3" s="4">
        <v>0.0476</v>
      </c>
      <c r="H3" s="10">
        <v>0.0017</v>
      </c>
      <c r="K3" s="4">
        <v>8.0</v>
      </c>
      <c r="L3">
        <f>D36</f>
        <v>81.4678</v>
      </c>
      <c r="M3">
        <f>D38</f>
        <v>1.893709</v>
      </c>
      <c r="N3">
        <f t="shared" ref="N3:N5" si="1">L3/81.4678</f>
        <v>1</v>
      </c>
      <c r="O3">
        <f t="shared" ref="O3:O5" si="2">M3/1.893709</f>
        <v>1</v>
      </c>
      <c r="P3" s="4">
        <v>512.0</v>
      </c>
      <c r="Q3">
        <f t="shared" ref="Q3:Q5" si="3">P3/512</f>
        <v>1</v>
      </c>
    </row>
    <row r="4">
      <c r="A4" s="4" t="s">
        <v>149</v>
      </c>
      <c r="B4" s="4">
        <v>167.7918</v>
      </c>
      <c r="C4" s="10">
        <v>0.9686</v>
      </c>
      <c r="F4" s="4" t="s">
        <v>149</v>
      </c>
      <c r="G4" s="4">
        <v>21.6401</v>
      </c>
      <c r="H4" s="10">
        <v>0.7926</v>
      </c>
      <c r="K4" s="4">
        <v>12.0</v>
      </c>
      <c r="L4">
        <f>D23</f>
        <v>862.567</v>
      </c>
      <c r="M4">
        <f>D25</f>
        <v>25.58554</v>
      </c>
      <c r="N4">
        <f t="shared" si="1"/>
        <v>10.58782734</v>
      </c>
      <c r="O4">
        <f t="shared" si="2"/>
        <v>13.51080868</v>
      </c>
      <c r="P4" s="4">
        <v>8192.0</v>
      </c>
      <c r="Q4">
        <f t="shared" si="3"/>
        <v>16</v>
      </c>
    </row>
    <row r="5">
      <c r="A5" s="4" t="s">
        <v>150</v>
      </c>
      <c r="B5" s="4">
        <v>4.7246</v>
      </c>
      <c r="C5" s="10">
        <v>0.0273</v>
      </c>
      <c r="F5" s="4" t="s">
        <v>150</v>
      </c>
      <c r="G5" s="4">
        <v>4.0981</v>
      </c>
      <c r="H5" s="10">
        <v>0.1501</v>
      </c>
      <c r="K5" s="4">
        <v>13.0</v>
      </c>
      <c r="L5">
        <f>D10</f>
        <v>1739.3</v>
      </c>
      <c r="M5">
        <f>D12</f>
        <v>47.73275</v>
      </c>
      <c r="N5">
        <f t="shared" si="1"/>
        <v>21.34953933</v>
      </c>
      <c r="O5">
        <f t="shared" si="2"/>
        <v>25.20595825</v>
      </c>
      <c r="P5" s="4">
        <v>16384.0</v>
      </c>
      <c r="Q5">
        <f t="shared" si="3"/>
        <v>32</v>
      </c>
    </row>
    <row r="6">
      <c r="A6" s="4" t="s">
        <v>154</v>
      </c>
      <c r="B6" s="4">
        <v>0.6348</v>
      </c>
      <c r="C6" s="10">
        <v>0.0037</v>
      </c>
      <c r="F6" s="4" t="s">
        <v>154</v>
      </c>
      <c r="G6" s="4">
        <v>1.3173</v>
      </c>
      <c r="H6" s="10">
        <v>0.0482</v>
      </c>
    </row>
    <row r="7">
      <c r="L7" s="4" t="s">
        <v>148</v>
      </c>
      <c r="N7" s="4" t="s">
        <v>140</v>
      </c>
      <c r="Q7" s="4" t="s">
        <v>140</v>
      </c>
      <c r="S7" s="4" t="s">
        <v>140</v>
      </c>
    </row>
    <row r="8">
      <c r="A8" s="4" t="s">
        <v>161</v>
      </c>
      <c r="B8" s="4">
        <v>173.2352</v>
      </c>
      <c r="C8" s="4"/>
      <c r="F8" s="4" t="s">
        <v>161</v>
      </c>
      <c r="G8" s="4">
        <v>27.3043</v>
      </c>
      <c r="H8" s="4"/>
      <c r="K8" s="4" t="s">
        <v>142</v>
      </c>
      <c r="L8" s="4" t="s">
        <v>162</v>
      </c>
      <c r="M8" s="4" t="s">
        <v>163</v>
      </c>
      <c r="N8" s="4" t="s">
        <v>143</v>
      </c>
      <c r="O8" s="4" t="s">
        <v>144</v>
      </c>
      <c r="P8" s="4" t="s">
        <v>145</v>
      </c>
      <c r="Q8" s="4" t="s">
        <v>145</v>
      </c>
      <c r="R8" s="4" t="s">
        <v>165</v>
      </c>
      <c r="S8" s="4" t="s">
        <v>166</v>
      </c>
    </row>
    <row r="9">
      <c r="A9" s="4" t="s">
        <v>168</v>
      </c>
      <c r="B9" s="4" t="s">
        <v>166</v>
      </c>
      <c r="C9" s="4" t="s">
        <v>170</v>
      </c>
      <c r="D9" s="4">
        <v>5.84725</v>
      </c>
      <c r="F9" s="4" t="s">
        <v>172</v>
      </c>
      <c r="G9" s="4" t="s">
        <v>166</v>
      </c>
      <c r="H9" s="4" t="s">
        <v>170</v>
      </c>
      <c r="I9" s="4">
        <v>13.6044</v>
      </c>
      <c r="K9" s="4">
        <v>8.0</v>
      </c>
      <c r="L9" s="8">
        <f>I36</f>
        <v>4.27948</v>
      </c>
      <c r="M9" s="8">
        <f>I38</f>
        <v>1.73427</v>
      </c>
      <c r="N9" s="8">
        <f t="shared" ref="N9:N11" si="4">L9/4.27948</f>
        <v>1</v>
      </c>
      <c r="O9" s="8">
        <f t="shared" ref="O9:O11" si="5">M9/1.73427</f>
        <v>1</v>
      </c>
      <c r="P9" s="7">
        <v>512.0</v>
      </c>
      <c r="Q9" s="8">
        <f t="shared" ref="Q9:Q11" si="6">P9/512</f>
        <v>1</v>
      </c>
      <c r="R9" s="7">
        <v>2.77189</v>
      </c>
      <c r="S9" s="8">
        <f t="shared" ref="S9:S11" si="7">R9/2.77189</f>
        <v>1</v>
      </c>
    </row>
    <row r="10">
      <c r="A10" s="4" t="s">
        <v>168</v>
      </c>
      <c r="B10" s="4" t="s">
        <v>143</v>
      </c>
      <c r="C10" s="4" t="s">
        <v>170</v>
      </c>
      <c r="D10" s="4">
        <v>1739.3</v>
      </c>
      <c r="F10" s="4" t="s">
        <v>172</v>
      </c>
      <c r="G10" s="4" t="s">
        <v>143</v>
      </c>
      <c r="H10" s="4" t="s">
        <v>170</v>
      </c>
      <c r="I10" s="4">
        <v>220.562</v>
      </c>
      <c r="K10" s="4">
        <v>12.0</v>
      </c>
      <c r="L10" s="8">
        <f>I23</f>
        <v>25.7168</v>
      </c>
      <c r="M10" s="8">
        <f>I25</f>
        <v>5.92427</v>
      </c>
      <c r="N10" s="8">
        <f t="shared" si="4"/>
        <v>6.009328236</v>
      </c>
      <c r="O10" s="8">
        <f t="shared" si="5"/>
        <v>3.416002122</v>
      </c>
      <c r="P10" s="7">
        <v>8192.0</v>
      </c>
      <c r="Q10" s="8">
        <f t="shared" si="6"/>
        <v>16</v>
      </c>
      <c r="R10" s="7">
        <v>6.25083</v>
      </c>
      <c r="S10" s="8">
        <f t="shared" si="7"/>
        <v>2.255078665</v>
      </c>
    </row>
    <row r="11">
      <c r="A11" s="4" t="s">
        <v>168</v>
      </c>
      <c r="B11" s="4" t="s">
        <v>181</v>
      </c>
      <c r="C11" s="4" t="s">
        <v>170</v>
      </c>
      <c r="D11" s="4">
        <v>1792.88</v>
      </c>
      <c r="F11" s="4" t="s">
        <v>172</v>
      </c>
      <c r="G11" s="4" t="s">
        <v>181</v>
      </c>
      <c r="H11" s="4" t="s">
        <v>170</v>
      </c>
      <c r="I11" s="4">
        <v>277.709</v>
      </c>
      <c r="K11" s="4">
        <v>16.0</v>
      </c>
      <c r="L11" s="8">
        <f>I10</f>
        <v>220.562</v>
      </c>
      <c r="M11" s="8">
        <f>I12</f>
        <v>43.5426</v>
      </c>
      <c r="N11" s="8">
        <f t="shared" si="4"/>
        <v>51.53943937</v>
      </c>
      <c r="O11" s="8">
        <f t="shared" si="5"/>
        <v>25.10716324</v>
      </c>
      <c r="P11" s="7">
        <v>131072.0</v>
      </c>
      <c r="Q11" s="8">
        <f t="shared" si="6"/>
        <v>256</v>
      </c>
      <c r="R11" s="7">
        <v>13.6044</v>
      </c>
      <c r="S11" s="8">
        <f t="shared" si="7"/>
        <v>4.907986969</v>
      </c>
    </row>
    <row r="12">
      <c r="A12" s="4" t="s">
        <v>188</v>
      </c>
      <c r="D12" s="12">
        <f>D11-D10-D9</f>
        <v>47.73275</v>
      </c>
      <c r="F12" s="4" t="s">
        <v>188</v>
      </c>
      <c r="I12" s="12">
        <f>I11-I10-I9</f>
        <v>43.5426</v>
      </c>
    </row>
    <row r="14">
      <c r="A14" s="9" t="s">
        <v>94</v>
      </c>
      <c r="F14" s="9" t="s">
        <v>67</v>
      </c>
    </row>
    <row r="15">
      <c r="A15" s="4" t="s">
        <v>141</v>
      </c>
      <c r="B15" s="4">
        <v>0.0025</v>
      </c>
      <c r="C15" s="10">
        <v>0.0</v>
      </c>
      <c r="F15" s="4" t="s">
        <v>141</v>
      </c>
      <c r="G15" s="4">
        <v>0.0327</v>
      </c>
      <c r="H15" s="10">
        <v>0.0092</v>
      </c>
    </row>
    <row r="16">
      <c r="A16" s="4" t="s">
        <v>146</v>
      </c>
      <c r="B16" s="4">
        <v>0.0104</v>
      </c>
      <c r="C16" s="10">
        <v>1.0E-4</v>
      </c>
      <c r="F16" s="4" t="s">
        <v>146</v>
      </c>
      <c r="G16" s="4">
        <v>0.0047</v>
      </c>
      <c r="H16" s="10">
        <v>0.0013</v>
      </c>
    </row>
    <row r="17">
      <c r="A17" s="4" t="s">
        <v>149</v>
      </c>
      <c r="B17" s="4">
        <v>82.4325</v>
      </c>
      <c r="C17" s="10">
        <v>0.9596</v>
      </c>
      <c r="F17" s="4" t="s">
        <v>149</v>
      </c>
      <c r="G17" s="4">
        <v>2.5229</v>
      </c>
      <c r="H17" s="10">
        <v>0.7106</v>
      </c>
    </row>
    <row r="18">
      <c r="A18" s="4" t="s">
        <v>150</v>
      </c>
      <c r="B18" s="4">
        <v>2.4551</v>
      </c>
      <c r="C18" s="10">
        <v>0.0286</v>
      </c>
      <c r="F18" s="4" t="s">
        <v>150</v>
      </c>
      <c r="G18" s="4">
        <v>0.3583</v>
      </c>
      <c r="H18" s="10">
        <v>0.1009</v>
      </c>
    </row>
    <row r="19">
      <c r="A19" s="4" t="s">
        <v>154</v>
      </c>
      <c r="B19" s="4">
        <v>0.974</v>
      </c>
      <c r="C19" s="10">
        <v>0.0113</v>
      </c>
      <c r="F19" s="4" t="s">
        <v>154</v>
      </c>
      <c r="G19" s="4">
        <v>0.6168</v>
      </c>
      <c r="H19" s="10">
        <v>0.1737</v>
      </c>
    </row>
    <row r="21">
      <c r="A21" s="4" t="s">
        <v>161</v>
      </c>
      <c r="B21" s="4">
        <v>85.9018</v>
      </c>
      <c r="C21" s="4"/>
      <c r="F21" s="4" t="s">
        <v>161</v>
      </c>
      <c r="G21" s="4">
        <v>3.5502</v>
      </c>
      <c r="H21" s="4"/>
    </row>
    <row r="22">
      <c r="A22" s="4" t="s">
        <v>194</v>
      </c>
      <c r="B22" s="4" t="s">
        <v>166</v>
      </c>
      <c r="C22" s="4" t="s">
        <v>170</v>
      </c>
      <c r="D22" s="4">
        <v>8.71946</v>
      </c>
      <c r="F22" s="4" t="s">
        <v>195</v>
      </c>
      <c r="G22" s="4" t="s">
        <v>166</v>
      </c>
      <c r="H22" s="4" t="s">
        <v>170</v>
      </c>
      <c r="I22" s="4">
        <v>6.25083</v>
      </c>
    </row>
    <row r="23">
      <c r="A23" s="4" t="s">
        <v>194</v>
      </c>
      <c r="B23" s="4" t="s">
        <v>143</v>
      </c>
      <c r="C23" s="4" t="s">
        <v>170</v>
      </c>
      <c r="D23" s="4">
        <v>862.567</v>
      </c>
      <c r="F23" s="4" t="s">
        <v>195</v>
      </c>
      <c r="G23" s="4" t="s">
        <v>143</v>
      </c>
      <c r="H23" s="4" t="s">
        <v>170</v>
      </c>
      <c r="I23" s="4">
        <v>25.7168</v>
      </c>
    </row>
    <row r="24">
      <c r="A24" s="4" t="s">
        <v>194</v>
      </c>
      <c r="B24" s="4" t="s">
        <v>181</v>
      </c>
      <c r="C24" s="4" t="s">
        <v>170</v>
      </c>
      <c r="D24" s="4">
        <v>896.872</v>
      </c>
      <c r="F24" s="4" t="s">
        <v>195</v>
      </c>
      <c r="G24" s="4" t="s">
        <v>181</v>
      </c>
      <c r="H24" s="4" t="s">
        <v>170</v>
      </c>
      <c r="I24" s="4">
        <v>37.8919</v>
      </c>
    </row>
    <row r="25">
      <c r="A25" s="4" t="s">
        <v>188</v>
      </c>
      <c r="D25" s="12">
        <f>D24-D23-D22</f>
        <v>25.58554</v>
      </c>
      <c r="F25" s="4" t="s">
        <v>188</v>
      </c>
      <c r="I25" s="12">
        <f>I24-I23-I22</f>
        <v>5.92427</v>
      </c>
    </row>
    <row r="27">
      <c r="A27" s="9" t="s">
        <v>102</v>
      </c>
      <c r="F27" s="9" t="s">
        <v>72</v>
      </c>
    </row>
    <row r="28">
      <c r="A28" s="4" t="s">
        <v>141</v>
      </c>
      <c r="B28" s="4">
        <v>0.0024</v>
      </c>
      <c r="C28" s="10">
        <v>3.0E-4</v>
      </c>
      <c r="F28" s="4" t="s">
        <v>141</v>
      </c>
      <c r="G28" s="4">
        <v>0.0285</v>
      </c>
      <c r="H28" s="10">
        <v>0.0374</v>
      </c>
    </row>
    <row r="29">
      <c r="A29" s="4" t="s">
        <v>146</v>
      </c>
      <c r="B29" s="4">
        <v>7.0E-4</v>
      </c>
      <c r="C29" s="10">
        <v>1.0E-4</v>
      </c>
      <c r="F29" s="4" t="s">
        <v>146</v>
      </c>
      <c r="G29" s="4">
        <v>3.0E-4</v>
      </c>
      <c r="H29" s="10">
        <v>4.0E-4</v>
      </c>
    </row>
    <row r="30">
      <c r="A30" s="4" t="s">
        <v>149</v>
      </c>
      <c r="B30" s="4">
        <v>8.3355</v>
      </c>
      <c r="C30" s="10">
        <v>0.9727</v>
      </c>
      <c r="F30" s="4" t="s">
        <v>149</v>
      </c>
      <c r="G30" s="4">
        <v>0.4265</v>
      </c>
      <c r="H30" s="10">
        <v>0.5598</v>
      </c>
    </row>
    <row r="31">
      <c r="A31" s="4" t="s">
        <v>150</v>
      </c>
      <c r="B31" s="4">
        <v>0.1646</v>
      </c>
      <c r="C31" s="10">
        <v>0.0192</v>
      </c>
      <c r="F31" s="4" t="s">
        <v>150</v>
      </c>
      <c r="G31" s="4">
        <v>0.0225</v>
      </c>
      <c r="H31" s="10">
        <v>0.0295</v>
      </c>
    </row>
    <row r="32">
      <c r="A32" s="4" t="s">
        <v>154</v>
      </c>
      <c r="B32" s="4">
        <v>0.0646</v>
      </c>
      <c r="C32" s="10">
        <v>0.0075</v>
      </c>
      <c r="F32" s="13" t="s">
        <v>154</v>
      </c>
      <c r="G32" s="13">
        <v>0.2831</v>
      </c>
      <c r="H32" s="14">
        <v>0.3716</v>
      </c>
    </row>
    <row r="34">
      <c r="A34" s="4" t="s">
        <v>161</v>
      </c>
      <c r="B34" s="4">
        <v>8.5694</v>
      </c>
      <c r="C34" s="4"/>
      <c r="F34" s="4" t="s">
        <v>161</v>
      </c>
      <c r="G34" s="4">
        <v>0.7618</v>
      </c>
      <c r="H34" s="4"/>
    </row>
    <row r="35">
      <c r="A35" s="4" t="s">
        <v>202</v>
      </c>
      <c r="B35" s="4" t="s">
        <v>166</v>
      </c>
      <c r="C35" s="4" t="s">
        <v>170</v>
      </c>
      <c r="D35" s="4">
        <v>0.699091</v>
      </c>
      <c r="F35" s="4" t="s">
        <v>203</v>
      </c>
      <c r="G35" s="4" t="s">
        <v>166</v>
      </c>
      <c r="H35" s="4" t="s">
        <v>170</v>
      </c>
      <c r="I35" s="4">
        <v>2.77189</v>
      </c>
      <c r="L35" s="15" t="s">
        <v>148</v>
      </c>
      <c r="O35" s="16" t="s">
        <v>205</v>
      </c>
    </row>
    <row r="36">
      <c r="A36" s="4" t="s">
        <v>202</v>
      </c>
      <c r="B36" s="4" t="s">
        <v>143</v>
      </c>
      <c r="C36" s="4" t="s">
        <v>170</v>
      </c>
      <c r="D36" s="4">
        <v>81.4678</v>
      </c>
      <c r="F36" s="4" t="s">
        <v>203</v>
      </c>
      <c r="G36" s="4" t="s">
        <v>143</v>
      </c>
      <c r="H36" s="4" t="s">
        <v>170</v>
      </c>
      <c r="I36" s="4">
        <v>4.27948</v>
      </c>
      <c r="K36" s="15" t="s">
        <v>142</v>
      </c>
      <c r="L36" s="15" t="s">
        <v>162</v>
      </c>
      <c r="M36" s="15" t="s">
        <v>163</v>
      </c>
      <c r="N36" s="4" t="s">
        <v>165</v>
      </c>
      <c r="O36" s="4" t="s">
        <v>143</v>
      </c>
      <c r="P36" s="4" t="s">
        <v>144</v>
      </c>
      <c r="Q36" s="16" t="s">
        <v>166</v>
      </c>
      <c r="R36" s="4" t="s">
        <v>208</v>
      </c>
    </row>
    <row r="37">
      <c r="A37" s="4" t="s">
        <v>202</v>
      </c>
      <c r="B37" s="4" t="s">
        <v>181</v>
      </c>
      <c r="C37" s="4" t="s">
        <v>170</v>
      </c>
      <c r="D37" s="4">
        <v>84.0606</v>
      </c>
      <c r="F37" s="4" t="s">
        <v>203</v>
      </c>
      <c r="G37" s="4" t="s">
        <v>181</v>
      </c>
      <c r="H37" s="4" t="s">
        <v>170</v>
      </c>
      <c r="I37" s="4">
        <v>8.78564</v>
      </c>
      <c r="K37" s="15">
        <v>8.0</v>
      </c>
      <c r="L37" s="8">
        <v>4.27948</v>
      </c>
      <c r="M37" s="8">
        <v>1.7342700000000004</v>
      </c>
      <c r="N37" s="7">
        <v>2.77189</v>
      </c>
      <c r="O37" s="8">
        <f t="shared" ref="O37:O39" si="8">L37/R37</f>
        <v>0.4870994031</v>
      </c>
      <c r="P37" s="8">
        <f t="shared" ref="P37:P39" si="9">M37/R37</f>
        <v>0.1973982544</v>
      </c>
      <c r="Q37" s="8">
        <f t="shared" ref="Q37:Q39" si="10">N37/R37</f>
        <v>0.3155023425</v>
      </c>
      <c r="R37" s="7">
        <v>8.78564</v>
      </c>
    </row>
    <row r="38">
      <c r="A38" s="4" t="s">
        <v>188</v>
      </c>
      <c r="D38" s="12">
        <f>D37-D36-D35</f>
        <v>1.893709</v>
      </c>
      <c r="F38" s="4" t="s">
        <v>188</v>
      </c>
      <c r="I38" s="12">
        <f>I37-I36-I35</f>
        <v>1.73427</v>
      </c>
      <c r="K38" s="15">
        <v>12.0</v>
      </c>
      <c r="L38" s="8">
        <v>25.7168</v>
      </c>
      <c r="M38" s="8">
        <v>5.924270000000001</v>
      </c>
      <c r="N38" s="7">
        <v>6.25083</v>
      </c>
      <c r="O38" s="8">
        <f t="shared" si="8"/>
        <v>0.6786885852</v>
      </c>
      <c r="P38" s="8">
        <f t="shared" si="9"/>
        <v>0.1563466071</v>
      </c>
      <c r="Q38" s="8">
        <f t="shared" si="10"/>
        <v>0.1649648078</v>
      </c>
      <c r="R38" s="7">
        <v>37.8919</v>
      </c>
    </row>
    <row r="39">
      <c r="K39" s="15">
        <v>16.0</v>
      </c>
      <c r="L39" s="8">
        <v>220.562</v>
      </c>
      <c r="M39" s="8">
        <v>43.54259999999999</v>
      </c>
      <c r="N39" s="7">
        <v>13.6044</v>
      </c>
      <c r="O39" s="8">
        <f t="shared" si="8"/>
        <v>0.7942198488</v>
      </c>
      <c r="P39" s="8">
        <f t="shared" si="9"/>
        <v>0.1567921817</v>
      </c>
      <c r="Q39" s="8">
        <f t="shared" si="10"/>
        <v>0.04898796942</v>
      </c>
      <c r="R39" s="7">
        <v>277.709</v>
      </c>
    </row>
    <row r="43">
      <c r="A43" s="17" t="s">
        <v>148</v>
      </c>
      <c r="B43" s="4" t="s">
        <v>214</v>
      </c>
      <c r="C43" s="4" t="s">
        <v>166</v>
      </c>
      <c r="D43" s="4" t="s">
        <v>143</v>
      </c>
      <c r="E43" s="4" t="s">
        <v>181</v>
      </c>
      <c r="F43" s="4" t="s">
        <v>215</v>
      </c>
      <c r="G43" s="4"/>
      <c r="H43" s="4" t="s">
        <v>216</v>
      </c>
      <c r="I43" s="4" t="s">
        <v>217</v>
      </c>
      <c r="J43" s="4" t="s">
        <v>218</v>
      </c>
      <c r="K43" s="4" t="s">
        <v>219</v>
      </c>
      <c r="L43" s="4" t="s">
        <v>220</v>
      </c>
      <c r="M43" s="4" t="s">
        <v>221</v>
      </c>
      <c r="N43" s="4" t="s">
        <v>222</v>
      </c>
      <c r="O43" s="4" t="s">
        <v>223</v>
      </c>
      <c r="P43" s="4" t="s">
        <v>224</v>
      </c>
      <c r="Q43" s="4" t="s">
        <v>225</v>
      </c>
    </row>
    <row r="44">
      <c r="A44" s="18" t="s">
        <v>226</v>
      </c>
      <c r="B44" s="19">
        <v>8.0</v>
      </c>
      <c r="C44" s="20">
        <v>1.54826</v>
      </c>
      <c r="D44" s="20">
        <v>4.67458</v>
      </c>
      <c r="E44" s="20">
        <v>6.84297</v>
      </c>
      <c r="F44" s="21">
        <f>AVERAGE(E42:E44)</f>
        <v>6.84297</v>
      </c>
      <c r="G44" s="20">
        <v>6.833686666666666</v>
      </c>
      <c r="H44" s="20">
        <v>14.574</v>
      </c>
      <c r="I44" s="20">
        <v>0.0139725</v>
      </c>
      <c r="J44" s="20">
        <v>0.109594</v>
      </c>
      <c r="K44" s="20">
        <v>0.0359635</v>
      </c>
      <c r="L44" s="20">
        <v>4.06504E-4</v>
      </c>
      <c r="M44" s="20">
        <v>0.141564</v>
      </c>
      <c r="N44" s="20">
        <v>0.188253</v>
      </c>
      <c r="O44" s="20">
        <v>21.1021</v>
      </c>
      <c r="P44" s="20">
        <v>5.72205</v>
      </c>
      <c r="Q44" s="20">
        <v>6.85692E-4</v>
      </c>
    </row>
    <row r="45">
      <c r="A45" s="18" t="s">
        <v>227</v>
      </c>
      <c r="B45" s="19">
        <v>12.0</v>
      </c>
      <c r="C45" s="20">
        <v>3.34544</v>
      </c>
      <c r="D45" s="20">
        <v>8.88567</v>
      </c>
      <c r="E45" s="20">
        <v>13.0905</v>
      </c>
      <c r="F45" s="21">
        <f>AVERAGE(E45)</f>
        <v>13.0905</v>
      </c>
      <c r="G45" s="20">
        <v>13.194333333333333</v>
      </c>
      <c r="H45" s="20">
        <v>15.5075</v>
      </c>
      <c r="I45" s="20">
        <v>0.230705</v>
      </c>
      <c r="J45" s="20">
        <v>0.116337</v>
      </c>
      <c r="K45" s="20">
        <v>0.292229</v>
      </c>
      <c r="L45" s="20">
        <v>7.60317E-4</v>
      </c>
      <c r="M45" s="20">
        <v>0.14109</v>
      </c>
      <c r="N45" s="20">
        <v>0.32545</v>
      </c>
      <c r="O45" s="20">
        <v>28.3071</v>
      </c>
      <c r="P45" s="20">
        <v>4.29153</v>
      </c>
      <c r="Q45" s="20">
        <v>0.00108337</v>
      </c>
    </row>
    <row r="46">
      <c r="A46" s="18" t="s">
        <v>228</v>
      </c>
      <c r="B46" s="19">
        <v>16.0</v>
      </c>
      <c r="C46" s="20">
        <v>6.67754</v>
      </c>
      <c r="D46" s="20">
        <v>21.9999</v>
      </c>
      <c r="E46" s="20">
        <v>32.1306</v>
      </c>
      <c r="F46" s="21">
        <f>AVERAGE(E45:E46)</f>
        <v>22.61055</v>
      </c>
      <c r="G46" s="20">
        <v>32.21996666666667</v>
      </c>
      <c r="H46" s="20">
        <v>19.6672</v>
      </c>
      <c r="I46" s="20">
        <v>2.9827</v>
      </c>
      <c r="J46" s="20">
        <v>0.316813</v>
      </c>
      <c r="K46" s="20">
        <v>2.62627</v>
      </c>
      <c r="L46" s="20">
        <v>0.0144041</v>
      </c>
      <c r="M46" s="20">
        <v>0.150187</v>
      </c>
      <c r="N46" s="20">
        <v>0.611423</v>
      </c>
      <c r="O46" s="20">
        <v>51.2915</v>
      </c>
      <c r="P46" s="20">
        <v>4.76837</v>
      </c>
      <c r="Q46" s="20">
        <v>0.00808001</v>
      </c>
    </row>
    <row r="48">
      <c r="C48" s="17" t="s">
        <v>118</v>
      </c>
      <c r="D48" s="4" t="s">
        <v>148</v>
      </c>
      <c r="F48" s="4" t="s">
        <v>140</v>
      </c>
      <c r="I48" s="4" t="s">
        <v>140</v>
      </c>
      <c r="K48" s="4" t="s">
        <v>140</v>
      </c>
    </row>
    <row r="49">
      <c r="C49" s="4" t="s">
        <v>142</v>
      </c>
      <c r="D49" s="4" t="s">
        <v>162</v>
      </c>
      <c r="E49" s="4" t="s">
        <v>163</v>
      </c>
      <c r="F49" s="4" t="s">
        <v>143</v>
      </c>
      <c r="G49" s="4" t="s">
        <v>144</v>
      </c>
      <c r="H49" s="4" t="s">
        <v>145</v>
      </c>
      <c r="I49" s="4" t="s">
        <v>145</v>
      </c>
      <c r="J49" s="4" t="s">
        <v>165</v>
      </c>
      <c r="K49" s="4" t="s">
        <v>166</v>
      </c>
    </row>
    <row r="50">
      <c r="C50" s="4">
        <v>8.0</v>
      </c>
      <c r="D50" s="20">
        <v>4.67458</v>
      </c>
      <c r="E50" s="20">
        <v>0.0359635</v>
      </c>
      <c r="F50" s="8">
        <f t="shared" ref="F50:F52" si="11">D50/$D$50</f>
        <v>1</v>
      </c>
      <c r="G50" s="8">
        <f t="shared" ref="G50:G52" si="12">E50/$E$50</f>
        <v>1</v>
      </c>
      <c r="H50" s="7">
        <v>512.0</v>
      </c>
      <c r="I50" s="8">
        <f t="shared" ref="I50:I52" si="13">H50/512</f>
        <v>1</v>
      </c>
      <c r="J50" s="20">
        <v>1.54826</v>
      </c>
      <c r="K50" s="8">
        <f t="shared" ref="K50:K52" si="14">J50/$J$50</f>
        <v>1</v>
      </c>
    </row>
    <row r="51">
      <c r="C51" s="4">
        <v>12.0</v>
      </c>
      <c r="D51" s="20">
        <v>8.88567</v>
      </c>
      <c r="E51" s="20">
        <v>0.292229</v>
      </c>
      <c r="F51" s="8">
        <f t="shared" si="11"/>
        <v>1.900848846</v>
      </c>
      <c r="G51" s="8">
        <f t="shared" si="12"/>
        <v>8.12571079</v>
      </c>
      <c r="H51" s="7">
        <v>8192.0</v>
      </c>
      <c r="I51" s="8">
        <f t="shared" si="13"/>
        <v>16</v>
      </c>
      <c r="J51" s="20">
        <v>3.34544</v>
      </c>
      <c r="K51" s="8">
        <f t="shared" si="14"/>
        <v>2.16077403</v>
      </c>
    </row>
    <row r="52">
      <c r="C52" s="4">
        <v>16.0</v>
      </c>
      <c r="D52" s="20">
        <v>21.9999</v>
      </c>
      <c r="E52" s="20">
        <v>2.62627</v>
      </c>
      <c r="F52" s="8">
        <f t="shared" si="11"/>
        <v>4.706283773</v>
      </c>
      <c r="G52" s="8">
        <f t="shared" si="12"/>
        <v>73.02598468</v>
      </c>
      <c r="H52" s="7">
        <v>131072.0</v>
      </c>
      <c r="I52" s="8">
        <f t="shared" si="13"/>
        <v>256</v>
      </c>
      <c r="J52" s="20">
        <v>6.67754</v>
      </c>
      <c r="K52" s="8">
        <f t="shared" si="14"/>
        <v>4.312931936</v>
      </c>
    </row>
    <row r="54">
      <c r="D54" s="15" t="s">
        <v>148</v>
      </c>
      <c r="G54" s="16" t="s">
        <v>205</v>
      </c>
    </row>
    <row r="55">
      <c r="C55" s="15" t="s">
        <v>142</v>
      </c>
      <c r="D55" s="15" t="s">
        <v>162</v>
      </c>
      <c r="E55" s="15" t="s">
        <v>163</v>
      </c>
      <c r="F55" s="4" t="s">
        <v>165</v>
      </c>
      <c r="G55" s="4" t="s">
        <v>143</v>
      </c>
      <c r="H55" s="4" t="s">
        <v>144</v>
      </c>
      <c r="I55" s="16" t="s">
        <v>166</v>
      </c>
      <c r="J55" s="4" t="s">
        <v>208</v>
      </c>
    </row>
    <row r="56">
      <c r="C56" s="15">
        <v>8.0</v>
      </c>
      <c r="D56" s="20">
        <v>4.67458</v>
      </c>
      <c r="E56" s="20">
        <v>0.0359635</v>
      </c>
      <c r="F56" s="20">
        <v>1.54826</v>
      </c>
      <c r="G56" s="8">
        <f t="shared" ref="G56:G58" si="15">D56/J56</f>
        <v>0.6840495077</v>
      </c>
      <c r="H56" s="8">
        <f t="shared" ref="H56:H58" si="16">E56/J56</f>
        <v>0.0052626791</v>
      </c>
      <c r="I56" s="8">
        <f t="shared" ref="I56:I58" si="17">F56/J56</f>
        <v>0.2265629192</v>
      </c>
      <c r="J56" s="20">
        <v>6.833686666666666</v>
      </c>
      <c r="K56" s="8"/>
    </row>
    <row r="57">
      <c r="C57" s="15">
        <v>12.0</v>
      </c>
      <c r="D57" s="20">
        <v>8.88567</v>
      </c>
      <c r="E57" s="8">
        <v>5.924270000000001</v>
      </c>
      <c r="F57" s="20">
        <v>3.34544</v>
      </c>
      <c r="G57" s="8">
        <f t="shared" si="15"/>
        <v>0.6734459238</v>
      </c>
      <c r="H57" s="8">
        <f t="shared" si="16"/>
        <v>0.4490010863</v>
      </c>
      <c r="I57" s="8">
        <f t="shared" si="17"/>
        <v>0.253551272</v>
      </c>
      <c r="J57" s="20">
        <v>13.194333333333333</v>
      </c>
      <c r="K57" s="8"/>
    </row>
    <row r="58">
      <c r="C58" s="15">
        <v>16.0</v>
      </c>
      <c r="D58" s="20">
        <v>21.9999</v>
      </c>
      <c r="E58" s="8">
        <v>43.54259999999999</v>
      </c>
      <c r="F58" s="20">
        <v>6.67754</v>
      </c>
      <c r="G58" s="8">
        <f t="shared" si="15"/>
        <v>0.6828033135</v>
      </c>
      <c r="H58" s="8">
        <f t="shared" si="16"/>
        <v>1.351416668</v>
      </c>
      <c r="I58" s="8">
        <f t="shared" si="17"/>
        <v>0.2072485074</v>
      </c>
      <c r="J58" s="20">
        <v>32.21996666666667</v>
      </c>
      <c r="K58" s="8"/>
    </row>
  </sheetData>
  <mergeCells count="6">
    <mergeCell ref="A1:E1"/>
    <mergeCell ref="A27:E27"/>
    <mergeCell ref="A14:E14"/>
    <mergeCell ref="F1:J1"/>
    <mergeCell ref="F27:J27"/>
    <mergeCell ref="F14:J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4.57"/>
    <col customWidth="1" min="2" max="2" width="11.14"/>
  </cols>
  <sheetData>
    <row r="1">
      <c r="A1" s="4"/>
      <c r="B1" s="4"/>
      <c r="C1" s="4" t="s">
        <v>166</v>
      </c>
      <c r="D1" s="4" t="s">
        <v>143</v>
      </c>
      <c r="E1" s="4" t="s">
        <v>181</v>
      </c>
      <c r="F1" s="4" t="s">
        <v>215</v>
      </c>
      <c r="G1" s="4"/>
      <c r="H1" s="4" t="s">
        <v>216</v>
      </c>
      <c r="I1" s="4" t="s">
        <v>217</v>
      </c>
      <c r="J1" s="4" t="s">
        <v>218</v>
      </c>
      <c r="K1" s="4" t="s">
        <v>219</v>
      </c>
      <c r="L1" s="4" t="s">
        <v>220</v>
      </c>
      <c r="M1" s="4" t="s">
        <v>221</v>
      </c>
      <c r="N1" s="4" t="s">
        <v>222</v>
      </c>
      <c r="O1" s="4" t="s">
        <v>223</v>
      </c>
      <c r="P1" s="4" t="s">
        <v>224</v>
      </c>
      <c r="Q1" s="4" t="s">
        <v>225</v>
      </c>
      <c r="R1" s="4" t="s">
        <v>7</v>
      </c>
    </row>
    <row r="2">
      <c r="A2" s="4" t="s">
        <v>227</v>
      </c>
      <c r="B2" s="4">
        <v>0.0</v>
      </c>
      <c r="C2" s="7">
        <v>3.381</v>
      </c>
      <c r="D2" s="7">
        <v>8.99094</v>
      </c>
      <c r="E2" s="7">
        <v>13.2748</v>
      </c>
      <c r="F2" s="22"/>
      <c r="G2" s="7"/>
      <c r="H2" s="7">
        <v>14.2863</v>
      </c>
      <c r="I2" s="7">
        <v>0.279344</v>
      </c>
      <c r="J2" s="7">
        <v>0.12322</v>
      </c>
      <c r="K2" s="7">
        <v>0.29511</v>
      </c>
      <c r="L2" s="7">
        <v>0.00153446</v>
      </c>
      <c r="M2" s="7">
        <v>0.146436</v>
      </c>
      <c r="N2" s="7">
        <v>0.296767</v>
      </c>
      <c r="O2" s="7">
        <v>27.2326</v>
      </c>
      <c r="P2" s="7">
        <v>5.00679</v>
      </c>
      <c r="Q2" s="7">
        <v>0.00120926</v>
      </c>
      <c r="R2" s="4" t="s">
        <v>7</v>
      </c>
    </row>
    <row r="3">
      <c r="A3" s="4" t="s">
        <v>227</v>
      </c>
      <c r="B3" s="4">
        <v>1.0</v>
      </c>
      <c r="C3" s="7">
        <v>3.30981</v>
      </c>
      <c r="D3" s="7">
        <v>9.03965</v>
      </c>
      <c r="E3" s="7">
        <v>13.2177</v>
      </c>
      <c r="F3" s="22"/>
      <c r="G3" s="7"/>
      <c r="H3" s="7">
        <v>14.2763</v>
      </c>
      <c r="I3" s="7">
        <v>0.278005</v>
      </c>
      <c r="J3" s="7">
        <v>0.119639</v>
      </c>
      <c r="K3" s="7">
        <v>0.292473</v>
      </c>
      <c r="L3" s="7">
        <v>8.37088E-4</v>
      </c>
      <c r="M3" s="7">
        <v>0.149627</v>
      </c>
      <c r="N3" s="7">
        <v>0.298655</v>
      </c>
      <c r="O3" s="7">
        <v>27.2019</v>
      </c>
      <c r="P3" s="7">
        <v>5.24521</v>
      </c>
      <c r="Q3" s="7">
        <v>0.00105739</v>
      </c>
      <c r="R3" s="4" t="s">
        <v>7</v>
      </c>
    </row>
    <row r="4">
      <c r="A4" s="4" t="s">
        <v>227</v>
      </c>
      <c r="B4" s="4">
        <v>2.0</v>
      </c>
      <c r="C4" s="7">
        <v>3.34544</v>
      </c>
      <c r="D4" s="7">
        <v>8.88567</v>
      </c>
      <c r="E4" s="7">
        <v>13.0905</v>
      </c>
      <c r="F4" s="22">
        <f>AVERAGE(E2:E4)</f>
        <v>13.19433333</v>
      </c>
      <c r="G4" s="7">
        <v>13.194333333333333</v>
      </c>
      <c r="H4" s="7">
        <v>15.5075</v>
      </c>
      <c r="I4" s="7">
        <v>0.230705</v>
      </c>
      <c r="J4" s="7">
        <v>0.116337</v>
      </c>
      <c r="K4" s="7">
        <v>0.292229</v>
      </c>
      <c r="L4" s="7">
        <v>7.60317E-4</v>
      </c>
      <c r="M4" s="7">
        <v>0.14109</v>
      </c>
      <c r="N4" s="7">
        <v>0.32545</v>
      </c>
      <c r="O4" s="7">
        <v>28.3071</v>
      </c>
      <c r="P4" s="7">
        <v>4.29153</v>
      </c>
      <c r="Q4" s="7">
        <v>0.00108337</v>
      </c>
      <c r="R4" s="4" t="s">
        <v>7</v>
      </c>
    </row>
    <row r="5">
      <c r="A5" s="4" t="s">
        <v>228</v>
      </c>
      <c r="B5" s="4">
        <v>0.0</v>
      </c>
      <c r="C5" s="7">
        <v>6.94732</v>
      </c>
      <c r="D5" s="7">
        <v>22.0588</v>
      </c>
      <c r="E5" s="7">
        <v>32.5412</v>
      </c>
      <c r="F5" s="22"/>
      <c r="G5" s="7"/>
      <c r="H5" s="7">
        <v>19.8337</v>
      </c>
      <c r="I5" s="7">
        <v>3.07821</v>
      </c>
      <c r="J5" s="7">
        <v>0.406539</v>
      </c>
      <c r="K5" s="7">
        <v>2.60002</v>
      </c>
      <c r="L5" s="7">
        <v>0.0102589</v>
      </c>
      <c r="M5" s="7">
        <v>0.162252</v>
      </c>
      <c r="N5" s="7">
        <v>0.656692</v>
      </c>
      <c r="O5" s="7">
        <v>51.7663</v>
      </c>
      <c r="P5" s="7">
        <v>5.72205</v>
      </c>
      <c r="Q5" s="7">
        <v>0.00804663</v>
      </c>
      <c r="R5" s="4" t="s">
        <v>7</v>
      </c>
    </row>
    <row r="6">
      <c r="A6" s="4" t="s">
        <v>228</v>
      </c>
      <c r="B6" s="4">
        <v>1.0</v>
      </c>
      <c r="C6" s="7">
        <v>6.59298</v>
      </c>
      <c r="D6" s="7">
        <v>22.0375</v>
      </c>
      <c r="E6" s="7">
        <v>31.9881</v>
      </c>
      <c r="F6" s="22"/>
      <c r="G6" s="7"/>
      <c r="H6" s="7">
        <v>19.2583</v>
      </c>
      <c r="I6" s="7">
        <v>3.08557</v>
      </c>
      <c r="J6" s="7">
        <v>0.249493</v>
      </c>
      <c r="K6" s="7">
        <v>2.6145</v>
      </c>
      <c r="L6" s="7">
        <v>0.0111911</v>
      </c>
      <c r="M6" s="7">
        <v>0.144989</v>
      </c>
      <c r="N6" s="7">
        <v>0.646766</v>
      </c>
      <c r="O6" s="7">
        <v>50.8109</v>
      </c>
      <c r="P6" s="7">
        <v>5.00679</v>
      </c>
      <c r="Q6" s="7">
        <v>0.00855684</v>
      </c>
      <c r="R6" s="4" t="s">
        <v>7</v>
      </c>
    </row>
    <row r="7">
      <c r="A7" s="4" t="s">
        <v>228</v>
      </c>
      <c r="B7" s="4">
        <v>2.0</v>
      </c>
      <c r="C7" s="7">
        <v>6.67754</v>
      </c>
      <c r="D7" s="7">
        <v>21.9999</v>
      </c>
      <c r="E7" s="7">
        <v>32.1306</v>
      </c>
      <c r="F7" s="22">
        <f>AVERAGE(E5:E7)</f>
        <v>32.21996667</v>
      </c>
      <c r="G7" s="7">
        <v>32.21996666666667</v>
      </c>
      <c r="H7" s="7">
        <v>19.6672</v>
      </c>
      <c r="I7" s="7">
        <v>2.9827</v>
      </c>
      <c r="J7" s="7">
        <v>0.316813</v>
      </c>
      <c r="K7" s="7">
        <v>2.62627</v>
      </c>
      <c r="L7" s="7">
        <v>0.0144041</v>
      </c>
      <c r="M7" s="7">
        <v>0.150187</v>
      </c>
      <c r="N7" s="7">
        <v>0.611423</v>
      </c>
      <c r="O7" s="7">
        <v>51.2915</v>
      </c>
      <c r="P7" s="7">
        <v>4.76837</v>
      </c>
      <c r="Q7" s="7">
        <v>0.00808001</v>
      </c>
      <c r="R7" s="4" t="s">
        <v>7</v>
      </c>
    </row>
    <row r="8">
      <c r="A8" s="4" t="s">
        <v>226</v>
      </c>
      <c r="B8" s="4">
        <v>0.0</v>
      </c>
      <c r="C8" s="7">
        <v>1.53281</v>
      </c>
      <c r="D8" s="7">
        <v>4.70098</v>
      </c>
      <c r="E8" s="7">
        <v>6.86715</v>
      </c>
      <c r="F8" s="22"/>
      <c r="G8" s="7"/>
      <c r="H8" s="7">
        <v>15.0911</v>
      </c>
      <c r="I8" s="7">
        <v>0.0226221</v>
      </c>
      <c r="J8" s="7">
        <v>0.126394</v>
      </c>
      <c r="K8" s="7">
        <v>0.0378139</v>
      </c>
      <c r="L8" s="7">
        <v>7.94172E-4</v>
      </c>
      <c r="M8" s="7">
        <v>0.144963</v>
      </c>
      <c r="N8" s="7">
        <v>0.187659</v>
      </c>
      <c r="O8" s="7">
        <v>21.6394</v>
      </c>
      <c r="P8" s="7">
        <v>5.00679</v>
      </c>
      <c r="Q8" s="7">
        <v>5.23806E-4</v>
      </c>
      <c r="R8" s="4" t="s">
        <v>7</v>
      </c>
    </row>
    <row r="9">
      <c r="A9" s="4" t="s">
        <v>226</v>
      </c>
      <c r="B9" s="4">
        <v>1.0</v>
      </c>
      <c r="C9" s="7">
        <v>1.49996</v>
      </c>
      <c r="D9" s="7">
        <v>4.69433</v>
      </c>
      <c r="E9" s="7">
        <v>6.79094</v>
      </c>
      <c r="F9" s="22"/>
      <c r="G9" s="7"/>
      <c r="H9" s="7">
        <v>13.879</v>
      </c>
      <c r="I9" s="7">
        <v>0.0211101</v>
      </c>
      <c r="J9" s="7">
        <v>0.112698</v>
      </c>
      <c r="K9" s="7">
        <v>0.0357568</v>
      </c>
      <c r="L9" s="7">
        <v>2.67982E-4</v>
      </c>
      <c r="M9" s="7">
        <v>0.14749</v>
      </c>
      <c r="N9" s="7">
        <v>0.156375</v>
      </c>
      <c r="O9" s="7">
        <v>20.3861</v>
      </c>
      <c r="P9" s="7">
        <v>4.05312</v>
      </c>
      <c r="Q9" s="7">
        <v>6.10113E-4</v>
      </c>
      <c r="R9" s="4" t="s">
        <v>7</v>
      </c>
    </row>
    <row r="10">
      <c r="A10" s="4" t="s">
        <v>226</v>
      </c>
      <c r="B10" s="4">
        <v>2.0</v>
      </c>
      <c r="C10" s="7">
        <v>1.54826</v>
      </c>
      <c r="D10" s="7">
        <v>4.67458</v>
      </c>
      <c r="E10" s="7">
        <v>6.84297</v>
      </c>
      <c r="F10" s="22">
        <f>AVERAGE(E8:E10)</f>
        <v>6.833686667</v>
      </c>
      <c r="G10" s="7">
        <v>6.833686666666666</v>
      </c>
      <c r="H10" s="7">
        <v>14.574</v>
      </c>
      <c r="I10" s="7">
        <v>0.0139725</v>
      </c>
      <c r="J10" s="7">
        <v>0.109594</v>
      </c>
      <c r="K10" s="7">
        <v>0.0359635</v>
      </c>
      <c r="L10" s="7">
        <v>4.06504E-4</v>
      </c>
      <c r="M10" s="7">
        <v>0.141564</v>
      </c>
      <c r="N10" s="7">
        <v>0.188253</v>
      </c>
      <c r="O10" s="7">
        <v>21.1021</v>
      </c>
      <c r="P10" s="7">
        <v>5.72205</v>
      </c>
      <c r="Q10" s="7">
        <v>6.85692E-4</v>
      </c>
      <c r="R10" s="4" t="s">
        <v>7</v>
      </c>
    </row>
    <row r="11">
      <c r="A11" s="23" t="s">
        <v>244</v>
      </c>
      <c r="B11" s="4">
        <v>0.0</v>
      </c>
      <c r="C11" s="7">
        <v>5.62711</v>
      </c>
      <c r="D11" s="7">
        <v>58.3862</v>
      </c>
      <c r="E11" s="7">
        <v>75.9131</v>
      </c>
      <c r="F11" s="22"/>
      <c r="G11" s="7"/>
      <c r="H11" s="7">
        <v>74.9463</v>
      </c>
      <c r="I11" s="7">
        <v>10.5262</v>
      </c>
      <c r="J11" s="7">
        <v>0.0148735</v>
      </c>
      <c r="K11" s="7">
        <v>11.8318</v>
      </c>
      <c r="L11" s="7">
        <v>0.00246835</v>
      </c>
      <c r="M11" s="7">
        <v>0.0166705</v>
      </c>
      <c r="N11" s="7">
        <v>0.0831997</v>
      </c>
      <c r="O11" s="7">
        <v>150.822</v>
      </c>
      <c r="P11" s="7">
        <v>3.33786</v>
      </c>
      <c r="Q11" s="7">
        <v>0.00110555</v>
      </c>
      <c r="R11" s="4" t="s">
        <v>7</v>
      </c>
    </row>
    <row r="12">
      <c r="A12" s="23" t="s">
        <v>244</v>
      </c>
      <c r="B12" s="4">
        <v>1.0</v>
      </c>
      <c r="C12" s="7">
        <v>4.35418</v>
      </c>
      <c r="D12" s="7">
        <v>57.8344</v>
      </c>
      <c r="E12" s="7">
        <v>74.0842</v>
      </c>
      <c r="F12" s="22"/>
      <c r="G12" s="7"/>
      <c r="H12" s="7">
        <v>77.649</v>
      </c>
      <c r="I12" s="7">
        <v>10.1362</v>
      </c>
      <c r="J12" s="7">
        <v>0.0117218</v>
      </c>
      <c r="K12" s="7">
        <v>11.8388</v>
      </c>
      <c r="L12" s="7">
        <v>0.00204873</v>
      </c>
      <c r="M12" s="7">
        <v>0.0147426</v>
      </c>
      <c r="N12" s="7">
        <v>0.0778565</v>
      </c>
      <c r="O12" s="7">
        <v>151.704</v>
      </c>
      <c r="P12" s="7">
        <v>3.8147</v>
      </c>
      <c r="Q12" s="7">
        <v>9.64403E-4</v>
      </c>
      <c r="R12" s="4" t="s">
        <v>7</v>
      </c>
    </row>
    <row r="13">
      <c r="A13" s="23" t="s">
        <v>244</v>
      </c>
      <c r="B13" s="4">
        <v>2.0</v>
      </c>
      <c r="C13" s="7">
        <v>5.85201</v>
      </c>
      <c r="D13" s="7">
        <v>59.5605</v>
      </c>
      <c r="E13" s="7">
        <v>77.2803</v>
      </c>
      <c r="F13" s="22">
        <f>AVERAGE(E11:E13)</f>
        <v>75.7592</v>
      </c>
      <c r="G13" s="7">
        <v>75.7592</v>
      </c>
      <c r="H13" s="7">
        <v>72.9007</v>
      </c>
      <c r="I13" s="7">
        <v>11.7512</v>
      </c>
      <c r="J13" s="7">
        <v>0.0148408</v>
      </c>
      <c r="K13" s="7">
        <v>11.8008</v>
      </c>
      <c r="L13" s="7">
        <v>0.00199461</v>
      </c>
      <c r="M13" s="7">
        <v>0.0159771</v>
      </c>
      <c r="N13" s="7">
        <v>0.0890772</v>
      </c>
      <c r="O13" s="7">
        <v>150.142</v>
      </c>
      <c r="P13" s="7">
        <v>3.8147</v>
      </c>
      <c r="Q13" s="7">
        <v>0.00107527</v>
      </c>
      <c r="R13" s="4" t="s">
        <v>7</v>
      </c>
    </row>
    <row r="14">
      <c r="A14" s="23" t="s">
        <v>245</v>
      </c>
      <c r="B14" s="4">
        <v>0.0</v>
      </c>
      <c r="C14" s="7">
        <v>6.40701</v>
      </c>
      <c r="D14" s="7">
        <v>98.281</v>
      </c>
      <c r="E14" s="7">
        <v>126.581</v>
      </c>
      <c r="F14" s="22"/>
      <c r="G14" s="7"/>
      <c r="H14" s="7">
        <v>94.9655</v>
      </c>
      <c r="I14" s="7">
        <v>22.1382</v>
      </c>
      <c r="J14" s="7">
        <v>0.0130746</v>
      </c>
      <c r="K14" s="7">
        <v>21.8246</v>
      </c>
      <c r="L14" s="7">
        <v>0.00249863</v>
      </c>
      <c r="M14" s="7">
        <v>0.0155482</v>
      </c>
      <c r="N14" s="7">
        <v>0.115029</v>
      </c>
      <c r="O14" s="7">
        <v>221.511</v>
      </c>
      <c r="P14" s="7">
        <v>3.57628</v>
      </c>
      <c r="Q14" s="7">
        <v>0.00135541</v>
      </c>
      <c r="R14" s="4" t="s">
        <v>7</v>
      </c>
    </row>
    <row r="15">
      <c r="A15" s="23" t="s">
        <v>245</v>
      </c>
      <c r="B15" s="4">
        <v>1.0</v>
      </c>
      <c r="C15" s="7">
        <v>6.19528</v>
      </c>
      <c r="D15" s="7">
        <v>88.7759</v>
      </c>
      <c r="E15" s="7">
        <v>116.838</v>
      </c>
      <c r="F15" s="22"/>
      <c r="G15" s="7"/>
      <c r="H15" s="7">
        <v>90.479</v>
      </c>
      <c r="I15" s="7">
        <v>14.8737</v>
      </c>
      <c r="J15" s="7">
        <v>0.0153019</v>
      </c>
      <c r="K15" s="7">
        <v>21.7998</v>
      </c>
      <c r="L15" s="7">
        <v>0.00232482</v>
      </c>
      <c r="M15" s="7">
        <v>0.0145593</v>
      </c>
      <c r="N15" s="7">
        <v>0.121392</v>
      </c>
      <c r="O15" s="7">
        <v>207.281</v>
      </c>
      <c r="P15" s="7">
        <v>3.8147</v>
      </c>
      <c r="Q15" s="7">
        <v>0.00144625</v>
      </c>
      <c r="R15" s="4" t="s">
        <v>7</v>
      </c>
    </row>
    <row r="16">
      <c r="A16" s="23" t="s">
        <v>245</v>
      </c>
      <c r="B16" s="4">
        <v>2.0</v>
      </c>
      <c r="C16" s="7">
        <v>6.80508</v>
      </c>
      <c r="D16" s="7">
        <v>90.6604</v>
      </c>
      <c r="E16" s="7">
        <v>119.316</v>
      </c>
      <c r="F16" s="22">
        <f>AVERAGE(E14:E16)</f>
        <v>120.9116667</v>
      </c>
      <c r="G16" s="7">
        <v>120.91166666666668</v>
      </c>
      <c r="H16" s="7">
        <v>88.6499</v>
      </c>
      <c r="I16" s="7">
        <v>17.6155</v>
      </c>
      <c r="J16" s="7">
        <v>0.0156591</v>
      </c>
      <c r="K16" s="7">
        <v>21.7799</v>
      </c>
      <c r="L16" s="7">
        <v>0.00249815</v>
      </c>
      <c r="M16" s="7">
        <v>0.0150506</v>
      </c>
      <c r="N16" s="7">
        <v>0.115505</v>
      </c>
      <c r="O16" s="7">
        <v>207.928</v>
      </c>
      <c r="P16" s="7">
        <v>3.8147</v>
      </c>
      <c r="Q16" s="7">
        <v>0.00152469</v>
      </c>
      <c r="R16" s="4" t="s">
        <v>7</v>
      </c>
    </row>
    <row r="17">
      <c r="A17" s="23" t="s">
        <v>246</v>
      </c>
      <c r="B17" s="4">
        <v>0.0</v>
      </c>
      <c r="C17" s="7">
        <v>0.667511</v>
      </c>
      <c r="D17" s="7">
        <v>16.7958</v>
      </c>
      <c r="E17" s="7">
        <v>18.6333</v>
      </c>
      <c r="F17" s="22"/>
      <c r="G17" s="7"/>
      <c r="H17" s="7">
        <v>62.4036</v>
      </c>
      <c r="I17" s="7">
        <v>0.742838</v>
      </c>
      <c r="J17" s="7">
        <v>0.0186894</v>
      </c>
      <c r="K17" s="7">
        <v>1.10166</v>
      </c>
      <c r="L17" s="7">
        <v>0.00446773</v>
      </c>
      <c r="M17" s="7">
        <v>0.0149822</v>
      </c>
      <c r="N17" s="7">
        <v>0.0271039</v>
      </c>
      <c r="O17" s="7">
        <v>80.9953</v>
      </c>
      <c r="P17" s="7">
        <v>3.8147</v>
      </c>
      <c r="Q17" s="7">
        <v>7.67946E-4</v>
      </c>
      <c r="R17" s="4" t="s">
        <v>7</v>
      </c>
    </row>
    <row r="18">
      <c r="A18" s="23" t="s">
        <v>246</v>
      </c>
      <c r="B18" s="4">
        <v>1.0</v>
      </c>
      <c r="C18" s="7">
        <v>0.518428</v>
      </c>
      <c r="D18" s="7">
        <v>16.7055</v>
      </c>
      <c r="E18" s="7">
        <v>18.3719</v>
      </c>
      <c r="F18" s="22"/>
      <c r="G18" s="7"/>
      <c r="H18" s="7">
        <v>64.3447</v>
      </c>
      <c r="I18" s="7">
        <v>0.664883</v>
      </c>
      <c r="J18" s="7">
        <v>0.014612</v>
      </c>
      <c r="K18" s="7">
        <v>1.08583</v>
      </c>
      <c r="L18" s="7">
        <v>0.00436592</v>
      </c>
      <c r="M18" s="7">
        <v>0.0153449</v>
      </c>
      <c r="N18" s="7">
        <v>0.0301259</v>
      </c>
      <c r="O18" s="7">
        <v>82.68</v>
      </c>
      <c r="P18" s="7">
        <v>4.05312</v>
      </c>
      <c r="Q18" s="7">
        <v>6.14166E-4</v>
      </c>
      <c r="R18" s="4" t="s">
        <v>7</v>
      </c>
    </row>
    <row r="19">
      <c r="A19" s="23" t="s">
        <v>246</v>
      </c>
      <c r="B19" s="4">
        <v>2.0</v>
      </c>
      <c r="C19" s="7">
        <v>0.523409</v>
      </c>
      <c r="D19" s="7">
        <v>16.8745</v>
      </c>
      <c r="E19" s="7">
        <v>18.5535</v>
      </c>
      <c r="F19" s="22">
        <f>AVERAGE(E17:E19)</f>
        <v>18.51956667</v>
      </c>
      <c r="G19" s="7">
        <v>18.519566666666666</v>
      </c>
      <c r="H19" s="7">
        <v>62.0291</v>
      </c>
      <c r="I19" s="7">
        <v>0.751515</v>
      </c>
      <c r="J19" s="7">
        <v>0.0183191</v>
      </c>
      <c r="K19" s="7">
        <v>1.09363</v>
      </c>
      <c r="L19" s="7">
        <v>5.39541E-4</v>
      </c>
      <c r="M19" s="7">
        <v>0.0145028</v>
      </c>
      <c r="N19" s="7">
        <v>0.0259271</v>
      </c>
      <c r="O19" s="7">
        <v>80.5421</v>
      </c>
      <c r="P19" s="7">
        <v>3.09944</v>
      </c>
      <c r="Q19" s="7">
        <v>5.03063E-4</v>
      </c>
      <c r="R19" s="4" t="s">
        <v>7</v>
      </c>
    </row>
    <row r="20">
      <c r="A20" s="4" t="s">
        <v>247</v>
      </c>
      <c r="B20" s="4">
        <v>0.0</v>
      </c>
      <c r="C20" s="7">
        <v>3.36448</v>
      </c>
      <c r="D20" s="7">
        <v>11.6083</v>
      </c>
      <c r="E20" s="7">
        <v>15.8533</v>
      </c>
      <c r="F20" s="22"/>
      <c r="G20" s="7"/>
      <c r="I20" s="7">
        <v>15.0242</v>
      </c>
      <c r="J20" s="7">
        <v>0.117621</v>
      </c>
      <c r="K20" s="7">
        <v>0.2909</v>
      </c>
      <c r="L20" s="7">
        <v>8.24213E-4</v>
      </c>
      <c r="M20" s="7">
        <v>0.15303</v>
      </c>
      <c r="N20" s="7">
        <v>0.298942</v>
      </c>
      <c r="O20" s="7">
        <v>30.5746</v>
      </c>
      <c r="P20" s="7">
        <v>4.76837</v>
      </c>
      <c r="Q20" s="7">
        <v>0.00110769</v>
      </c>
      <c r="R20" s="4"/>
    </row>
    <row r="21">
      <c r="A21" s="4" t="s">
        <v>247</v>
      </c>
      <c r="B21" s="4">
        <v>1.0</v>
      </c>
      <c r="C21" s="7">
        <v>3.35677</v>
      </c>
      <c r="D21" s="7">
        <v>11.2743</v>
      </c>
      <c r="E21" s="7">
        <v>15.5604</v>
      </c>
      <c r="F21" s="22"/>
      <c r="G21" s="7"/>
      <c r="I21" s="7">
        <v>15.0302</v>
      </c>
      <c r="J21" s="7">
        <v>0.139498</v>
      </c>
      <c r="K21" s="7">
        <v>0.292865</v>
      </c>
      <c r="L21" s="7">
        <v>8.7285E-4</v>
      </c>
      <c r="M21" s="7">
        <v>0.147832</v>
      </c>
      <c r="N21" s="7">
        <v>0.289983</v>
      </c>
      <c r="O21" s="7">
        <v>30.2357</v>
      </c>
      <c r="P21" s="7">
        <v>5.00679</v>
      </c>
      <c r="Q21" s="7">
        <v>0.00103593</v>
      </c>
      <c r="R21" s="4"/>
    </row>
    <row r="22">
      <c r="A22" s="4" t="s">
        <v>247</v>
      </c>
      <c r="B22" s="4">
        <v>2.0</v>
      </c>
      <c r="C22" s="7">
        <v>3.34178</v>
      </c>
      <c r="D22" s="7">
        <v>11.1317</v>
      </c>
      <c r="E22" s="7">
        <v>15.3623</v>
      </c>
      <c r="F22" s="22">
        <f>AVERAGE(E20:E22)</f>
        <v>15.592</v>
      </c>
      <c r="G22" s="7">
        <v>15.591999999999999</v>
      </c>
      <c r="I22" s="7">
        <v>15.2134</v>
      </c>
      <c r="J22" s="7">
        <v>0.127909</v>
      </c>
      <c r="K22" s="7">
        <v>0.290911</v>
      </c>
      <c r="L22" s="7">
        <v>8.13961E-4</v>
      </c>
      <c r="M22" s="7">
        <v>0.150195</v>
      </c>
      <c r="N22" s="7">
        <v>0.276684</v>
      </c>
      <c r="O22" s="7">
        <v>30.2601</v>
      </c>
      <c r="P22" s="7">
        <v>4.52995</v>
      </c>
      <c r="Q22" s="7">
        <v>0.00104594</v>
      </c>
      <c r="R22" s="4"/>
    </row>
    <row r="23">
      <c r="A23" s="4" t="s">
        <v>248</v>
      </c>
      <c r="B23" s="4">
        <v>0.0</v>
      </c>
      <c r="C23" s="7">
        <v>6.60033</v>
      </c>
      <c r="D23" s="7">
        <v>27.7069</v>
      </c>
      <c r="E23" s="7">
        <v>37.5106</v>
      </c>
      <c r="F23" s="22"/>
      <c r="G23" s="7"/>
      <c r="I23" s="7">
        <v>17.9859</v>
      </c>
      <c r="J23" s="7">
        <v>0.164098</v>
      </c>
      <c r="K23" s="7">
        <v>2.56329</v>
      </c>
      <c r="L23" s="7">
        <v>0.00568295</v>
      </c>
      <c r="M23" s="7">
        <v>0.142851</v>
      </c>
      <c r="N23" s="7">
        <v>0.698977</v>
      </c>
      <c r="O23" s="7">
        <v>55.1543</v>
      </c>
      <c r="P23" s="7">
        <v>5.48363</v>
      </c>
      <c r="Q23" s="7">
        <v>0.00575662</v>
      </c>
      <c r="R23" s="4"/>
    </row>
    <row r="24">
      <c r="A24" s="4" t="s">
        <v>248</v>
      </c>
      <c r="B24" s="4">
        <v>1.0</v>
      </c>
      <c r="C24" s="7">
        <v>6.63681</v>
      </c>
      <c r="D24" s="7">
        <v>27.7954</v>
      </c>
      <c r="E24" s="7">
        <v>37.595</v>
      </c>
      <c r="F24" s="22"/>
      <c r="G24" s="7"/>
      <c r="I24" s="7">
        <v>17.8001</v>
      </c>
      <c r="J24" s="7">
        <v>0.150706</v>
      </c>
      <c r="K24" s="7">
        <v>2.53889</v>
      </c>
      <c r="L24" s="7">
        <v>0.00552678</v>
      </c>
      <c r="M24" s="7">
        <v>0.1438</v>
      </c>
      <c r="N24" s="7">
        <v>0.767924</v>
      </c>
      <c r="O24" s="7">
        <v>55.066</v>
      </c>
      <c r="P24" s="7">
        <v>4.52995</v>
      </c>
      <c r="Q24" s="7">
        <v>0.00568581</v>
      </c>
      <c r="R24" s="4"/>
    </row>
    <row r="25">
      <c r="A25" s="4" t="s">
        <v>248</v>
      </c>
      <c r="B25" s="4">
        <v>2.0</v>
      </c>
      <c r="C25" s="7">
        <v>6.86904</v>
      </c>
      <c r="D25" s="7">
        <v>26.9991</v>
      </c>
      <c r="E25" s="7">
        <v>37.0752</v>
      </c>
      <c r="F25" s="22">
        <f>AVERAGE(E23:E25)</f>
        <v>37.3936</v>
      </c>
      <c r="G25" s="7">
        <v>37.3936</v>
      </c>
      <c r="I25" s="7">
        <v>18.349</v>
      </c>
      <c r="J25" s="7">
        <v>0.164576</v>
      </c>
      <c r="K25" s="7">
        <v>2.54845</v>
      </c>
      <c r="L25" s="7">
        <v>0.00567603</v>
      </c>
      <c r="M25" s="7">
        <v>0.152236</v>
      </c>
      <c r="N25" s="7">
        <v>0.776087</v>
      </c>
      <c r="O25" s="7">
        <v>55.0712</v>
      </c>
      <c r="P25" s="7">
        <v>4.29153</v>
      </c>
      <c r="Q25" s="7">
        <v>0.00572896</v>
      </c>
      <c r="R25" s="4"/>
    </row>
    <row r="26">
      <c r="A26" s="4" t="s">
        <v>249</v>
      </c>
      <c r="B26" s="4">
        <v>0.0</v>
      </c>
      <c r="C26" s="7">
        <v>1.58719</v>
      </c>
      <c r="D26" s="7">
        <v>4.5257</v>
      </c>
      <c r="E26" s="7">
        <v>6.74825</v>
      </c>
      <c r="F26" s="22"/>
      <c r="G26" s="7"/>
      <c r="I26" s="7">
        <v>15.0478</v>
      </c>
      <c r="J26" s="7">
        <v>0.12193</v>
      </c>
      <c r="K26" s="7">
        <v>0.0373247</v>
      </c>
      <c r="L26" s="7">
        <v>3.12328E-4</v>
      </c>
      <c r="M26" s="7">
        <v>0.149051</v>
      </c>
      <c r="N26" s="7">
        <v>0.173482</v>
      </c>
      <c r="O26" s="7">
        <v>21.4781</v>
      </c>
      <c r="P26" s="7">
        <v>6.91414</v>
      </c>
      <c r="Q26" s="7">
        <v>7.00951E-4</v>
      </c>
      <c r="R26" s="4"/>
    </row>
    <row r="27">
      <c r="A27" s="4" t="s">
        <v>249</v>
      </c>
      <c r="B27" s="4">
        <v>1.0</v>
      </c>
      <c r="C27" s="7">
        <v>1.49317</v>
      </c>
      <c r="D27" s="7">
        <v>4.51407</v>
      </c>
      <c r="E27" s="7">
        <v>6.59829</v>
      </c>
      <c r="F27" s="22"/>
      <c r="G27" s="7"/>
      <c r="I27" s="7">
        <v>14.2801</v>
      </c>
      <c r="J27" s="7">
        <v>0.112763</v>
      </c>
      <c r="K27" s="7">
        <v>0.0346661</v>
      </c>
      <c r="L27" s="7">
        <v>1.51396E-4</v>
      </c>
      <c r="M27" s="7">
        <v>0.143938</v>
      </c>
      <c r="N27" s="7">
        <v>0.147499</v>
      </c>
      <c r="O27" s="7">
        <v>20.595</v>
      </c>
      <c r="P27" s="7">
        <v>5.00679</v>
      </c>
      <c r="Q27" s="7">
        <v>5.6839E-4</v>
      </c>
      <c r="R27" s="4"/>
    </row>
    <row r="28">
      <c r="A28" s="4" t="s">
        <v>249</v>
      </c>
      <c r="B28" s="4">
        <v>2.0</v>
      </c>
      <c r="C28" s="7">
        <v>1.5576</v>
      </c>
      <c r="D28" s="7">
        <v>4.53833</v>
      </c>
      <c r="E28" s="7">
        <v>6.68953</v>
      </c>
      <c r="F28" s="22">
        <f>AVERAGE(E26:E28)</f>
        <v>6.67869</v>
      </c>
      <c r="G28" s="7">
        <v>6.6786900000000005</v>
      </c>
      <c r="I28" s="7">
        <v>13.7207</v>
      </c>
      <c r="J28" s="7">
        <v>0.114369</v>
      </c>
      <c r="K28" s="7">
        <v>0.035244</v>
      </c>
      <c r="L28" s="7">
        <v>1.46866E-4</v>
      </c>
      <c r="M28" s="7">
        <v>0.140569</v>
      </c>
      <c r="N28" s="7">
        <v>0.166346</v>
      </c>
      <c r="O28" s="7">
        <v>20.1174</v>
      </c>
      <c r="P28" s="7">
        <v>5.48363</v>
      </c>
      <c r="Q28" s="7">
        <v>5.56707E-4</v>
      </c>
      <c r="R28" s="4"/>
    </row>
    <row r="29">
      <c r="A29" s="24" t="s">
        <v>250</v>
      </c>
      <c r="B29" s="4">
        <v>0.0</v>
      </c>
      <c r="C29" s="7">
        <v>5.84675</v>
      </c>
      <c r="D29" s="7">
        <v>56.9818</v>
      </c>
      <c r="E29" s="7">
        <v>74.5524</v>
      </c>
      <c r="F29" s="22"/>
      <c r="G29" s="7"/>
      <c r="I29" s="7">
        <v>74.0076</v>
      </c>
      <c r="J29" s="7">
        <v>0.0130727</v>
      </c>
      <c r="K29" s="7">
        <v>11.6587</v>
      </c>
      <c r="L29" s="7">
        <v>0.00163198</v>
      </c>
      <c r="M29" s="7">
        <v>0.0155473</v>
      </c>
      <c r="N29" s="7">
        <v>0.0913725</v>
      </c>
      <c r="O29" s="7">
        <v>148.523</v>
      </c>
      <c r="P29" s="7">
        <v>3.33786</v>
      </c>
      <c r="Q29" s="7">
        <v>0.00103736</v>
      </c>
      <c r="R29" s="4"/>
    </row>
    <row r="30">
      <c r="A30" s="24" t="s">
        <v>250</v>
      </c>
      <c r="B30" s="4">
        <v>1.0</v>
      </c>
      <c r="C30" s="7">
        <v>4.60287</v>
      </c>
      <c r="D30" s="7">
        <v>64.2118</v>
      </c>
      <c r="E30" s="7">
        <v>80.5976</v>
      </c>
      <c r="F30" s="22"/>
      <c r="G30" s="7"/>
      <c r="I30" s="7">
        <v>77.9401</v>
      </c>
      <c r="J30" s="7">
        <v>0.0137768</v>
      </c>
      <c r="K30" s="7">
        <v>11.7223</v>
      </c>
      <c r="L30" s="7">
        <v>0.00237823</v>
      </c>
      <c r="M30" s="7">
        <v>0.0150006</v>
      </c>
      <c r="N30" s="7">
        <v>0.100966</v>
      </c>
      <c r="O30" s="7">
        <v>158.505</v>
      </c>
      <c r="P30" s="7">
        <v>3.8147</v>
      </c>
      <c r="Q30" s="7">
        <v>9.33647E-4</v>
      </c>
      <c r="R30" s="4"/>
    </row>
    <row r="31">
      <c r="A31" s="24" t="s">
        <v>250</v>
      </c>
      <c r="B31" s="4">
        <v>2.0</v>
      </c>
      <c r="C31" s="7">
        <v>5.75581</v>
      </c>
      <c r="D31" s="7">
        <v>62.4336</v>
      </c>
      <c r="E31" s="7">
        <v>79.9085</v>
      </c>
      <c r="F31" s="22">
        <f>AVERAGE(E29:E31)</f>
        <v>78.35283333</v>
      </c>
      <c r="G31" s="7">
        <v>78.35283333333334</v>
      </c>
      <c r="I31" s="7">
        <v>73.4729</v>
      </c>
      <c r="J31" s="7">
        <v>0.0140681</v>
      </c>
      <c r="K31" s="7">
        <v>11.6565</v>
      </c>
      <c r="L31" s="7">
        <v>0.00186658</v>
      </c>
      <c r="M31" s="7">
        <v>0.0146706</v>
      </c>
      <c r="N31" s="7">
        <v>0.10675</v>
      </c>
      <c r="O31" s="7">
        <v>153.344</v>
      </c>
      <c r="P31" s="7">
        <v>3.09944</v>
      </c>
      <c r="Q31" s="7">
        <v>0.00103617</v>
      </c>
      <c r="R31" s="4"/>
    </row>
    <row r="32">
      <c r="A32" s="24" t="s">
        <v>251</v>
      </c>
      <c r="B32" s="4">
        <v>0.0</v>
      </c>
      <c r="C32" s="7">
        <v>6.08612</v>
      </c>
      <c r="D32" s="7">
        <v>99.42</v>
      </c>
      <c r="E32" s="7">
        <v>127.173</v>
      </c>
      <c r="F32" s="22"/>
      <c r="G32" s="7"/>
      <c r="I32" s="7">
        <v>95.0753</v>
      </c>
      <c r="J32" s="7">
        <v>0.0176358</v>
      </c>
      <c r="K32" s="7">
        <v>21.5958</v>
      </c>
      <c r="L32" s="7">
        <v>0.00255656</v>
      </c>
      <c r="M32" s="7">
        <v>0.015034</v>
      </c>
      <c r="N32" s="7">
        <v>0.102744</v>
      </c>
      <c r="O32" s="7">
        <v>222.208</v>
      </c>
      <c r="P32" s="7">
        <v>3.57628</v>
      </c>
      <c r="Q32" s="7">
        <v>0.00130081</v>
      </c>
      <c r="R32" s="4"/>
    </row>
    <row r="33">
      <c r="A33" s="24" t="s">
        <v>251</v>
      </c>
      <c r="B33" s="4">
        <v>1.0</v>
      </c>
      <c r="C33" s="7">
        <v>6.08924</v>
      </c>
      <c r="D33" s="7">
        <v>98.7388</v>
      </c>
      <c r="E33" s="7">
        <v>126.454</v>
      </c>
      <c r="F33" s="22"/>
      <c r="G33" s="7"/>
      <c r="I33" s="7">
        <v>91.4197</v>
      </c>
      <c r="J33" s="7">
        <v>0.0133731</v>
      </c>
      <c r="K33" s="7">
        <v>21.558</v>
      </c>
      <c r="L33" s="7">
        <v>0.00265145</v>
      </c>
      <c r="M33" s="7">
        <v>0.0150514</v>
      </c>
      <c r="N33" s="7">
        <v>0.106726</v>
      </c>
      <c r="O33" s="7">
        <v>217.839</v>
      </c>
      <c r="P33" s="7">
        <v>3.57628</v>
      </c>
      <c r="Q33" s="7">
        <v>0.00135756</v>
      </c>
      <c r="R33" s="4"/>
    </row>
    <row r="34">
      <c r="A34" s="24" t="s">
        <v>251</v>
      </c>
      <c r="B34" s="4">
        <v>2.0</v>
      </c>
      <c r="C34" s="7">
        <v>6.30393</v>
      </c>
      <c r="D34" s="7">
        <v>98.9305</v>
      </c>
      <c r="E34" s="7">
        <v>126.881</v>
      </c>
      <c r="F34" s="22">
        <f>AVERAGE(E32:E34)</f>
        <v>126.836</v>
      </c>
      <c r="G34" s="7">
        <v>126.83600000000001</v>
      </c>
      <c r="I34" s="7">
        <v>93.085</v>
      </c>
      <c r="J34" s="7">
        <v>0.0148466</v>
      </c>
      <c r="K34" s="7">
        <v>21.5749</v>
      </c>
      <c r="L34" s="7">
        <v>0.00360155</v>
      </c>
      <c r="M34" s="7">
        <v>0.0148304</v>
      </c>
      <c r="N34" s="7">
        <v>0.118894</v>
      </c>
      <c r="O34" s="7">
        <v>219.932</v>
      </c>
      <c r="P34" s="7">
        <v>4.29153</v>
      </c>
      <c r="Q34" s="7">
        <v>0.00144553</v>
      </c>
      <c r="R34" s="4"/>
    </row>
    <row r="35">
      <c r="A35" s="24" t="s">
        <v>252</v>
      </c>
      <c r="B35" s="4">
        <v>0.0</v>
      </c>
      <c r="C35" s="7">
        <v>0.506224</v>
      </c>
      <c r="D35" s="7">
        <v>13.3805</v>
      </c>
      <c r="E35" s="7">
        <v>15.0596</v>
      </c>
      <c r="F35" s="22"/>
      <c r="G35" s="7"/>
      <c r="I35" s="7">
        <v>62.1899</v>
      </c>
      <c r="J35" s="7">
        <v>0.0117671</v>
      </c>
      <c r="K35" s="7">
        <v>1.12141</v>
      </c>
      <c r="L35" s="7">
        <v>1.57356E-4</v>
      </c>
      <c r="M35" s="7">
        <v>0.0153413</v>
      </c>
      <c r="N35" s="7">
        <v>0.0226853</v>
      </c>
      <c r="O35" s="7">
        <v>77.2189</v>
      </c>
      <c r="P35" s="7">
        <v>3.8147</v>
      </c>
      <c r="Q35" s="7">
        <v>5.78165E-4</v>
      </c>
      <c r="R35" s="4"/>
    </row>
    <row r="36">
      <c r="A36" s="24" t="s">
        <v>252</v>
      </c>
      <c r="B36" s="4">
        <v>1.0</v>
      </c>
      <c r="C36" s="7">
        <v>0.492459</v>
      </c>
      <c r="D36" s="7">
        <v>13.5232</v>
      </c>
      <c r="E36" s="7">
        <v>15.1465</v>
      </c>
      <c r="F36" s="22"/>
      <c r="G36" s="7"/>
      <c r="I36" s="7">
        <v>63.0752</v>
      </c>
      <c r="J36" s="7">
        <v>0.012085</v>
      </c>
      <c r="K36" s="7">
        <v>1.07897</v>
      </c>
      <c r="L36" s="7">
        <v>4.46081E-4</v>
      </c>
      <c r="M36" s="7">
        <v>0.0153351</v>
      </c>
      <c r="N36" s="7">
        <v>0.0232246</v>
      </c>
      <c r="O36" s="7">
        <v>78.1922</v>
      </c>
      <c r="P36" s="7">
        <v>2.86102</v>
      </c>
      <c r="Q36" s="7">
        <v>4.76122E-4</v>
      </c>
      <c r="R36" s="4"/>
    </row>
    <row r="37">
      <c r="A37" s="24" t="s">
        <v>252</v>
      </c>
      <c r="B37" s="4">
        <v>2.0</v>
      </c>
      <c r="C37" s="7">
        <v>0.639469</v>
      </c>
      <c r="D37" s="7">
        <v>13.1051</v>
      </c>
      <c r="E37" s="7">
        <v>14.9165</v>
      </c>
      <c r="F37" s="22">
        <f>AVERAGE(E35:E37)</f>
        <v>15.04086667</v>
      </c>
      <c r="G37" s="7">
        <v>15.040866666666666</v>
      </c>
      <c r="I37" s="7">
        <v>63.1443</v>
      </c>
      <c r="J37" s="7">
        <v>0.0148103</v>
      </c>
      <c r="K37" s="7">
        <v>1.10816</v>
      </c>
      <c r="L37" s="7">
        <v>0.00319362</v>
      </c>
      <c r="M37" s="7">
        <v>0.0164654</v>
      </c>
      <c r="N37" s="7">
        <v>0.0233793</v>
      </c>
      <c r="O37" s="7">
        <v>78.0247</v>
      </c>
      <c r="P37" s="7">
        <v>2.86102</v>
      </c>
      <c r="Q37" s="7">
        <v>5.92947E-4</v>
      </c>
      <c r="R37" s="4"/>
    </row>
    <row r="41">
      <c r="B41" s="25" t="s">
        <v>148</v>
      </c>
      <c r="C41" s="4" t="s">
        <v>113</v>
      </c>
      <c r="H41" s="4" t="s">
        <v>253</v>
      </c>
      <c r="K41" s="4" t="s">
        <v>254</v>
      </c>
    </row>
    <row r="42">
      <c r="A42" s="6"/>
      <c r="B42" s="6" t="s">
        <v>115</v>
      </c>
      <c r="C42" s="4" t="s">
        <v>229</v>
      </c>
      <c r="D42" s="4" t="s">
        <v>119</v>
      </c>
      <c r="E42" s="4" t="s">
        <v>147</v>
      </c>
      <c r="F42" s="4" t="s">
        <v>118</v>
      </c>
      <c r="G42" s="6" t="s">
        <v>115</v>
      </c>
      <c r="H42" s="4" t="s">
        <v>119</v>
      </c>
      <c r="I42" s="4" t="s">
        <v>118</v>
      </c>
      <c r="J42" s="4" t="s">
        <v>147</v>
      </c>
      <c r="K42" s="4" t="s">
        <v>119</v>
      </c>
      <c r="L42" s="4" t="s">
        <v>118</v>
      </c>
    </row>
    <row r="43">
      <c r="A43" s="6"/>
      <c r="B43" s="4">
        <v>8.0</v>
      </c>
      <c r="C43" s="7">
        <v>8.997536667</v>
      </c>
      <c r="D43" s="7">
        <v>6.6786900000000005</v>
      </c>
      <c r="E43" s="7">
        <v>7.105319</v>
      </c>
      <c r="F43" s="7">
        <v>6.833686666666666</v>
      </c>
      <c r="G43" s="4">
        <v>8.0</v>
      </c>
      <c r="H43" s="8">
        <f t="shared" ref="H43:H45" si="1">C43/D43</f>
        <v>1.347200823</v>
      </c>
      <c r="I43" s="8">
        <f t="shared" ref="I43:I45" si="2">C43/F43</f>
        <v>1.316644603</v>
      </c>
      <c r="J43" s="8">
        <f t="shared" ref="J43:J45" si="3">C43/E43</f>
        <v>1.266310023</v>
      </c>
      <c r="K43" s="8">
        <f t="shared" ref="K43:K45" si="4">E43/D43</f>
        <v>1.063879144</v>
      </c>
      <c r="L43" s="8">
        <f t="shared" ref="L43:L45" si="5">E43/F43</f>
        <v>1.039749018</v>
      </c>
    </row>
    <row r="44">
      <c r="A44" s="26"/>
      <c r="B44" s="4">
        <v>12.0</v>
      </c>
      <c r="C44" s="7">
        <v>38.50453333</v>
      </c>
      <c r="D44" s="7">
        <v>15.591999999999999</v>
      </c>
      <c r="E44" s="7">
        <v>17.82815333</v>
      </c>
      <c r="F44" s="7">
        <v>13.194333333333333</v>
      </c>
      <c r="G44" s="4">
        <v>12.0</v>
      </c>
      <c r="H44" s="8">
        <f t="shared" si="1"/>
        <v>2.469505729</v>
      </c>
      <c r="I44" s="8">
        <f t="shared" si="2"/>
        <v>2.91826289</v>
      </c>
      <c r="J44" s="8">
        <f t="shared" si="3"/>
        <v>2.15976005</v>
      </c>
      <c r="K44" s="8">
        <f t="shared" si="4"/>
        <v>1.143416709</v>
      </c>
      <c r="L44" s="8">
        <f t="shared" si="5"/>
        <v>1.351197736</v>
      </c>
    </row>
    <row r="45">
      <c r="A45" s="26"/>
      <c r="B45" s="4">
        <v>16.0</v>
      </c>
      <c r="C45" s="7">
        <v>280.3266667</v>
      </c>
      <c r="D45" s="7">
        <v>37.3936</v>
      </c>
      <c r="E45" s="7">
        <v>126.506059</v>
      </c>
      <c r="F45" s="7">
        <v>32.21996666666667</v>
      </c>
      <c r="G45" s="4">
        <v>16.0</v>
      </c>
      <c r="H45" s="8">
        <f t="shared" si="1"/>
        <v>7.496648269</v>
      </c>
      <c r="I45" s="8">
        <f t="shared" si="2"/>
        <v>8.700402133</v>
      </c>
      <c r="J45" s="8">
        <f t="shared" si="3"/>
        <v>2.215914944</v>
      </c>
      <c r="K45" s="8">
        <f t="shared" si="4"/>
        <v>3.383093872</v>
      </c>
      <c r="L45" s="8">
        <f t="shared" si="5"/>
        <v>3.92632495</v>
      </c>
    </row>
    <row r="46">
      <c r="A46" s="26"/>
    </row>
    <row r="67">
      <c r="B67" s="27" t="s">
        <v>139</v>
      </c>
      <c r="C67" s="4" t="s">
        <v>113</v>
      </c>
      <c r="H67" s="4" t="s">
        <v>253</v>
      </c>
      <c r="K67" s="4" t="s">
        <v>254</v>
      </c>
    </row>
    <row r="68">
      <c r="B68" s="6" t="s">
        <v>115</v>
      </c>
      <c r="C68" s="16" t="s">
        <v>229</v>
      </c>
      <c r="D68" s="4" t="s">
        <v>119</v>
      </c>
      <c r="E68" s="4" t="s">
        <v>147</v>
      </c>
      <c r="F68" s="4" t="s">
        <v>118</v>
      </c>
      <c r="G68" s="6" t="s">
        <v>115</v>
      </c>
      <c r="H68" s="4" t="s">
        <v>119</v>
      </c>
      <c r="I68" s="4" t="s">
        <v>118</v>
      </c>
      <c r="J68" s="4" t="s">
        <v>147</v>
      </c>
      <c r="K68" s="4" t="s">
        <v>119</v>
      </c>
      <c r="L68" s="4" t="s">
        <v>118</v>
      </c>
    </row>
    <row r="69">
      <c r="B69" s="4">
        <v>8.0</v>
      </c>
      <c r="C69" s="7">
        <v>83.06946667</v>
      </c>
      <c r="D69" s="7">
        <v>15.040866666666666</v>
      </c>
      <c r="E69" s="7">
        <v>32.643064</v>
      </c>
      <c r="F69" s="7">
        <v>18.519566666666666</v>
      </c>
      <c r="G69" s="7">
        <v>8.0</v>
      </c>
      <c r="H69" s="8">
        <f t="shared" ref="H69:H71" si="6">C69/D69</f>
        <v>5.522917563</v>
      </c>
      <c r="I69" s="8">
        <f t="shared" ref="I69:I71" si="7">C69/F69</f>
        <v>4.485497321</v>
      </c>
      <c r="J69" s="8">
        <f t="shared" ref="J69:J71" si="8">C69/E69</f>
        <v>2.54478154</v>
      </c>
      <c r="K69" s="8">
        <f t="shared" ref="K69:K71" si="9">E69/D69</f>
        <v>2.170291428</v>
      </c>
      <c r="L69" s="8">
        <f t="shared" ref="L69:L71" si="10">E69/F69</f>
        <v>1.762625691</v>
      </c>
    </row>
    <row r="70">
      <c r="B70" s="4">
        <v>12.0</v>
      </c>
      <c r="C70" s="7">
        <v>888.744</v>
      </c>
      <c r="D70" s="7">
        <v>78.35283333333334</v>
      </c>
      <c r="E70" s="7">
        <v>127.238635</v>
      </c>
      <c r="F70" s="7">
        <v>75.7592</v>
      </c>
      <c r="G70" s="7">
        <v>12.0</v>
      </c>
      <c r="H70" s="8">
        <f t="shared" si="6"/>
        <v>11.34284444</v>
      </c>
      <c r="I70" s="8">
        <f t="shared" si="7"/>
        <v>11.73116928</v>
      </c>
      <c r="J70" s="8">
        <f t="shared" si="8"/>
        <v>6.984859591</v>
      </c>
      <c r="K70" s="8">
        <f t="shared" si="9"/>
        <v>1.623918748</v>
      </c>
      <c r="L70" s="8">
        <f t="shared" si="10"/>
        <v>1.679513973</v>
      </c>
    </row>
    <row r="71">
      <c r="B71" s="4">
        <v>16.0</v>
      </c>
      <c r="C71" s="7">
        <v>1792.0</v>
      </c>
      <c r="D71" s="7">
        <v>126.83600000000001</v>
      </c>
      <c r="E71" s="7">
        <v>204.883342</v>
      </c>
      <c r="F71" s="7">
        <v>120.91166666666668</v>
      </c>
      <c r="G71" s="7">
        <v>16.0</v>
      </c>
      <c r="H71" s="8">
        <f t="shared" si="6"/>
        <v>14.12848087</v>
      </c>
      <c r="I71" s="8">
        <f t="shared" si="7"/>
        <v>14.8207369</v>
      </c>
      <c r="J71" s="8">
        <f t="shared" si="8"/>
        <v>8.746440694</v>
      </c>
      <c r="K71" s="8">
        <f t="shared" si="9"/>
        <v>1.615340613</v>
      </c>
      <c r="L71" s="8">
        <f t="shared" si="10"/>
        <v>1.694487783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229</v>
      </c>
      <c r="B1" s="4" t="s">
        <v>230</v>
      </c>
      <c r="C1" s="4" t="s">
        <v>231</v>
      </c>
      <c r="D1" s="4" t="s">
        <v>232</v>
      </c>
      <c r="E1" s="4" t="s">
        <v>233</v>
      </c>
      <c r="F1" s="4" t="s">
        <v>234</v>
      </c>
      <c r="G1" s="4" t="s">
        <v>235</v>
      </c>
      <c r="H1" s="4" t="s">
        <v>236</v>
      </c>
      <c r="I1" s="4" t="s">
        <v>237</v>
      </c>
      <c r="J1" s="4" t="s">
        <v>238</v>
      </c>
      <c r="K1" s="4" t="s">
        <v>148</v>
      </c>
      <c r="L1" s="4" t="s">
        <v>239</v>
      </c>
      <c r="M1" s="4" t="s">
        <v>240</v>
      </c>
      <c r="N1" s="4" t="s">
        <v>241</v>
      </c>
      <c r="O1" s="4" t="s">
        <v>242</v>
      </c>
      <c r="P1" s="4" t="s">
        <v>43</v>
      </c>
      <c r="Q1" s="4" t="s">
        <v>243</v>
      </c>
      <c r="R1" s="4">
        <v>1.0</v>
      </c>
    </row>
    <row r="2">
      <c r="A2" s="4" t="s">
        <v>229</v>
      </c>
      <c r="B2" s="4" t="s">
        <v>230</v>
      </c>
      <c r="C2" s="4" t="s">
        <v>231</v>
      </c>
      <c r="D2" s="4" t="s">
        <v>232</v>
      </c>
      <c r="E2" s="4" t="s">
        <v>233</v>
      </c>
      <c r="F2" s="4" t="s">
        <v>234</v>
      </c>
      <c r="G2" s="4" t="s">
        <v>235</v>
      </c>
      <c r="H2" s="4" t="s">
        <v>236</v>
      </c>
      <c r="I2" s="4" t="s">
        <v>237</v>
      </c>
      <c r="J2" s="4" t="s">
        <v>238</v>
      </c>
      <c r="K2" s="4" t="s">
        <v>148</v>
      </c>
      <c r="L2" s="4" t="s">
        <v>239</v>
      </c>
      <c r="M2" s="4" t="s">
        <v>240</v>
      </c>
      <c r="N2" s="4" t="s">
        <v>241</v>
      </c>
      <c r="O2" s="4" t="s">
        <v>242</v>
      </c>
      <c r="P2" s="4" t="s">
        <v>43</v>
      </c>
      <c r="Q2" s="4" t="s">
        <v>243</v>
      </c>
      <c r="R2" s="4">
        <v>16.0</v>
      </c>
    </row>
    <row r="3">
      <c r="A3" s="4" t="s">
        <v>229</v>
      </c>
      <c r="B3" s="4" t="s">
        <v>230</v>
      </c>
      <c r="C3" s="4" t="s">
        <v>231</v>
      </c>
      <c r="D3" s="4" t="s">
        <v>232</v>
      </c>
      <c r="E3" s="4" t="s">
        <v>233</v>
      </c>
      <c r="F3" s="4" t="s">
        <v>234</v>
      </c>
      <c r="G3" s="4" t="s">
        <v>235</v>
      </c>
      <c r="H3" s="4" t="s">
        <v>236</v>
      </c>
      <c r="I3" s="4" t="s">
        <v>237</v>
      </c>
      <c r="J3" s="4" t="s">
        <v>238</v>
      </c>
      <c r="K3" s="4" t="s">
        <v>148</v>
      </c>
      <c r="L3" s="4" t="s">
        <v>239</v>
      </c>
      <c r="M3" s="4" t="s">
        <v>240</v>
      </c>
      <c r="N3" s="4" t="s">
        <v>241</v>
      </c>
      <c r="O3" s="4" t="s">
        <v>242</v>
      </c>
      <c r="P3" s="4" t="s">
        <v>43</v>
      </c>
      <c r="Q3" s="4" t="s">
        <v>243</v>
      </c>
      <c r="R3" s="4">
        <v>24.0</v>
      </c>
    </row>
    <row r="4">
      <c r="A4" s="4" t="s">
        <v>229</v>
      </c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238</v>
      </c>
      <c r="K4" s="4" t="s">
        <v>148</v>
      </c>
      <c r="L4" s="4" t="s">
        <v>239</v>
      </c>
      <c r="M4" s="4" t="s">
        <v>240</v>
      </c>
      <c r="N4" s="4" t="s">
        <v>241</v>
      </c>
      <c r="O4" s="4" t="s">
        <v>242</v>
      </c>
      <c r="P4" s="4" t="s">
        <v>43</v>
      </c>
      <c r="Q4" s="4" t="s">
        <v>243</v>
      </c>
      <c r="R4" s="4">
        <v>32.0</v>
      </c>
    </row>
    <row r="5">
      <c r="A5" s="4" t="s">
        <v>229</v>
      </c>
      <c r="B5" s="4" t="s">
        <v>230</v>
      </c>
      <c r="C5" s="4" t="s">
        <v>231</v>
      </c>
      <c r="D5" s="4" t="s">
        <v>232</v>
      </c>
      <c r="E5" s="4" t="s">
        <v>233</v>
      </c>
      <c r="F5" s="4" t="s">
        <v>234</v>
      </c>
      <c r="G5" s="4" t="s">
        <v>235</v>
      </c>
      <c r="H5" s="4" t="s">
        <v>236</v>
      </c>
      <c r="I5" s="4" t="s">
        <v>237</v>
      </c>
      <c r="J5" s="4" t="s">
        <v>238</v>
      </c>
      <c r="K5" s="4" t="s">
        <v>148</v>
      </c>
      <c r="L5" s="4" t="s">
        <v>239</v>
      </c>
      <c r="M5" s="4" t="s">
        <v>240</v>
      </c>
      <c r="N5" s="4" t="s">
        <v>241</v>
      </c>
      <c r="O5" s="4" t="s">
        <v>242</v>
      </c>
      <c r="P5" s="4" t="s">
        <v>43</v>
      </c>
      <c r="Q5" s="4" t="s">
        <v>243</v>
      </c>
      <c r="R5" s="4">
        <v>40.0</v>
      </c>
    </row>
    <row r="6">
      <c r="A6" s="4" t="s">
        <v>229</v>
      </c>
      <c r="B6" s="4" t="s">
        <v>230</v>
      </c>
      <c r="C6" s="4" t="s">
        <v>231</v>
      </c>
      <c r="D6" s="4" t="s">
        <v>232</v>
      </c>
      <c r="E6" s="4" t="s">
        <v>233</v>
      </c>
      <c r="F6" s="4" t="s">
        <v>234</v>
      </c>
      <c r="G6" s="4" t="s">
        <v>235</v>
      </c>
      <c r="H6" s="4" t="s">
        <v>236</v>
      </c>
      <c r="I6" s="4" t="s">
        <v>237</v>
      </c>
      <c r="J6" s="4" t="s">
        <v>238</v>
      </c>
      <c r="K6" s="4" t="s">
        <v>148</v>
      </c>
      <c r="L6" s="4" t="s">
        <v>239</v>
      </c>
      <c r="M6" s="4" t="s">
        <v>240</v>
      </c>
      <c r="N6" s="4" t="s">
        <v>241</v>
      </c>
      <c r="O6" s="4" t="s">
        <v>242</v>
      </c>
      <c r="P6" s="4" t="s">
        <v>43</v>
      </c>
      <c r="Q6" s="4" t="s">
        <v>243</v>
      </c>
      <c r="R6" s="4">
        <v>48.0</v>
      </c>
    </row>
    <row r="7">
      <c r="A7" s="4" t="s">
        <v>229</v>
      </c>
      <c r="B7" s="4" t="s">
        <v>230</v>
      </c>
      <c r="C7" s="4" t="s">
        <v>231</v>
      </c>
      <c r="D7" s="4" t="s">
        <v>232</v>
      </c>
      <c r="E7" s="4" t="s">
        <v>233</v>
      </c>
      <c r="F7" s="4" t="s">
        <v>234</v>
      </c>
      <c r="G7" s="4" t="s">
        <v>235</v>
      </c>
      <c r="H7" s="4" t="s">
        <v>236</v>
      </c>
      <c r="I7" s="4" t="s">
        <v>237</v>
      </c>
      <c r="J7" s="4" t="s">
        <v>238</v>
      </c>
      <c r="K7" s="4" t="s">
        <v>148</v>
      </c>
      <c r="L7" s="4" t="s">
        <v>239</v>
      </c>
      <c r="M7" s="4" t="s">
        <v>240</v>
      </c>
      <c r="N7" s="4" t="s">
        <v>241</v>
      </c>
      <c r="O7" s="4" t="s">
        <v>242</v>
      </c>
      <c r="P7" s="4" t="s">
        <v>43</v>
      </c>
      <c r="Q7" s="4" t="s">
        <v>243</v>
      </c>
      <c r="R7" s="4">
        <v>8.0</v>
      </c>
    </row>
  </sheetData>
  <drawing r:id="rId1"/>
</worksheet>
</file>