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esktop/GFZ/Projekt/20230915_Widera/"/>
    </mc:Choice>
  </mc:AlternateContent>
  <xr:revisionPtr revIDLastSave="0" documentId="13_ncr:1_{3241205A-B390-394E-9880-09677F8C3C28}" xr6:coauthVersionLast="47" xr6:coauthVersionMax="47" xr10:uidLastSave="{00000000-0000-0000-0000-000000000000}"/>
  <bookViews>
    <workbookView xWindow="45720" yWindow="1760" windowWidth="29960" windowHeight="16640" xr2:uid="{3F2CD3C9-048E-8643-A4FD-89E118846163}"/>
  </bookViews>
  <sheets>
    <sheet name="GFZ Travel 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K11" i="1" l="1"/>
  <c r="K12" i="1"/>
  <c r="K5" i="1"/>
  <c r="K6" i="1"/>
  <c r="K7" i="1"/>
  <c r="K8" i="1"/>
  <c r="F4" i="1"/>
  <c r="J4" i="1"/>
  <c r="K4" i="1"/>
  <c r="F5" i="1"/>
  <c r="J5" i="1"/>
  <c r="F6" i="1"/>
  <c r="J6" i="1"/>
  <c r="F7" i="1"/>
  <c r="J7" i="1"/>
  <c r="F10" i="1"/>
  <c r="J10" i="1"/>
  <c r="K10" i="1" s="1"/>
  <c r="K13" i="1" s="1"/>
  <c r="K15" i="1" s="1"/>
  <c r="F11" i="1"/>
  <c r="J11" i="1"/>
  <c r="F12" i="1"/>
  <c r="J12" i="1"/>
  <c r="C13" i="1"/>
  <c r="N5" i="1"/>
  <c r="N6" i="1"/>
  <c r="N7" i="1"/>
  <c r="N13" i="1"/>
  <c r="N4" i="1"/>
  <c r="N15" i="1"/>
</calcChain>
</file>

<file path=xl/sharedStrings.xml><?xml version="1.0" encoding="utf-8"?>
<sst xmlns="http://schemas.openxmlformats.org/spreadsheetml/2006/main" count="32" uniqueCount="30">
  <si>
    <t>WP 91</t>
  </si>
  <si>
    <t>WP 41</t>
  </si>
  <si>
    <t>WP 21</t>
  </si>
  <si>
    <t>WP 11</t>
  </si>
  <si>
    <t>Paris</t>
  </si>
  <si>
    <t>WP</t>
  </si>
  <si>
    <t>Sub-total</t>
  </si>
  <si>
    <t>e.g. AGU</t>
  </si>
  <si>
    <t>Days meeting</t>
  </si>
  <si>
    <t>Destination</t>
  </si>
  <si>
    <t>Target
Number of employees</t>
  </si>
  <si>
    <t>Target
Amount per employee</t>
  </si>
  <si>
    <t>Target
Total price</t>
  </si>
  <si>
    <t>Athens</t>
  </si>
  <si>
    <t>Goteborg</t>
  </si>
  <si>
    <t>Registration</t>
  </si>
  <si>
    <t>Target total</t>
  </si>
  <si>
    <t>Actual
Amount per employee</t>
  </si>
  <si>
    <t>Actual
Number of employees</t>
  </si>
  <si>
    <t>Actual
Total price</t>
  </si>
  <si>
    <t>Actual total</t>
  </si>
  <si>
    <t>Sub-total conferences</t>
  </si>
  <si>
    <t>WP 8 conf. 1 - outside EU</t>
  </si>
  <si>
    <t>Projection of GFZ business trip costs for Horizon Widera Proposal</t>
  </si>
  <si>
    <t>WP 8 conf. 2 - inside EU</t>
  </si>
  <si>
    <t>WP 8 conf. 3 - inside EU</t>
  </si>
  <si>
    <t>Day rate</t>
  </si>
  <si>
    <t>Transportation</t>
  </si>
  <si>
    <t>EU</t>
  </si>
  <si>
    <t>Days required (+2)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</si>
</sst>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wrapText="1"/>
    </xf>
    <xf numFmtId="0" fontId="0" fillId="0" borderId="10" xfId="0" applyBorder="1"/>
    <xf numFmtId="0" fontId="1" fillId="3" borderId="0" xfId="0" applyFont="1" applyFill="1"/>
    <xf numFmtId="0" fontId="0" fillId="0" borderId="6" xfId="0" applyBorder="1"/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</cellXfs>
  <cellStyles count="1"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3D58A-15CC-304B-9961-4028C3D4F346}">
  <dimension ref="B1:N15"/>
  <sheetViews>
    <sheetView tabSelected="1" topLeftCell="A2" workbookViewId="0">
      <selection activeCell="J13" sqref="J13"/>
    </sheetView>
  </sheetViews>
  <sheetFormatPr baseColWidth="10" defaultRowHeight="16" x14ac:dyDescent="0.2"/>
  <cols>
    <col min="1" max="1" width="5.1640625" customWidth="1"/>
    <col min="2" max="2" width="22.33203125" bestFit="1" customWidth="1"/>
    <col min="3" max="3" width="20" customWidth="1"/>
    <col min="4" max="4" width="13.33203125" customWidth="1"/>
    <col min="5" max="5" width="12.6640625" bestFit="1" customWidth="1"/>
    <col min="6" max="6" width="16.6640625" bestFit="1" customWidth="1"/>
    <col min="7" max="7" width="14" customWidth="1"/>
    <col min="8" max="8" width="14.1640625" customWidth="1"/>
    <col min="9" max="9" width="14" customWidth="1"/>
    <col min="10" max="10" width="19.83203125" bestFit="1" customWidth="1"/>
    <col min="11" max="11" width="11.6640625" bestFit="1" customWidth="1"/>
    <col min="12" max="12" width="19.83203125" bestFit="1" customWidth="1"/>
    <col min="13" max="13" width="20.83203125" customWidth="1"/>
    <col min="14" max="14" width="13" bestFit="1" customWidth="1"/>
  </cols>
  <sheetData>
    <row r="1" spans="2:14" ht="17" thickBot="1" x14ac:dyDescent="0.25"/>
    <row r="2" spans="2:14" ht="42" customHeight="1" thickBot="1" x14ac:dyDescent="0.25">
      <c r="B2" s="24" t="s">
        <v>23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6"/>
    </row>
    <row r="3" spans="2:14" ht="35" thickBot="1" x14ac:dyDescent="0.25">
      <c r="B3" s="15" t="s">
        <v>5</v>
      </c>
      <c r="C3" s="17" t="s">
        <v>10</v>
      </c>
      <c r="D3" s="16" t="s">
        <v>9</v>
      </c>
      <c r="E3" s="16" t="s">
        <v>8</v>
      </c>
      <c r="F3" s="16" t="s">
        <v>29</v>
      </c>
      <c r="G3" s="16" t="s">
        <v>27</v>
      </c>
      <c r="H3" s="16" t="s">
        <v>26</v>
      </c>
      <c r="I3" s="16" t="s">
        <v>15</v>
      </c>
      <c r="J3" s="17" t="s">
        <v>11</v>
      </c>
      <c r="K3" s="18" t="s">
        <v>12</v>
      </c>
      <c r="L3" s="19" t="s">
        <v>17</v>
      </c>
      <c r="M3" s="17" t="s">
        <v>18</v>
      </c>
      <c r="N3" s="20" t="s">
        <v>19</v>
      </c>
    </row>
    <row r="4" spans="2:14" x14ac:dyDescent="0.2">
      <c r="B4" s="1" t="s">
        <v>3</v>
      </c>
      <c r="C4" s="2">
        <v>2</v>
      </c>
      <c r="D4" s="2" t="s">
        <v>4</v>
      </c>
      <c r="E4" s="2">
        <v>2</v>
      </c>
      <c r="F4" s="2">
        <f>E4+2</f>
        <v>4</v>
      </c>
      <c r="G4" s="2">
        <v>600</v>
      </c>
      <c r="H4" s="2">
        <v>250</v>
      </c>
      <c r="I4" s="2">
        <v>0</v>
      </c>
      <c r="J4" s="2">
        <f>G4+H4*F4+I4</f>
        <v>1600</v>
      </c>
      <c r="K4" s="3">
        <f>J4*C4</f>
        <v>3200</v>
      </c>
      <c r="L4" s="1">
        <v>1300</v>
      </c>
      <c r="M4" s="2">
        <v>2</v>
      </c>
      <c r="N4" s="3">
        <f>L4*M4</f>
        <v>2600</v>
      </c>
    </row>
    <row r="5" spans="2:14" x14ac:dyDescent="0.2">
      <c r="B5" s="4" t="s">
        <v>2</v>
      </c>
      <c r="C5">
        <v>2</v>
      </c>
      <c r="D5" t="s">
        <v>14</v>
      </c>
      <c r="E5">
        <v>3</v>
      </c>
      <c r="F5">
        <f t="shared" ref="F5:F7" si="0">E5+2</f>
        <v>5</v>
      </c>
      <c r="G5">
        <v>600</v>
      </c>
      <c r="H5">
        <v>250</v>
      </c>
      <c r="I5">
        <v>0</v>
      </c>
      <c r="J5">
        <f t="shared" ref="J5:J11" si="1">G5+H5*F5+I5</f>
        <v>1850</v>
      </c>
      <c r="K5" s="5">
        <f t="shared" ref="K5:K11" si="2">J5*C5</f>
        <v>3700</v>
      </c>
      <c r="L5" s="4">
        <v>1300</v>
      </c>
      <c r="M5">
        <v>3</v>
      </c>
      <c r="N5" s="5">
        <f t="shared" ref="N5:N13" si="3">L5*M5</f>
        <v>3900</v>
      </c>
    </row>
    <row r="6" spans="2:14" x14ac:dyDescent="0.2">
      <c r="B6" s="4" t="s">
        <v>1</v>
      </c>
      <c r="C6">
        <v>3</v>
      </c>
      <c r="D6" t="s">
        <v>13</v>
      </c>
      <c r="E6">
        <v>5</v>
      </c>
      <c r="F6">
        <f t="shared" si="0"/>
        <v>7</v>
      </c>
      <c r="G6">
        <v>600</v>
      </c>
      <c r="H6">
        <v>250</v>
      </c>
      <c r="I6">
        <v>0</v>
      </c>
      <c r="J6">
        <f t="shared" si="1"/>
        <v>2350</v>
      </c>
      <c r="K6" s="5">
        <f t="shared" si="2"/>
        <v>7050</v>
      </c>
      <c r="L6" s="4">
        <v>1600</v>
      </c>
      <c r="M6">
        <v>3</v>
      </c>
      <c r="N6" s="5">
        <f t="shared" si="3"/>
        <v>4800</v>
      </c>
    </row>
    <row r="7" spans="2:14" x14ac:dyDescent="0.2">
      <c r="B7" s="4" t="s">
        <v>0</v>
      </c>
      <c r="C7">
        <v>2</v>
      </c>
      <c r="D7" t="s">
        <v>13</v>
      </c>
      <c r="E7">
        <v>5</v>
      </c>
      <c r="F7">
        <f t="shared" si="0"/>
        <v>7</v>
      </c>
      <c r="G7">
        <v>600</v>
      </c>
      <c r="H7">
        <v>250</v>
      </c>
      <c r="I7">
        <v>0</v>
      </c>
      <c r="J7">
        <f t="shared" si="1"/>
        <v>2350</v>
      </c>
      <c r="K7" s="5">
        <f t="shared" si="2"/>
        <v>4700</v>
      </c>
      <c r="L7" s="4">
        <v>2650</v>
      </c>
      <c r="M7">
        <v>3</v>
      </c>
      <c r="N7" s="5">
        <f t="shared" si="3"/>
        <v>7950</v>
      </c>
    </row>
    <row r="8" spans="2:14" x14ac:dyDescent="0.2">
      <c r="B8" s="10" t="s">
        <v>6</v>
      </c>
      <c r="C8" s="22"/>
      <c r="D8" s="22"/>
      <c r="E8" s="22"/>
      <c r="F8" s="22"/>
      <c r="G8" s="22"/>
      <c r="H8" s="22"/>
      <c r="I8" s="22"/>
      <c r="J8" s="22"/>
      <c r="K8" s="11">
        <f>SUM(K4:K7)</f>
        <v>18650</v>
      </c>
      <c r="L8" s="4"/>
      <c r="N8" s="5"/>
    </row>
    <row r="9" spans="2:14" x14ac:dyDescent="0.2">
      <c r="B9" s="4"/>
      <c r="K9" s="5"/>
      <c r="L9" s="4"/>
      <c r="N9" s="5"/>
    </row>
    <row r="10" spans="2:14" x14ac:dyDescent="0.2">
      <c r="B10" s="4" t="s">
        <v>22</v>
      </c>
      <c r="C10">
        <v>2</v>
      </c>
      <c r="D10" t="s">
        <v>7</v>
      </c>
      <c r="E10">
        <v>5</v>
      </c>
      <c r="F10">
        <f>E10+2</f>
        <v>7</v>
      </c>
      <c r="G10">
        <v>1500</v>
      </c>
      <c r="H10">
        <v>430</v>
      </c>
      <c r="I10">
        <v>700</v>
      </c>
      <c r="J10">
        <f t="shared" si="1"/>
        <v>5210</v>
      </c>
      <c r="K10" s="5">
        <f t="shared" si="2"/>
        <v>10420</v>
      </c>
      <c r="L10" s="4"/>
      <c r="N10" s="5"/>
    </row>
    <row r="11" spans="2:14" x14ac:dyDescent="0.2">
      <c r="B11" s="4" t="s">
        <v>24</v>
      </c>
      <c r="C11">
        <v>1</v>
      </c>
      <c r="D11" t="s">
        <v>28</v>
      </c>
      <c r="E11">
        <v>5</v>
      </c>
      <c r="F11">
        <f>E11+2</f>
        <v>7</v>
      </c>
      <c r="G11">
        <v>600</v>
      </c>
      <c r="H11">
        <v>250</v>
      </c>
      <c r="I11">
        <v>700</v>
      </c>
      <c r="J11">
        <f t="shared" si="1"/>
        <v>3050</v>
      </c>
      <c r="K11" s="5">
        <f t="shared" si="2"/>
        <v>3050</v>
      </c>
      <c r="L11" s="4"/>
      <c r="N11" s="5"/>
    </row>
    <row r="12" spans="2:14" x14ac:dyDescent="0.2">
      <c r="B12" s="4" t="s">
        <v>25</v>
      </c>
      <c r="C12">
        <v>1</v>
      </c>
      <c r="D12" t="s">
        <v>28</v>
      </c>
      <c r="E12">
        <v>5</v>
      </c>
      <c r="F12">
        <f>E12+2</f>
        <v>7</v>
      </c>
      <c r="G12">
        <v>600</v>
      </c>
      <c r="H12">
        <v>250</v>
      </c>
      <c r="I12">
        <v>700</v>
      </c>
      <c r="J12">
        <f t="shared" ref="J12" si="4">G12+H12*F12+I12</f>
        <v>3050</v>
      </c>
      <c r="K12" s="5">
        <f t="shared" ref="K12" si="5">J12*C12</f>
        <v>3050</v>
      </c>
      <c r="L12" s="4"/>
      <c r="N12" s="5"/>
    </row>
    <row r="13" spans="2:14" ht="17" thickBot="1" x14ac:dyDescent="0.25">
      <c r="B13" s="12" t="s">
        <v>21</v>
      </c>
      <c r="C13" s="13">
        <f>SUM(C10:C12)</f>
        <v>4</v>
      </c>
      <c r="D13" s="13"/>
      <c r="E13" s="13"/>
      <c r="F13" s="13"/>
      <c r="G13" s="13"/>
      <c r="H13" s="13"/>
      <c r="I13" s="13"/>
      <c r="J13" s="13">
        <f>(J10*C10+J11*C11+J12*C12)/SUM(C10:C12)</f>
        <v>4130</v>
      </c>
      <c r="K13" s="14">
        <f>SUM(K10:K12)</f>
        <v>16520</v>
      </c>
      <c r="L13" s="23">
        <v>2650</v>
      </c>
      <c r="M13" s="8">
        <v>4</v>
      </c>
      <c r="N13" s="9">
        <f t="shared" si="3"/>
        <v>10600</v>
      </c>
    </row>
    <row r="14" spans="2:14" ht="17" thickBot="1" x14ac:dyDescent="0.25"/>
    <row r="15" spans="2:14" ht="17" thickBot="1" x14ac:dyDescent="0.25">
      <c r="J15" s="6" t="s">
        <v>16</v>
      </c>
      <c r="K15" s="7">
        <f>K8+K13</f>
        <v>35170</v>
      </c>
      <c r="M15" s="6" t="s">
        <v>20</v>
      </c>
      <c r="N15" s="21">
        <f>SUM(N4:N13)</f>
        <v>29850</v>
      </c>
    </row>
  </sheetData>
  <mergeCells count="1">
    <mergeCell ref="B2:N2"/>
  </mergeCells>
  <conditionalFormatting sqref="L4:L7 L13">
    <cfRule type="expression" dxfId="11" priority="16" stopIfTrue="1">
      <formula>IF(J4&gt;L4,TRUE)</formula>
    </cfRule>
    <cfRule type="expression" dxfId="10" priority="18" stopIfTrue="1">
      <formula>IF(J4&lt;L4,TRUE)</formula>
    </cfRule>
    <cfRule type="expression" dxfId="9" priority="17">
      <formula>IF(J4=L4,TRUE)</formula>
    </cfRule>
  </conditionalFormatting>
  <conditionalFormatting sqref="M4:M7 M13">
    <cfRule type="expression" dxfId="8" priority="24">
      <formula>IF(C4&lt;M4,TRUE)</formula>
    </cfRule>
    <cfRule type="expression" dxfId="7" priority="23">
      <formula>IF(C4=M4,TRUE)</formula>
    </cfRule>
    <cfRule type="expression" dxfId="6" priority="22">
      <formula>IF(C4&gt;M4,TRUE)</formula>
    </cfRule>
  </conditionalFormatting>
  <conditionalFormatting sqref="N4:N7 N13">
    <cfRule type="expression" dxfId="5" priority="14" stopIfTrue="1">
      <formula>IF(K4=N4,TRUE)</formula>
    </cfRule>
    <cfRule type="expression" dxfId="4" priority="15">
      <formula>IF(K4&lt;N4,TRUE)</formula>
    </cfRule>
    <cfRule type="expression" dxfId="3" priority="13">
      <formula>IF(K4&gt;N4,TRUE)</formula>
    </cfRule>
  </conditionalFormatting>
  <conditionalFormatting sqref="N15">
    <cfRule type="expression" dxfId="2" priority="11" stopIfTrue="1">
      <formula>IF(K15=N15,TRUE)</formula>
    </cfRule>
    <cfRule type="expression" dxfId="1" priority="12">
      <formula>IF(K15&lt;N15,TRUE)</formula>
    </cfRule>
    <cfRule type="expression" dxfId="0" priority="10">
      <formula>IF(K15&gt;N15,TRUE)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GFZ Travel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Schreiner</dc:creator>
  <cp:lastModifiedBy>Patrick Schreiner</cp:lastModifiedBy>
  <dcterms:created xsi:type="dcterms:W3CDTF">2023-09-15T07:53:21Z</dcterms:created>
  <dcterms:modified xsi:type="dcterms:W3CDTF">2023-09-19T13:51:23Z</dcterms:modified>
</cp:coreProperties>
</file>