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游戏攻略\戴森球计划\【莳槡】戴森球计划数值计算统计(更新中)\"/>
    </mc:Choice>
  </mc:AlternateContent>
  <xr:revisionPtr revIDLastSave="0" documentId="13_ncr:1_{C60576B7-964A-4BD6-A9E7-3671826A168F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行星数量、轨道半径生成概率分布" sheetId="2" r:id="rId1"/>
    <sheet name="巨行星多卫星生成相关" sheetId="3" r:id="rId2"/>
    <sheet name="星球类型温度需求" sheetId="4" r:id="rId3"/>
    <sheet name="矿物期望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" l="1"/>
  <c r="C58" i="2"/>
  <c r="B58" i="2"/>
  <c r="A58" i="2"/>
  <c r="G54" i="2"/>
  <c r="F54" i="2"/>
  <c r="E54" i="2"/>
  <c r="D54" i="2"/>
  <c r="C54" i="2"/>
  <c r="B54" i="2"/>
  <c r="A54" i="2"/>
  <c r="N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Youthcat</author>
  </authors>
  <commentList>
    <comment ref="B3" authorId="0" shapeId="0" xr:uid="{3F731C3D-D141-4438-990D-CD0BB000702F}">
      <text>
        <r>
          <rPr>
            <sz val="9"/>
            <color indexed="81"/>
            <rFont val="宋体"/>
            <family val="3"/>
            <charset val="134"/>
          </rPr>
          <t>注：冰气巨1、2和产能无关，这里只影响贴图</t>
        </r>
      </text>
    </comment>
  </commentList>
</comments>
</file>

<file path=xl/sharedStrings.xml><?xml version="1.0" encoding="utf-8"?>
<sst xmlns="http://schemas.openxmlformats.org/spreadsheetml/2006/main" count="205" uniqueCount="125">
  <si>
    <t>黑洞</t>
    <phoneticPr fontId="2" type="noConversion"/>
  </si>
  <si>
    <t>巨星</t>
    <phoneticPr fontId="2" type="noConversion"/>
  </si>
  <si>
    <t>次级结论：</t>
    <phoneticPr fontId="2" type="noConversion"/>
  </si>
  <si>
    <t>种类</t>
    <phoneticPr fontId="2" type="noConversion"/>
  </si>
  <si>
    <t>M</t>
    <phoneticPr fontId="2" type="noConversion"/>
  </si>
  <si>
    <t>K</t>
    <phoneticPr fontId="2" type="noConversion"/>
  </si>
  <si>
    <t>G</t>
    <phoneticPr fontId="2" type="noConversion"/>
  </si>
  <si>
    <t>F</t>
    <phoneticPr fontId="2" type="noConversion"/>
  </si>
  <si>
    <t>A</t>
    <phoneticPr fontId="2" type="noConversion"/>
  </si>
  <si>
    <t>B</t>
    <phoneticPr fontId="2" type="noConversion"/>
  </si>
  <si>
    <t>O</t>
    <phoneticPr fontId="2" type="noConversion"/>
  </si>
  <si>
    <t>非卫星的行星轨道半径通过轨道半径id*恒星规模(和戴森球最大半径乘正比，出了部分低光度红巨以外戴森球最大半径是0.56*恒星规模)</t>
    <phoneticPr fontId="2" type="noConversion"/>
  </si>
  <si>
    <t>不同轨道id的半径系数如下，实际生成时，会由随机数生成不到±5%的相对误差(具体细节略)：</t>
    <phoneticPr fontId="2" type="noConversion"/>
  </si>
  <si>
    <t>除了部分低光度红巨以外，有且只有轨道半径id为1的星球可能被最大半径戴森球包裹在内，而红巨星的1号星轨道id至少为2。同时，由于一号星是巨星时，轨道id至少为3，所以从代码上就不可能出现二号星全包的星系，且冰气巨及其卫星不可能被全包</t>
    <phoneticPr fontId="2" type="noConversion"/>
  </si>
  <si>
    <t>黑洞、中子星、白矮星的第一颗行星轨道id固定为3，其中，白矮星有0.7的概率是1巨1卫，0.3的概率是双类地行星，双类地行星时第二课行星的轨道id是4</t>
    <phoneticPr fontId="2" type="noConversion"/>
  </si>
  <si>
    <t>巨星情况分布见下表：</t>
    <phoneticPr fontId="2" type="noConversion"/>
  </si>
  <si>
    <t>样式→</t>
    <phoneticPr fontId="2" type="noConversion"/>
  </si>
  <si>
    <t>概率1</t>
    <phoneticPr fontId="2" type="noConversion"/>
  </si>
  <si>
    <t>概率2</t>
    <phoneticPr fontId="2" type="noConversion"/>
  </si>
  <si>
    <t>1号星</t>
    <phoneticPr fontId="2" type="noConversion"/>
  </si>
  <si>
    <t>轨道id</t>
    <phoneticPr fontId="2" type="noConversion"/>
  </si>
  <si>
    <t>2号星</t>
    <phoneticPr fontId="2" type="noConversion"/>
  </si>
  <si>
    <t>轨道id(巨)</t>
    <phoneticPr fontId="2" type="noConversion"/>
  </si>
  <si>
    <t>3号星</t>
    <phoneticPr fontId="2" type="noConversion"/>
  </si>
  <si>
    <t>卫</t>
    <phoneticPr fontId="2" type="noConversion"/>
  </si>
  <si>
    <t>无(显示为-1)</t>
    <phoneticPr fontId="2" type="noConversion"/>
  </si>
  <si>
    <t>概率累计↓</t>
    <phoneticPr fontId="2" type="noConversion"/>
  </si>
  <si>
    <t>3(巨)</t>
    <phoneticPr fontId="2" type="noConversion"/>
  </si>
  <si>
    <t>4(巨)</t>
    <phoneticPr fontId="2" type="noConversion"/>
  </si>
  <si>
    <t>主序星时，情况种类较多，此处只放出行星数量的分布、n号星是巨星的概率分布、与一号星轨道id的分布</t>
    <phoneticPr fontId="2" type="noConversion"/>
  </si>
  <si>
    <t>星球类型</t>
    <phoneticPr fontId="2" type="noConversion"/>
  </si>
  <si>
    <t>行星数量的概率分布</t>
    <phoneticPr fontId="2" type="noConversion"/>
  </si>
  <si>
    <t>n号星为巨行星概率(判定此星为卫星时忽视此概率，上半行表示总星数≤3时的情况)</t>
    <phoneticPr fontId="2" type="noConversion"/>
  </si>
  <si>
    <t>-</t>
    <phoneticPr fontId="2" type="noConversion"/>
  </si>
  <si>
    <t>←因为B星不可能只有不超过3颗行星，所以左侧的数据也是不必要的</t>
    <phoneticPr fontId="2" type="noConversion"/>
  </si>
  <si>
    <t>0.35？</t>
    <phoneticPr fontId="2" type="noConversion"/>
  </si>
  <si>
    <t>←这个0.35应该是代码写傻了多写的，最后一颗行星不可能是巨星，有额外判定，不用管这个</t>
    <phoneticPr fontId="2" type="noConversion"/>
  </si>
  <si>
    <t>一号星轨道和行星数量有关，行星总数越多，一号星轨道分布就越偏小，具体如下：</t>
    <phoneticPr fontId="2" type="noConversion"/>
  </si>
  <si>
    <t>从轨道id为1开始进行如下循环：</t>
    <phoneticPr fontId="2" type="noConversion"/>
  </si>
  <si>
    <t xml:space="preserve">相关源码→ </t>
    <phoneticPr fontId="2" type="noConversion"/>
  </si>
  <si>
    <t>float p(采用此轨道id概率) = 剩余未放置星球数(包括这颗星球) / ( 9 - 当前轨道id)</t>
    <phoneticPr fontId="2" type="noConversion"/>
  </si>
  <si>
    <t>if (当前轨道id &gt; 3)</t>
    <phoneticPr fontId="2" type="noConversion"/>
  </si>
  <si>
    <t>p = 0.55 * p + 0.46</t>
    <phoneticPr fontId="2" type="noConversion"/>
  </si>
  <si>
    <t>else</t>
    <phoneticPr fontId="2" type="noConversion"/>
  </si>
  <si>
    <t>p = 0.85 * p + 0.16</t>
    <phoneticPr fontId="2" type="noConversion"/>
  </si>
  <si>
    <t>注：源码中当9-当前轨道id&lt;剩余星球数时会直接采用此轨道，这样不用考虑当前轨道id&gt;9导致的负数的情况。但是我们这里要看的只是轨道id为1时能判定命中的概率，所以不用考虑这种情况</t>
    <phoneticPr fontId="2" type="noConversion"/>
  </si>
  <si>
    <t>if (一个0~1均匀分布的随机数 &lt; p)</t>
    <phoneticPr fontId="2" type="noConversion"/>
  </si>
  <si>
    <t>采用此轨道</t>
    <phoneticPr fontId="2" type="noConversion"/>
  </si>
  <si>
    <t>轨道id++，再来一遍</t>
    <phoneticPr fontId="2" type="noConversion"/>
  </si>
  <si>
    <t>照此逻辑，非母星的情况下，一号星可被全包的概率为：</t>
    <phoneticPr fontId="2" type="noConversion"/>
  </si>
  <si>
    <t>附：1亿64星生成分布与全包概率统计结果(数据来源：soarqin种子搜索)</t>
    <phoneticPr fontId="2" type="noConversion"/>
  </si>
  <si>
    <t>恒星类型</t>
    <phoneticPr fontId="2" type="noConversion"/>
  </si>
  <si>
    <t>恒星总数</t>
    <phoneticPr fontId="2" type="noConversion"/>
  </si>
  <si>
    <t>行星总数</t>
    <phoneticPr fontId="2" type="noConversion"/>
  </si>
  <si>
    <t>1号轨道行星数</t>
    <phoneticPr fontId="2" type="noConversion"/>
  </si>
  <si>
    <t>全包行星数</t>
    <phoneticPr fontId="2" type="noConversion"/>
  </si>
  <si>
    <t>2号规无可被全包的行星</t>
    <phoneticPr fontId="2" type="noConversion"/>
  </si>
  <si>
    <t>M</t>
  </si>
  <si>
    <t>同左</t>
    <phoneticPr fontId="2" type="noConversion"/>
  </si>
  <si>
    <t>对于母星来说，唯一的巨星必然在三号轨道上，所以不用考虑1号星是巨星导致的无法全包，概率提升</t>
    <phoneticPr fontId="2" type="noConversion"/>
  </si>
  <si>
    <t>K</t>
  </si>
  <si>
    <t>故母星一号星被全包的概率为：</t>
    <phoneticPr fontId="2" type="noConversion"/>
  </si>
  <si>
    <t>G</t>
  </si>
  <si>
    <t>F</t>
  </si>
  <si>
    <t>A</t>
  </si>
  <si>
    <t>1亿64星种子的全包概率统计结果为：</t>
    <phoneticPr fontId="2" type="noConversion"/>
  </si>
  <si>
    <t>B</t>
  </si>
  <si>
    <t>O</t>
  </si>
  <si>
    <t>红巨</t>
    <phoneticPr fontId="2" type="noConversion"/>
  </si>
  <si>
    <t>黄巨</t>
    <phoneticPr fontId="2" type="noConversion"/>
  </si>
  <si>
    <t>白巨</t>
    <phoneticPr fontId="2" type="noConversion"/>
  </si>
  <si>
    <t>蓝巨</t>
    <phoneticPr fontId="2" type="noConversion"/>
  </si>
  <si>
    <t>白矮</t>
    <phoneticPr fontId="2" type="noConversion"/>
  </si>
  <si>
    <t>中子</t>
    <phoneticPr fontId="2" type="noConversion"/>
  </si>
  <si>
    <t>多卫星：</t>
    <phoneticPr fontId="2" type="noConversion"/>
  </si>
  <si>
    <t>主序星出现巨行星时，必然剩余1颗以上的星球需要生成，且下一个星球必是其卫星。剩余星球有2颗以上时，双卫星的概率就是0.2，3颗以上三卫星的概率是0.2²，四颗是0.2³，以此类推</t>
    <phoneticPr fontId="2" type="noConversion"/>
  </si>
  <si>
    <t>理论上卫星最多的巨行星只会出现在O星，一共5颗卫星，生成O星时，这种5卫巨行星的出现概率是万分之0.8(O星一共6行星的概率是0.5，一号星是巨星的概率是0.1，然后乘0.2^4)</t>
    <phoneticPr fontId="2" type="noConversion"/>
  </si>
  <si>
    <t>非主序星的巨星生成概率一般单独计算，恒星为巨星时可以看上一页《行星轨道半径生成逻辑》的概率分布表，恒星为黑洞、中子星时无巨星。恒星为白矮星时0.7的概率单行星，0.09的概率双行星，0.21的概率一巨一卫</t>
    <phoneticPr fontId="2" type="noConversion"/>
  </si>
  <si>
    <t>顺序</t>
    <phoneticPr fontId="2" type="noConversion"/>
  </si>
  <si>
    <t>温度系数</t>
    <phoneticPr fontId="2" type="noConversion"/>
  </si>
  <si>
    <t>星球大类</t>
    <phoneticPr fontId="2" type="noConversion"/>
  </si>
  <si>
    <t>地中海</t>
    <phoneticPr fontId="2" type="noConversion"/>
  </si>
  <si>
    <t>Ocean</t>
    <phoneticPr fontId="2" type="noConversion"/>
  </si>
  <si>
    <t>气巨1</t>
    <phoneticPr fontId="2" type="noConversion"/>
  </si>
  <si>
    <t>Gas</t>
    <phoneticPr fontId="2" type="noConversion"/>
  </si>
  <si>
    <t>气巨2</t>
    <phoneticPr fontId="2" type="noConversion"/>
  </si>
  <si>
    <t>冰巨1</t>
    <phoneticPr fontId="2" type="noConversion"/>
  </si>
  <si>
    <t>冰巨2</t>
    <phoneticPr fontId="2" type="noConversion"/>
  </si>
  <si>
    <t>干旱荒漠</t>
    <phoneticPr fontId="2" type="noConversion"/>
  </si>
  <si>
    <t>Desert</t>
    <phoneticPr fontId="2" type="noConversion"/>
  </si>
  <si>
    <t>灰烬冻土</t>
    <phoneticPr fontId="2" type="noConversion"/>
  </si>
  <si>
    <t>海洋丛林</t>
    <phoneticPr fontId="2" type="noConversion"/>
  </si>
  <si>
    <t>熔岩</t>
    <phoneticPr fontId="2" type="noConversion"/>
  </si>
  <si>
    <t>Vocano</t>
    <phoneticPr fontId="2" type="noConversion"/>
  </si>
  <si>
    <t>冰原冻土</t>
    <phoneticPr fontId="2" type="noConversion"/>
  </si>
  <si>
    <t>Ice</t>
    <phoneticPr fontId="2" type="noConversion"/>
  </si>
  <si>
    <t>贫瘠荒漠</t>
    <phoneticPr fontId="2" type="noConversion"/>
  </si>
  <si>
    <t>戈壁</t>
    <phoneticPr fontId="2" type="noConversion"/>
  </si>
  <si>
    <t>火山灰</t>
    <phoneticPr fontId="2" type="noConversion"/>
  </si>
  <si>
    <t>红石</t>
    <phoneticPr fontId="2" type="noConversion"/>
  </si>
  <si>
    <t>草原</t>
    <phoneticPr fontId="2" type="noConversion"/>
  </si>
  <si>
    <t>水世界</t>
    <phoneticPr fontId="2" type="noConversion"/>
  </si>
  <si>
    <t>樱林海</t>
    <phoneticPr fontId="2" type="noConversion"/>
  </si>
  <si>
    <t>飓风石林</t>
    <phoneticPr fontId="2" type="noConversion"/>
  </si>
  <si>
    <t>猩红冰湖</t>
    <phoneticPr fontId="2" type="noConversion"/>
  </si>
  <si>
    <t>气巨3(高重氢比例)</t>
    <phoneticPr fontId="2" type="noConversion"/>
  </si>
  <si>
    <t>热带草原</t>
    <phoneticPr fontId="2" type="noConversion"/>
  </si>
  <si>
    <t>橙晶荒漠</t>
    <phoneticPr fontId="2" type="noConversion"/>
  </si>
  <si>
    <t>极寒冻土</t>
    <phoneticPr fontId="2" type="noConversion"/>
  </si>
  <si>
    <t>潘多拉沼泽</t>
    <phoneticPr fontId="2" type="noConversion"/>
  </si>
  <si>
    <t>星球类型所含参数：</t>
    <phoneticPr fontId="2" type="noConversion"/>
  </si>
  <si>
    <t>矿脉片数</t>
    <phoneticPr fontId="2" type="noConversion"/>
  </si>
  <si>
    <t>单矿脉簇数上限</t>
    <phoneticPr fontId="2" type="noConversion"/>
  </si>
  <si>
    <t>单簇期望</t>
    <phoneticPr fontId="2" type="noConversion"/>
  </si>
  <si>
    <t>稀有矿物指数：</t>
    <phoneticPr fontId="2" type="noConversion"/>
  </si>
  <si>
    <t>恒星类型所含参数：</t>
    <phoneticPr fontId="2" type="noConversion"/>
  </si>
  <si>
    <t>稀有矿物概率</t>
    <phoneticPr fontId="2" type="noConversion"/>
  </si>
  <si>
    <t>矿脉片数加成</t>
    <phoneticPr fontId="2" type="noConversion"/>
  </si>
  <si>
    <t>矿脉储量定义</t>
    <phoneticPr fontId="2" type="noConversion"/>
  </si>
  <si>
    <t>巨星</t>
    <phoneticPr fontId="1" type="noConversion"/>
  </si>
  <si>
    <t>白矮</t>
    <phoneticPr fontId="1" type="noConversion"/>
  </si>
  <si>
    <t>中子</t>
    <phoneticPr fontId="1" type="noConversion"/>
  </si>
  <si>
    <t>黑洞</t>
    <phoneticPr fontId="1" type="noConversion"/>
  </si>
  <si>
    <t>指数</t>
    <phoneticPr fontId="1" type="noConversion"/>
  </si>
  <si>
    <t>具体逻辑：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</si>
</sst>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40</xdr:row>
      <xdr:rowOff>0</xdr:rowOff>
    </xdr:from>
    <xdr:to>
      <xdr:col>19</xdr:col>
      <xdr:colOff>104009</xdr:colOff>
      <xdr:row>48</xdr:row>
      <xdr:rowOff>152200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6D9DC89-BDE6-4204-B1B4-1998DC706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7239000"/>
          <a:ext cx="7266809" cy="1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E860-5B47-437F-BD52-98B1C594F3FE}">
  <dimension ref="A1:P67"/>
  <sheetViews>
    <sheetView tabSelected="1" workbookViewId="0">
      <selection sqref="A1:XFD1048576"/>
    </sheetView>
  </sheetViews>
  <sheetFormatPr defaultColWidth="10.875" defaultRowHeight="14.25" x14ac:dyDescent="0.2"/>
  <cols>
    <col min="1" max="12" width="10.875" style="2"/>
    <col min="13" max="13" width="12.875" style="2" customWidth="1"/>
    <col min="14" max="14" width="13" style="2" customWidth="1"/>
    <col min="15" max="16384" width="10.875" style="2"/>
  </cols>
  <sheetData>
    <row r="1" spans="1:16" x14ac:dyDescent="0.2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3" spans="1:16" x14ac:dyDescent="0.2">
      <c r="A3" s="14" t="s">
        <v>12</v>
      </c>
      <c r="B3" s="14"/>
      <c r="C3" s="14"/>
      <c r="D3" s="14"/>
      <c r="E3" s="14"/>
      <c r="F3" s="14"/>
      <c r="G3" s="14"/>
      <c r="H3" s="14"/>
      <c r="I3" s="14"/>
      <c r="J3" s="14"/>
    </row>
    <row r="4" spans="1:16" x14ac:dyDescent="0.2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</row>
    <row r="5" spans="1:16" x14ac:dyDescent="0.2">
      <c r="A5" s="2">
        <v>0.4</v>
      </c>
      <c r="B5" s="2">
        <v>0.7</v>
      </c>
      <c r="C5" s="2">
        <v>1</v>
      </c>
      <c r="D5" s="2">
        <v>1.4</v>
      </c>
      <c r="E5" s="2">
        <v>1.9</v>
      </c>
      <c r="F5" s="2">
        <v>2.5</v>
      </c>
      <c r="G5" s="2">
        <v>3.3</v>
      </c>
      <c r="H5" s="2">
        <v>4.3</v>
      </c>
      <c r="I5" s="2">
        <v>5.5</v>
      </c>
      <c r="J5" s="2">
        <v>6.9</v>
      </c>
      <c r="K5" s="2">
        <v>8.4</v>
      </c>
      <c r="L5" s="2">
        <v>10</v>
      </c>
      <c r="M5" s="2">
        <v>11.7</v>
      </c>
      <c r="N5" s="2">
        <v>13.5</v>
      </c>
      <c r="O5" s="2">
        <v>15.4</v>
      </c>
      <c r="P5" s="2">
        <v>17.5</v>
      </c>
    </row>
    <row r="6" spans="1:16" x14ac:dyDescent="0.2">
      <c r="A6" s="14" t="s">
        <v>2</v>
      </c>
      <c r="B6" s="14"/>
    </row>
    <row r="7" spans="1:16" x14ac:dyDescent="0.2">
      <c r="B7" s="2" t="s">
        <v>13</v>
      </c>
    </row>
    <row r="12" spans="1:16" x14ac:dyDescent="0.2">
      <c r="A12" s="18" t="s">
        <v>14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1:16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x14ac:dyDescent="0.2">
      <c r="A14" s="7" t="s">
        <v>15</v>
      </c>
      <c r="B14" s="1"/>
      <c r="C14" s="2" t="s">
        <v>16</v>
      </c>
      <c r="D14" s="8" t="s">
        <v>1</v>
      </c>
      <c r="E14" s="8" t="s">
        <v>17</v>
      </c>
      <c r="F14" s="8" t="s">
        <v>18</v>
      </c>
      <c r="G14" s="8"/>
      <c r="H14" s="8"/>
      <c r="I14" s="8"/>
      <c r="J14" s="8"/>
      <c r="K14" s="8"/>
      <c r="L14" s="8"/>
      <c r="M14" s="8"/>
      <c r="N14" s="8"/>
      <c r="O14" s="8"/>
      <c r="P14" s="9"/>
    </row>
    <row r="15" spans="1:16" x14ac:dyDescent="0.2">
      <c r="A15" s="10"/>
      <c r="D15" s="2" t="s">
        <v>19</v>
      </c>
      <c r="E15" s="2" t="s">
        <v>20</v>
      </c>
      <c r="F15" s="2" t="s">
        <v>20</v>
      </c>
      <c r="P15" s="11"/>
    </row>
    <row r="16" spans="1:16" x14ac:dyDescent="0.2">
      <c r="A16" s="10"/>
      <c r="D16" s="2" t="s">
        <v>21</v>
      </c>
      <c r="E16" s="2" t="s">
        <v>22</v>
      </c>
      <c r="F16" s="2" t="s">
        <v>20</v>
      </c>
      <c r="P16" s="11"/>
    </row>
    <row r="17" spans="1:16" x14ac:dyDescent="0.2">
      <c r="D17" s="2" t="s">
        <v>23</v>
      </c>
      <c r="E17" s="2" t="s">
        <v>24</v>
      </c>
      <c r="F17" s="2" t="s">
        <v>25</v>
      </c>
      <c r="P17" s="11"/>
    </row>
    <row r="18" spans="1:16" x14ac:dyDescent="0.2">
      <c r="A18" s="12" t="s">
        <v>1</v>
      </c>
      <c r="B18" s="2">
        <v>0.15</v>
      </c>
      <c r="C18" s="2">
        <v>0.15</v>
      </c>
      <c r="D18" s="2">
        <v>6.25E-2</v>
      </c>
      <c r="E18" s="2">
        <v>6.25E-2</v>
      </c>
      <c r="F18" s="2">
        <v>0.375</v>
      </c>
      <c r="G18" s="2">
        <v>1.4999999999999999E-2</v>
      </c>
      <c r="H18" s="2">
        <v>1.4999999999999999E-2</v>
      </c>
      <c r="I18" s="2">
        <v>0.06</v>
      </c>
      <c r="J18" s="2">
        <v>0.06</v>
      </c>
      <c r="K18" s="2">
        <v>2.5000000000000001E-2</v>
      </c>
      <c r="L18" s="2">
        <v>2.5000000000000001E-2</v>
      </c>
      <c r="N18" s="2" t="s">
        <v>26</v>
      </c>
      <c r="P18" s="11"/>
    </row>
    <row r="19" spans="1:16" x14ac:dyDescent="0.2">
      <c r="A19" s="10" t="s">
        <v>19</v>
      </c>
      <c r="B19" s="3">
        <v>2</v>
      </c>
      <c r="C19" s="3">
        <v>3</v>
      </c>
      <c r="D19" s="3">
        <v>2</v>
      </c>
      <c r="E19" s="3">
        <v>3</v>
      </c>
      <c r="F19" s="3" t="s">
        <v>27</v>
      </c>
      <c r="G19" s="3">
        <v>2</v>
      </c>
      <c r="H19" s="3">
        <v>3</v>
      </c>
      <c r="I19" s="3">
        <v>2</v>
      </c>
      <c r="J19" s="3">
        <v>3</v>
      </c>
      <c r="K19" s="3" t="s">
        <v>27</v>
      </c>
      <c r="L19" s="3" t="s">
        <v>28</v>
      </c>
      <c r="N19" s="2">
        <f>SUM(B18:L18)</f>
        <v>1.0000000000000002</v>
      </c>
      <c r="P19" s="11"/>
    </row>
    <row r="20" spans="1:16" x14ac:dyDescent="0.2">
      <c r="A20" s="10" t="s">
        <v>21</v>
      </c>
      <c r="B20" s="3">
        <v>-1</v>
      </c>
      <c r="C20" s="3">
        <v>-1</v>
      </c>
      <c r="D20" s="3">
        <v>3</v>
      </c>
      <c r="E20" s="3">
        <v>4</v>
      </c>
      <c r="F20" s="3" t="s">
        <v>24</v>
      </c>
      <c r="G20" s="3">
        <v>3</v>
      </c>
      <c r="H20" s="3">
        <v>4</v>
      </c>
      <c r="I20" s="3" t="s">
        <v>28</v>
      </c>
      <c r="J20" s="3" t="s">
        <v>28</v>
      </c>
      <c r="K20" s="3" t="s">
        <v>24</v>
      </c>
      <c r="L20" s="3" t="s">
        <v>24</v>
      </c>
      <c r="P20" s="11"/>
    </row>
    <row r="21" spans="1:16" x14ac:dyDescent="0.2">
      <c r="A21" s="4" t="s">
        <v>23</v>
      </c>
      <c r="B21" s="13">
        <v>-1</v>
      </c>
      <c r="C21" s="13">
        <v>-1</v>
      </c>
      <c r="D21" s="13">
        <v>-1</v>
      </c>
      <c r="E21" s="13">
        <v>-1</v>
      </c>
      <c r="F21" s="13">
        <v>-1</v>
      </c>
      <c r="G21" s="13">
        <v>4</v>
      </c>
      <c r="H21" s="13">
        <v>5</v>
      </c>
      <c r="I21" s="13" t="s">
        <v>24</v>
      </c>
      <c r="J21" s="13" t="s">
        <v>24</v>
      </c>
      <c r="K21" s="13" t="s">
        <v>24</v>
      </c>
      <c r="L21" s="13" t="s">
        <v>24</v>
      </c>
      <c r="M21" s="5"/>
      <c r="N21" s="5"/>
      <c r="O21" s="5"/>
      <c r="P21" s="6"/>
    </row>
    <row r="22" spans="1:16" x14ac:dyDescent="0.2">
      <c r="A22" s="2" t="s">
        <v>29</v>
      </c>
    </row>
    <row r="23" spans="1:16" x14ac:dyDescent="0.2">
      <c r="A23" s="21" t="s">
        <v>30</v>
      </c>
      <c r="B23" s="15" t="s">
        <v>31</v>
      </c>
      <c r="C23" s="15"/>
      <c r="D23" s="15"/>
      <c r="E23" s="15"/>
      <c r="F23" s="15"/>
      <c r="G23" s="15"/>
      <c r="H23" s="22" t="s">
        <v>32</v>
      </c>
      <c r="I23" s="22"/>
      <c r="J23" s="22"/>
      <c r="K23" s="22"/>
      <c r="L23" s="22"/>
      <c r="M23" s="22"/>
    </row>
    <row r="24" spans="1:16" x14ac:dyDescent="0.2">
      <c r="A24" s="21"/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</row>
    <row r="25" spans="1:16" x14ac:dyDescent="0.2">
      <c r="A25" s="15" t="s">
        <v>4</v>
      </c>
      <c r="B25" s="15">
        <v>0.1</v>
      </c>
      <c r="C25" s="15">
        <v>0.2</v>
      </c>
      <c r="D25" s="15">
        <v>0.5</v>
      </c>
      <c r="E25" s="15">
        <v>0.2</v>
      </c>
      <c r="F25" s="15">
        <v>0</v>
      </c>
      <c r="G25" s="15">
        <v>0</v>
      </c>
      <c r="H25" s="3">
        <v>0.2</v>
      </c>
      <c r="I25" s="3">
        <v>0.2</v>
      </c>
      <c r="J25" s="3">
        <v>0</v>
      </c>
      <c r="K25" s="15" t="s">
        <v>33</v>
      </c>
      <c r="L25" s="15"/>
      <c r="M25" s="15"/>
      <c r="N25" s="15"/>
    </row>
    <row r="26" spans="1:16" x14ac:dyDescent="0.2">
      <c r="A26" s="15"/>
      <c r="B26" s="15"/>
      <c r="C26" s="15"/>
      <c r="D26" s="15"/>
      <c r="E26" s="15"/>
      <c r="F26" s="15"/>
      <c r="G26" s="15"/>
      <c r="H26" s="3">
        <v>0</v>
      </c>
      <c r="I26" s="2">
        <v>0.2</v>
      </c>
      <c r="J26" s="2">
        <v>0.3</v>
      </c>
      <c r="K26" s="3">
        <v>0</v>
      </c>
      <c r="L26" s="3">
        <v>0</v>
      </c>
      <c r="M26" s="3">
        <v>0</v>
      </c>
      <c r="N26" s="15"/>
    </row>
    <row r="27" spans="1:16" x14ac:dyDescent="0.2">
      <c r="A27" s="15" t="s">
        <v>5</v>
      </c>
      <c r="B27" s="15">
        <v>0.1</v>
      </c>
      <c r="C27" s="15">
        <v>0.1</v>
      </c>
      <c r="D27" s="15">
        <v>0.5</v>
      </c>
      <c r="E27" s="15">
        <v>0.25</v>
      </c>
      <c r="F27" s="15">
        <v>0.05</v>
      </c>
      <c r="G27" s="15">
        <v>0</v>
      </c>
      <c r="H27" s="3">
        <v>0.18</v>
      </c>
      <c r="I27" s="3">
        <v>0.18</v>
      </c>
      <c r="J27" s="3">
        <v>0</v>
      </c>
      <c r="K27" s="15" t="s">
        <v>33</v>
      </c>
      <c r="L27" s="15"/>
      <c r="M27" s="15"/>
    </row>
    <row r="28" spans="1:16" x14ac:dyDescent="0.2">
      <c r="A28" s="15"/>
      <c r="B28" s="15"/>
      <c r="C28" s="15"/>
      <c r="D28" s="15"/>
      <c r="E28" s="15"/>
      <c r="F28" s="15"/>
      <c r="G28" s="15"/>
      <c r="H28" s="3">
        <v>0</v>
      </c>
      <c r="I28" s="3">
        <v>0.18</v>
      </c>
      <c r="J28" s="3">
        <v>0.28000000000000003</v>
      </c>
      <c r="K28" s="3">
        <v>0.28000000000000003</v>
      </c>
      <c r="L28" s="3">
        <v>0</v>
      </c>
      <c r="M28" s="3">
        <v>0</v>
      </c>
    </row>
    <row r="29" spans="1:16" x14ac:dyDescent="0.2">
      <c r="A29" s="15" t="s">
        <v>6</v>
      </c>
      <c r="B29" s="15">
        <v>0</v>
      </c>
      <c r="C29" s="15">
        <v>0</v>
      </c>
      <c r="D29" s="15">
        <v>0.4</v>
      </c>
      <c r="E29" s="15">
        <v>0.5</v>
      </c>
      <c r="F29" s="15">
        <v>0.1</v>
      </c>
      <c r="G29" s="15">
        <v>0</v>
      </c>
      <c r="H29" s="3">
        <v>0.18</v>
      </c>
      <c r="I29" s="3">
        <v>0.18</v>
      </c>
      <c r="J29" s="3">
        <v>0</v>
      </c>
      <c r="K29" s="15" t="s">
        <v>33</v>
      </c>
      <c r="L29" s="15"/>
      <c r="M29" s="15"/>
    </row>
    <row r="30" spans="1:16" x14ac:dyDescent="0.2">
      <c r="A30" s="15"/>
      <c r="B30" s="15"/>
      <c r="C30" s="15"/>
      <c r="D30" s="15"/>
      <c r="E30" s="15"/>
      <c r="F30" s="15"/>
      <c r="G30" s="15"/>
      <c r="H30" s="3">
        <v>0</v>
      </c>
      <c r="I30" s="3">
        <v>0.2</v>
      </c>
      <c r="J30" s="3">
        <v>0.3</v>
      </c>
      <c r="K30" s="3">
        <v>0.3</v>
      </c>
      <c r="L30" s="3">
        <v>0</v>
      </c>
      <c r="M30" s="3">
        <v>0</v>
      </c>
    </row>
    <row r="31" spans="1:16" x14ac:dyDescent="0.2">
      <c r="A31" s="15" t="s">
        <v>7</v>
      </c>
      <c r="B31" s="15">
        <v>0</v>
      </c>
      <c r="C31" s="15">
        <v>0</v>
      </c>
      <c r="D31" s="15">
        <v>0.35</v>
      </c>
      <c r="E31" s="15">
        <v>0.45</v>
      </c>
      <c r="F31" s="15">
        <v>0.2</v>
      </c>
      <c r="G31" s="15">
        <v>0</v>
      </c>
      <c r="H31" s="3">
        <v>0.2</v>
      </c>
      <c r="I31" s="3">
        <v>0.2</v>
      </c>
      <c r="J31" s="3">
        <v>0</v>
      </c>
      <c r="K31" s="15" t="s">
        <v>33</v>
      </c>
      <c r="L31" s="15"/>
      <c r="M31" s="15"/>
    </row>
    <row r="32" spans="1:16" x14ac:dyDescent="0.2">
      <c r="A32" s="15"/>
      <c r="B32" s="15"/>
      <c r="C32" s="15"/>
      <c r="D32" s="15"/>
      <c r="E32" s="15"/>
      <c r="F32" s="15"/>
      <c r="G32" s="15"/>
      <c r="H32" s="3">
        <v>0</v>
      </c>
      <c r="I32" s="3">
        <v>0.22</v>
      </c>
      <c r="J32" s="3">
        <v>0.31</v>
      </c>
      <c r="K32" s="3">
        <v>0.31</v>
      </c>
      <c r="L32" s="3">
        <v>0</v>
      </c>
      <c r="M32" s="3">
        <v>0</v>
      </c>
    </row>
    <row r="33" spans="1:14" x14ac:dyDescent="0.2">
      <c r="A33" s="15" t="s">
        <v>8</v>
      </c>
      <c r="B33" s="15">
        <v>0</v>
      </c>
      <c r="C33" s="15">
        <v>0</v>
      </c>
      <c r="D33" s="15">
        <v>0.3</v>
      </c>
      <c r="E33" s="15">
        <v>0.45</v>
      </c>
      <c r="F33" s="15">
        <v>0.25</v>
      </c>
      <c r="G33" s="15">
        <v>0</v>
      </c>
      <c r="H33" s="3">
        <v>0.2</v>
      </c>
      <c r="I33" s="3">
        <v>0.2</v>
      </c>
      <c r="J33" s="3">
        <v>0</v>
      </c>
      <c r="K33" s="15" t="s">
        <v>33</v>
      </c>
      <c r="L33" s="15"/>
      <c r="M33" s="15"/>
    </row>
    <row r="34" spans="1:14" x14ac:dyDescent="0.2">
      <c r="A34" s="15"/>
      <c r="B34" s="15"/>
      <c r="C34" s="15"/>
      <c r="D34" s="15"/>
      <c r="E34" s="15"/>
      <c r="F34" s="15"/>
      <c r="G34" s="15"/>
      <c r="H34" s="3">
        <v>0.1</v>
      </c>
      <c r="I34" s="3">
        <v>0.28000000000000003</v>
      </c>
      <c r="J34" s="3">
        <v>0.3</v>
      </c>
      <c r="K34" s="3">
        <v>0.35</v>
      </c>
      <c r="L34" s="3">
        <v>0</v>
      </c>
      <c r="M34" s="3">
        <v>0</v>
      </c>
    </row>
    <row r="35" spans="1:14" x14ac:dyDescent="0.2">
      <c r="A35" s="15" t="s">
        <v>9</v>
      </c>
      <c r="B35" s="15">
        <v>0</v>
      </c>
      <c r="C35" s="15">
        <v>0</v>
      </c>
      <c r="D35" s="15">
        <v>0</v>
      </c>
      <c r="E35" s="15">
        <v>0.3</v>
      </c>
      <c r="F35" s="15">
        <v>0.45</v>
      </c>
      <c r="G35" s="15">
        <v>0.25</v>
      </c>
      <c r="H35" s="3">
        <v>0.2</v>
      </c>
      <c r="I35" s="3">
        <v>0.2</v>
      </c>
      <c r="J35" s="3">
        <v>0</v>
      </c>
      <c r="K35" s="15" t="s">
        <v>33</v>
      </c>
      <c r="L35" s="15"/>
      <c r="M35" s="15"/>
      <c r="N35" s="2" t="s">
        <v>34</v>
      </c>
    </row>
    <row r="36" spans="1:14" x14ac:dyDescent="0.2">
      <c r="A36" s="15"/>
      <c r="B36" s="15"/>
      <c r="C36" s="15"/>
      <c r="D36" s="15"/>
      <c r="E36" s="15"/>
      <c r="F36" s="15"/>
      <c r="G36" s="15"/>
      <c r="H36" s="3">
        <v>0.1</v>
      </c>
      <c r="I36" s="3">
        <v>0.22</v>
      </c>
      <c r="J36" s="3">
        <v>0.28000000000000003</v>
      </c>
      <c r="K36" s="3">
        <v>0.35</v>
      </c>
      <c r="L36" s="3">
        <v>0.35</v>
      </c>
      <c r="M36" s="3">
        <v>0</v>
      </c>
    </row>
    <row r="37" spans="1:14" x14ac:dyDescent="0.2">
      <c r="A37" s="15" t="s">
        <v>10</v>
      </c>
      <c r="B37" s="15">
        <v>0</v>
      </c>
      <c r="C37" s="15">
        <v>0</v>
      </c>
      <c r="D37" s="15">
        <v>0</v>
      </c>
      <c r="E37" s="15">
        <v>0</v>
      </c>
      <c r="F37" s="15">
        <v>0.5</v>
      </c>
      <c r="G37" s="15">
        <v>0.5</v>
      </c>
      <c r="H37" s="15" t="s">
        <v>33</v>
      </c>
      <c r="I37" s="15"/>
      <c r="J37" s="15"/>
      <c r="K37" s="15"/>
      <c r="L37" s="15"/>
      <c r="M37" s="15"/>
    </row>
    <row r="38" spans="1:14" x14ac:dyDescent="0.2">
      <c r="A38" s="15"/>
      <c r="B38" s="15"/>
      <c r="C38" s="15"/>
      <c r="D38" s="15"/>
      <c r="E38" s="15"/>
      <c r="F38" s="15"/>
      <c r="G38" s="15"/>
      <c r="H38" s="3">
        <v>0.1</v>
      </c>
      <c r="I38" s="3">
        <v>0.2</v>
      </c>
      <c r="J38" s="3">
        <v>0.25</v>
      </c>
      <c r="K38" s="3">
        <v>0.3</v>
      </c>
      <c r="L38" s="3">
        <v>0.32</v>
      </c>
      <c r="M38" s="3" t="s">
        <v>35</v>
      </c>
      <c r="N38" s="2" t="s">
        <v>36</v>
      </c>
    </row>
    <row r="40" spans="1:14" x14ac:dyDescent="0.2">
      <c r="A40" s="2" t="s">
        <v>37</v>
      </c>
    </row>
    <row r="41" spans="1:14" x14ac:dyDescent="0.2">
      <c r="A41" s="2" t="s">
        <v>38</v>
      </c>
      <c r="H41" s="2" t="s">
        <v>39</v>
      </c>
    </row>
    <row r="42" spans="1:14" x14ac:dyDescent="0.2">
      <c r="B42" s="2" t="s">
        <v>40</v>
      </c>
    </row>
    <row r="43" spans="1:14" x14ac:dyDescent="0.2">
      <c r="B43" s="2" t="s">
        <v>41</v>
      </c>
    </row>
    <row r="44" spans="1:14" x14ac:dyDescent="0.2">
      <c r="C44" s="2" t="s">
        <v>42</v>
      </c>
    </row>
    <row r="45" spans="1:14" x14ac:dyDescent="0.2">
      <c r="B45" s="2" t="s">
        <v>43</v>
      </c>
    </row>
    <row r="46" spans="1:14" ht="14.25" customHeight="1" x14ac:dyDescent="0.2">
      <c r="C46" s="2" t="s">
        <v>44</v>
      </c>
      <c r="F46" s="16" t="s">
        <v>45</v>
      </c>
      <c r="G46" s="16"/>
      <c r="H46" s="16"/>
      <c r="I46" s="16"/>
    </row>
    <row r="47" spans="1:14" x14ac:dyDescent="0.2">
      <c r="B47" s="2" t="s">
        <v>46</v>
      </c>
      <c r="F47" s="16"/>
      <c r="G47" s="16"/>
      <c r="H47" s="16"/>
      <c r="I47" s="16"/>
    </row>
    <row r="48" spans="1:14" x14ac:dyDescent="0.2">
      <c r="C48" s="2" t="s">
        <v>47</v>
      </c>
      <c r="F48" s="16"/>
      <c r="G48" s="16"/>
      <c r="H48" s="16"/>
      <c r="I48" s="16"/>
    </row>
    <row r="49" spans="1:16" x14ac:dyDescent="0.2">
      <c r="B49" s="2" t="s">
        <v>43</v>
      </c>
      <c r="F49" s="16"/>
      <c r="G49" s="16"/>
      <c r="H49" s="16"/>
      <c r="I49" s="16"/>
    </row>
    <row r="50" spans="1:16" x14ac:dyDescent="0.2">
      <c r="C50" s="2" t="s">
        <v>48</v>
      </c>
      <c r="F50" s="16"/>
      <c r="G50" s="16"/>
      <c r="H50" s="16"/>
      <c r="I50" s="16"/>
    </row>
    <row r="52" spans="1:16" x14ac:dyDescent="0.2">
      <c r="A52" s="2" t="s">
        <v>49</v>
      </c>
      <c r="K52" s="2" t="s">
        <v>50</v>
      </c>
    </row>
    <row r="53" spans="1:16" x14ac:dyDescent="0.2">
      <c r="A53" s="2" t="s">
        <v>4</v>
      </c>
      <c r="B53" s="2" t="s">
        <v>5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10</v>
      </c>
      <c r="K53" s="2" t="s">
        <v>51</v>
      </c>
      <c r="L53" s="2" t="s">
        <v>52</v>
      </c>
      <c r="M53" s="2" t="s">
        <v>53</v>
      </c>
      <c r="N53" s="2" t="s">
        <v>54</v>
      </c>
      <c r="O53" s="2" t="s">
        <v>55</v>
      </c>
      <c r="P53" s="17" t="s">
        <v>56</v>
      </c>
    </row>
    <row r="54" spans="1:16" x14ac:dyDescent="0.2">
      <c r="A54" s="2">
        <f>0.85*((B25+2 *C25+3*D25)*(1-H25)/8+(4*E25+5*F25+6*G25)*(1-H26)/8)+0.16 * (SUM(B25:D26)*(1-H25) + SUM(E25:G26)*(1-H26))</f>
        <v>0.38940000000000002</v>
      </c>
      <c r="B54" s="2">
        <f>0.85*((B27+2 *C27+3*D27)*(1-H27)/8+(4*E27+5*F27+6*G27)*(1-H28)/8)+0.16 * (SUM(B27:D28)*(1-H27) + SUM(E27:G28)*(1-H28))</f>
        <v>0.42947749999999996</v>
      </c>
      <c r="C54" s="2">
        <f>0.85*((B29+2 *C29+3*D29)*(1-H29)/8+(4*E29+5*F29+6*G29)*(1-H30)/8)+0.16 * (SUM(B29:D30)*(1-H29) + SUM(E29:G30)*(1-H30))</f>
        <v>0.51865499999999998</v>
      </c>
      <c r="D54" s="2">
        <f>0.85*((B31+2 *C31+3*D31)*(1-H31)/8+(4*E31+5*F31+6*G31)*(1-H32)/8)+0.16 * (SUM(B31:D32)*(1-H31) + SUM(E31:G32)*(1-H32))</f>
        <v>0.53554999999999997</v>
      </c>
      <c r="E54" s="2">
        <f>0.85*((B33+2 *C33+3*D33)*(1-H33)/8+(4*E33+5*F33+6*G33)*(1-H34)/8)+0.16 * (SUM(B33:D34)*(1-H33) + SUM(E33:G34)*(1-H34))</f>
        <v>0.50735624999999995</v>
      </c>
      <c r="F54" s="2">
        <f>0.85*((B35+2 *C35+3*D35)*(1-H35)/8+(4*E35+5*F35+6*G35)*(1-H36)/8)+0.16 * (SUM(B35:D36)*(1-H35) + SUM(E35:G36)*(1-H36))</f>
        <v>0.61734375000000008</v>
      </c>
      <c r="G54" s="2">
        <f>(0.85*(4*E37+5*F37+6*G37)/8+0.16)*(1-H38)</f>
        <v>0.66993750000000007</v>
      </c>
      <c r="K54" s="2" t="s">
        <v>57</v>
      </c>
      <c r="L54" s="2">
        <v>373853225</v>
      </c>
      <c r="M54" s="2">
        <v>1046794000</v>
      </c>
      <c r="N54" s="2">
        <v>147570231</v>
      </c>
      <c r="O54" s="2" t="s">
        <v>58</v>
      </c>
      <c r="P54" s="17"/>
    </row>
    <row r="55" spans="1:16" x14ac:dyDescent="0.2">
      <c r="A55" s="2" t="s">
        <v>59</v>
      </c>
      <c r="K55" s="2" t="s">
        <v>60</v>
      </c>
      <c r="L55" s="2">
        <v>987741884</v>
      </c>
      <c r="M55" s="2">
        <v>3012611324</v>
      </c>
      <c r="N55" s="2">
        <v>428941443</v>
      </c>
      <c r="O55" s="2" t="s">
        <v>58</v>
      </c>
      <c r="P55" s="17"/>
    </row>
    <row r="56" spans="1:16" x14ac:dyDescent="0.2">
      <c r="A56" s="2" t="s">
        <v>61</v>
      </c>
      <c r="K56" s="2" t="s">
        <v>62</v>
      </c>
      <c r="L56" s="2">
        <v>1333960431</v>
      </c>
      <c r="M56" s="2">
        <v>4965648975</v>
      </c>
      <c r="N56" s="2">
        <v>698501601</v>
      </c>
      <c r="O56" s="2" t="s">
        <v>58</v>
      </c>
      <c r="P56" s="17"/>
    </row>
    <row r="57" spans="1:16" x14ac:dyDescent="0.2">
      <c r="A57" s="2" t="s">
        <v>4</v>
      </c>
      <c r="B57" s="2" t="s">
        <v>5</v>
      </c>
      <c r="C57" s="2" t="s">
        <v>6</v>
      </c>
      <c r="D57" s="2" t="s">
        <v>7</v>
      </c>
      <c r="K57" s="2" t="s">
        <v>63</v>
      </c>
      <c r="L57" s="2">
        <v>533593682</v>
      </c>
      <c r="M57" s="2">
        <v>2054342820</v>
      </c>
      <c r="N57" s="2">
        <v>285765271</v>
      </c>
      <c r="O57" s="2" t="s">
        <v>58</v>
      </c>
      <c r="P57" s="17"/>
    </row>
    <row r="58" spans="1:16" x14ac:dyDescent="0.2">
      <c r="A58" s="2">
        <f>0.85*((B25+2 *C25+3*D25)/8+(4*E25+5*F25+6*G25)/8)+0.16</f>
        <v>0.45750000000000002</v>
      </c>
      <c r="B58" s="2">
        <f>0.85*((B27+2 *C27+3*D27)/8+(4*E27+5*F27+6*G27)/8)+0.16</f>
        <v>0.48406249999999995</v>
      </c>
      <c r="C58" s="2">
        <f>0.85*((B29+2 *C29+3*D29)/8+(4*E29+5*F29+6*G29)/8)+0.16</f>
        <v>0.55312499999999998</v>
      </c>
      <c r="D58" s="2">
        <f>0.85*((B31+2 *C31+3*D31)/8+(4*E31+5*F31+6*G31)/8)+0.16</f>
        <v>0.56906249999999992</v>
      </c>
      <c r="K58" s="2" t="s">
        <v>64</v>
      </c>
      <c r="L58" s="2">
        <v>328099292</v>
      </c>
      <c r="M58" s="2">
        <v>1296029951</v>
      </c>
      <c r="N58" s="2">
        <v>166471477</v>
      </c>
      <c r="O58" s="2" t="s">
        <v>58</v>
      </c>
      <c r="P58" s="17"/>
    </row>
    <row r="59" spans="1:16" x14ac:dyDescent="0.2">
      <c r="A59" s="2" t="s">
        <v>65</v>
      </c>
      <c r="K59" s="2" t="s">
        <v>66</v>
      </c>
      <c r="L59" s="2">
        <v>2032331431</v>
      </c>
      <c r="M59" s="2">
        <v>10060035330</v>
      </c>
      <c r="N59" s="2">
        <v>1254644549</v>
      </c>
      <c r="O59" s="2" t="s">
        <v>58</v>
      </c>
      <c r="P59" s="17"/>
    </row>
    <row r="60" spans="1:16" x14ac:dyDescent="0.2">
      <c r="A60" s="2" t="s">
        <v>4</v>
      </c>
      <c r="B60" s="2" t="s">
        <v>5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10</v>
      </c>
      <c r="K60" s="2" t="s">
        <v>67</v>
      </c>
      <c r="L60" s="2">
        <v>205848650</v>
      </c>
      <c r="M60" s="2">
        <v>1132148423</v>
      </c>
      <c r="N60" s="2">
        <v>137906476</v>
      </c>
      <c r="O60" s="2" t="s">
        <v>58</v>
      </c>
      <c r="P60" s="17"/>
    </row>
    <row r="61" spans="1:16" x14ac:dyDescent="0.2">
      <c r="A61" s="2">
        <v>0.39472771968196879</v>
      </c>
      <c r="B61" s="2">
        <v>0.43426471019224289</v>
      </c>
      <c r="C61" s="2">
        <v>0.52362992542167841</v>
      </c>
      <c r="D61" s="2">
        <v>0.53554845313929333</v>
      </c>
      <c r="E61" s="2">
        <v>0.50738139660478143</v>
      </c>
      <c r="F61" s="2">
        <v>0.61734249141768061</v>
      </c>
      <c r="G61" s="2">
        <v>0.66994112421917751</v>
      </c>
      <c r="K61" s="2" t="s">
        <v>68</v>
      </c>
      <c r="L61" s="2">
        <v>142524999</v>
      </c>
      <c r="M61" s="2">
        <v>270797507</v>
      </c>
      <c r="N61" s="2">
        <v>0</v>
      </c>
      <c r="O61" s="2">
        <v>1017120</v>
      </c>
      <c r="P61" s="17"/>
    </row>
    <row r="62" spans="1:16" x14ac:dyDescent="0.2">
      <c r="K62" s="2" t="s">
        <v>69</v>
      </c>
      <c r="L62" s="2">
        <v>675338</v>
      </c>
      <c r="M62" s="2">
        <v>1283484</v>
      </c>
      <c r="N62" s="2">
        <v>0</v>
      </c>
      <c r="O62" s="2" t="s">
        <v>58</v>
      </c>
      <c r="P62" s="17"/>
    </row>
    <row r="63" spans="1:16" x14ac:dyDescent="0.2">
      <c r="K63" s="2" t="s">
        <v>70</v>
      </c>
      <c r="L63" s="2">
        <v>554222</v>
      </c>
      <c r="M63" s="2">
        <v>1053028</v>
      </c>
      <c r="N63" s="2">
        <v>0</v>
      </c>
      <c r="O63" s="2" t="s">
        <v>58</v>
      </c>
      <c r="P63" s="17"/>
    </row>
    <row r="64" spans="1:16" x14ac:dyDescent="0.2">
      <c r="K64" s="2" t="s">
        <v>71</v>
      </c>
      <c r="L64" s="2">
        <v>60816819</v>
      </c>
      <c r="M64" s="2">
        <v>115551785</v>
      </c>
      <c r="N64" s="2">
        <v>0</v>
      </c>
      <c r="O64" s="2" t="s">
        <v>58</v>
      </c>
      <c r="P64" s="17"/>
    </row>
    <row r="65" spans="11:16" x14ac:dyDescent="0.2">
      <c r="K65" s="2" t="s">
        <v>72</v>
      </c>
      <c r="L65" s="2">
        <v>200000020</v>
      </c>
      <c r="M65" s="2">
        <v>259999999</v>
      </c>
      <c r="N65" s="2">
        <v>0</v>
      </c>
      <c r="O65" s="2" t="s">
        <v>58</v>
      </c>
      <c r="P65" s="17"/>
    </row>
    <row r="66" spans="11:16" x14ac:dyDescent="0.2">
      <c r="K66" s="2" t="s">
        <v>0</v>
      </c>
      <c r="L66" s="2">
        <v>100000012</v>
      </c>
      <c r="M66" s="2">
        <v>100000012</v>
      </c>
      <c r="N66" s="2">
        <v>0</v>
      </c>
      <c r="O66" s="2" t="s">
        <v>58</v>
      </c>
      <c r="P66" s="17"/>
    </row>
    <row r="67" spans="11:16" x14ac:dyDescent="0.2">
      <c r="K67" s="2" t="s">
        <v>73</v>
      </c>
      <c r="L67" s="2">
        <v>99999995</v>
      </c>
      <c r="M67" s="2">
        <v>99999995</v>
      </c>
      <c r="N67" s="2">
        <v>0</v>
      </c>
      <c r="O67" s="2" t="s">
        <v>58</v>
      </c>
      <c r="P67" s="17"/>
    </row>
  </sheetData>
  <mergeCells count="66">
    <mergeCell ref="A1:P1"/>
    <mergeCell ref="A3:J3"/>
    <mergeCell ref="A6:B6"/>
    <mergeCell ref="A12:P12"/>
    <mergeCell ref="A23:A24"/>
    <mergeCell ref="B23:G23"/>
    <mergeCell ref="H23:M23"/>
    <mergeCell ref="G25:G26"/>
    <mergeCell ref="K25:M25"/>
    <mergeCell ref="N25:N26"/>
    <mergeCell ref="A27:A28"/>
    <mergeCell ref="B27:B28"/>
    <mergeCell ref="C27:C28"/>
    <mergeCell ref="D27:D28"/>
    <mergeCell ref="E27:E28"/>
    <mergeCell ref="F27:F28"/>
    <mergeCell ref="G27:G28"/>
    <mergeCell ref="A25:A26"/>
    <mergeCell ref="B25:B26"/>
    <mergeCell ref="C25:C26"/>
    <mergeCell ref="D25:D26"/>
    <mergeCell ref="E25:E26"/>
    <mergeCell ref="F25:F26"/>
    <mergeCell ref="E31:E32"/>
    <mergeCell ref="F31:F32"/>
    <mergeCell ref="K27:M27"/>
    <mergeCell ref="A29:A30"/>
    <mergeCell ref="B29:B30"/>
    <mergeCell ref="C29:C30"/>
    <mergeCell ref="D29:D30"/>
    <mergeCell ref="E29:E30"/>
    <mergeCell ref="F29:F30"/>
    <mergeCell ref="G29:G30"/>
    <mergeCell ref="K29:M29"/>
    <mergeCell ref="E35:E36"/>
    <mergeCell ref="F35:F36"/>
    <mergeCell ref="G31:G32"/>
    <mergeCell ref="K31:M31"/>
    <mergeCell ref="A33:A34"/>
    <mergeCell ref="B33:B34"/>
    <mergeCell ref="C33:C34"/>
    <mergeCell ref="D33:D34"/>
    <mergeCell ref="E33:E34"/>
    <mergeCell ref="F33:F34"/>
    <mergeCell ref="G33:G34"/>
    <mergeCell ref="K33:M33"/>
    <mergeCell ref="A31:A32"/>
    <mergeCell ref="B31:B32"/>
    <mergeCell ref="C31:C32"/>
    <mergeCell ref="D31:D32"/>
    <mergeCell ref="F46:I50"/>
    <mergeCell ref="P53:P67"/>
    <mergeCell ref="G35:G36"/>
    <mergeCell ref="K35:M35"/>
    <mergeCell ref="A37:A38"/>
    <mergeCell ref="B37:B38"/>
    <mergeCell ref="C37:C38"/>
    <mergeCell ref="D37:D38"/>
    <mergeCell ref="E37:E38"/>
    <mergeCell ref="F37:F38"/>
    <mergeCell ref="G37:G38"/>
    <mergeCell ref="H37:M37"/>
    <mergeCell ref="A35:A36"/>
    <mergeCell ref="B35:B36"/>
    <mergeCell ref="C35:C36"/>
    <mergeCell ref="D35:D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AFDC-EEDA-41A1-B56F-6F2DAE43BAA1}">
  <dimension ref="A1:S4"/>
  <sheetViews>
    <sheetView workbookViewId="0">
      <selection sqref="A1:XFD1048576"/>
    </sheetView>
  </sheetViews>
  <sheetFormatPr defaultColWidth="11" defaultRowHeight="14.25" x14ac:dyDescent="0.2"/>
  <cols>
    <col min="1" max="16384" width="11" style="2"/>
  </cols>
  <sheetData>
    <row r="1" spans="1:19" x14ac:dyDescent="0.2">
      <c r="A1" s="2" t="s">
        <v>74</v>
      </c>
    </row>
    <row r="2" spans="1:19" x14ac:dyDescent="0.2">
      <c r="B2" s="14" t="s">
        <v>75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">
      <c r="B3" s="14" t="s">
        <v>76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">
      <c r="B4" s="14" t="s">
        <v>77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</sheetData>
  <mergeCells count="3">
    <mergeCell ref="B2:S2"/>
    <mergeCell ref="B3:S3"/>
    <mergeCell ref="B4:S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C5E0-2357-4A73-BF5D-BE6D3FBB6A3B}">
  <dimension ref="A1:D25"/>
  <sheetViews>
    <sheetView workbookViewId="0">
      <selection sqref="A1:XFD1048576"/>
    </sheetView>
  </sheetViews>
  <sheetFormatPr defaultRowHeight="14.25" x14ac:dyDescent="0.2"/>
  <cols>
    <col min="1" max="1" width="9" style="2"/>
    <col min="2" max="2" width="17.5" style="2" customWidth="1"/>
    <col min="3" max="16384" width="9" style="2"/>
  </cols>
  <sheetData>
    <row r="1" spans="1:4" x14ac:dyDescent="0.2">
      <c r="A1" s="2" t="s">
        <v>78</v>
      </c>
      <c r="B1" s="2" t="s">
        <v>30</v>
      </c>
      <c r="C1" s="2" t="s">
        <v>79</v>
      </c>
      <c r="D1" s="2" t="s">
        <v>80</v>
      </c>
    </row>
    <row r="2" spans="1:4" x14ac:dyDescent="0.2">
      <c r="A2" s="2">
        <v>1</v>
      </c>
      <c r="B2" s="2" t="s">
        <v>81</v>
      </c>
      <c r="C2" s="2">
        <v>0</v>
      </c>
      <c r="D2" s="2" t="s">
        <v>82</v>
      </c>
    </row>
    <row r="3" spans="1:4" x14ac:dyDescent="0.2">
      <c r="A3" s="2">
        <v>2</v>
      </c>
      <c r="B3" s="2" t="s">
        <v>83</v>
      </c>
      <c r="C3" s="2">
        <v>2</v>
      </c>
      <c r="D3" s="2" t="s">
        <v>84</v>
      </c>
    </row>
    <row r="4" spans="1:4" x14ac:dyDescent="0.2">
      <c r="A4" s="2">
        <v>3</v>
      </c>
      <c r="B4" s="2" t="s">
        <v>85</v>
      </c>
      <c r="C4" s="2">
        <v>1</v>
      </c>
      <c r="D4" s="2" t="s">
        <v>84</v>
      </c>
    </row>
    <row r="5" spans="1:4" x14ac:dyDescent="0.2">
      <c r="A5" s="2">
        <v>4</v>
      </c>
      <c r="B5" s="2" t="s">
        <v>86</v>
      </c>
      <c r="C5" s="2">
        <v>-1</v>
      </c>
      <c r="D5" s="2" t="s">
        <v>84</v>
      </c>
    </row>
    <row r="6" spans="1:4" x14ac:dyDescent="0.2">
      <c r="A6" s="2">
        <v>5</v>
      </c>
      <c r="B6" s="2" t="s">
        <v>87</v>
      </c>
      <c r="C6" s="2">
        <v>-2</v>
      </c>
      <c r="D6" s="2" t="s">
        <v>84</v>
      </c>
    </row>
    <row r="7" spans="1:4" x14ac:dyDescent="0.2">
      <c r="A7" s="2">
        <v>6</v>
      </c>
      <c r="B7" s="2" t="s">
        <v>88</v>
      </c>
      <c r="C7" s="2">
        <v>2</v>
      </c>
      <c r="D7" s="2" t="s">
        <v>89</v>
      </c>
    </row>
    <row r="8" spans="1:4" x14ac:dyDescent="0.2">
      <c r="A8" s="2">
        <v>7</v>
      </c>
      <c r="B8" s="2" t="s">
        <v>90</v>
      </c>
      <c r="C8" s="2">
        <v>-1</v>
      </c>
      <c r="D8" s="2" t="s">
        <v>89</v>
      </c>
    </row>
    <row r="9" spans="1:4" x14ac:dyDescent="0.2">
      <c r="A9" s="2">
        <v>8</v>
      </c>
      <c r="B9" s="2" t="s">
        <v>91</v>
      </c>
      <c r="C9" s="2">
        <v>0</v>
      </c>
      <c r="D9" s="2" t="s">
        <v>82</v>
      </c>
    </row>
    <row r="10" spans="1:4" x14ac:dyDescent="0.2">
      <c r="A10" s="2">
        <v>9</v>
      </c>
      <c r="B10" s="2" t="s">
        <v>92</v>
      </c>
      <c r="C10" s="2">
        <v>5</v>
      </c>
      <c r="D10" s="2" t="s">
        <v>93</v>
      </c>
    </row>
    <row r="11" spans="1:4" x14ac:dyDescent="0.2">
      <c r="A11" s="2">
        <v>10</v>
      </c>
      <c r="B11" s="2" t="s">
        <v>94</v>
      </c>
      <c r="C11" s="2">
        <v>-5</v>
      </c>
      <c r="D11" s="2" t="s">
        <v>95</v>
      </c>
    </row>
    <row r="12" spans="1:4" x14ac:dyDescent="0.2">
      <c r="A12" s="2">
        <v>11</v>
      </c>
      <c r="B12" s="2" t="s">
        <v>96</v>
      </c>
      <c r="C12" s="2">
        <v>-2</v>
      </c>
      <c r="D12" s="2" t="s">
        <v>89</v>
      </c>
    </row>
    <row r="13" spans="1:4" x14ac:dyDescent="0.2">
      <c r="A13" s="2">
        <v>12</v>
      </c>
      <c r="B13" s="2" t="s">
        <v>97</v>
      </c>
      <c r="C13" s="2">
        <v>1</v>
      </c>
      <c r="D13" s="2" t="s">
        <v>89</v>
      </c>
    </row>
    <row r="14" spans="1:4" x14ac:dyDescent="0.2">
      <c r="A14" s="2">
        <v>13</v>
      </c>
      <c r="B14" s="2" t="s">
        <v>98</v>
      </c>
      <c r="C14" s="2">
        <v>4</v>
      </c>
      <c r="D14" s="2" t="s">
        <v>93</v>
      </c>
    </row>
    <row r="15" spans="1:4" x14ac:dyDescent="0.2">
      <c r="A15" s="2">
        <v>14</v>
      </c>
      <c r="B15" s="2" t="s">
        <v>99</v>
      </c>
      <c r="C15" s="2">
        <v>0</v>
      </c>
      <c r="D15" s="2" t="s">
        <v>82</v>
      </c>
    </row>
    <row r="16" spans="1:4" x14ac:dyDescent="0.2">
      <c r="A16" s="2">
        <v>15</v>
      </c>
      <c r="B16" s="2" t="s">
        <v>100</v>
      </c>
      <c r="C16" s="2">
        <v>0</v>
      </c>
      <c r="D16" s="2" t="s">
        <v>82</v>
      </c>
    </row>
    <row r="17" spans="1:4" x14ac:dyDescent="0.2">
      <c r="A17" s="2">
        <v>16</v>
      </c>
      <c r="B17" s="2" t="s">
        <v>101</v>
      </c>
      <c r="C17" s="2">
        <v>0</v>
      </c>
      <c r="D17" s="2" t="s">
        <v>82</v>
      </c>
    </row>
    <row r="18" spans="1:4" x14ac:dyDescent="0.2">
      <c r="A18" s="2">
        <v>17</v>
      </c>
      <c r="B18" s="2" t="s">
        <v>102</v>
      </c>
      <c r="C18" s="2">
        <v>0</v>
      </c>
      <c r="D18" s="2" t="s">
        <v>82</v>
      </c>
    </row>
    <row r="19" spans="1:4" x14ac:dyDescent="0.2">
      <c r="A19" s="2">
        <v>18</v>
      </c>
      <c r="B19" s="2" t="s">
        <v>103</v>
      </c>
      <c r="C19" s="2">
        <v>1</v>
      </c>
      <c r="D19" s="2" t="s">
        <v>89</v>
      </c>
    </row>
    <row r="20" spans="1:4" x14ac:dyDescent="0.2">
      <c r="A20" s="2">
        <v>19</v>
      </c>
      <c r="B20" s="2" t="s">
        <v>104</v>
      </c>
      <c r="C20" s="2">
        <v>-2</v>
      </c>
      <c r="D20" s="2" t="s">
        <v>89</v>
      </c>
    </row>
    <row r="21" spans="1:4" x14ac:dyDescent="0.2">
      <c r="A21" s="2">
        <v>20</v>
      </c>
      <c r="B21" s="2" t="s">
        <v>105</v>
      </c>
      <c r="C21" s="2">
        <v>1</v>
      </c>
      <c r="D21" s="2" t="s">
        <v>84</v>
      </c>
    </row>
    <row r="22" spans="1:4" x14ac:dyDescent="0.2">
      <c r="A22" s="2">
        <v>21</v>
      </c>
      <c r="B22" s="2" t="s">
        <v>106</v>
      </c>
      <c r="C22" s="2">
        <v>0</v>
      </c>
      <c r="D22" s="2" t="s">
        <v>82</v>
      </c>
    </row>
    <row r="23" spans="1:4" x14ac:dyDescent="0.2">
      <c r="A23" s="2">
        <v>22</v>
      </c>
      <c r="B23" s="2" t="s">
        <v>107</v>
      </c>
      <c r="C23" s="2">
        <v>0.08</v>
      </c>
      <c r="D23" s="2" t="s">
        <v>89</v>
      </c>
    </row>
    <row r="24" spans="1:4" x14ac:dyDescent="0.2">
      <c r="A24" s="2">
        <v>23</v>
      </c>
      <c r="B24" s="2" t="s">
        <v>108</v>
      </c>
      <c r="C24" s="2">
        <v>-4</v>
      </c>
      <c r="D24" s="2" t="s">
        <v>95</v>
      </c>
    </row>
    <row r="25" spans="1:4" x14ac:dyDescent="0.2">
      <c r="A25" s="2">
        <v>24</v>
      </c>
      <c r="B25" s="2" t="s">
        <v>109</v>
      </c>
      <c r="C25" s="2">
        <v>0</v>
      </c>
      <c r="D25" s="2" t="s">
        <v>82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0014-311F-463B-9C43-EC9B9D717E6F}">
  <dimension ref="A1:W8"/>
  <sheetViews>
    <sheetView workbookViewId="0">
      <selection activeCell="F17" sqref="F17"/>
    </sheetView>
  </sheetViews>
  <sheetFormatPr defaultRowHeight="14.25" x14ac:dyDescent="0.2"/>
  <cols>
    <col min="1" max="1" width="25" style="2" customWidth="1"/>
    <col min="2" max="2" width="12" style="2" customWidth="1"/>
    <col min="3" max="3" width="17.375" style="2" customWidth="1"/>
    <col min="4" max="4" width="13.875" style="2" customWidth="1"/>
    <col min="5" max="16384" width="9" style="2"/>
  </cols>
  <sheetData>
    <row r="1" spans="1:23" x14ac:dyDescent="0.2">
      <c r="A1" s="2" t="s">
        <v>110</v>
      </c>
      <c r="B1" s="2" t="s">
        <v>111</v>
      </c>
      <c r="C1" s="2" t="s">
        <v>112</v>
      </c>
      <c r="D1" s="2" t="s">
        <v>113</v>
      </c>
      <c r="L1" s="14" t="s">
        <v>114</v>
      </c>
      <c r="M1" s="14"/>
    </row>
    <row r="2" spans="1:23" x14ac:dyDescent="0.2">
      <c r="A2" s="2" t="s">
        <v>115</v>
      </c>
      <c r="B2" s="2" t="s">
        <v>116</v>
      </c>
      <c r="C2" s="2" t="s">
        <v>117</v>
      </c>
      <c r="D2" s="2" t="s">
        <v>118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119</v>
      </c>
      <c r="U2" s="2" t="s">
        <v>120</v>
      </c>
      <c r="V2" s="2" t="s">
        <v>121</v>
      </c>
      <c r="W2" s="2" t="s">
        <v>122</v>
      </c>
    </row>
    <row r="3" spans="1:23" x14ac:dyDescent="0.2">
      <c r="L3" s="2" t="s">
        <v>123</v>
      </c>
      <c r="M3" s="2">
        <v>2.5</v>
      </c>
      <c r="N3" s="2">
        <v>1</v>
      </c>
      <c r="O3" s="2">
        <v>0.7</v>
      </c>
      <c r="P3" s="2">
        <v>0.6</v>
      </c>
      <c r="Q3" s="2">
        <v>1</v>
      </c>
      <c r="R3" s="2">
        <v>0.4</v>
      </c>
      <c r="S3" s="2">
        <v>1.6</v>
      </c>
      <c r="T3" s="2">
        <v>2.5</v>
      </c>
      <c r="U3" s="2">
        <v>3.5</v>
      </c>
      <c r="V3" s="2">
        <v>4.5</v>
      </c>
      <c r="W3" s="2">
        <v>5</v>
      </c>
    </row>
    <row r="8" spans="1:23" x14ac:dyDescent="0.2">
      <c r="A8" s="2" t="s">
        <v>124</v>
      </c>
    </row>
  </sheetData>
  <mergeCells count="1">
    <mergeCell ref="L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行星数量、轨道半径生成概率分布</vt:lpstr>
      <vt:lpstr>巨行星多卫星生成相关</vt:lpstr>
      <vt:lpstr>星球类型温度需求</vt:lpstr>
      <vt:lpstr>矿物期望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makuwa</dc:creator>
  <cp:lastModifiedBy>653524123@qq.com</cp:lastModifiedBy>
  <dcterms:created xsi:type="dcterms:W3CDTF">2015-06-05T18:19:34Z</dcterms:created>
  <dcterms:modified xsi:type="dcterms:W3CDTF">2024-12-01T07:22:15Z</dcterms:modified>
</cp:coreProperties>
</file>