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Community-Visioning/R/Felix/"/>
    </mc:Choice>
  </mc:AlternateContent>
  <xr:revisionPtr revIDLastSave="0" documentId="13_ncr:1_{F4AA81D8-C465-244B-806C-74BAE63C8A60}" xr6:coauthVersionLast="43" xr6:coauthVersionMax="43" xr10:uidLastSave="{00000000-0000-0000-0000-000000000000}"/>
  <bookViews>
    <workbookView xWindow="780" yWindow="500" windowWidth="27640" windowHeight="15760" xr2:uid="{9AE7E273-AC85-224E-9256-BEE2236B4976}"/>
  </bookViews>
  <sheets>
    <sheet name="Correla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<sst xmlns="http://schemas.openxmlformats.org/spreadsheetml/2006/main" count="65" uniqueCount="50">
  <si>
    <t>Town</t>
  </si>
  <si>
    <t>Year</t>
  </si>
  <si>
    <t>Trees and Shade</t>
  </si>
  <si>
    <t>Lighting</t>
  </si>
  <si>
    <t>Places to Stop</t>
  </si>
  <si>
    <t>Well Kept Surroundings</t>
  </si>
  <si>
    <t>Pet Facilities</t>
  </si>
  <si>
    <t>Stop Signs</t>
  </si>
  <si>
    <t>Restrooms</t>
  </si>
  <si>
    <t>Natural Areas</t>
  </si>
  <si>
    <t>Countryside</t>
  </si>
  <si>
    <t>Sidewalks</t>
  </si>
  <si>
    <t>Trails</t>
  </si>
  <si>
    <t>Birds</t>
  </si>
  <si>
    <t>Curb Ramps</t>
  </si>
  <si>
    <t>Seasonal Beauty</t>
  </si>
  <si>
    <t>Walk Other</t>
  </si>
  <si>
    <t>Educational Score</t>
  </si>
  <si>
    <t>Humboldt</t>
  </si>
  <si>
    <t xml:space="preserve">Adel </t>
  </si>
  <si>
    <t>Granger</t>
  </si>
  <si>
    <t>Clarion</t>
  </si>
  <si>
    <t>Avoca</t>
  </si>
  <si>
    <t>Madrid</t>
  </si>
  <si>
    <t>Elkader</t>
  </si>
  <si>
    <t>Fairfax</t>
  </si>
  <si>
    <t>Polk City</t>
  </si>
  <si>
    <t>Reinbeck</t>
  </si>
  <si>
    <t>Toledo</t>
  </si>
  <si>
    <t>Tama</t>
  </si>
  <si>
    <t>Emmetsburg</t>
  </si>
  <si>
    <t>Shenandoah</t>
  </si>
  <si>
    <t>Wheatland</t>
  </si>
  <si>
    <t>Alleman</t>
  </si>
  <si>
    <t>Calamus</t>
  </si>
  <si>
    <t>Princeton</t>
  </si>
  <si>
    <t>Algona</t>
  </si>
  <si>
    <t>West Branch</t>
  </si>
  <si>
    <t>Logan</t>
  </si>
  <si>
    <t>Dunlap</t>
  </si>
  <si>
    <t>Wapello</t>
  </si>
  <si>
    <t>Decorah</t>
  </si>
  <si>
    <t>Glidden</t>
  </si>
  <si>
    <t>Coon Rapids</t>
  </si>
  <si>
    <t>Forest City</t>
  </si>
  <si>
    <t>Van Meter</t>
  </si>
  <si>
    <t>Mount Pleasant</t>
  </si>
  <si>
    <t>Durant</t>
  </si>
  <si>
    <t>Factor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</si>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</sst>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9933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8DC9-11D6-B848-9FE7-C75683094A46}">
  <dimension ref="A1:B16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48</v>
      </c>
      <c r="B1" t="s">
        <v>49</v>
      </c>
    </row>
    <row r="2" spans="1:2" x14ac:dyDescent="0.2">
      <c r="A2" t="s">
        <v>2</v>
      </c>
      <c r="B2">
        <v>-8.0191170000000006E-2</v>
      </c>
    </row>
    <row r="3" spans="1:2" x14ac:dyDescent="0.2">
      <c r="A3" t="s">
        <v>3</v>
      </c>
      <c r="B3">
        <v>-0.21181240000000001</v>
      </c>
    </row>
    <row r="4" spans="1:2" x14ac:dyDescent="0.2">
      <c r="A4" t="s">
        <v>4</v>
      </c>
      <c r="B4">
        <v>-8.6763110000000004E-2</v>
      </c>
    </row>
    <row r="5" spans="1:2" x14ac:dyDescent="0.2">
      <c r="A5" t="s">
        <v>5</v>
      </c>
      <c r="B5">
        <v>-0.28159980000000001</v>
      </c>
    </row>
    <row r="6" spans="1:2" x14ac:dyDescent="0.2">
      <c r="A6" t="s">
        <v>6</v>
      </c>
      <c r="B6">
        <v>-0.1111775</v>
      </c>
    </row>
    <row r="7" spans="1:2" x14ac:dyDescent="0.2">
      <c r="A7" t="s">
        <v>7</v>
      </c>
      <c r="B7">
        <v>0.57182259999999996</v>
      </c>
    </row>
    <row r="8" spans="1:2" x14ac:dyDescent="0.2">
      <c r="A8" t="s">
        <v>8</v>
      </c>
      <c r="B8">
        <v>-0.20290569999999999</v>
      </c>
    </row>
    <row r="9" spans="1:2" x14ac:dyDescent="0.2">
      <c r="A9" t="s">
        <v>9</v>
      </c>
      <c r="B9">
        <v>-1.5730689999999999E-2</v>
      </c>
    </row>
    <row r="10" spans="1:2" x14ac:dyDescent="0.2">
      <c r="A10" t="s">
        <v>10</v>
      </c>
      <c r="B10">
        <v>7.2131810000000005E-2</v>
      </c>
    </row>
    <row r="11" spans="1:2" x14ac:dyDescent="0.2">
      <c r="A11" t="s">
        <v>11</v>
      </c>
      <c r="B11">
        <v>1.786298E-3</v>
      </c>
    </row>
    <row r="12" spans="1:2" x14ac:dyDescent="0.2">
      <c r="A12" t="s">
        <v>12</v>
      </c>
      <c r="B12">
        <v>8.8619119999999996E-2</v>
      </c>
    </row>
    <row r="13" spans="1:2" x14ac:dyDescent="0.2">
      <c r="A13" t="s">
        <v>13</v>
      </c>
      <c r="B13">
        <v>-0.15859190000000001</v>
      </c>
    </row>
    <row r="14" spans="1:2" x14ac:dyDescent="0.2">
      <c r="A14" t="s">
        <v>14</v>
      </c>
      <c r="B14">
        <v>-0.23691019999999999</v>
      </c>
    </row>
    <row r="15" spans="1:2" x14ac:dyDescent="0.2">
      <c r="A15" t="s">
        <v>15</v>
      </c>
      <c r="B15">
        <v>-0.19362109999999999</v>
      </c>
    </row>
    <row r="16" spans="1:2" x14ac:dyDescent="0.2">
      <c r="A16" t="s">
        <v>16</v>
      </c>
      <c r="B16">
        <v>-3.6407710000000003E-2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FB3-7DB9-E246-AE6E-AE8A769A2D55}">
  <dimension ref="A1:R31"/>
  <sheetViews>
    <sheetView workbookViewId="0">
      <selection activeCell="J11" sqref="J11"/>
    </sheetView>
  </sheetViews>
  <sheetFormatPr baseColWidth="10" defaultRowHeight="16" x14ac:dyDescent="0.2"/>
  <sheetData>
    <row r="1" spans="1:18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7" thickBot="1" x14ac:dyDescent="0.25">
      <c r="A2" t="s">
        <v>18</v>
      </c>
      <c r="B2">
        <v>2017</v>
      </c>
      <c r="C2" s="1">
        <v>3.73</v>
      </c>
      <c r="D2" s="2">
        <v>3.79</v>
      </c>
      <c r="E2" s="2">
        <v>2.89</v>
      </c>
      <c r="F2" s="2">
        <v>3.89</v>
      </c>
      <c r="G2" s="2">
        <v>2.23</v>
      </c>
      <c r="H2" s="2">
        <v>3.03</v>
      </c>
      <c r="I2" s="2">
        <v>2.67</v>
      </c>
      <c r="J2" s="2">
        <v>3.68</v>
      </c>
      <c r="K2" s="2">
        <v>3.21</v>
      </c>
      <c r="L2" s="2">
        <v>4.03</v>
      </c>
      <c r="M2" s="2">
        <v>4.3</v>
      </c>
      <c r="N2" s="2">
        <v>3.44</v>
      </c>
      <c r="O2" s="2">
        <v>2.73</v>
      </c>
      <c r="P2" s="2">
        <v>3.91</v>
      </c>
      <c r="Q2" s="2">
        <v>4.1500000000000004</v>
      </c>
      <c r="R2" s="2">
        <v>2.2391304349999999</v>
      </c>
    </row>
    <row r="3" spans="1:18" x14ac:dyDescent="0.2">
      <c r="A3" t="s">
        <v>19</v>
      </c>
      <c r="B3">
        <v>2017</v>
      </c>
      <c r="C3" s="1">
        <v>3.96</v>
      </c>
      <c r="D3" s="2">
        <v>3.74</v>
      </c>
      <c r="E3" s="2">
        <v>2.77</v>
      </c>
      <c r="F3" s="2">
        <v>4.0599999999999996</v>
      </c>
      <c r="G3" s="2">
        <v>2.36</v>
      </c>
      <c r="H3" s="2">
        <v>3.22</v>
      </c>
      <c r="I3" s="2">
        <v>3.01</v>
      </c>
      <c r="J3" s="2">
        <v>3.72</v>
      </c>
      <c r="K3" s="2">
        <v>3.33</v>
      </c>
      <c r="L3" s="2">
        <v>4.3899999999999997</v>
      </c>
      <c r="M3" s="2">
        <v>4.1399999999999997</v>
      </c>
      <c r="N3" s="2">
        <v>3.43</v>
      </c>
      <c r="O3" s="2">
        <v>2.78</v>
      </c>
      <c r="P3" s="2">
        <v>3.82</v>
      </c>
      <c r="Q3" s="2">
        <v>3.78</v>
      </c>
      <c r="R3">
        <f>463/171</f>
        <v>2.7076023391812867</v>
      </c>
    </row>
    <row r="4" spans="1:18" x14ac:dyDescent="0.2">
      <c r="A4" t="s">
        <v>20</v>
      </c>
      <c r="B4">
        <v>2017</v>
      </c>
      <c r="C4">
        <v>3.42</v>
      </c>
      <c r="D4">
        <v>3.76</v>
      </c>
      <c r="E4">
        <v>2.65</v>
      </c>
      <c r="F4">
        <v>3.64</v>
      </c>
      <c r="G4">
        <v>2.29</v>
      </c>
      <c r="H4">
        <v>3.15</v>
      </c>
      <c r="I4">
        <v>2.64</v>
      </c>
      <c r="J4">
        <v>3.45</v>
      </c>
      <c r="K4">
        <v>3.08</v>
      </c>
      <c r="L4">
        <v>4.22</v>
      </c>
      <c r="M4">
        <v>4</v>
      </c>
      <c r="N4">
        <v>2.8</v>
      </c>
      <c r="O4">
        <v>2.4700000000000002</v>
      </c>
      <c r="P4" s="2">
        <v>3.33</v>
      </c>
      <c r="Q4" s="2">
        <v>2.78</v>
      </c>
      <c r="R4">
        <f>503/200</f>
        <v>2.5150000000000001</v>
      </c>
    </row>
    <row r="5" spans="1:18" x14ac:dyDescent="0.2">
      <c r="A5" t="s">
        <v>21</v>
      </c>
      <c r="B5">
        <v>2017</v>
      </c>
      <c r="C5">
        <v>3.14</v>
      </c>
      <c r="D5">
        <v>3.75</v>
      </c>
      <c r="E5">
        <v>2.81</v>
      </c>
      <c r="F5">
        <v>3.77</v>
      </c>
      <c r="G5">
        <v>2.16</v>
      </c>
      <c r="H5">
        <v>3.35</v>
      </c>
      <c r="I5">
        <v>2.63</v>
      </c>
      <c r="J5">
        <v>3.1</v>
      </c>
      <c r="K5">
        <v>2.91</v>
      </c>
      <c r="L5">
        <v>4.32</v>
      </c>
      <c r="M5">
        <v>3.41</v>
      </c>
      <c r="N5">
        <v>2.8</v>
      </c>
      <c r="O5">
        <v>2.96</v>
      </c>
      <c r="P5">
        <v>3.27</v>
      </c>
      <c r="Q5">
        <v>2.82</v>
      </c>
      <c r="R5">
        <f>363/116</f>
        <v>3.1293103448275863</v>
      </c>
    </row>
    <row r="6" spans="1:18" x14ac:dyDescent="0.2">
      <c r="A6" t="s">
        <v>22</v>
      </c>
      <c r="B6">
        <v>2020</v>
      </c>
      <c r="C6">
        <v>3.51</v>
      </c>
      <c r="D6">
        <v>3.86</v>
      </c>
      <c r="E6">
        <v>3</v>
      </c>
      <c r="F6">
        <v>4.21</v>
      </c>
      <c r="G6">
        <v>2.38</v>
      </c>
      <c r="H6">
        <v>3.4</v>
      </c>
      <c r="I6">
        <v>3.23</v>
      </c>
      <c r="J6">
        <v>3.49</v>
      </c>
      <c r="K6">
        <v>3.45</v>
      </c>
      <c r="L6">
        <v>4.53</v>
      </c>
      <c r="M6">
        <v>4.49</v>
      </c>
      <c r="N6">
        <v>3.09</v>
      </c>
      <c r="O6">
        <v>3.13</v>
      </c>
      <c r="P6">
        <v>3.68</v>
      </c>
      <c r="Q6">
        <v>2.33</v>
      </c>
      <c r="R6">
        <f>260/106</f>
        <v>2.4528301886792452</v>
      </c>
    </row>
    <row r="7" spans="1:18" x14ac:dyDescent="0.2">
      <c r="A7" t="s">
        <v>23</v>
      </c>
      <c r="B7">
        <v>2020</v>
      </c>
      <c r="C7">
        <v>3.72</v>
      </c>
      <c r="D7">
        <v>3.75</v>
      </c>
      <c r="E7">
        <v>3</v>
      </c>
      <c r="F7">
        <v>3.91</v>
      </c>
      <c r="G7">
        <v>2.44</v>
      </c>
      <c r="H7">
        <v>3.46</v>
      </c>
      <c r="I7">
        <v>3.2</v>
      </c>
      <c r="J7">
        <v>3.7</v>
      </c>
      <c r="K7">
        <v>3.25</v>
      </c>
      <c r="L7">
        <v>4.41</v>
      </c>
      <c r="M7">
        <v>4.07</v>
      </c>
      <c r="N7">
        <v>3.32</v>
      </c>
      <c r="O7">
        <v>2.98</v>
      </c>
      <c r="P7">
        <v>3.71</v>
      </c>
      <c r="Q7">
        <v>3.44</v>
      </c>
      <c r="R7">
        <f>247/104</f>
        <v>2.375</v>
      </c>
    </row>
    <row r="8" spans="1:18" x14ac:dyDescent="0.2">
      <c r="A8" t="s">
        <v>24</v>
      </c>
      <c r="B8">
        <v>2020</v>
      </c>
      <c r="C8">
        <v>3.53</v>
      </c>
      <c r="D8">
        <v>3.78</v>
      </c>
      <c r="E8">
        <v>2.84</v>
      </c>
      <c r="F8">
        <v>3.99</v>
      </c>
      <c r="G8">
        <v>1.95</v>
      </c>
      <c r="H8">
        <v>3.14</v>
      </c>
      <c r="I8">
        <v>2.99</v>
      </c>
      <c r="J8">
        <v>3.71</v>
      </c>
      <c r="K8">
        <v>3.23</v>
      </c>
      <c r="L8">
        <v>4.3499999999999996</v>
      </c>
      <c r="M8">
        <v>3.87</v>
      </c>
      <c r="N8">
        <v>2.93</v>
      </c>
      <c r="O8">
        <v>3.09</v>
      </c>
      <c r="P8">
        <v>3.48</v>
      </c>
      <c r="Q8">
        <v>3.67</v>
      </c>
      <c r="R8">
        <f>253/114</f>
        <v>2.2192982456140351</v>
      </c>
    </row>
    <row r="9" spans="1:18" x14ac:dyDescent="0.2">
      <c r="A9" t="s">
        <v>25</v>
      </c>
      <c r="B9">
        <v>2020</v>
      </c>
      <c r="C9">
        <v>3.21</v>
      </c>
      <c r="D9">
        <v>3.86</v>
      </c>
      <c r="E9">
        <v>2.92</v>
      </c>
      <c r="F9">
        <v>4</v>
      </c>
      <c r="G9">
        <v>2.56</v>
      </c>
      <c r="H9">
        <v>3.69</v>
      </c>
      <c r="I9">
        <v>3.07</v>
      </c>
      <c r="J9">
        <v>3.22</v>
      </c>
      <c r="K9">
        <v>2.85</v>
      </c>
      <c r="L9">
        <v>4.63</v>
      </c>
      <c r="M9">
        <v>4.1399999999999997</v>
      </c>
      <c r="N9">
        <v>2.77</v>
      </c>
      <c r="O9">
        <v>3.08</v>
      </c>
      <c r="P9">
        <v>3.33</v>
      </c>
      <c r="Q9">
        <v>2.17</v>
      </c>
      <c r="R9">
        <f>291/111</f>
        <v>2.6216216216216215</v>
      </c>
    </row>
    <row r="10" spans="1:18" x14ac:dyDescent="0.2">
      <c r="A10" t="s">
        <v>26</v>
      </c>
      <c r="B10">
        <v>2020</v>
      </c>
      <c r="C10">
        <v>3.75</v>
      </c>
      <c r="D10">
        <v>3.67</v>
      </c>
      <c r="E10">
        <v>2.68</v>
      </c>
      <c r="F10">
        <v>3.74</v>
      </c>
      <c r="G10">
        <v>2.37</v>
      </c>
      <c r="H10">
        <v>3.17</v>
      </c>
      <c r="I10">
        <v>2.72</v>
      </c>
      <c r="J10">
        <v>3.69</v>
      </c>
      <c r="K10">
        <v>3.4</v>
      </c>
      <c r="L10">
        <v>4.45</v>
      </c>
      <c r="M10">
        <v>4.4000000000000004</v>
      </c>
      <c r="N10">
        <v>3.15</v>
      </c>
      <c r="O10">
        <v>2.39</v>
      </c>
      <c r="P10">
        <v>3.84</v>
      </c>
      <c r="Q10">
        <v>4</v>
      </c>
      <c r="R10">
        <f>355/128</f>
        <v>2.7734375</v>
      </c>
    </row>
    <row r="11" spans="1:18" x14ac:dyDescent="0.2">
      <c r="A11" t="s">
        <v>27</v>
      </c>
      <c r="B11">
        <v>2020</v>
      </c>
      <c r="C11">
        <v>3.55</v>
      </c>
      <c r="D11">
        <v>3.84</v>
      </c>
      <c r="E11">
        <v>2.44</v>
      </c>
      <c r="F11">
        <v>3.88</v>
      </c>
      <c r="G11">
        <v>2.2000000000000002</v>
      </c>
      <c r="H11">
        <v>2.67</v>
      </c>
      <c r="I11">
        <v>2.68</v>
      </c>
      <c r="J11">
        <v>3.42</v>
      </c>
      <c r="K11">
        <v>2.99</v>
      </c>
      <c r="L11">
        <v>4.3600000000000003</v>
      </c>
      <c r="M11">
        <v>3.77</v>
      </c>
      <c r="N11">
        <v>2.79</v>
      </c>
      <c r="O11">
        <v>2.86</v>
      </c>
      <c r="P11">
        <v>3.51</v>
      </c>
      <c r="Q11">
        <v>3</v>
      </c>
      <c r="R11">
        <f>292/127</f>
        <v>2.2992125984251968</v>
      </c>
    </row>
    <row r="12" spans="1:18" x14ac:dyDescent="0.2">
      <c r="A12" t="s">
        <v>28</v>
      </c>
      <c r="B12">
        <v>2021</v>
      </c>
      <c r="C12">
        <v>3.39</v>
      </c>
      <c r="D12">
        <v>3.47</v>
      </c>
      <c r="E12">
        <v>2.65</v>
      </c>
      <c r="F12">
        <v>3.71</v>
      </c>
      <c r="G12">
        <v>2.79</v>
      </c>
      <c r="H12">
        <v>3.03</v>
      </c>
      <c r="I12">
        <v>2.77</v>
      </c>
      <c r="J12">
        <v>3.27</v>
      </c>
      <c r="K12">
        <v>2.96</v>
      </c>
      <c r="L12">
        <v>4.29</v>
      </c>
      <c r="M12">
        <v>3.55</v>
      </c>
      <c r="N12">
        <v>3.12</v>
      </c>
      <c r="O12">
        <v>2.89</v>
      </c>
      <c r="P12">
        <v>3.75</v>
      </c>
      <c r="Q12">
        <v>5</v>
      </c>
      <c r="R12">
        <f>133/62</f>
        <v>2.1451612903225805</v>
      </c>
    </row>
    <row r="13" spans="1:18" x14ac:dyDescent="0.2">
      <c r="A13" t="s">
        <v>29</v>
      </c>
      <c r="B13">
        <v>2021</v>
      </c>
      <c r="C13">
        <v>3.62</v>
      </c>
      <c r="D13">
        <v>3.54</v>
      </c>
      <c r="E13">
        <v>2.97</v>
      </c>
      <c r="F13">
        <v>3.81</v>
      </c>
      <c r="G13">
        <v>2.21</v>
      </c>
      <c r="H13">
        <v>2.94</v>
      </c>
      <c r="I13">
        <v>2.77</v>
      </c>
      <c r="J13">
        <v>3.89</v>
      </c>
      <c r="K13">
        <v>3.33</v>
      </c>
      <c r="L13">
        <v>4.08</v>
      </c>
      <c r="M13">
        <v>4.08</v>
      </c>
      <c r="N13">
        <v>3.44</v>
      </c>
      <c r="O13">
        <v>2.54</v>
      </c>
      <c r="P13">
        <v>3.89</v>
      </c>
      <c r="Q13">
        <v>4.67</v>
      </c>
      <c r="R13">
        <f>139/62</f>
        <v>2.2419354838709675</v>
      </c>
    </row>
    <row r="14" spans="1:18" x14ac:dyDescent="0.2">
      <c r="A14" t="s">
        <v>30</v>
      </c>
      <c r="B14">
        <v>2021</v>
      </c>
      <c r="C14">
        <v>3.53</v>
      </c>
      <c r="D14">
        <v>3.67</v>
      </c>
      <c r="E14">
        <v>3.08</v>
      </c>
      <c r="F14">
        <v>3.87</v>
      </c>
      <c r="G14">
        <v>2.2400000000000002</v>
      </c>
      <c r="H14">
        <v>3.22</v>
      </c>
      <c r="I14">
        <v>2.77</v>
      </c>
      <c r="J14">
        <v>3.25</v>
      </c>
      <c r="K14">
        <v>2.95</v>
      </c>
      <c r="L14">
        <v>4.22</v>
      </c>
      <c r="M14">
        <v>3.55</v>
      </c>
      <c r="N14">
        <v>2.82</v>
      </c>
      <c r="O14">
        <v>3.11</v>
      </c>
      <c r="P14">
        <v>3.56</v>
      </c>
      <c r="Q14">
        <v>4.5599999999999996</v>
      </c>
      <c r="R14">
        <f>403/138</f>
        <v>2.9202898550724639</v>
      </c>
    </row>
    <row r="15" spans="1:18" x14ac:dyDescent="0.2">
      <c r="A15" t="s">
        <v>31</v>
      </c>
      <c r="B15">
        <v>2021</v>
      </c>
      <c r="C15">
        <v>3.68</v>
      </c>
      <c r="D15">
        <v>3.69</v>
      </c>
      <c r="E15">
        <v>2.83</v>
      </c>
      <c r="F15">
        <v>3.93</v>
      </c>
      <c r="G15">
        <v>2.4900000000000002</v>
      </c>
      <c r="H15">
        <v>3.31</v>
      </c>
      <c r="I15">
        <v>2.58</v>
      </c>
      <c r="J15">
        <v>3.29</v>
      </c>
      <c r="K15">
        <v>2.9</v>
      </c>
      <c r="L15">
        <v>4.3899999999999997</v>
      </c>
      <c r="M15">
        <v>3.82</v>
      </c>
      <c r="N15">
        <v>3.13</v>
      </c>
      <c r="O15">
        <v>2.92</v>
      </c>
      <c r="P15">
        <v>3.69</v>
      </c>
      <c r="Q15">
        <v>4.67</v>
      </c>
      <c r="R15">
        <f>433/185</f>
        <v>2.3405405405405406</v>
      </c>
    </row>
    <row r="16" spans="1:18" x14ac:dyDescent="0.2">
      <c r="A16" t="s">
        <v>32</v>
      </c>
      <c r="B16">
        <v>2021</v>
      </c>
      <c r="C16">
        <v>3.16</v>
      </c>
      <c r="D16">
        <v>4.0199999999999996</v>
      </c>
      <c r="E16">
        <v>2.58</v>
      </c>
      <c r="F16">
        <v>4.04</v>
      </c>
      <c r="G16">
        <v>2.61</v>
      </c>
      <c r="H16">
        <v>3.06</v>
      </c>
      <c r="I16">
        <v>2.69</v>
      </c>
      <c r="J16">
        <v>3.1</v>
      </c>
      <c r="K16">
        <v>3.17</v>
      </c>
      <c r="L16">
        <v>4.3899999999999997</v>
      </c>
      <c r="M16">
        <v>3.72</v>
      </c>
      <c r="N16">
        <v>2.96</v>
      </c>
      <c r="O16">
        <v>3.12</v>
      </c>
      <c r="P16">
        <v>3.49</v>
      </c>
      <c r="Q16">
        <v>4</v>
      </c>
      <c r="R16">
        <f>237/118</f>
        <v>2.0084745762711864</v>
      </c>
    </row>
    <row r="17" spans="1:18" x14ac:dyDescent="0.2">
      <c r="A17" t="s">
        <v>33</v>
      </c>
      <c r="B17">
        <v>2021</v>
      </c>
      <c r="C17">
        <v>2.9</v>
      </c>
      <c r="D17">
        <v>3.51</v>
      </c>
      <c r="E17">
        <v>2.36</v>
      </c>
      <c r="F17">
        <v>3.46</v>
      </c>
      <c r="G17">
        <v>2</v>
      </c>
      <c r="H17">
        <v>3.41</v>
      </c>
      <c r="I17">
        <v>1.9</v>
      </c>
      <c r="J17">
        <v>3.2</v>
      </c>
      <c r="K17">
        <v>3.35</v>
      </c>
      <c r="L17">
        <v>3.67</v>
      </c>
      <c r="M17">
        <v>3.69</v>
      </c>
      <c r="N17">
        <v>2.96</v>
      </c>
      <c r="O17">
        <v>2.2799999999999998</v>
      </c>
      <c r="P17">
        <v>3.24</v>
      </c>
      <c r="Q17">
        <v>4.78</v>
      </c>
      <c r="R17">
        <f>244/87</f>
        <v>2.8045977011494254</v>
      </c>
    </row>
    <row r="18" spans="1:18" x14ac:dyDescent="0.2">
      <c r="A18" t="s">
        <v>34</v>
      </c>
      <c r="B18">
        <v>2021</v>
      </c>
      <c r="C18">
        <v>3.54</v>
      </c>
      <c r="D18">
        <v>3.87</v>
      </c>
      <c r="E18">
        <v>2.81</v>
      </c>
      <c r="F18">
        <v>3.98</v>
      </c>
      <c r="G18">
        <v>2.23</v>
      </c>
      <c r="H18">
        <v>2.44</v>
      </c>
      <c r="I18">
        <v>2.5299999999999998</v>
      </c>
      <c r="J18">
        <v>3.25</v>
      </c>
      <c r="K18">
        <v>3.15</v>
      </c>
      <c r="L18">
        <v>4.08</v>
      </c>
      <c r="M18">
        <v>3.46</v>
      </c>
      <c r="N18">
        <v>3.04</v>
      </c>
      <c r="O18">
        <v>2.69</v>
      </c>
      <c r="P18">
        <v>3.57</v>
      </c>
      <c r="Q18">
        <v>3.4</v>
      </c>
      <c r="R18">
        <f>150/79</f>
        <v>1.8987341772151898</v>
      </c>
    </row>
    <row r="19" spans="1:18" x14ac:dyDescent="0.2">
      <c r="A19" t="s">
        <v>35</v>
      </c>
      <c r="B19">
        <v>2021</v>
      </c>
      <c r="C19">
        <v>3.72</v>
      </c>
      <c r="D19">
        <v>3.66</v>
      </c>
      <c r="E19">
        <v>2.81</v>
      </c>
      <c r="F19">
        <v>3.95</v>
      </c>
      <c r="G19">
        <v>2.5299999999999998</v>
      </c>
      <c r="H19">
        <v>3</v>
      </c>
      <c r="I19">
        <v>2.97</v>
      </c>
      <c r="J19">
        <v>3.77</v>
      </c>
      <c r="K19">
        <v>3.64</v>
      </c>
      <c r="L19">
        <v>4.1100000000000003</v>
      </c>
      <c r="M19">
        <v>3.98</v>
      </c>
      <c r="N19">
        <v>3.16</v>
      </c>
      <c r="O19">
        <v>2.63</v>
      </c>
      <c r="P19">
        <v>3.91</v>
      </c>
      <c r="Q19">
        <v>4.5999999999999996</v>
      </c>
      <c r="R19">
        <f>220/88</f>
        <v>2.5</v>
      </c>
    </row>
    <row r="20" spans="1:18" x14ac:dyDescent="0.2">
      <c r="A20" t="s">
        <v>36</v>
      </c>
      <c r="B20">
        <v>2022</v>
      </c>
      <c r="C20">
        <v>3.67</v>
      </c>
      <c r="D20">
        <v>3.79</v>
      </c>
      <c r="E20">
        <v>2.42</v>
      </c>
      <c r="F20">
        <v>3.86</v>
      </c>
      <c r="G20">
        <v>2.12</v>
      </c>
      <c r="H20">
        <v>3.32</v>
      </c>
      <c r="I20">
        <v>3.14</v>
      </c>
      <c r="J20">
        <v>3.49</v>
      </c>
      <c r="K20">
        <v>2.99</v>
      </c>
      <c r="L20">
        <v>4.4800000000000004</v>
      </c>
      <c r="M20">
        <v>3.84</v>
      </c>
      <c r="N20">
        <v>2.95</v>
      </c>
      <c r="O20">
        <v>3.04</v>
      </c>
      <c r="P20">
        <v>3.64</v>
      </c>
      <c r="Q20">
        <v>3.44</v>
      </c>
      <c r="R20">
        <f>335/144</f>
        <v>2.3263888888888888</v>
      </c>
    </row>
    <row r="21" spans="1:18" x14ac:dyDescent="0.2">
      <c r="A21" t="s">
        <v>37</v>
      </c>
      <c r="B21">
        <v>2022</v>
      </c>
      <c r="C21">
        <v>3.77</v>
      </c>
      <c r="D21">
        <v>3.75</v>
      </c>
      <c r="E21">
        <v>2.71</v>
      </c>
      <c r="F21">
        <v>4</v>
      </c>
      <c r="G21">
        <v>2.8</v>
      </c>
      <c r="H21">
        <v>3.13</v>
      </c>
      <c r="I21">
        <v>3</v>
      </c>
      <c r="J21">
        <v>3.71</v>
      </c>
      <c r="K21">
        <v>3.32</v>
      </c>
      <c r="L21">
        <v>4.5199999999999996</v>
      </c>
      <c r="M21">
        <v>3.97</v>
      </c>
      <c r="N21">
        <v>3</v>
      </c>
      <c r="O21">
        <v>2.7</v>
      </c>
      <c r="P21">
        <v>3.62</v>
      </c>
      <c r="Q21">
        <v>3.56</v>
      </c>
      <c r="R21">
        <f>285/112</f>
        <v>2.5446428571428572</v>
      </c>
    </row>
    <row r="22" spans="1:18" x14ac:dyDescent="0.2">
      <c r="A22" t="s">
        <v>38</v>
      </c>
      <c r="B22">
        <v>2022</v>
      </c>
      <c r="C22">
        <v>3.8</v>
      </c>
      <c r="D22">
        <v>3.88</v>
      </c>
      <c r="E22">
        <v>2.39</v>
      </c>
      <c r="F22">
        <v>4.0599999999999996</v>
      </c>
      <c r="G22">
        <v>2.02</v>
      </c>
      <c r="H22">
        <v>3.23</v>
      </c>
      <c r="I22">
        <v>2.5099999999999998</v>
      </c>
      <c r="J22">
        <v>3.29</v>
      </c>
      <c r="K22">
        <v>3</v>
      </c>
      <c r="L22">
        <v>4.5199999999999996</v>
      </c>
      <c r="M22">
        <v>3.75</v>
      </c>
      <c r="N22">
        <v>2.92</v>
      </c>
      <c r="O22">
        <v>3.12</v>
      </c>
      <c r="P22">
        <v>3.68</v>
      </c>
      <c r="Q22">
        <v>3.33</v>
      </c>
      <c r="R22">
        <f>254/107</f>
        <v>2.3738317757009346</v>
      </c>
    </row>
    <row r="23" spans="1:18" x14ac:dyDescent="0.2">
      <c r="A23" t="s">
        <v>39</v>
      </c>
      <c r="B23">
        <v>2022</v>
      </c>
      <c r="C23">
        <v>3.28</v>
      </c>
      <c r="D23">
        <v>3.81</v>
      </c>
      <c r="E23">
        <v>3</v>
      </c>
      <c r="F23">
        <v>3.94</v>
      </c>
      <c r="G23">
        <v>2.27</v>
      </c>
      <c r="H23">
        <v>2.92</v>
      </c>
      <c r="I23">
        <v>2.92</v>
      </c>
      <c r="J23">
        <v>3.52</v>
      </c>
      <c r="K23">
        <v>3.02</v>
      </c>
      <c r="L23">
        <v>4.58</v>
      </c>
      <c r="M23">
        <v>3.97</v>
      </c>
      <c r="N23">
        <v>2.88</v>
      </c>
      <c r="O23">
        <v>3.02</v>
      </c>
      <c r="P23">
        <v>3.64</v>
      </c>
      <c r="Q23">
        <v>3.9</v>
      </c>
      <c r="R23">
        <f>195/101</f>
        <v>1.9306930693069306</v>
      </c>
    </row>
    <row r="24" spans="1:18" x14ac:dyDescent="0.2">
      <c r="A24" t="s">
        <v>40</v>
      </c>
      <c r="B24">
        <v>2018</v>
      </c>
      <c r="C24">
        <v>3.78</v>
      </c>
      <c r="D24">
        <v>4.03</v>
      </c>
      <c r="E24">
        <v>3.05</v>
      </c>
      <c r="F24">
        <v>4</v>
      </c>
      <c r="G24">
        <v>2.5499999999999998</v>
      </c>
      <c r="H24">
        <v>3</v>
      </c>
      <c r="I24">
        <v>3.16</v>
      </c>
      <c r="J24">
        <v>3.41</v>
      </c>
      <c r="K24">
        <v>3.19</v>
      </c>
      <c r="L24">
        <v>4.18</v>
      </c>
      <c r="M24">
        <v>3.76</v>
      </c>
      <c r="N24">
        <v>3.29</v>
      </c>
      <c r="O24">
        <v>2.97</v>
      </c>
      <c r="P24">
        <v>3.69</v>
      </c>
      <c r="Q24">
        <v>3.17</v>
      </c>
      <c r="R24">
        <f>248/119</f>
        <v>2.0840336134453783</v>
      </c>
    </row>
    <row r="25" spans="1:18" x14ac:dyDescent="0.2">
      <c r="A25" t="s">
        <v>41</v>
      </c>
      <c r="B25">
        <v>2018</v>
      </c>
      <c r="C25">
        <v>3.67</v>
      </c>
      <c r="D25">
        <v>3.62</v>
      </c>
      <c r="E25">
        <v>2.72</v>
      </c>
      <c r="F25">
        <v>3.9</v>
      </c>
      <c r="G25">
        <v>2.38</v>
      </c>
      <c r="H25">
        <v>3.26</v>
      </c>
      <c r="I25">
        <v>3.03</v>
      </c>
      <c r="J25">
        <v>3.75</v>
      </c>
      <c r="K25">
        <v>3.47</v>
      </c>
      <c r="L25">
        <v>4.03</v>
      </c>
      <c r="M25">
        <v>4.2300000000000004</v>
      </c>
      <c r="N25">
        <v>3.31</v>
      </c>
      <c r="O25">
        <v>2.5499999999999998</v>
      </c>
      <c r="P25">
        <v>3.91</v>
      </c>
      <c r="Q25">
        <v>2.8</v>
      </c>
      <c r="R25">
        <f>354/132</f>
        <v>2.6818181818181817</v>
      </c>
    </row>
    <row r="26" spans="1:18" x14ac:dyDescent="0.2">
      <c r="A26" t="s">
        <v>42</v>
      </c>
      <c r="B26">
        <v>2018</v>
      </c>
      <c r="C26">
        <v>3.45</v>
      </c>
      <c r="D26">
        <v>3.72</v>
      </c>
      <c r="E26">
        <v>2.79</v>
      </c>
      <c r="F26">
        <v>3.86</v>
      </c>
      <c r="G26">
        <v>2.35</v>
      </c>
      <c r="H26">
        <v>3.27</v>
      </c>
      <c r="I26">
        <v>3.36</v>
      </c>
      <c r="J26">
        <v>3.41</v>
      </c>
      <c r="K26">
        <v>3.07</v>
      </c>
      <c r="L26">
        <v>4.22</v>
      </c>
      <c r="M26">
        <v>4</v>
      </c>
      <c r="N26">
        <v>3.3</v>
      </c>
      <c r="O26">
        <v>2.67</v>
      </c>
      <c r="P26">
        <v>3.46</v>
      </c>
      <c r="Q26">
        <v>3</v>
      </c>
      <c r="R26">
        <f>275/132</f>
        <v>2.0833333333333335</v>
      </c>
    </row>
    <row r="27" spans="1:18" x14ac:dyDescent="0.2">
      <c r="A27" t="s">
        <v>43</v>
      </c>
      <c r="B27">
        <v>2018</v>
      </c>
      <c r="C27">
        <v>3.62</v>
      </c>
      <c r="D27">
        <v>3.62</v>
      </c>
      <c r="E27">
        <v>2.84</v>
      </c>
      <c r="F27">
        <v>3.97</v>
      </c>
      <c r="G27">
        <v>2.5099999999999998</v>
      </c>
      <c r="H27">
        <v>2.5499999999999998</v>
      </c>
      <c r="I27">
        <v>2.54</v>
      </c>
      <c r="J27">
        <v>3.44</v>
      </c>
      <c r="K27">
        <v>3.37</v>
      </c>
      <c r="L27">
        <v>3.96</v>
      </c>
      <c r="M27">
        <v>3.99</v>
      </c>
      <c r="N27">
        <v>3.02</v>
      </c>
      <c r="O27">
        <v>2.94</v>
      </c>
      <c r="P27">
        <v>3.75</v>
      </c>
      <c r="Q27">
        <v>2.4</v>
      </c>
      <c r="R27">
        <f>274/130</f>
        <v>2.1076923076923078</v>
      </c>
    </row>
    <row r="28" spans="1:18" x14ac:dyDescent="0.2">
      <c r="A28" t="s">
        <v>44</v>
      </c>
      <c r="B28">
        <v>2018</v>
      </c>
      <c r="C28">
        <v>3.5</v>
      </c>
      <c r="D28">
        <v>3.64</v>
      </c>
      <c r="E28">
        <v>2.58</v>
      </c>
      <c r="F28">
        <v>3.77</v>
      </c>
      <c r="G28">
        <v>2.54</v>
      </c>
      <c r="H28">
        <v>3.08</v>
      </c>
      <c r="I28">
        <v>2.81</v>
      </c>
      <c r="J28">
        <v>3.33</v>
      </c>
      <c r="K28">
        <v>3.06</v>
      </c>
      <c r="L28">
        <v>4.29</v>
      </c>
      <c r="M28">
        <v>3.84</v>
      </c>
      <c r="N28">
        <v>2.92</v>
      </c>
      <c r="O28">
        <v>2.76</v>
      </c>
      <c r="P28">
        <v>3.65</v>
      </c>
      <c r="Q28">
        <v>2.6</v>
      </c>
      <c r="R28">
        <f>229/97</f>
        <v>2.3608247422680413</v>
      </c>
    </row>
    <row r="29" spans="1:18" x14ac:dyDescent="0.2">
      <c r="A29" t="s">
        <v>45</v>
      </c>
      <c r="B29">
        <v>2019</v>
      </c>
      <c r="C29" s="3">
        <v>3.58</v>
      </c>
      <c r="D29" s="4">
        <v>3.97</v>
      </c>
      <c r="E29" s="4">
        <v>2.68</v>
      </c>
      <c r="F29" s="4">
        <v>3.96</v>
      </c>
      <c r="G29" s="4">
        <v>2.57</v>
      </c>
      <c r="H29" s="4">
        <v>3.32</v>
      </c>
      <c r="I29" s="4">
        <v>2.4300000000000002</v>
      </c>
      <c r="J29" s="4">
        <v>3.45</v>
      </c>
      <c r="K29" s="4">
        <v>3.26</v>
      </c>
      <c r="L29" s="4">
        <v>4.38</v>
      </c>
      <c r="M29" s="4">
        <v>4.17</v>
      </c>
      <c r="N29" s="4">
        <v>2.95</v>
      </c>
      <c r="O29" s="4">
        <v>2.71</v>
      </c>
      <c r="P29" s="4">
        <v>3.51</v>
      </c>
      <c r="Q29" s="4">
        <v>2.92</v>
      </c>
      <c r="R29">
        <f>332/120</f>
        <v>2.7666666666666666</v>
      </c>
    </row>
    <row r="30" spans="1:18" x14ac:dyDescent="0.2">
      <c r="A30" t="s">
        <v>46</v>
      </c>
      <c r="B30">
        <v>2019</v>
      </c>
      <c r="C30" s="3">
        <v>3.63</v>
      </c>
      <c r="D30" s="4">
        <v>3.92</v>
      </c>
      <c r="E30" s="4">
        <v>2.44</v>
      </c>
      <c r="F30" s="4">
        <v>3.92</v>
      </c>
      <c r="G30" s="4">
        <v>2.14</v>
      </c>
      <c r="H30" s="4">
        <v>3.49</v>
      </c>
      <c r="I30" s="4">
        <v>2.77</v>
      </c>
      <c r="J30" s="4">
        <v>3.22</v>
      </c>
      <c r="K30" s="4">
        <v>2.75</v>
      </c>
      <c r="L30" s="4">
        <v>4.46</v>
      </c>
      <c r="M30" s="4">
        <v>3.63</v>
      </c>
      <c r="N30" s="4">
        <v>2.72</v>
      </c>
      <c r="O30" s="4">
        <v>2.79</v>
      </c>
      <c r="P30" s="4">
        <v>3.53</v>
      </c>
      <c r="Q30" s="4">
        <v>4.5</v>
      </c>
      <c r="R30">
        <f>190/78</f>
        <v>2.4358974358974357</v>
      </c>
    </row>
    <row r="31" spans="1:18" x14ac:dyDescent="0.2">
      <c r="A31" t="s">
        <v>47</v>
      </c>
      <c r="B31">
        <v>2019</v>
      </c>
      <c r="C31" s="3">
        <v>3.42</v>
      </c>
      <c r="D31" s="4">
        <v>3.82</v>
      </c>
      <c r="E31" s="4">
        <v>2.44</v>
      </c>
      <c r="F31" s="4">
        <v>3.91</v>
      </c>
      <c r="G31" s="4">
        <v>2.2400000000000002</v>
      </c>
      <c r="H31" s="4">
        <v>3.1</v>
      </c>
      <c r="I31" s="4">
        <v>2.6</v>
      </c>
      <c r="J31" s="4">
        <v>2.86</v>
      </c>
      <c r="K31" s="4">
        <v>2.85</v>
      </c>
      <c r="L31" s="4">
        <v>4.1100000000000003</v>
      </c>
      <c r="M31" s="4">
        <v>3.37</v>
      </c>
      <c r="N31" s="4">
        <v>2.38</v>
      </c>
      <c r="O31" s="4">
        <v>2.67</v>
      </c>
      <c r="P31" s="4">
        <v>3.14</v>
      </c>
      <c r="Q31" s="4">
        <v>2.64</v>
      </c>
      <c r="R31" s="5">
        <v>2.3716216220000002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2022-06-28T20:31:44Z</dcterms:created>
  <dcterms:modified xsi:type="dcterms:W3CDTF">2022-06-30T14:10:47Z</dcterms:modified>
</cp:coreProperties>
</file>