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activeTab="2"/>
  </bookViews>
  <sheets>
    <sheet name="Correlation" sheetId="1" r:id="rId1"/>
    <sheet name="corr2" sheetId="2" r:id="rId2"/>
    <sheet name="Reg out" sheetId="4" r:id="rId3"/>
    <sheet name="Sheet5" sheetId="5" r:id="rId4"/>
    <sheet name="Regression" sheetId="3" r:id="rId5"/>
  </sheets>
  <calcPr calcId="145621"/>
</workbook>
</file>

<file path=xl/calcChain.xml><?xml version="1.0" encoding="utf-8"?>
<calcChain xmlns="http://schemas.openxmlformats.org/spreadsheetml/2006/main">
  <c r="U21" i="2" l="1"/>
  <c r="S18" i="2"/>
  <c r="R18" i="2"/>
  <c r="Q10" i="2"/>
  <c r="Q11" i="2"/>
  <c r="Q12" i="2"/>
  <c r="Q13" i="2"/>
  <c r="Q9" i="2"/>
  <c r="P9" i="2"/>
  <c r="J26" i="2"/>
  <c r="N24" i="2"/>
  <c r="L24" i="2"/>
  <c r="N23" i="2"/>
  <c r="L23" i="2"/>
  <c r="J14" i="2"/>
  <c r="J13" i="2"/>
  <c r="J24" i="2"/>
  <c r="J23" i="2"/>
  <c r="E13" i="2"/>
  <c r="D13" i="2"/>
  <c r="C13" i="2"/>
  <c r="B13" i="2"/>
  <c r="A13" i="2"/>
  <c r="E3" i="2"/>
  <c r="E4" i="2"/>
  <c r="E5" i="2"/>
  <c r="E6" i="2"/>
  <c r="E7" i="2"/>
  <c r="E8" i="2"/>
  <c r="E9" i="2"/>
  <c r="E10" i="2"/>
  <c r="E11" i="2"/>
  <c r="D3" i="2"/>
  <c r="D4" i="2"/>
  <c r="D5" i="2"/>
  <c r="D6" i="2"/>
  <c r="D7" i="2"/>
  <c r="D8" i="2"/>
  <c r="D9" i="2"/>
  <c r="D10" i="2"/>
  <c r="D11" i="2"/>
  <c r="C3" i="2"/>
  <c r="C4" i="2"/>
  <c r="C5" i="2"/>
  <c r="C6" i="2"/>
  <c r="C7" i="2"/>
  <c r="C8" i="2"/>
  <c r="C9" i="2"/>
  <c r="C10" i="2"/>
  <c r="C11" i="2"/>
  <c r="E2" i="2"/>
  <c r="D2" i="2"/>
  <c r="C2" i="2"/>
  <c r="C25" i="1"/>
</calcChain>
</file>

<file path=xl/sharedStrings.xml><?xml version="1.0" encoding="utf-8"?>
<sst xmlns="http://schemas.openxmlformats.org/spreadsheetml/2006/main" count="55" uniqueCount="47">
  <si>
    <t>X</t>
  </si>
  <si>
    <t>y</t>
  </si>
  <si>
    <t>Chart</t>
  </si>
  <si>
    <t>Line</t>
  </si>
  <si>
    <t>xy</t>
  </si>
  <si>
    <t>x^2</t>
  </si>
  <si>
    <t>y^2</t>
  </si>
  <si>
    <t>sum</t>
  </si>
  <si>
    <t>N  = 10</t>
  </si>
  <si>
    <t>N</t>
  </si>
  <si>
    <t>Xy</t>
  </si>
  <si>
    <t>x</t>
  </si>
  <si>
    <t>X^2</t>
  </si>
  <si>
    <t>10*20428</t>
  </si>
  <si>
    <t>Ix*Iy</t>
  </si>
  <si>
    <t xml:space="preserve"> minus</t>
  </si>
  <si>
    <t>minus</t>
  </si>
  <si>
    <t>12701*7741</t>
  </si>
  <si>
    <t xml:space="preserve">R = </t>
  </si>
  <si>
    <t>sqrt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</si>
  <si>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</si>
  <si>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</si>
  <si>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</si>
  <si>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</si>
  <si>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</si>
  <si>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</si>
  <si>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</si>
  <si>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</si>
  <si>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</si>
  <si>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</si>
  <si>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</si>
  <si>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</si>
  <si>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</si>
  <si>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</si>
  <si>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</si>
  <si>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</si>
  <si>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</si>
  <si>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</si>
  <si>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</si>
  <si>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</si>
  <si>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</si>
  <si>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</si>
  <si>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</si>
  <si>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</si>
  <si>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</si>
  <si>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Column 1</t>
  </si>
  <si>
    <t>Column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</si>
</sst>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14688"/>
        <c:axId val="60430528"/>
      </c:lineChart>
      <c:catAx>
        <c:axId val="7851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60430528"/>
        <c:crosses val="autoZero"/>
        <c:auto val="1"/>
        <c:lblAlgn val="ctr"/>
        <c:lblOffset val="100"/>
        <c:noMultiLvlLbl val="0"/>
      </c:catAx>
      <c:valAx>
        <c:axId val="6043052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7851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Correlation!$A$1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Correlation!$A$2:$A$11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48</c:v>
                </c:pt>
                <c:pt idx="4">
                  <c:v>52</c:v>
                </c:pt>
                <c:pt idx="5">
                  <c:v>55</c:v>
                </c:pt>
                <c:pt idx="6">
                  <c:v>45</c:v>
                </c:pt>
                <c:pt idx="7">
                  <c:v>45</c:v>
                </c:pt>
                <c:pt idx="8">
                  <c:v>34</c:v>
                </c:pt>
                <c:pt idx="9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Correlation!$B$1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Correlation!$B$2:$B$11</c:f>
              <c:numCache>
                <c:formatCode>General</c:formatCode>
                <c:ptCount val="10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53</c:v>
                </c:pt>
                <c:pt idx="4">
                  <c:v>54</c:v>
                </c:pt>
                <c:pt idx="5">
                  <c:v>52</c:v>
                </c:pt>
                <c:pt idx="6">
                  <c:v>45</c:v>
                </c:pt>
                <c:pt idx="7">
                  <c:v>51</c:v>
                </c:pt>
                <c:pt idx="8">
                  <c:v>45</c:v>
                </c:pt>
                <c:pt idx="9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2992"/>
        <c:axId val="57736512"/>
      </c:lineChart>
      <c:catAx>
        <c:axId val="6805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57736512"/>
        <c:crosses val="autoZero"/>
        <c:auto val="1"/>
        <c:lblAlgn val="ctr"/>
        <c:lblOffset val="100"/>
        <c:noMultiLvlLbl val="0"/>
      </c:catAx>
      <c:valAx>
        <c:axId val="5773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05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0976640"/>
        <c:axId val="80976064"/>
      </c:scatterChart>
      <c:valAx>
        <c:axId val="8097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80976064"/>
        <c:crosses val="autoZero"/>
        <c:crossBetween val="midCat"/>
      </c:valAx>
      <c:valAx>
        <c:axId val="8097606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80976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Regression!$A$1:$A$10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48</c:v>
                </c:pt>
                <c:pt idx="4">
                  <c:v>52</c:v>
                </c:pt>
                <c:pt idx="5">
                  <c:v>55</c:v>
                </c:pt>
                <c:pt idx="6">
                  <c:v>45</c:v>
                </c:pt>
                <c:pt idx="7">
                  <c:v>45</c:v>
                </c:pt>
                <c:pt idx="8">
                  <c:v>34</c:v>
                </c:pt>
                <c:pt idx="9">
                  <c:v>58</c:v>
                </c:pt>
              </c:numCache>
            </c:numRef>
          </c:xVal>
          <c:yVal>
            <c:numRef>
              <c:f>Regression!$B$1:$B$10</c:f>
              <c:numCache>
                <c:formatCode>General</c:formatCode>
                <c:ptCount val="10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53</c:v>
                </c:pt>
                <c:pt idx="4">
                  <c:v>54</c:v>
                </c:pt>
                <c:pt idx="5">
                  <c:v>52</c:v>
                </c:pt>
                <c:pt idx="6">
                  <c:v>45</c:v>
                </c:pt>
                <c:pt idx="7">
                  <c:v>51</c:v>
                </c:pt>
                <c:pt idx="8">
                  <c:v>45</c:v>
                </c:pt>
                <c:pt idx="9">
                  <c:v>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9568"/>
        <c:axId val="53268992"/>
      </c:scatterChart>
      <c:valAx>
        <c:axId val="5326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68992"/>
        <c:crosses val="autoZero"/>
        <c:crossBetween val="midCat"/>
      </c:valAx>
      <c:valAx>
        <c:axId val="5326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69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Regression!$A$1:$A$10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48</c:v>
                </c:pt>
                <c:pt idx="4">
                  <c:v>52</c:v>
                </c:pt>
                <c:pt idx="5">
                  <c:v>55</c:v>
                </c:pt>
                <c:pt idx="6">
                  <c:v>45</c:v>
                </c:pt>
                <c:pt idx="7">
                  <c:v>45</c:v>
                </c:pt>
                <c:pt idx="8">
                  <c:v>34</c:v>
                </c:pt>
                <c:pt idx="9">
                  <c:v>58</c:v>
                </c:pt>
              </c:numCache>
            </c:numRef>
          </c:xVal>
          <c:yVal>
            <c:numRef>
              <c:f>Regression!$B$1:$B$10</c:f>
              <c:numCache>
                <c:formatCode>General</c:formatCode>
                <c:ptCount val="10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53</c:v>
                </c:pt>
                <c:pt idx="4">
                  <c:v>54</c:v>
                </c:pt>
                <c:pt idx="5">
                  <c:v>52</c:v>
                </c:pt>
                <c:pt idx="6">
                  <c:v>45</c:v>
                </c:pt>
                <c:pt idx="7">
                  <c:v>51</c:v>
                </c:pt>
                <c:pt idx="8">
                  <c:v>45</c:v>
                </c:pt>
                <c:pt idx="9">
                  <c:v>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75488"/>
        <c:axId val="80974912"/>
      </c:scatterChart>
      <c:valAx>
        <c:axId val="80975488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0974912"/>
        <c:crosses val="autoZero"/>
        <c:crossBetween val="midCat"/>
      </c:valAx>
      <c:valAx>
        <c:axId val="8097491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097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47625</xdr:rowOff>
    </xdr:from>
    <xdr:to>
      <xdr:col>16</xdr:col>
      <xdr:colOff>57150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9</xdr:row>
      <xdr:rowOff>47625</xdr:rowOff>
    </xdr:from>
    <xdr:to>
      <xdr:col>16</xdr:col>
      <xdr:colOff>57150</xdr:colOff>
      <xdr:row>23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8</xdr:row>
      <xdr:rowOff>47625</xdr:rowOff>
    </xdr:from>
    <xdr:to>
      <xdr:col>16</xdr:col>
      <xdr:colOff>57150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9</xdr:row>
      <xdr:rowOff>47625</xdr:rowOff>
    </xdr:from>
    <xdr:to>
      <xdr:col>16</xdr:col>
      <xdr:colOff>57150</xdr:colOff>
      <xdr:row>23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361950</xdr:colOff>
      <xdr:row>9</xdr:row>
      <xdr:rowOff>47625</xdr:rowOff>
    </xdr:from>
    <xdr:to>
      <xdr:col>16</xdr:col>
      <xdr:colOff>57150</xdr:colOff>
      <xdr:row>23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B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</v>
      </c>
      <c r="B2">
        <v>25</v>
      </c>
    </row>
    <row r="3" spans="1:2" x14ac:dyDescent="0.25">
      <c r="A3">
        <v>30</v>
      </c>
      <c r="B3">
        <v>35</v>
      </c>
    </row>
    <row r="4" spans="1:2" x14ac:dyDescent="0.25">
      <c r="A4">
        <v>40</v>
      </c>
      <c r="B4">
        <v>45</v>
      </c>
    </row>
    <row r="5" spans="1:2" x14ac:dyDescent="0.25">
      <c r="A5">
        <v>48</v>
      </c>
      <c r="B5">
        <v>53</v>
      </c>
    </row>
    <row r="6" spans="1:2" x14ac:dyDescent="0.25">
      <c r="A6">
        <v>52</v>
      </c>
      <c r="B6">
        <v>54</v>
      </c>
    </row>
    <row r="7" spans="1:2" x14ac:dyDescent="0.25">
      <c r="A7">
        <v>55</v>
      </c>
      <c r="B7">
        <v>52</v>
      </c>
    </row>
    <row r="8" spans="1:2" x14ac:dyDescent="0.25">
      <c r="A8">
        <v>45</v>
      </c>
      <c r="B8">
        <v>45</v>
      </c>
    </row>
    <row r="9" spans="1:2" x14ac:dyDescent="0.25">
      <c r="A9">
        <v>45</v>
      </c>
      <c r="B9">
        <v>51</v>
      </c>
    </row>
    <row r="10" spans="1:2" x14ac:dyDescent="0.25">
      <c r="A10">
        <v>34</v>
      </c>
      <c r="B10">
        <v>45</v>
      </c>
    </row>
    <row r="11" spans="1:2" x14ac:dyDescent="0.25">
      <c r="A11">
        <v>58</v>
      </c>
      <c r="B11">
        <v>52</v>
      </c>
    </row>
    <row r="23" spans="2:3" x14ac:dyDescent="0.25">
      <c r="B23" s="1" t="s">
        <v>2</v>
      </c>
      <c r="C23" s="1" t="s">
        <v>3</v>
      </c>
    </row>
    <row r="25" spans="2:3" x14ac:dyDescent="0.25">
      <c r="B25" s="1"/>
      <c r="C25" s="1">
        <f>CORREL(A2:A11,B2:B11)</f>
        <v>0.92188387194022225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T12" sqref="T12"/>
    </sheetView>
  </sheetViews>
  <sheetFormatPr defaultRowHeight="15" x14ac:dyDescent="0.25"/>
  <cols>
    <col min="17" max="17" width="19.5703125" customWidth="1"/>
  </cols>
  <sheetData>
    <row r="1" spans="1:17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17" x14ac:dyDescent="0.25">
      <c r="A2">
        <v>20</v>
      </c>
      <c r="B2">
        <v>25</v>
      </c>
      <c r="C2">
        <f>(A2*B2)</f>
        <v>500</v>
      </c>
      <c r="D2">
        <f>POWER(A2,2)</f>
        <v>400</v>
      </c>
      <c r="E2">
        <f>POWER(B2,2)</f>
        <v>625</v>
      </c>
    </row>
    <row r="3" spans="1:17" x14ac:dyDescent="0.25">
      <c r="A3">
        <v>30</v>
      </c>
      <c r="B3">
        <v>35</v>
      </c>
      <c r="C3">
        <f t="shared" ref="C3:C11" si="0">(A3*B3)</f>
        <v>1050</v>
      </c>
      <c r="D3">
        <f t="shared" ref="D3:D11" si="1">POWER(A3,2)</f>
        <v>900</v>
      </c>
      <c r="E3">
        <f t="shared" ref="E3:E11" si="2">POWER(B3,2)</f>
        <v>1225</v>
      </c>
    </row>
    <row r="4" spans="1:17" x14ac:dyDescent="0.25">
      <c r="A4">
        <v>40</v>
      </c>
      <c r="B4">
        <v>45</v>
      </c>
      <c r="C4">
        <f t="shared" si="0"/>
        <v>1800</v>
      </c>
      <c r="D4">
        <f t="shared" si="1"/>
        <v>1600</v>
      </c>
      <c r="E4">
        <f t="shared" si="2"/>
        <v>2025</v>
      </c>
    </row>
    <row r="5" spans="1:17" x14ac:dyDescent="0.25">
      <c r="A5">
        <v>48</v>
      </c>
      <c r="B5">
        <v>53</v>
      </c>
      <c r="C5">
        <f t="shared" si="0"/>
        <v>2544</v>
      </c>
      <c r="D5">
        <f t="shared" si="1"/>
        <v>2304</v>
      </c>
      <c r="E5">
        <f t="shared" si="2"/>
        <v>2809</v>
      </c>
    </row>
    <row r="6" spans="1:17" x14ac:dyDescent="0.25">
      <c r="A6">
        <v>52</v>
      </c>
      <c r="B6">
        <v>54</v>
      </c>
      <c r="C6">
        <f t="shared" si="0"/>
        <v>2808</v>
      </c>
      <c r="D6">
        <f t="shared" si="1"/>
        <v>2704</v>
      </c>
      <c r="E6">
        <f t="shared" si="2"/>
        <v>2916</v>
      </c>
    </row>
    <row r="7" spans="1:17" x14ac:dyDescent="0.25">
      <c r="A7">
        <v>55</v>
      </c>
      <c r="B7">
        <v>52</v>
      </c>
      <c r="C7">
        <f t="shared" si="0"/>
        <v>2860</v>
      </c>
      <c r="D7">
        <f t="shared" si="1"/>
        <v>3025</v>
      </c>
      <c r="E7">
        <f t="shared" si="2"/>
        <v>2704</v>
      </c>
    </row>
    <row r="8" spans="1:17" x14ac:dyDescent="0.25">
      <c r="A8">
        <v>45</v>
      </c>
      <c r="B8">
        <v>45</v>
      </c>
      <c r="C8">
        <f t="shared" si="0"/>
        <v>2025</v>
      </c>
      <c r="D8">
        <f t="shared" si="1"/>
        <v>2025</v>
      </c>
      <c r="E8">
        <f t="shared" si="2"/>
        <v>2025</v>
      </c>
    </row>
    <row r="9" spans="1:17" x14ac:dyDescent="0.25">
      <c r="A9">
        <v>45</v>
      </c>
      <c r="B9">
        <v>51</v>
      </c>
      <c r="C9">
        <f t="shared" si="0"/>
        <v>2295</v>
      </c>
      <c r="D9">
        <f t="shared" si="1"/>
        <v>2025</v>
      </c>
      <c r="E9">
        <f t="shared" si="2"/>
        <v>2601</v>
      </c>
      <c r="N9">
        <v>204280</v>
      </c>
      <c r="O9" t="s">
        <v>15</v>
      </c>
      <c r="P9">
        <f>I13*I14</f>
        <v>195139</v>
      </c>
      <c r="Q9">
        <f>N9-P9</f>
        <v>9141</v>
      </c>
    </row>
    <row r="10" spans="1:17" x14ac:dyDescent="0.25">
      <c r="A10">
        <v>34</v>
      </c>
      <c r="B10">
        <v>45</v>
      </c>
      <c r="C10">
        <f t="shared" si="0"/>
        <v>1530</v>
      </c>
      <c r="D10">
        <f t="shared" si="1"/>
        <v>1156</v>
      </c>
      <c r="E10">
        <f t="shared" si="2"/>
        <v>2025</v>
      </c>
      <c r="Q10">
        <f t="shared" ref="Q10:Q13" si="3">N10-P10</f>
        <v>0</v>
      </c>
    </row>
    <row r="11" spans="1:17" x14ac:dyDescent="0.25">
      <c r="A11">
        <v>58</v>
      </c>
      <c r="B11">
        <v>52</v>
      </c>
      <c r="C11">
        <f t="shared" si="0"/>
        <v>3016</v>
      </c>
      <c r="D11">
        <f t="shared" si="1"/>
        <v>3364</v>
      </c>
      <c r="E11">
        <f t="shared" si="2"/>
        <v>2704</v>
      </c>
      <c r="H11" t="s">
        <v>9</v>
      </c>
      <c r="I11">
        <v>10</v>
      </c>
      <c r="N11">
        <v>195030</v>
      </c>
      <c r="O11" t="s">
        <v>16</v>
      </c>
      <c r="P11">
        <v>182329</v>
      </c>
      <c r="Q11">
        <f t="shared" si="3"/>
        <v>12701</v>
      </c>
    </row>
    <row r="12" spans="1:17" x14ac:dyDescent="0.25">
      <c r="H12" t="s">
        <v>10</v>
      </c>
      <c r="I12">
        <v>20428</v>
      </c>
      <c r="Q12">
        <f t="shared" si="3"/>
        <v>0</v>
      </c>
    </row>
    <row r="13" spans="1:17" x14ac:dyDescent="0.25">
      <c r="A13" s="1">
        <f>SUM(A2:A12)</f>
        <v>427</v>
      </c>
      <c r="B13" s="1">
        <f>SUM(B2:B12)</f>
        <v>457</v>
      </c>
      <c r="C13" s="1">
        <f>SUM(C2:C12)</f>
        <v>20428</v>
      </c>
      <c r="D13" s="1">
        <f>SUM(D2:D12)</f>
        <v>19503</v>
      </c>
      <c r="E13" s="1">
        <f>SUM(E2:E12)</f>
        <v>21659</v>
      </c>
      <c r="F13" t="s">
        <v>7</v>
      </c>
      <c r="H13" t="s">
        <v>11</v>
      </c>
      <c r="I13">
        <v>427</v>
      </c>
      <c r="J13">
        <f>POWER(I13,2)</f>
        <v>182329</v>
      </c>
      <c r="N13">
        <v>216590</v>
      </c>
      <c r="O13" t="s">
        <v>16</v>
      </c>
      <c r="P13">
        <v>208849</v>
      </c>
      <c r="Q13">
        <f t="shared" si="3"/>
        <v>7741</v>
      </c>
    </row>
    <row r="14" spans="1:17" x14ac:dyDescent="0.25">
      <c r="H14" t="s">
        <v>1</v>
      </c>
      <c r="I14">
        <v>457</v>
      </c>
      <c r="J14">
        <f>POWER(I14,2)</f>
        <v>208849</v>
      </c>
    </row>
    <row r="15" spans="1:17" x14ac:dyDescent="0.25">
      <c r="A15" s="1" t="s">
        <v>8</v>
      </c>
    </row>
    <row r="16" spans="1:17" x14ac:dyDescent="0.25">
      <c r="H16" t="s">
        <v>12</v>
      </c>
      <c r="I16">
        <v>19503</v>
      </c>
    </row>
    <row r="17" spans="7:21" x14ac:dyDescent="0.25">
      <c r="H17" t="s">
        <v>6</v>
      </c>
      <c r="I17">
        <v>21659</v>
      </c>
      <c r="Q17">
        <v>9141</v>
      </c>
      <c r="U17">
        <v>9401</v>
      </c>
    </row>
    <row r="18" spans="7:21" x14ac:dyDescent="0.25">
      <c r="Q18" t="s">
        <v>17</v>
      </c>
      <c r="R18">
        <f>Q11*Q13</f>
        <v>98318441</v>
      </c>
      <c r="S18">
        <f>SQRT(R18)</f>
        <v>9915.5655915333446</v>
      </c>
      <c r="U18">
        <v>9915</v>
      </c>
    </row>
    <row r="19" spans="7:21" x14ac:dyDescent="0.25">
      <c r="S19" t="s">
        <v>19</v>
      </c>
    </row>
    <row r="21" spans="7:21" x14ac:dyDescent="0.25">
      <c r="T21" s="1" t="s">
        <v>18</v>
      </c>
      <c r="U21" s="1">
        <f>U17/U18</f>
        <v>0.94815935451336364</v>
      </c>
    </row>
    <row r="23" spans="7:21" x14ac:dyDescent="0.25">
      <c r="G23" t="s">
        <v>13</v>
      </c>
      <c r="J23" s="1">
        <f>I11*I12</f>
        <v>204280</v>
      </c>
      <c r="L23">
        <f>(I16-182329)</f>
        <v>-162826</v>
      </c>
      <c r="M23">
        <v>10</v>
      </c>
      <c r="N23" s="1">
        <f>L23*10</f>
        <v>-1628260</v>
      </c>
    </row>
    <row r="24" spans="7:21" x14ac:dyDescent="0.25">
      <c r="G24" t="s">
        <v>14</v>
      </c>
      <c r="J24" s="1">
        <f>I13*I14</f>
        <v>195139</v>
      </c>
      <c r="L24">
        <f>(21659-208849)</f>
        <v>-187190</v>
      </c>
      <c r="M24">
        <v>10</v>
      </c>
      <c r="N24">
        <f>L24*10</f>
        <v>-1871900</v>
      </c>
    </row>
    <row r="26" spans="7:21" x14ac:dyDescent="0.25">
      <c r="J26">
        <f>J23-J24</f>
        <v>9141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H17" sqref="H17"/>
    </sheetView>
  </sheetViews>
  <sheetFormatPr defaultRowHeight="15" x14ac:dyDescent="0.25"/>
  <cols>
    <col min="1" max="1" width="22.42578125" customWidth="1"/>
    <col min="2" max="2" width="24.28515625" customWidth="1"/>
    <col min="3" max="3" width="13.85546875" customWidth="1"/>
    <col min="4" max="4" width="20.28515625" customWidth="1"/>
    <col min="5" max="5" width="28.5703125" customWidth="1"/>
    <col min="6" max="6" width="17.140625" customWidth="1"/>
  </cols>
  <sheetData>
    <row r="1" spans="1:9" x14ac:dyDescent="0.25">
      <c r="A1" t="s">
        <v>20</v>
      </c>
    </row>
    <row r="2" spans="1:9" ht="15.75" thickBot="1" x14ac:dyDescent="0.3"/>
    <row r="3" spans="1:9" x14ac:dyDescent="0.25">
      <c r="A3" s="5" t="s">
        <v>21</v>
      </c>
      <c r="B3" s="5"/>
    </row>
    <row r="4" spans="1:9" x14ac:dyDescent="0.25">
      <c r="A4" s="2" t="s">
        <v>22</v>
      </c>
      <c r="B4" s="2">
        <v>0.92188387194022225</v>
      </c>
    </row>
    <row r="5" spans="1:9" x14ac:dyDescent="0.25">
      <c r="A5" s="2" t="s">
        <v>23</v>
      </c>
      <c r="B5" s="2">
        <v>0.84986987334349617</v>
      </c>
    </row>
    <row r="6" spans="1:9" x14ac:dyDescent="0.25">
      <c r="A6" s="2" t="s">
        <v>24</v>
      </c>
      <c r="B6" s="2">
        <v>0.8311036075114332</v>
      </c>
    </row>
    <row r="7" spans="1:9" x14ac:dyDescent="0.25">
      <c r="A7" s="2" t="s">
        <v>25</v>
      </c>
      <c r="B7" s="2">
        <v>4.8821137054869164</v>
      </c>
    </row>
    <row r="8" spans="1:9" ht="15.75" thickBot="1" x14ac:dyDescent="0.3">
      <c r="A8" s="3" t="s">
        <v>26</v>
      </c>
      <c r="B8" s="3">
        <v>10</v>
      </c>
    </row>
    <row r="10" spans="1:9" ht="15.75" thickBot="1" x14ac:dyDescent="0.3">
      <c r="A10" t="s">
        <v>27</v>
      </c>
    </row>
    <row r="11" spans="1:9" x14ac:dyDescent="0.25">
      <c r="A11" s="4"/>
      <c r="B11" s="4" t="s">
        <v>32</v>
      </c>
      <c r="C11" s="4" t="s">
        <v>33</v>
      </c>
      <c r="D11" s="4" t="s">
        <v>34</v>
      </c>
      <c r="E11" s="4" t="s">
        <v>35</v>
      </c>
      <c r="F11" s="4" t="s">
        <v>36</v>
      </c>
    </row>
    <row r="12" spans="1:9" x14ac:dyDescent="0.25">
      <c r="A12" s="2" t="s">
        <v>28</v>
      </c>
      <c r="B12" s="2">
        <v>1</v>
      </c>
      <c r="C12" s="2">
        <v>1079.4197261335744</v>
      </c>
      <c r="D12" s="2">
        <v>1079.4197261335744</v>
      </c>
      <c r="E12" s="2">
        <v>45.287106180253325</v>
      </c>
      <c r="F12" s="2">
        <v>1.4812808714947278E-4</v>
      </c>
    </row>
    <row r="13" spans="1:9" x14ac:dyDescent="0.25">
      <c r="A13" s="2" t="s">
        <v>29</v>
      </c>
      <c r="B13" s="2">
        <v>8</v>
      </c>
      <c r="C13" s="2">
        <v>190.68027386642549</v>
      </c>
      <c r="D13" s="2">
        <v>23.835034233303187</v>
      </c>
      <c r="E13" s="2"/>
      <c r="F13" s="2"/>
    </row>
    <row r="14" spans="1:9" ht="15.75" thickBot="1" x14ac:dyDescent="0.3">
      <c r="A14" s="3" t="s">
        <v>30</v>
      </c>
      <c r="B14" s="3">
        <v>9</v>
      </c>
      <c r="C14" s="3">
        <v>1270.0999999999999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37</v>
      </c>
      <c r="C16" s="4" t="s">
        <v>25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</row>
    <row r="17" spans="1:9" x14ac:dyDescent="0.25">
      <c r="A17" s="2" t="s">
        <v>31</v>
      </c>
      <c r="B17" s="2">
        <v>-11.265082030745376</v>
      </c>
      <c r="C17" s="2">
        <v>8.1663606730561522</v>
      </c>
      <c r="D17" s="2">
        <v>-1.3794494857315147</v>
      </c>
      <c r="E17" s="2">
        <v>0.20508563673640887</v>
      </c>
      <c r="F17" s="2">
        <v>-30.096743512381547</v>
      </c>
      <c r="G17" s="2">
        <v>7.5665794508907958</v>
      </c>
      <c r="H17" s="2">
        <v>-30.096743512381547</v>
      </c>
      <c r="I17" s="2">
        <v>7.5665794508907958</v>
      </c>
    </row>
    <row r="18" spans="1:9" ht="15.75" thickBot="1" x14ac:dyDescent="0.3">
      <c r="A18" s="3" t="s">
        <v>44</v>
      </c>
      <c r="B18" s="3">
        <v>1.180855186668389</v>
      </c>
      <c r="C18" s="3">
        <v>0.17547261824470936</v>
      </c>
      <c r="D18" s="3">
        <v>6.729569539001238</v>
      </c>
      <c r="E18" s="3">
        <v>1.4812808714947278E-4</v>
      </c>
      <c r="F18" s="3">
        <v>0.77621460338098691</v>
      </c>
      <c r="G18" s="3">
        <v>1.585495769955791</v>
      </c>
      <c r="H18" s="3">
        <v>0.77621460338098691</v>
      </c>
      <c r="I18" s="3">
        <v>1.585495769955791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9" sqref="A9"/>
    </sheetView>
  </sheetViews>
  <sheetFormatPr defaultRowHeight="15" x14ac:dyDescent="0.25"/>
  <sheetData>
    <row r="1" spans="1:3" x14ac:dyDescent="0.25">
      <c r="A1" s="4"/>
      <c r="B1" s="4" t="s">
        <v>45</v>
      </c>
      <c r="C1" s="4" t="s">
        <v>46</v>
      </c>
    </row>
    <row r="2" spans="1:3" x14ac:dyDescent="0.25">
      <c r="A2" s="2" t="s">
        <v>45</v>
      </c>
      <c r="B2" s="2">
        <v>1</v>
      </c>
      <c r="C2" s="2"/>
    </row>
    <row r="3" spans="1:3" ht="15.75" thickBot="1" x14ac:dyDescent="0.3">
      <c r="A3" s="3" t="s">
        <v>46</v>
      </c>
      <c r="B3" s="3">
        <v>0.92188387194022225</v>
      </c>
      <c r="C3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3" sqref="G3"/>
    </sheetView>
  </sheetViews>
  <sheetFormatPr defaultRowHeight="15" x14ac:dyDescent="0.25"/>
  <sheetData>
    <row r="1" spans="1:2" x14ac:dyDescent="0.25">
      <c r="A1">
        <v>20</v>
      </c>
      <c r="B1">
        <v>25</v>
      </c>
    </row>
    <row r="2" spans="1:2" x14ac:dyDescent="0.25">
      <c r="A2">
        <v>30</v>
      </c>
      <c r="B2">
        <v>35</v>
      </c>
    </row>
    <row r="3" spans="1:2" x14ac:dyDescent="0.25">
      <c r="A3">
        <v>40</v>
      </c>
      <c r="B3">
        <v>45</v>
      </c>
    </row>
    <row r="4" spans="1:2" x14ac:dyDescent="0.25">
      <c r="A4">
        <v>48</v>
      </c>
      <c r="B4">
        <v>53</v>
      </c>
    </row>
    <row r="5" spans="1:2" x14ac:dyDescent="0.25">
      <c r="A5">
        <v>52</v>
      </c>
      <c r="B5">
        <v>54</v>
      </c>
    </row>
    <row r="6" spans="1:2" x14ac:dyDescent="0.25">
      <c r="A6">
        <v>55</v>
      </c>
      <c r="B6">
        <v>52</v>
      </c>
    </row>
    <row r="7" spans="1:2" x14ac:dyDescent="0.25">
      <c r="A7">
        <v>45</v>
      </c>
      <c r="B7">
        <v>45</v>
      </c>
    </row>
    <row r="8" spans="1:2" x14ac:dyDescent="0.25">
      <c r="A8">
        <v>45</v>
      </c>
      <c r="B8">
        <v>51</v>
      </c>
    </row>
    <row r="9" spans="1:2" x14ac:dyDescent="0.25">
      <c r="A9">
        <v>34</v>
      </c>
      <c r="B9">
        <v>45</v>
      </c>
    </row>
    <row r="10" spans="1:2" x14ac:dyDescent="0.25">
      <c r="A10">
        <v>58</v>
      </c>
      <c r="B10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Correlation</vt:lpstr>
      <vt:lpstr>corr2</vt:lpstr>
      <vt:lpstr>Reg out</vt:lpstr>
      <vt:lpstr>Sheet5</vt:lpstr>
      <vt:lpstr>Regression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</dc:creator>
  <cp:lastModifiedBy>radha</cp:lastModifiedBy>
  <dcterms:created xsi:type="dcterms:W3CDTF">2018-09-18T09:41:59Z</dcterms:created>
  <dcterms:modified xsi:type="dcterms:W3CDTF">2018-09-18T15:08:16Z</dcterms:modified>
</cp:coreProperties>
</file>