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8F8624E-B614-48E5-A679-E5B744AA5B7A}" xr6:coauthVersionLast="47" xr6:coauthVersionMax="47" xr10:uidLastSave="{00000000-0000-0000-0000-000000000000}"/>
  <bookViews>
    <workbookView xWindow="-108" yWindow="-108" windowWidth="23256" windowHeight="13176" xr2:uid="{BD102E5B-544D-406B-AF5B-0B0F4E348148}"/>
  </bookViews>
  <sheets>
    <sheet name="Q3" sheetId="2" r:id="rId1"/>
    <sheet name="Q4" sheetId="7" r:id="rId2"/>
    <sheet name=" Q5" sheetId="9" r:id="rId3"/>
    <sheet name="Q6" sheetId="10" r:id="rId4"/>
  </sheets>
  <definedNames>
    <definedName name="solver_adj" localSheetId="2" hidden="1">' Q5'!$A$2:$B$2</definedName>
    <definedName name="solver_adj" localSheetId="0" hidden="1">'Q3'!$B$6:$E$8</definedName>
    <definedName name="solver_adj" localSheetId="1" hidden="1">'Q4'!$C$7:$F$16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2</definedName>
    <definedName name="solver_drv" localSheetId="0" hidden="1">1</definedName>
    <definedName name="solver_drv" localSheetId="1" hidden="1">2</definedName>
    <definedName name="solver_eng" localSheetId="2" hidden="1">1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 Q5'!$A$2</definedName>
    <definedName name="solver_lhs1" localSheetId="0" hidden="1">'Q3'!$B$10:$E$10</definedName>
    <definedName name="solver_lhs1" localSheetId="1" hidden="1">'Q4'!$C$18:$F$18</definedName>
    <definedName name="solver_lhs2" localSheetId="2" hidden="1">' Q5'!$B$2</definedName>
    <definedName name="solver_lhs2" localSheetId="0" hidden="1">'Q3'!$G$6:$G$8</definedName>
    <definedName name="solver_lhs2" localSheetId="1" hidden="1">'Q4'!$C$7:$F$16</definedName>
    <definedName name="solver_lhs3" localSheetId="2" hidden="1">' Q5'!$D$2</definedName>
    <definedName name="solver_lhs3" localSheetId="1" hidden="1">'Q4'!$H$7:$H$16</definedName>
    <definedName name="solver_lhs4" localSheetId="2" hidden="1">' Q5'!$E$2</definedName>
    <definedName name="solver_lhs4" localSheetId="1" hidden="1">'Q4'!$H$7:$H$16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2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4</definedName>
    <definedName name="solver_num" localSheetId="0" hidden="1">2</definedName>
    <definedName name="solver_num" localSheetId="1" hidden="1">3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 Q5'!$C$2</definedName>
    <definedName name="solver_opt" localSheetId="0" hidden="1">'Q3'!$B$12</definedName>
    <definedName name="solver_opt" localSheetId="1" hidden="1">'Q4'!$C$19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2</definedName>
    <definedName name="solver_rbv" localSheetId="0" hidden="1">1</definedName>
    <definedName name="solver_rbv" localSheetId="1" hidden="1">2</definedName>
    <definedName name="solver_rel1" localSheetId="2" hidden="1">3</definedName>
    <definedName name="solver_rel1" localSheetId="0" hidden="1">2</definedName>
    <definedName name="solver_rel1" localSheetId="1" hidden="1">1</definedName>
    <definedName name="solver_rel2" localSheetId="2" hidden="1">3</definedName>
    <definedName name="solver_rel2" localSheetId="0" hidden="1">2</definedName>
    <definedName name="solver_rel2" localSheetId="1" hidden="1">5</definedName>
    <definedName name="solver_rel3" localSheetId="2" hidden="1">1</definedName>
    <definedName name="solver_rel3" localSheetId="1" hidden="1">2</definedName>
    <definedName name="solver_rel4" localSheetId="2" hidden="1">1</definedName>
    <definedName name="solver_rel4" localSheetId="1" hidden="1">2</definedName>
    <definedName name="solver_rhs1" localSheetId="2" hidden="1">0</definedName>
    <definedName name="solver_rhs1" localSheetId="0" hidden="1">'Q3'!$B$9:$E$9</definedName>
    <definedName name="solver_rhs1" localSheetId="1" hidden="1">'Q4'!$C$17:$F$17</definedName>
    <definedName name="solver_rhs2" localSheetId="2" hidden="1">0</definedName>
    <definedName name="solver_rhs2" localSheetId="0" hidden="1">'Q3'!$F$6:$F$8</definedName>
    <definedName name="solver_rhs2" localSheetId="1" hidden="1">"binary"</definedName>
    <definedName name="solver_rhs3" localSheetId="2" hidden="1">18</definedName>
    <definedName name="solver_rhs3" localSheetId="1" hidden="1">'Q4'!$G$7:$G$16</definedName>
    <definedName name="solver_rhs4" localSheetId="2" hidden="1">14</definedName>
    <definedName name="solver_rhs4" localSheetId="1" hidden="1">'Q4'!$G$7:$G$16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1</definedName>
    <definedName name="solver_scl" localSheetId="1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2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D2" i="9"/>
  <c r="C2" i="9"/>
  <c r="H8" i="7"/>
  <c r="H9" i="7"/>
  <c r="H10" i="7"/>
  <c r="H11" i="7"/>
  <c r="H12" i="7"/>
  <c r="H13" i="7"/>
  <c r="H14" i="7"/>
  <c r="H15" i="7"/>
  <c r="H16" i="7"/>
  <c r="H7" i="7"/>
  <c r="C19" i="7"/>
  <c r="F18" i="7"/>
  <c r="E18" i="7"/>
  <c r="D18" i="7"/>
  <c r="C18" i="7"/>
  <c r="B12" i="2" l="1"/>
  <c r="C10" i="2" l="1"/>
  <c r="D10" i="2"/>
  <c r="E10" i="2"/>
  <c r="B10" i="2"/>
  <c r="G7" i="2"/>
  <c r="G8" i="2"/>
  <c r="G6" i="2"/>
</calcChain>
</file>

<file path=xl/sharedStrings.xml><?xml version="1.0" encoding="utf-8"?>
<sst xmlns="http://schemas.openxmlformats.org/spreadsheetml/2006/main" count="173" uniqueCount="87">
  <si>
    <t>Regional Distributors</t>
  </si>
  <si>
    <t>Plants</t>
  </si>
  <si>
    <t>Shipping costs</t>
  </si>
  <si>
    <t>Supply</t>
  </si>
  <si>
    <t>Demand</t>
  </si>
  <si>
    <t>Shipped</t>
  </si>
  <si>
    <t>Total Cost</t>
  </si>
  <si>
    <t xml:space="preserve">Student </t>
  </si>
  <si>
    <t>AA</t>
  </si>
  <si>
    <t>BI</t>
  </si>
  <si>
    <t>OM</t>
  </si>
  <si>
    <t>FA</t>
  </si>
  <si>
    <t>Ally</t>
  </si>
  <si>
    <t>Garry</t>
  </si>
  <si>
    <t>Franky</t>
  </si>
  <si>
    <t>Ellis</t>
  </si>
  <si>
    <t>Susan</t>
  </si>
  <si>
    <t>Edward</t>
  </si>
  <si>
    <t>Dave</t>
  </si>
  <si>
    <t>James</t>
  </si>
  <si>
    <t>Winnie</t>
  </si>
  <si>
    <t>1.P1</t>
  </si>
  <si>
    <t>2.P2</t>
  </si>
  <si>
    <t>3.P3</t>
  </si>
  <si>
    <t>A.RD1</t>
  </si>
  <si>
    <t>B.RD2</t>
  </si>
  <si>
    <t>C.RD3</t>
  </si>
  <si>
    <t>D.Dummy</t>
  </si>
  <si>
    <t>Question 3: Optimizing Libby Air Filter Transportation</t>
  </si>
  <si>
    <t>Elective Available</t>
  </si>
  <si>
    <t>Elective Assigned</t>
  </si>
  <si>
    <t>Teryy</t>
  </si>
  <si>
    <t>Limit per Class</t>
  </si>
  <si>
    <t>Student per Class</t>
  </si>
  <si>
    <t>Total Bid</t>
  </si>
  <si>
    <t>Question 4 : Elective Bid Decision Optimization for MDS Program</t>
  </si>
  <si>
    <t>Electives</t>
  </si>
  <si>
    <t xml:space="preserve">Elective Bid </t>
  </si>
  <si>
    <t>Students for each electives</t>
  </si>
  <si>
    <t>Output shows:</t>
  </si>
  <si>
    <t>D</t>
  </si>
  <si>
    <t>W</t>
  </si>
  <si>
    <t>Profit</t>
  </si>
  <si>
    <t>Constraint 1</t>
  </si>
  <si>
    <t>Constraint 2</t>
  </si>
  <si>
    <t>Investment</t>
  </si>
  <si>
    <t>Maximum Payoff</t>
  </si>
  <si>
    <t>Gold</t>
  </si>
  <si>
    <t>Junk Bond</t>
  </si>
  <si>
    <t>Growth Stock</t>
  </si>
  <si>
    <t>Stock Option</t>
  </si>
  <si>
    <t>Minimum Payoff</t>
  </si>
  <si>
    <t>State of Nature</t>
  </si>
  <si>
    <t>Large Rise</t>
  </si>
  <si>
    <t>Small Rise</t>
  </si>
  <si>
    <t>No Change</t>
  </si>
  <si>
    <t>Small Fall</t>
  </si>
  <si>
    <t>Large Fall</t>
  </si>
  <si>
    <t>Decision Alternatives</t>
  </si>
  <si>
    <t>Certificate of Deposit (C/D)</t>
  </si>
  <si>
    <t>Stock Option Hedge</t>
  </si>
  <si>
    <t>Maximum Regret</t>
  </si>
  <si>
    <t>Hurwicz Payoff Calculation</t>
  </si>
  <si>
    <t>Hurwicz Payoff</t>
  </si>
  <si>
    <t>0.4×(−100)+0.15×100+0.15×200+0.15×300+0.15×0</t>
  </si>
  <si>
    <t>0.4×250+0.15×200+0.15×150+0.15×(−100)+0.15×(−150)</t>
  </si>
  <si>
    <t>0.4×500+0.15×250+0.15×100+0.15×(−200)+0.15×(−600)</t>
  </si>
  <si>
    <t>0.4×60+0.15×60+0.15×60+0.15×60+0.15×60</t>
  </si>
  <si>
    <t>0.4×200+0.15×150+0.15×150+0.15×(−200)+0.15×(−150)</t>
  </si>
  <si>
    <t>Equal Likelihood Payoff Calculation</t>
  </si>
  <si>
    <t>Equal Likelihood Payoff</t>
  </si>
  <si>
    <t>(-100 + 100 + 200 + 300 + 0) / 5</t>
  </si>
  <si>
    <t>(250 + 200 + 150 - 100 - 150) / 5</t>
  </si>
  <si>
    <t>(500 + 250 + 100 - 200 - 600) / 5</t>
  </si>
  <si>
    <t>(60 + 60 + 60 + 60 + 60) / 5</t>
  </si>
  <si>
    <t>(200 + 150 + 150 - 200 - 150) / 5</t>
  </si>
  <si>
    <r>
      <t>Growth Stock</t>
    </r>
    <r>
      <rPr>
        <sz val="11"/>
        <color theme="1"/>
        <rFont val="Calibri"/>
        <family val="2"/>
        <scheme val="minor"/>
      </rPr>
      <t xml:space="preserve"> (Max Payoff = 500)</t>
    </r>
  </si>
  <si>
    <r>
      <t>Certificate of Deposit (C/D)</t>
    </r>
    <r>
      <rPr>
        <sz val="11"/>
        <color theme="1"/>
        <rFont val="Calibri"/>
        <family val="2"/>
        <scheme val="minor"/>
      </rPr>
      <t xml:space="preserve"> (Max Min Payoff = 60).</t>
    </r>
  </si>
  <si>
    <t>Identifying the best payoff in each state of nature</t>
  </si>
  <si>
    <t>Calculating the regret for each decision alternative</t>
  </si>
  <si>
    <t>Maximum regret for each investment</t>
  </si>
  <si>
    <r>
      <t>Junk Bond</t>
    </r>
    <r>
      <rPr>
        <sz val="11"/>
        <color theme="1"/>
        <rFont val="Calibri"/>
        <family val="2"/>
        <scheme val="minor"/>
      </rPr>
      <t xml:space="preserve"> (Minimax Regret = 400)</t>
    </r>
  </si>
  <si>
    <t>Hurwicz Criterion (α = 0.4 for Large Rise, rest 0.15)</t>
  </si>
  <si>
    <t>Using the weighted average with given weights</t>
  </si>
  <si>
    <r>
      <t>Growth Stock</t>
    </r>
    <r>
      <rPr>
        <sz val="11"/>
        <color theme="1"/>
        <rFont val="Calibri"/>
        <family val="2"/>
        <scheme val="minor"/>
      </rPr>
      <t xml:space="preserve"> (Hurwicz Payoff = 132.5)</t>
    </r>
  </si>
  <si>
    <t>Assuming all states are equally likely</t>
  </si>
  <si>
    <r>
      <t>Gold</t>
    </r>
    <r>
      <rPr>
        <sz val="11"/>
        <color theme="1"/>
        <rFont val="Calibri"/>
        <family val="2"/>
        <scheme val="minor"/>
      </rPr>
      <t xml:space="preserve"> (Equal Likelihood Payoff = 100)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</si>
</sst>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4" xfId="0" applyFont="1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8" xfId="0" applyFont="1" applyBorder="1"/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left"/>
    </xf>
    <xf numFmtId="0" fontId="3" fillId="0" borderId="23" xfId="0" applyFont="1" applyBorder="1"/>
    <xf numFmtId="0" fontId="3" fillId="0" borderId="20" xfId="0" applyFont="1" applyBorder="1"/>
    <xf numFmtId="0" fontId="3" fillId="0" borderId="21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5" fillId="3" borderId="23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5" fillId="4" borderId="37" xfId="0" applyFont="1" applyFill="1" applyBorder="1"/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3" fillId="5" borderId="26" xfId="0" applyFont="1" applyFill="1" applyBorder="1"/>
    <xf numFmtId="0" fontId="0" fillId="5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17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6" borderId="0" xfId="0" applyFill="1"/>
    <xf numFmtId="0" fontId="0" fillId="7" borderId="0" xfId="0" applyFill="1"/>
    <xf numFmtId="0" fontId="1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247413</xdr:colOff>
      <xdr:row>14</xdr:row>
      <xdr:rowOff>4990</xdr:rowOff>
    </xdr:from>
    <xdr:to>
      <xdr:col>10</xdr:col>
      <xdr:colOff>155048</xdr:colOff>
      <xdr:row>35</xdr:row>
      <xdr:rowOff>35860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F44982-669B-54B1-6ED3-8EF98E739CD9}"/>
            </a:ext>
          </a:extLst>
        </xdr:cNvPr>
        <xdr:cNvSpPr txBox="1"/>
      </xdr:nvSpPr>
      <xdr:spPr>
        <a:xfrm>
          <a:off x="247413" y="2515108"/>
          <a:ext cx="6003635" cy="3796046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Model Formulation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Decision Variables: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pPr lvl="0"/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xij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​: Number of room air filters shipped from plant 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i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to regional distributor 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j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.</a:t>
          </a:r>
        </a:p>
        <a:p>
          <a:pPr lvl="0"/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i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=1,2,3 to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j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=A,B,C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Objective Function: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Minimize, 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Z 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 8x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+12x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+10x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+10x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+14x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+9x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+11x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+8x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+12x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Minimize the total transportation cost.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Subject to Constraints: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Supply Constraints: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The amount of air filters shipped from each plant .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 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​=850 (1.P1)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 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​=650 (2.P2)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 =300 (3.P3)</a:t>
          </a:r>
        </a:p>
        <a:p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Demand Constraints: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The amount of air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filters demanded by regional distributors.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&lt;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=800 (A.RD1)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&lt;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=600 (B.RD2)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&lt;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​=200 (C.RD3)​</a:t>
          </a:r>
        </a:p>
        <a:p>
          <a:endParaRPr lang="en-MY" sz="1100">
            <a:solidFill>
              <a:schemeClr val="tx1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oneCell">
    <xdr:from>
      <xdr:col>15</xdr:col>
      <xdr:colOff>483941</xdr:colOff>
      <xdr:row>2</xdr:row>
      <xdr:rowOff>7516</xdr:rowOff>
    </xdr:from>
    <xdr:to>
      <xdr:col>20</xdr:col>
      <xdr:colOff>79621</xdr:colOff>
      <xdr:row>11</xdr:row>
      <xdr:rowOff>19601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2FA30-2FEC-0DB3-3708-71DE3EF5A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7941" y="384034"/>
          <a:ext cx="2643680" cy="162573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10</xdr:col>
      <xdr:colOff>166728</xdr:colOff>
      <xdr:row>14</xdr:row>
      <xdr:rowOff>4990</xdr:rowOff>
    </xdr:from>
    <xdr:to>
      <xdr:col>20</xdr:col>
      <xdr:colOff>74363</xdr:colOff>
      <xdr:row>30</xdr:row>
      <xdr:rowOff>71717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FDE6335-3932-4CEE-967A-AE0B533B8F51}"/>
            </a:ext>
          </a:extLst>
        </xdr:cNvPr>
        <xdr:cNvSpPr txBox="1"/>
      </xdr:nvSpPr>
      <xdr:spPr>
        <a:xfrm>
          <a:off x="6262728" y="2533037"/>
          <a:ext cx="6003635" cy="2935433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As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the demand is less than supply, this transporation problem is unbalanced. A dummy demand (distributor) is introduced  to make it equal to the supply.</a:t>
          </a:r>
        </a:p>
        <a:p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Non-negativity Constraints: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The number of barrels shipped must be non-negative.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ij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​≥0 for all 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i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,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j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endParaRPr lang="en-MY" sz="1100" b="0" i="0" baseline="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 u="sng">
              <a:solidFill>
                <a:schemeClr val="tx1"/>
              </a:solidFill>
              <a:latin typeface="Bookman Old Style" panose="02050604050505020204" pitchFamily="18" charset="0"/>
            </a:rPr>
            <a:t>Result</a:t>
          </a:r>
          <a:r>
            <a:rPr lang="en-MY" sz="1100" b="1" u="sng" baseline="0">
              <a:solidFill>
                <a:schemeClr val="tx1"/>
              </a:solidFill>
              <a:latin typeface="Bookman Old Style" panose="02050604050505020204" pitchFamily="18" charset="0"/>
            </a:rPr>
            <a:t> from Excel Solver</a:t>
          </a:r>
        </a:p>
        <a:p>
          <a:r>
            <a:rPr lang="en-MY" sz="1100" b="0" i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Based on the given optimal solution, there are leftover air filters from Plant P2, as it has 650 units available but only needs to ship a total of 450 units to the distribution centers. Therefore, the remaining 200 units from Plant P2 cannot be entirely shipped to any distribution center.</a:t>
          </a:r>
        </a:p>
        <a:p>
          <a:endParaRPr lang="en-MY" sz="1100" b="0" i="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Below is amount of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air filters for 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Libby Air Filter to ship from each plant to each regional distribution center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to achieve optimal solution with optimum transportation costs of $14700. </a:t>
          </a:r>
          <a:endParaRPr lang="en-MY">
            <a:solidFill>
              <a:schemeClr val="tx1"/>
            </a:solidFill>
            <a:effectLst/>
            <a:latin typeface="Bookman Old Style" panose="02050604050505020204" pitchFamily="18" charset="0"/>
          </a:endParaRPr>
        </a:p>
        <a:p>
          <a:endParaRPr lang="en-MY" sz="1100">
            <a:solidFill>
              <a:schemeClr val="tx1"/>
            </a:solidFill>
            <a:latin typeface="Bookman Old Style" panose="020506040505050202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552241</xdr:colOff>
      <xdr:row>19</xdr:row>
      <xdr:rowOff>229536</xdr:rowOff>
    </xdr:from>
    <xdr:to>
      <xdr:col>9</xdr:col>
      <xdr:colOff>561856</xdr:colOff>
      <xdr:row>31</xdr:row>
      <xdr:rowOff>10584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749DD1-E4EA-49CB-9DB5-893A26FD7C50}"/>
                </a:ext>
              </a:extLst>
            </xdr:cNvPr>
            <xdr:cNvSpPr txBox="1"/>
          </xdr:nvSpPr>
          <xdr:spPr>
            <a:xfrm>
              <a:off x="552241" y="4611036"/>
              <a:ext cx="6052698" cy="2575048"/>
            </a:xfrm>
            <a:prstGeom prst="rect">
              <a:avLst/>
            </a:prstGeom>
            <a:solidFill>
              <a:schemeClr val="accent6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Model Formulation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MY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xij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​: Number of students assigned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to electives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0"/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MY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students 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to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=electives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MY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Maximize,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 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𝒊</m:t>
                      </m:r>
                    </m:sub>
                    <m:sup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𝒎</m:t>
                      </m:r>
                    </m:sup>
                    <m:e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  <m:nary>
                    <m:naryPr>
                      <m:chr m:val="∑"/>
                      <m:ctrlP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𝒋</m:t>
                      </m:r>
                    </m:sub>
                    <m:sup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</m:sup>
                    <m:e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𝑪𝒊𝒋𝑿𝒊𝒋</m:t>
                      </m:r>
                    </m:e>
                  </m:nary>
                </m:oMath>
              </a14:m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MY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 the overall utility of the students based on their bids.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749DD1-E4EA-49CB-9DB5-893A26FD7C50}"/>
                </a:ext>
              </a:extLst>
            </xdr:cNvPr>
            <xdr:cNvSpPr txBox="1"/>
          </xdr:nvSpPr>
          <xdr:spPr>
            <a:xfrm>
              <a:off x="552241" y="4611036"/>
              <a:ext cx="6052698" cy="2575048"/>
            </a:xfrm>
            <a:prstGeom prst="rect">
              <a:avLst/>
            </a:prstGeom>
            <a:solidFill>
              <a:schemeClr val="accent6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Model Formulation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MY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xij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​: Number of students assigned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to electives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0"/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MY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students 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to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=electives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MY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Maximize,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 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MY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∑_𝒊^𝒎▒  ∑_𝒋^𝒏▒𝑪𝒊𝒋𝑿𝒊𝒋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MY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 the overall utility of the students based on their bids.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567059</xdr:colOff>
      <xdr:row>20</xdr:row>
      <xdr:rowOff>937</xdr:rowOff>
    </xdr:from>
    <xdr:to>
      <xdr:col>19</xdr:col>
      <xdr:colOff>481423</xdr:colOff>
      <xdr:row>31</xdr:row>
      <xdr:rowOff>14818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6C8C82-E860-43DD-AE46-E6CB7827D60D}"/>
                </a:ext>
              </a:extLst>
            </xdr:cNvPr>
            <xdr:cNvSpPr txBox="1"/>
          </xdr:nvSpPr>
          <xdr:spPr>
            <a:xfrm>
              <a:off x="6610142" y="4615270"/>
              <a:ext cx="6052698" cy="2575048"/>
            </a:xfrm>
            <a:prstGeom prst="rect">
              <a:avLst/>
            </a:prstGeom>
            <a:solidFill>
              <a:schemeClr val="accent6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Subject to Constraints: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 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Each student must be assigned exactly two electives: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𝒋</m:t>
                      </m:r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  <m:sup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</m:t>
                      </m:r>
                    </m:sup>
                    <m:e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</m:oMath>
              </a14:m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​=2 for all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Each elective can only accommodate a limited number of students: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𝒊</m:t>
                      </m:r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  <m:sup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𝟏𝟎</m:t>
                      </m:r>
                    </m:sup>
                    <m:e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</m:oMath>
              </a14:m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​≤5 for all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All decision variables must be binary: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​∈{0,1}.</a:t>
              </a: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Non-negativity Constraints: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 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</a:t>
              </a:r>
              <a:r>
                <a:rPr lang="en-MY" sz="1400" i="1" baseline="-250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ij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​≥0 for all </a:t>
              </a: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,</a:t>
              </a: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j</a:t>
              </a:r>
              <a:endParaRPr lang="en-SG" sz="1400">
                <a:effectLst/>
              </a:endParaRP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6C8C82-E860-43DD-AE46-E6CB7827D60D}"/>
                </a:ext>
              </a:extLst>
            </xdr:cNvPr>
            <xdr:cNvSpPr txBox="1"/>
          </xdr:nvSpPr>
          <xdr:spPr>
            <a:xfrm>
              <a:off x="6610142" y="4615270"/>
              <a:ext cx="6052698" cy="2575048"/>
            </a:xfrm>
            <a:prstGeom prst="rect">
              <a:avLst/>
            </a:prstGeom>
            <a:solidFill>
              <a:schemeClr val="accent6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Subject to Constraints: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 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Each student must be assigned exactly two electives: </a:t>
              </a:r>
              <a:r>
                <a:rPr lang="en-MY" sz="1400" b="1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∑_(𝒋=𝟏)^𝟒▒ 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​=2 for all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Each elective can only accommodate a limited number of students: </a:t>
              </a:r>
              <a:r>
                <a:rPr lang="en-MY" sz="1400" b="1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∑_(𝒊=𝟏)^𝟏𝟎▒ 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​≤5 for all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All decision variables must be binary: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​∈{0,1}.</a:t>
              </a: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Non-negativity Constraints: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 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</a:t>
              </a:r>
              <a:r>
                <a:rPr lang="en-MY" sz="1400" i="1" baseline="-250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ij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​≥0 for all </a:t>
              </a: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,</a:t>
              </a: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j</a:t>
              </a:r>
              <a:endParaRPr lang="en-SG" sz="1400">
                <a:effectLst/>
              </a:endParaRP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9</xdr:row>
      <xdr:rowOff>152400</xdr:rowOff>
    </xdr:from>
    <xdr:to>
      <xdr:col>6</xdr:col>
      <xdr:colOff>563880</xdr:colOff>
      <xdr:row>28</xdr:row>
      <xdr:rowOff>53340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199D28-1EF3-414D-92E5-0CF8BC1B2826}"/>
                </a:ext>
              </a:extLst>
            </xdr:cNvPr>
            <xdr:cNvSpPr txBox="1"/>
          </xdr:nvSpPr>
          <xdr:spPr>
            <a:xfrm>
              <a:off x="22860" y="1798320"/>
              <a:ext cx="4693920" cy="3375660"/>
            </a:xfrm>
            <a:prstGeom prst="rect">
              <a:avLst/>
            </a:prstGeom>
            <a:solidFill>
              <a:schemeClr val="accent6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400"/>
                <a:t>The company should produce approximately </a:t>
              </a:r>
              <a:r>
                <a:rPr lang="en-SG" sz="1400" b="1"/>
                <a:t>1.15</a:t>
              </a:r>
              <a:r>
                <a:rPr lang="en-SG" sz="1400"/>
                <a:t> units of doors (D) and </a:t>
              </a:r>
              <a:r>
                <a:rPr lang="en-SG" sz="1400" b="1"/>
                <a:t>1.5</a:t>
              </a:r>
              <a:r>
                <a:rPr lang="en-SG" sz="1400"/>
                <a:t> units of windows (W) per week to maximize profit. Under these conditions, the maximum profit is estimated to be approximately </a:t>
              </a:r>
              <a:r>
                <a:rPr lang="en-SG" sz="1400" b="1"/>
                <a:t>$7.58 </a:t>
              </a:r>
              <a:r>
                <a:rPr lang="en-SG" sz="1400"/>
                <a:t>(in hundreds of dollars, thus $758).</a:t>
              </a:r>
            </a:p>
            <a:p>
              <a:endParaRPr lang="en-SG" sz="1400"/>
            </a:p>
            <a:p>
              <a:r>
                <a:rPr lang="en-SG" sz="1400"/>
                <a:t>This product mix satisfies the constraints set forth: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SG" sz="1400"/>
                <a:t>The first constraint, </a:t>
              </a:r>
              <a14:m>
                <m:oMath xmlns:m="http://schemas.openxmlformats.org/officeDocument/2006/math">
                  <m:r>
                    <a:rPr lang="en-SG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𝐷</m:t>
                  </m:r>
                  <m:r>
                    <a:rPr lang="en-SG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+ 3</m:t>
                  </m:r>
                  <m:r>
                    <a:rPr lang="en-SG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𝑊</m:t>
                  </m:r>
                  <m:r>
                    <a:rPr lang="en-SG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≤18 </m:t>
                  </m:r>
                </m:oMath>
              </a14:m>
              <a:r>
                <a:rPr lang="en-SG" sz="1400"/>
                <a:t>, is met with a total of approximately </a:t>
              </a:r>
              <a:r>
                <a:rPr lang="en-SG" sz="1400" b="1"/>
                <a:t>5.65</a:t>
              </a:r>
              <a:r>
                <a:rPr lang="en-SG" sz="1400"/>
                <a:t>.</a:t>
              </a:r>
            </a:p>
            <a:p>
              <a:r>
                <a:rPr lang="en-SG" sz="1400"/>
                <a:t>The second constraint, </a:t>
              </a:r>
              <a14:m>
                <m:oMath xmlns:m="http://schemas.openxmlformats.org/officeDocument/2006/math">
                  <m:r>
                    <a:rPr lang="en-SG" sz="12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5</m:t>
                  </m:r>
                  <m:r>
                    <a:rPr lang="en-SG" sz="12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𝐷</m:t>
                  </m:r>
                  <m:r>
                    <a:rPr lang="en-SG" sz="12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+ 2</m:t>
                  </m:r>
                  <m:r>
                    <a:rPr lang="en-SG" sz="12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𝑊</m:t>
                  </m:r>
                  <m:r>
                    <a:rPr lang="en-SG" sz="12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≤14 </m:t>
                  </m:r>
                </m:oMath>
              </a14:m>
              <a:r>
                <a:rPr lang="en-SG" sz="1400"/>
                <a:t>, is satisfied with a total of approximately </a:t>
              </a:r>
              <a:r>
                <a:rPr lang="en-SG" sz="1400" b="1"/>
                <a:t>8.77</a:t>
              </a:r>
              <a:r>
                <a:rPr lang="en-SG" sz="1400"/>
                <a:t>.</a:t>
              </a:r>
            </a:p>
            <a:p>
              <a:endParaRPr lang="en-SG" sz="1400"/>
            </a:p>
            <a:p>
              <a:r>
                <a:rPr lang="en-SG" sz="1400"/>
                <a:t>Therefore, the solution meets all the specified requirements and achieves the highest possible profit under the given constraints.</a:t>
              </a: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199D28-1EF3-414D-92E5-0CF8BC1B2826}"/>
                </a:ext>
              </a:extLst>
            </xdr:cNvPr>
            <xdr:cNvSpPr txBox="1"/>
          </xdr:nvSpPr>
          <xdr:spPr>
            <a:xfrm>
              <a:off x="22860" y="1798320"/>
              <a:ext cx="4693920" cy="3375660"/>
            </a:xfrm>
            <a:prstGeom prst="rect">
              <a:avLst/>
            </a:prstGeom>
            <a:solidFill>
              <a:schemeClr val="accent6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400"/>
                <a:t>The company should produce approximately </a:t>
              </a:r>
              <a:r>
                <a:rPr lang="en-SG" sz="1400" b="1"/>
                <a:t>1.15</a:t>
              </a:r>
              <a:r>
                <a:rPr lang="en-SG" sz="1400"/>
                <a:t> units of doors (D) and </a:t>
              </a:r>
              <a:r>
                <a:rPr lang="en-SG" sz="1400" b="1"/>
                <a:t>1.5</a:t>
              </a:r>
              <a:r>
                <a:rPr lang="en-SG" sz="1400"/>
                <a:t> units of windows (W) per week to maximize profit. Under these conditions, the maximum profit is estimated to be approximately </a:t>
              </a:r>
              <a:r>
                <a:rPr lang="en-SG" sz="1400" b="1"/>
                <a:t>$7.58 </a:t>
              </a:r>
              <a:r>
                <a:rPr lang="en-SG" sz="1400"/>
                <a:t>(in hundreds of dollars, thus $758).</a:t>
              </a:r>
            </a:p>
            <a:p>
              <a:endParaRPr lang="en-SG" sz="1400"/>
            </a:p>
            <a:p>
              <a:r>
                <a:rPr lang="en-SG" sz="1400"/>
                <a:t>This product mix satisfies the constraints set forth: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SG" sz="1400"/>
                <a:t>The first constraint, </a:t>
              </a:r>
              <a:r>
                <a:rPr lang="en-SG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 + 3𝑊 ≤18 </a:t>
              </a:r>
              <a:r>
                <a:rPr lang="en-SG" sz="1400"/>
                <a:t>, is met with a total of approximately </a:t>
              </a:r>
              <a:r>
                <a:rPr lang="en-SG" sz="1400" b="1"/>
                <a:t>5.65</a:t>
              </a:r>
              <a:r>
                <a:rPr lang="en-SG" sz="1400"/>
                <a:t>.</a:t>
              </a:r>
            </a:p>
            <a:p>
              <a:r>
                <a:rPr lang="en-SG" sz="1400"/>
                <a:t>The second constraint, </a:t>
              </a:r>
              <a:r>
                <a:rPr lang="en-SG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5𝐷 + 2𝑊 ≤14 </a:t>
              </a:r>
              <a:r>
                <a:rPr lang="en-SG" sz="1400"/>
                <a:t>, is satisfied with a total of approximately </a:t>
              </a:r>
              <a:r>
                <a:rPr lang="en-SG" sz="1400" b="1"/>
                <a:t>8.77</a:t>
              </a:r>
              <a:r>
                <a:rPr lang="en-SG" sz="1400"/>
                <a:t>.</a:t>
              </a:r>
            </a:p>
            <a:p>
              <a:endParaRPr lang="en-SG" sz="1400"/>
            </a:p>
            <a:p>
              <a:r>
                <a:rPr lang="en-SG" sz="1400"/>
                <a:t>Therefore, the solution meets all the specified requirements and achieves the highest possible profit under the given constraints.</a:t>
              </a: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403861</xdr:colOff>
      <xdr:row>2</xdr:row>
      <xdr:rowOff>99061</xdr:rowOff>
    </xdr:from>
    <xdr:to>
      <xdr:col>3</xdr:col>
      <xdr:colOff>891540</xdr:colOff>
      <xdr:row>9</xdr:row>
      <xdr:rowOff>18458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1226A4-9E14-42A8-A6B2-9067C9F43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1" y="464821"/>
          <a:ext cx="1706879" cy="11995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61</xdr:row>
      <xdr:rowOff>0</xdr:rowOff>
    </xdr:from>
    <xdr:to>
      <xdr:col>3</xdr:col>
      <xdr:colOff>807720</xdr:colOff>
      <xdr:row>73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948250-2A30-45C9-A76A-9840686F4377}"/>
            </a:ext>
          </a:extLst>
        </xdr:cNvPr>
        <xdr:cNvSpPr txBox="1"/>
      </xdr:nvSpPr>
      <xdr:spPr>
        <a:xfrm>
          <a:off x="411480" y="12679680"/>
          <a:ext cx="4091940" cy="236982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457200"/>
          <a:endParaRPr lang="en-SG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342900" lvl="0" indent="-342900">
            <a:buFont typeface="Symbol" panose="05050102010706020507" pitchFamily="18" charset="2"/>
            <a:buChar char=""/>
          </a:pPr>
          <a:r>
            <a:rPr lang="en-US" sz="14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Maximax</a:t>
          </a:r>
          <a:r>
            <a:rPr lang="en-US" sz="14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: Growth Stock</a:t>
          </a:r>
          <a:endParaRPr lang="en-SG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342900" lvl="0" indent="-342900">
            <a:buFont typeface="Symbol" panose="05050102010706020507" pitchFamily="18" charset="2"/>
            <a:buChar char=""/>
          </a:pPr>
          <a:r>
            <a:rPr lang="en-US" sz="14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Maximin</a:t>
          </a:r>
          <a:r>
            <a:rPr lang="en-US" sz="14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: Certificate of Deposit (C/D)</a:t>
          </a:r>
          <a:endParaRPr lang="en-SG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342900" lvl="0" indent="-342900">
            <a:buFont typeface="Symbol" panose="05050102010706020507" pitchFamily="18" charset="2"/>
            <a:buChar char=""/>
          </a:pPr>
          <a:r>
            <a:rPr lang="en-US" sz="14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Minimax Regret</a:t>
          </a:r>
          <a:r>
            <a:rPr lang="en-US" sz="14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: Junk Bond</a:t>
          </a:r>
          <a:endParaRPr lang="en-SG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342900" lvl="0" indent="-342900">
            <a:buFont typeface="Symbol" panose="05050102010706020507" pitchFamily="18" charset="2"/>
            <a:buChar char=""/>
          </a:pPr>
          <a:r>
            <a:rPr lang="en-US" sz="14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Hurwicz</a:t>
          </a:r>
          <a:r>
            <a:rPr lang="en-US" sz="14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: Growth Stock</a:t>
          </a:r>
          <a:endParaRPr lang="en-SG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342900" lvl="0" indent="-342900">
            <a:buFont typeface="Symbol" panose="05050102010706020507" pitchFamily="18" charset="2"/>
            <a:buChar char=""/>
          </a:pPr>
          <a:r>
            <a:rPr lang="en-US" sz="14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Equal Likelihood</a:t>
          </a:r>
          <a:r>
            <a:rPr lang="en-US" sz="14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: Gold</a:t>
          </a:r>
        </a:p>
        <a:p>
          <a:pPr marL="342900" lvl="0" indent="-342900">
            <a:buFont typeface="Symbol" panose="05050102010706020507" pitchFamily="18" charset="2"/>
            <a:buChar char=""/>
          </a:pPr>
          <a:endParaRPr lang="en-SG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457200"/>
          <a:r>
            <a:rPr lang="en-US" sz="1400" b="1" u="sng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Final Recommendation:</a:t>
          </a:r>
          <a:endParaRPr lang="en-SG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914400"/>
          <a:r>
            <a:rPr lang="en-US" sz="14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Growth Stock</a:t>
          </a:r>
          <a:r>
            <a:rPr lang="en-US" sz="14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stands out as a strong recommendation, particularly under the Maximax and Hurwicz criteria.</a:t>
          </a:r>
          <a:endParaRPr lang="en-SG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endParaRPr lang="en-MY" sz="14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9D60-6CA9-45F0-A948-13F9B9676B06}">
  <dimension ref="A1:Q13"/>
  <sheetViews>
    <sheetView tabSelected="1" zoomScale="85" zoomScaleNormal="85" workbookViewId="0">
      <selection activeCell="M33" sqref="M33"/>
    </sheetView>
  </sheetViews>
  <sheetFormatPr defaultRowHeight="14.4" x14ac:dyDescent="0.3"/>
  <sheetData>
    <row r="1" spans="1:17" ht="15.6" x14ac:dyDescent="0.3">
      <c r="A1" s="47" t="s">
        <v>28</v>
      </c>
      <c r="B1" s="48"/>
      <c r="C1" s="48"/>
      <c r="D1" s="48"/>
      <c r="E1" s="48"/>
      <c r="F1" s="46"/>
    </row>
    <row r="3" spans="1:17" s="3" customFormat="1" x14ac:dyDescent="0.3">
      <c r="J3" s="6" t="s">
        <v>2</v>
      </c>
    </row>
    <row r="4" spans="1:17" s="3" customFormat="1" x14ac:dyDescent="0.3">
      <c r="A4" s="68" t="s">
        <v>1</v>
      </c>
      <c r="B4" s="69" t="s">
        <v>0</v>
      </c>
      <c r="C4" s="70"/>
      <c r="D4" s="70"/>
      <c r="E4" s="70"/>
      <c r="F4" s="9"/>
      <c r="G4" s="8"/>
      <c r="J4" s="68" t="s">
        <v>1</v>
      </c>
      <c r="K4" s="71" t="s">
        <v>0</v>
      </c>
      <c r="L4" s="72"/>
      <c r="M4" s="72"/>
      <c r="N4" s="72"/>
      <c r="O4" s="9"/>
    </row>
    <row r="5" spans="1:17" s="3" customFormat="1" x14ac:dyDescent="0.3">
      <c r="A5" s="68"/>
      <c r="B5" s="49" t="s">
        <v>24</v>
      </c>
      <c r="C5" s="49" t="s">
        <v>25</v>
      </c>
      <c r="D5" s="49" t="s">
        <v>26</v>
      </c>
      <c r="E5" s="49" t="s">
        <v>27</v>
      </c>
      <c r="F5" s="7" t="s">
        <v>3</v>
      </c>
      <c r="G5" s="7" t="s">
        <v>5</v>
      </c>
      <c r="J5" s="68"/>
      <c r="K5" s="54" t="s">
        <v>24</v>
      </c>
      <c r="L5" s="54" t="s">
        <v>25</v>
      </c>
      <c r="M5" s="54" t="s">
        <v>26</v>
      </c>
      <c r="N5" s="54" t="s">
        <v>27</v>
      </c>
      <c r="O5" s="7" t="s">
        <v>3</v>
      </c>
    </row>
    <row r="6" spans="1:17" s="3" customFormat="1" x14ac:dyDescent="0.3">
      <c r="A6" s="49" t="s">
        <v>21</v>
      </c>
      <c r="B6" s="1">
        <v>550</v>
      </c>
      <c r="C6" s="1">
        <v>300</v>
      </c>
      <c r="D6" s="1">
        <v>0</v>
      </c>
      <c r="E6" s="1">
        <v>0</v>
      </c>
      <c r="F6" s="51">
        <v>850</v>
      </c>
      <c r="G6" s="1">
        <f>SUM(B6:E6)</f>
        <v>850</v>
      </c>
      <c r="J6" s="49" t="s">
        <v>21</v>
      </c>
      <c r="K6" s="1">
        <v>8</v>
      </c>
      <c r="L6" s="1">
        <v>12</v>
      </c>
      <c r="M6" s="1">
        <v>10</v>
      </c>
      <c r="N6" s="1">
        <v>0</v>
      </c>
      <c r="O6" s="50">
        <v>850</v>
      </c>
      <c r="P6" s="5"/>
      <c r="Q6" s="5"/>
    </row>
    <row r="7" spans="1:17" s="3" customFormat="1" x14ac:dyDescent="0.3">
      <c r="A7" s="49" t="s">
        <v>22</v>
      </c>
      <c r="B7" s="1">
        <v>250</v>
      </c>
      <c r="C7" s="1">
        <v>0</v>
      </c>
      <c r="D7" s="1">
        <v>200</v>
      </c>
      <c r="E7" s="1">
        <v>200</v>
      </c>
      <c r="F7" s="51">
        <v>650</v>
      </c>
      <c r="G7" s="1">
        <f t="shared" ref="G7:G8" si="0">SUM(B7:E7)</f>
        <v>650</v>
      </c>
      <c r="J7" s="49" t="s">
        <v>22</v>
      </c>
      <c r="K7" s="1">
        <v>10</v>
      </c>
      <c r="L7" s="1">
        <v>14</v>
      </c>
      <c r="M7" s="1">
        <v>9</v>
      </c>
      <c r="N7" s="1">
        <v>0</v>
      </c>
      <c r="O7" s="50">
        <v>650</v>
      </c>
      <c r="P7" s="5"/>
    </row>
    <row r="8" spans="1:17" s="3" customFormat="1" x14ac:dyDescent="0.3">
      <c r="A8" s="49" t="s">
        <v>23</v>
      </c>
      <c r="B8" s="1">
        <v>0</v>
      </c>
      <c r="C8" s="1">
        <v>300</v>
      </c>
      <c r="D8" s="1">
        <v>0</v>
      </c>
      <c r="E8" s="1">
        <v>0</v>
      </c>
      <c r="F8" s="52">
        <v>300</v>
      </c>
      <c r="G8" s="11">
        <f t="shared" si="0"/>
        <v>300</v>
      </c>
      <c r="J8" s="49" t="s">
        <v>23</v>
      </c>
      <c r="K8" s="1">
        <v>11</v>
      </c>
      <c r="L8" s="1">
        <v>8</v>
      </c>
      <c r="M8" s="1">
        <v>12</v>
      </c>
      <c r="N8" s="1">
        <v>0</v>
      </c>
      <c r="O8" s="50">
        <v>300</v>
      </c>
      <c r="P8" s="5"/>
    </row>
    <row r="9" spans="1:17" s="3" customFormat="1" x14ac:dyDescent="0.3">
      <c r="A9" s="4" t="s">
        <v>4</v>
      </c>
      <c r="B9" s="51">
        <v>800</v>
      </c>
      <c r="C9" s="51">
        <v>600</v>
      </c>
      <c r="D9" s="51">
        <v>200</v>
      </c>
      <c r="E9" s="53">
        <v>200</v>
      </c>
      <c r="F9" s="13"/>
      <c r="G9" s="12"/>
      <c r="J9" s="4" t="s">
        <v>4</v>
      </c>
      <c r="K9" s="51">
        <v>800</v>
      </c>
      <c r="L9" s="51">
        <v>600</v>
      </c>
      <c r="M9" s="51">
        <v>200</v>
      </c>
      <c r="N9" s="51">
        <v>0</v>
      </c>
      <c r="O9" s="1"/>
    </row>
    <row r="10" spans="1:17" s="3" customFormat="1" x14ac:dyDescent="0.3">
      <c r="A10" s="4" t="s">
        <v>5</v>
      </c>
      <c r="B10" s="1">
        <f>SUM(B6:B8)</f>
        <v>800</v>
      </c>
      <c r="C10" s="1">
        <f t="shared" ref="C10:E10" si="1">SUM(C6:C8)</f>
        <v>600</v>
      </c>
      <c r="D10" s="1">
        <f t="shared" si="1"/>
        <v>200</v>
      </c>
      <c r="E10" s="10">
        <f t="shared" si="1"/>
        <v>200</v>
      </c>
      <c r="F10" s="14"/>
    </row>
    <row r="11" spans="1:17" s="3" customFormat="1" x14ac:dyDescent="0.3">
      <c r="A11" s="6"/>
    </row>
    <row r="12" spans="1:17" s="3" customFormat="1" x14ac:dyDescent="0.3">
      <c r="A12" s="4" t="s">
        <v>6</v>
      </c>
      <c r="B12" s="1">
        <f>SUMPRODUCT(B6:E8,K6:N8)</f>
        <v>14700</v>
      </c>
    </row>
    <row r="13" spans="1:17" s="3" customFormat="1" x14ac:dyDescent="0.3"/>
  </sheetData>
  <mergeCells count="4">
    <mergeCell ref="A4:A5"/>
    <mergeCell ref="J4:J5"/>
    <mergeCell ref="B4:E4"/>
    <mergeCell ref="K4:N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4994-17C1-41B6-A181-2BCA331BE255}">
  <dimension ref="A1:U19"/>
  <sheetViews>
    <sheetView zoomScale="72" zoomScaleNormal="130" workbookViewId="0">
      <selection activeCell="M20" sqref="M20"/>
    </sheetView>
  </sheetViews>
  <sheetFormatPr defaultRowHeight="18" x14ac:dyDescent="0.35"/>
  <cols>
    <col min="1" max="1" width="8.88671875" style="2"/>
    <col min="2" max="2" width="16.44140625" style="2" customWidth="1"/>
    <col min="3" max="16384" width="8.88671875" style="2"/>
  </cols>
  <sheetData>
    <row r="1" spans="1:21" x14ac:dyDescent="0.35">
      <c r="A1" s="55" t="s">
        <v>35</v>
      </c>
      <c r="B1" s="56"/>
      <c r="C1" s="56"/>
      <c r="D1" s="56"/>
      <c r="E1" s="56"/>
      <c r="F1" s="56"/>
      <c r="G1" s="45"/>
    </row>
    <row r="2" spans="1:21" x14ac:dyDescent="0.35">
      <c r="A2" s="15"/>
    </row>
    <row r="3" spans="1:21" x14ac:dyDescent="0.35">
      <c r="A3" s="15"/>
    </row>
    <row r="4" spans="1:21" ht="15" customHeight="1" thickBot="1" x14ac:dyDescent="0.4">
      <c r="B4" s="73"/>
      <c r="C4" s="73"/>
      <c r="D4" s="73"/>
      <c r="E4" s="73"/>
      <c r="F4" s="73"/>
      <c r="G4" s="73"/>
      <c r="H4" s="73"/>
      <c r="K4" s="73" t="s">
        <v>37</v>
      </c>
      <c r="L4" s="73"/>
      <c r="M4" s="73"/>
      <c r="N4" s="73"/>
      <c r="O4" s="73"/>
    </row>
    <row r="5" spans="1:21" ht="18.600000000000001" thickBot="1" x14ac:dyDescent="0.4">
      <c r="B5" s="74" t="s">
        <v>7</v>
      </c>
      <c r="C5" s="76" t="s">
        <v>36</v>
      </c>
      <c r="D5" s="77"/>
      <c r="E5" s="77"/>
      <c r="F5" s="78"/>
      <c r="G5" s="79" t="s">
        <v>29</v>
      </c>
      <c r="H5" s="81" t="s">
        <v>30</v>
      </c>
      <c r="K5" s="74" t="s">
        <v>7</v>
      </c>
      <c r="L5" s="76" t="s">
        <v>36</v>
      </c>
      <c r="M5" s="77"/>
      <c r="N5" s="77"/>
      <c r="O5" s="83"/>
      <c r="R5" s="16" t="s">
        <v>39</v>
      </c>
    </row>
    <row r="6" spans="1:21" ht="18.600000000000001" thickBot="1" x14ac:dyDescent="0.4">
      <c r="B6" s="75"/>
      <c r="C6" s="17" t="s">
        <v>8</v>
      </c>
      <c r="D6" s="18" t="s">
        <v>9</v>
      </c>
      <c r="E6" s="18" t="s">
        <v>10</v>
      </c>
      <c r="F6" s="19" t="s">
        <v>11</v>
      </c>
      <c r="G6" s="80"/>
      <c r="H6" s="82"/>
      <c r="K6" s="75"/>
      <c r="L6" s="20" t="s">
        <v>8</v>
      </c>
      <c r="M6" s="18" t="s">
        <v>9</v>
      </c>
      <c r="N6" s="18" t="s">
        <v>10</v>
      </c>
      <c r="O6" s="19" t="s">
        <v>11</v>
      </c>
      <c r="R6" s="2" t="s">
        <v>38</v>
      </c>
    </row>
    <row r="7" spans="1:21" ht="18.600000000000001" thickBot="1" x14ac:dyDescent="0.4">
      <c r="B7" s="21" t="s">
        <v>12</v>
      </c>
      <c r="C7" s="22">
        <v>1</v>
      </c>
      <c r="D7" s="23">
        <v>0</v>
      </c>
      <c r="E7" s="23">
        <v>0</v>
      </c>
      <c r="F7" s="24">
        <v>1</v>
      </c>
      <c r="G7" s="25">
        <v>2</v>
      </c>
      <c r="H7" s="66">
        <f>SUM(C7:F7)</f>
        <v>2</v>
      </c>
      <c r="K7" s="21" t="s">
        <v>12</v>
      </c>
      <c r="L7" s="22">
        <v>60</v>
      </c>
      <c r="M7" s="23">
        <v>10</v>
      </c>
      <c r="N7" s="23">
        <v>10</v>
      </c>
      <c r="O7" s="26">
        <v>20</v>
      </c>
      <c r="R7" s="61" t="s">
        <v>8</v>
      </c>
      <c r="S7" s="62" t="s">
        <v>9</v>
      </c>
      <c r="T7" s="62" t="s">
        <v>10</v>
      </c>
      <c r="U7" s="63" t="s">
        <v>11</v>
      </c>
    </row>
    <row r="8" spans="1:21" x14ac:dyDescent="0.35">
      <c r="B8" s="27" t="s">
        <v>13</v>
      </c>
      <c r="C8" s="28">
        <v>0</v>
      </c>
      <c r="D8" s="29">
        <v>0</v>
      </c>
      <c r="E8" s="29">
        <v>1</v>
      </c>
      <c r="F8" s="30">
        <v>1</v>
      </c>
      <c r="G8" s="31">
        <v>2</v>
      </c>
      <c r="H8" s="66">
        <f t="shared" ref="H8:H16" si="0">SUM(C8:F8)</f>
        <v>2</v>
      </c>
      <c r="K8" s="27" t="s">
        <v>13</v>
      </c>
      <c r="L8" s="28">
        <v>20</v>
      </c>
      <c r="M8" s="29">
        <v>20</v>
      </c>
      <c r="N8" s="29">
        <v>40</v>
      </c>
      <c r="O8" s="32">
        <v>20</v>
      </c>
      <c r="R8" s="64" t="s">
        <v>12</v>
      </c>
      <c r="S8" s="65" t="s">
        <v>14</v>
      </c>
      <c r="T8" s="65" t="s">
        <v>13</v>
      </c>
      <c r="U8" s="64" t="s">
        <v>12</v>
      </c>
    </row>
    <row r="9" spans="1:21" x14ac:dyDescent="0.35">
      <c r="B9" s="27" t="s">
        <v>14</v>
      </c>
      <c r="C9" s="28">
        <v>1</v>
      </c>
      <c r="D9" s="29">
        <v>1</v>
      </c>
      <c r="E9" s="29">
        <v>0</v>
      </c>
      <c r="F9" s="30">
        <v>0</v>
      </c>
      <c r="G9" s="31">
        <v>2</v>
      </c>
      <c r="H9" s="66">
        <f t="shared" si="0"/>
        <v>2</v>
      </c>
      <c r="K9" s="27" t="s">
        <v>14</v>
      </c>
      <c r="L9" s="28">
        <v>45</v>
      </c>
      <c r="M9" s="29">
        <v>45</v>
      </c>
      <c r="N9" s="29">
        <v>5</v>
      </c>
      <c r="O9" s="32">
        <v>5</v>
      </c>
      <c r="R9" s="65" t="s">
        <v>14</v>
      </c>
      <c r="S9" s="65" t="s">
        <v>15</v>
      </c>
      <c r="T9" s="65" t="s">
        <v>16</v>
      </c>
      <c r="U9" s="65" t="s">
        <v>13</v>
      </c>
    </row>
    <row r="10" spans="1:21" x14ac:dyDescent="0.35">
      <c r="B10" s="27" t="s">
        <v>15</v>
      </c>
      <c r="C10" s="28">
        <v>0</v>
      </c>
      <c r="D10" s="29">
        <v>1</v>
      </c>
      <c r="E10" s="29">
        <v>0</v>
      </c>
      <c r="F10" s="30">
        <v>1</v>
      </c>
      <c r="G10" s="31">
        <v>2</v>
      </c>
      <c r="H10" s="66">
        <f t="shared" si="0"/>
        <v>2</v>
      </c>
      <c r="K10" s="27" t="s">
        <v>15</v>
      </c>
      <c r="L10" s="28">
        <v>50</v>
      </c>
      <c r="M10" s="29">
        <v>20</v>
      </c>
      <c r="N10" s="29">
        <v>5</v>
      </c>
      <c r="O10" s="32">
        <v>25</v>
      </c>
      <c r="R10" s="65" t="s">
        <v>17</v>
      </c>
      <c r="S10" s="65" t="s">
        <v>16</v>
      </c>
      <c r="T10" s="65" t="s">
        <v>18</v>
      </c>
      <c r="U10" s="65" t="s">
        <v>15</v>
      </c>
    </row>
    <row r="11" spans="1:21" x14ac:dyDescent="0.35">
      <c r="B11" s="27" t="s">
        <v>16</v>
      </c>
      <c r="C11" s="28">
        <v>0</v>
      </c>
      <c r="D11" s="29">
        <v>1</v>
      </c>
      <c r="E11" s="29">
        <v>1</v>
      </c>
      <c r="F11" s="30">
        <v>0</v>
      </c>
      <c r="G11" s="31">
        <v>2</v>
      </c>
      <c r="H11" s="66">
        <f t="shared" si="0"/>
        <v>2</v>
      </c>
      <c r="K11" s="27" t="s">
        <v>16</v>
      </c>
      <c r="L11" s="28">
        <v>30</v>
      </c>
      <c r="M11" s="29">
        <v>30</v>
      </c>
      <c r="N11" s="29">
        <v>30</v>
      </c>
      <c r="O11" s="32">
        <v>10</v>
      </c>
      <c r="R11" s="65" t="s">
        <v>18</v>
      </c>
      <c r="S11" s="65" t="s">
        <v>17</v>
      </c>
      <c r="T11" s="65" t="s">
        <v>31</v>
      </c>
      <c r="U11" s="65" t="s">
        <v>19</v>
      </c>
    </row>
    <row r="12" spans="1:21" x14ac:dyDescent="0.35">
      <c r="B12" s="27" t="s">
        <v>17</v>
      </c>
      <c r="C12" s="28">
        <v>1</v>
      </c>
      <c r="D12" s="29">
        <v>1</v>
      </c>
      <c r="E12" s="29">
        <v>0</v>
      </c>
      <c r="F12" s="30">
        <v>0</v>
      </c>
      <c r="G12" s="31">
        <v>2</v>
      </c>
      <c r="H12" s="66">
        <f t="shared" si="0"/>
        <v>2</v>
      </c>
      <c r="K12" s="27" t="s">
        <v>17</v>
      </c>
      <c r="L12" s="28">
        <v>50</v>
      </c>
      <c r="M12" s="29">
        <v>50</v>
      </c>
      <c r="N12" s="29">
        <v>0</v>
      </c>
      <c r="O12" s="32">
        <v>0</v>
      </c>
      <c r="R12" s="65" t="s">
        <v>20</v>
      </c>
      <c r="S12" s="65" t="s">
        <v>31</v>
      </c>
      <c r="T12" s="65" t="s">
        <v>19</v>
      </c>
      <c r="U12" s="65" t="s">
        <v>20</v>
      </c>
    </row>
    <row r="13" spans="1:21" x14ac:dyDescent="0.35">
      <c r="B13" s="27" t="s">
        <v>18</v>
      </c>
      <c r="C13" s="28">
        <v>1</v>
      </c>
      <c r="D13" s="29">
        <v>0</v>
      </c>
      <c r="E13" s="29">
        <v>1</v>
      </c>
      <c r="F13" s="30">
        <v>0</v>
      </c>
      <c r="G13" s="31">
        <v>2</v>
      </c>
      <c r="H13" s="66">
        <f t="shared" si="0"/>
        <v>2</v>
      </c>
      <c r="K13" s="27" t="s">
        <v>18</v>
      </c>
      <c r="L13" s="28">
        <v>70</v>
      </c>
      <c r="M13" s="29">
        <v>20</v>
      </c>
      <c r="N13" s="29">
        <v>10</v>
      </c>
      <c r="O13" s="32">
        <v>0</v>
      </c>
    </row>
    <row r="14" spans="1:21" x14ac:dyDescent="0.35">
      <c r="B14" s="27" t="s">
        <v>31</v>
      </c>
      <c r="C14" s="28">
        <v>0</v>
      </c>
      <c r="D14" s="29">
        <v>1</v>
      </c>
      <c r="E14" s="29">
        <v>1</v>
      </c>
      <c r="F14" s="30">
        <v>0</v>
      </c>
      <c r="G14" s="31">
        <v>2</v>
      </c>
      <c r="H14" s="66">
        <f t="shared" si="0"/>
        <v>2</v>
      </c>
      <c r="K14" s="27" t="s">
        <v>31</v>
      </c>
      <c r="L14" s="28">
        <v>25</v>
      </c>
      <c r="M14" s="29">
        <v>25</v>
      </c>
      <c r="N14" s="29">
        <v>35</v>
      </c>
      <c r="O14" s="32">
        <v>15</v>
      </c>
    </row>
    <row r="15" spans="1:21" x14ac:dyDescent="0.35">
      <c r="B15" s="27" t="s">
        <v>19</v>
      </c>
      <c r="C15" s="28">
        <v>0</v>
      </c>
      <c r="D15" s="29">
        <v>0</v>
      </c>
      <c r="E15" s="29">
        <v>1</v>
      </c>
      <c r="F15" s="30">
        <v>1</v>
      </c>
      <c r="G15" s="31">
        <v>2</v>
      </c>
      <c r="H15" s="66">
        <f t="shared" si="0"/>
        <v>2</v>
      </c>
      <c r="K15" s="27" t="s">
        <v>19</v>
      </c>
      <c r="L15" s="28">
        <v>35</v>
      </c>
      <c r="M15" s="29">
        <v>15</v>
      </c>
      <c r="N15" s="29">
        <v>35</v>
      </c>
      <c r="O15" s="32">
        <v>15</v>
      </c>
    </row>
    <row r="16" spans="1:21" ht="18.600000000000001" thickBot="1" x14ac:dyDescent="0.4">
      <c r="B16" s="33" t="s">
        <v>20</v>
      </c>
      <c r="C16" s="34">
        <v>1</v>
      </c>
      <c r="D16" s="35">
        <v>0</v>
      </c>
      <c r="E16" s="35">
        <v>0</v>
      </c>
      <c r="F16" s="36">
        <v>1</v>
      </c>
      <c r="G16" s="31">
        <v>2</v>
      </c>
      <c r="H16" s="66">
        <f t="shared" si="0"/>
        <v>2</v>
      </c>
      <c r="K16" s="37" t="s">
        <v>20</v>
      </c>
      <c r="L16" s="38">
        <v>60</v>
      </c>
      <c r="M16" s="39">
        <v>10</v>
      </c>
      <c r="N16" s="39">
        <v>10</v>
      </c>
      <c r="O16" s="40">
        <v>20</v>
      </c>
    </row>
    <row r="17" spans="2:6" ht="18.600000000000001" thickBot="1" x14ac:dyDescent="0.4">
      <c r="B17" s="41" t="s">
        <v>32</v>
      </c>
      <c r="C17" s="42">
        <v>5</v>
      </c>
      <c r="D17" s="43">
        <v>5</v>
      </c>
      <c r="E17" s="43">
        <v>5</v>
      </c>
      <c r="F17" s="44">
        <v>5</v>
      </c>
    </row>
    <row r="18" spans="2:6" ht="18.600000000000001" thickBot="1" x14ac:dyDescent="0.4">
      <c r="B18" s="41" t="s">
        <v>33</v>
      </c>
      <c r="C18" s="57">
        <f>SUM(C7:C16)</f>
        <v>5</v>
      </c>
      <c r="D18" s="58">
        <f t="shared" ref="D18:F18" si="1">SUM(D7:D16)</f>
        <v>5</v>
      </c>
      <c r="E18" s="58">
        <f t="shared" si="1"/>
        <v>5</v>
      </c>
      <c r="F18" s="59">
        <f t="shared" si="1"/>
        <v>5</v>
      </c>
    </row>
    <row r="19" spans="2:6" ht="18.600000000000001" thickBot="1" x14ac:dyDescent="0.4">
      <c r="B19" s="41" t="s">
        <v>34</v>
      </c>
      <c r="C19" s="60">
        <f>SUMPRODUCT(C7:F16,L7:O16)</f>
        <v>705</v>
      </c>
    </row>
  </sheetData>
  <mergeCells count="8">
    <mergeCell ref="B4:H4"/>
    <mergeCell ref="K4:O4"/>
    <mergeCell ref="B5:B6"/>
    <mergeCell ref="C5:F5"/>
    <mergeCell ref="G5:G6"/>
    <mergeCell ref="H5:H6"/>
    <mergeCell ref="K5:K6"/>
    <mergeCell ref="L5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3861-ACFE-430D-9B75-FAEEACC22A5B}">
  <dimension ref="A1:E2"/>
  <sheetViews>
    <sheetView workbookViewId="0">
      <selection activeCell="H6" sqref="H6"/>
    </sheetView>
  </sheetViews>
  <sheetFormatPr defaultRowHeight="14.4" x14ac:dyDescent="0.3"/>
  <cols>
    <col min="4" max="4" width="16.109375" customWidth="1"/>
  </cols>
  <sheetData>
    <row r="1" spans="1:5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3">
      <c r="A2" s="67">
        <v>1.1547005388669618</v>
      </c>
      <c r="B2" s="67">
        <v>1.5000000008253227</v>
      </c>
      <c r="C2">
        <f>4*A2 + 6*B2 - A2^3 - 2*B2^2</f>
        <v>7.5792014356780042</v>
      </c>
      <c r="D2">
        <f>A2 + 3*B2</f>
        <v>5.6547005413429297</v>
      </c>
      <c r="E2">
        <f>5*A2 + 2*B2</f>
        <v>8.7735026959854547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B361-BE1F-4C79-92BC-F589B9AAC53B}">
  <dimension ref="A1:F60"/>
  <sheetViews>
    <sheetView topLeftCell="A55" workbookViewId="0">
      <selection activeCell="E70" sqref="E70"/>
    </sheetView>
  </sheetViews>
  <sheetFormatPr defaultRowHeight="14.4" x14ac:dyDescent="0.3"/>
  <cols>
    <col min="1" max="1" width="23.88671875" customWidth="1"/>
    <col min="2" max="2" width="21.109375" customWidth="1"/>
    <col min="4" max="4" width="17.88671875" customWidth="1"/>
    <col min="5" max="5" width="22.33203125" customWidth="1"/>
    <col min="6" max="6" width="13.33203125" customWidth="1"/>
    <col min="8" max="8" width="14.88671875" customWidth="1"/>
    <col min="9" max="9" width="13.88671875" customWidth="1"/>
    <col min="10" max="10" width="13.21875" customWidth="1"/>
    <col min="11" max="11" width="13.77734375" customWidth="1"/>
    <col min="12" max="12" width="15.44140625" customWidth="1"/>
  </cols>
  <sheetData>
    <row r="1" spans="1:2" ht="21.6" customHeight="1" x14ac:dyDescent="0.3">
      <c r="A1" s="85" t="s">
        <v>45</v>
      </c>
      <c r="B1" s="85" t="s">
        <v>46</v>
      </c>
    </row>
    <row r="2" spans="1:2" x14ac:dyDescent="0.3">
      <c r="A2" s="84" t="s">
        <v>47</v>
      </c>
      <c r="B2" s="84">
        <v>300</v>
      </c>
    </row>
    <row r="3" spans="1:2" x14ac:dyDescent="0.3">
      <c r="A3" s="84" t="s">
        <v>48</v>
      </c>
      <c r="B3" s="84">
        <v>250</v>
      </c>
    </row>
    <row r="4" spans="1:2" x14ac:dyDescent="0.3">
      <c r="A4" s="84" t="s">
        <v>49</v>
      </c>
      <c r="B4" s="84">
        <v>500</v>
      </c>
    </row>
    <row r="5" spans="1:2" x14ac:dyDescent="0.3">
      <c r="A5" s="91" t="s">
        <v>59</v>
      </c>
      <c r="B5" s="84">
        <v>60</v>
      </c>
    </row>
    <row r="6" spans="1:2" x14ac:dyDescent="0.3">
      <c r="A6" s="84" t="s">
        <v>50</v>
      </c>
      <c r="B6" s="84">
        <v>200</v>
      </c>
    </row>
    <row r="7" spans="1:2" x14ac:dyDescent="0.3">
      <c r="A7" s="91"/>
      <c r="B7" s="91"/>
    </row>
    <row r="8" spans="1:2" x14ac:dyDescent="0.3">
      <c r="A8" s="87" t="s">
        <v>76</v>
      </c>
    </row>
    <row r="9" spans="1:2" x14ac:dyDescent="0.3">
      <c r="A9" s="88"/>
      <c r="B9" s="88"/>
    </row>
    <row r="10" spans="1:2" x14ac:dyDescent="0.3">
      <c r="A10" s="85" t="s">
        <v>45</v>
      </c>
      <c r="B10" s="85" t="s">
        <v>51</v>
      </c>
    </row>
    <row r="11" spans="1:2" x14ac:dyDescent="0.3">
      <c r="A11" s="84" t="s">
        <v>47</v>
      </c>
      <c r="B11" s="84">
        <v>-100</v>
      </c>
    </row>
    <row r="12" spans="1:2" x14ac:dyDescent="0.3">
      <c r="A12" s="84" t="s">
        <v>48</v>
      </c>
      <c r="B12" s="84">
        <v>-150</v>
      </c>
    </row>
    <row r="13" spans="1:2" x14ac:dyDescent="0.3">
      <c r="A13" s="84" t="s">
        <v>49</v>
      </c>
      <c r="B13" s="84">
        <v>-600</v>
      </c>
    </row>
    <row r="14" spans="1:2" x14ac:dyDescent="0.3">
      <c r="A14" s="91" t="s">
        <v>59</v>
      </c>
      <c r="B14" s="84">
        <v>60</v>
      </c>
    </row>
    <row r="15" spans="1:2" x14ac:dyDescent="0.3">
      <c r="A15" s="84" t="s">
        <v>50</v>
      </c>
      <c r="B15" s="84">
        <v>-200</v>
      </c>
    </row>
    <row r="16" spans="1:2" x14ac:dyDescent="0.3">
      <c r="A16" s="86"/>
      <c r="B16" s="86"/>
    </row>
    <row r="17" spans="1:6" x14ac:dyDescent="0.3">
      <c r="A17" s="87" t="s">
        <v>77</v>
      </c>
      <c r="B17" s="86"/>
    </row>
    <row r="18" spans="1:6" x14ac:dyDescent="0.3">
      <c r="A18" s="88"/>
      <c r="B18" s="88"/>
      <c r="C18" s="89"/>
      <c r="D18" s="89"/>
      <c r="E18" s="89"/>
      <c r="F18" s="89"/>
    </row>
    <row r="19" spans="1:6" x14ac:dyDescent="0.3">
      <c r="A19" s="90" t="s">
        <v>78</v>
      </c>
      <c r="B19" s="89"/>
      <c r="C19" s="89"/>
      <c r="D19" s="89"/>
      <c r="E19" s="89"/>
      <c r="F19" s="89"/>
    </row>
    <row r="20" spans="1:6" ht="28.8" x14ac:dyDescent="0.3">
      <c r="A20" s="85" t="s">
        <v>52</v>
      </c>
      <c r="B20" s="85" t="s">
        <v>53</v>
      </c>
      <c r="C20" s="85" t="s">
        <v>54</v>
      </c>
      <c r="D20" s="85" t="s">
        <v>55</v>
      </c>
      <c r="E20" s="85" t="s">
        <v>56</v>
      </c>
      <c r="F20" s="85" t="s">
        <v>57</v>
      </c>
    </row>
    <row r="21" spans="1:6" x14ac:dyDescent="0.3">
      <c r="A21" s="84" t="s">
        <v>46</v>
      </c>
      <c r="B21" s="84">
        <v>500</v>
      </c>
      <c r="C21" s="84">
        <v>250</v>
      </c>
      <c r="D21" s="84">
        <v>200</v>
      </c>
      <c r="E21" s="84">
        <v>300</v>
      </c>
      <c r="F21" s="84">
        <v>60</v>
      </c>
    </row>
    <row r="22" spans="1:6" x14ac:dyDescent="0.3">
      <c r="A22" s="86"/>
      <c r="B22" s="86"/>
      <c r="C22" s="86"/>
      <c r="D22" s="86"/>
      <c r="E22" s="86"/>
      <c r="F22" s="86"/>
    </row>
    <row r="23" spans="1:6" x14ac:dyDescent="0.3">
      <c r="A23" s="90" t="s">
        <v>79</v>
      </c>
    </row>
    <row r="24" spans="1:6" ht="28.8" x14ac:dyDescent="0.3">
      <c r="A24" s="85" t="s">
        <v>58</v>
      </c>
      <c r="B24" s="85" t="s">
        <v>53</v>
      </c>
      <c r="C24" s="85" t="s">
        <v>54</v>
      </c>
      <c r="D24" s="85" t="s">
        <v>55</v>
      </c>
      <c r="E24" s="85" t="s">
        <v>56</v>
      </c>
      <c r="F24" s="85" t="s">
        <v>57</v>
      </c>
    </row>
    <row r="25" spans="1:6" x14ac:dyDescent="0.3">
      <c r="A25" s="84" t="s">
        <v>47</v>
      </c>
      <c r="B25" s="84">
        <v>600</v>
      </c>
      <c r="C25" s="84">
        <v>150</v>
      </c>
      <c r="D25" s="84">
        <v>0</v>
      </c>
      <c r="E25" s="84">
        <v>0</v>
      </c>
      <c r="F25" s="84">
        <v>60</v>
      </c>
    </row>
    <row r="26" spans="1:6" x14ac:dyDescent="0.3">
      <c r="A26" s="84" t="s">
        <v>48</v>
      </c>
      <c r="B26" s="84">
        <v>250</v>
      </c>
      <c r="C26" s="84">
        <v>50</v>
      </c>
      <c r="D26" s="84">
        <v>50</v>
      </c>
      <c r="E26" s="84">
        <v>400</v>
      </c>
      <c r="F26" s="84">
        <v>210</v>
      </c>
    </row>
    <row r="27" spans="1:6" x14ac:dyDescent="0.3">
      <c r="A27" s="84" t="s">
        <v>49</v>
      </c>
      <c r="B27" s="84">
        <v>0</v>
      </c>
      <c r="C27" s="84">
        <v>0</v>
      </c>
      <c r="D27" s="84">
        <v>100</v>
      </c>
      <c r="E27" s="84">
        <v>500</v>
      </c>
      <c r="F27" s="84">
        <v>660</v>
      </c>
    </row>
    <row r="28" spans="1:6" x14ac:dyDescent="0.3">
      <c r="A28" s="84" t="s">
        <v>59</v>
      </c>
      <c r="B28" s="84">
        <v>440</v>
      </c>
      <c r="C28" s="84">
        <v>190</v>
      </c>
      <c r="D28" s="84">
        <v>140</v>
      </c>
      <c r="E28" s="84">
        <v>240</v>
      </c>
      <c r="F28" s="84">
        <v>0</v>
      </c>
    </row>
    <row r="29" spans="1:6" x14ac:dyDescent="0.3">
      <c r="A29" s="84" t="s">
        <v>60</v>
      </c>
      <c r="B29" s="84">
        <v>300</v>
      </c>
      <c r="C29" s="84">
        <v>100</v>
      </c>
      <c r="D29" s="84">
        <v>50</v>
      </c>
      <c r="E29" s="84">
        <v>500</v>
      </c>
      <c r="F29" s="84">
        <v>210</v>
      </c>
    </row>
    <row r="30" spans="1:6" x14ac:dyDescent="0.3">
      <c r="A30" s="86"/>
      <c r="B30" s="86"/>
      <c r="C30" s="86"/>
      <c r="D30" s="86"/>
      <c r="E30" s="86"/>
      <c r="F30" s="86"/>
    </row>
    <row r="31" spans="1:6" x14ac:dyDescent="0.3">
      <c r="A31" s="90" t="s">
        <v>80</v>
      </c>
    </row>
    <row r="32" spans="1:6" x14ac:dyDescent="0.3">
      <c r="A32" s="85" t="s">
        <v>45</v>
      </c>
      <c r="B32" s="85" t="s">
        <v>61</v>
      </c>
    </row>
    <row r="33" spans="1:6" x14ac:dyDescent="0.3">
      <c r="A33" s="84" t="s">
        <v>47</v>
      </c>
      <c r="B33" s="84">
        <v>600</v>
      </c>
    </row>
    <row r="34" spans="1:6" x14ac:dyDescent="0.3">
      <c r="A34" s="84" t="s">
        <v>48</v>
      </c>
      <c r="B34" s="84">
        <v>400</v>
      </c>
    </row>
    <row r="35" spans="1:6" x14ac:dyDescent="0.3">
      <c r="A35" s="84" t="s">
        <v>49</v>
      </c>
      <c r="B35" s="84">
        <v>660</v>
      </c>
    </row>
    <row r="36" spans="1:6" x14ac:dyDescent="0.3">
      <c r="A36" s="91" t="s">
        <v>59</v>
      </c>
      <c r="B36" s="84">
        <v>440</v>
      </c>
    </row>
    <row r="37" spans="1:6" x14ac:dyDescent="0.3">
      <c r="A37" s="84" t="s">
        <v>50</v>
      </c>
      <c r="B37" s="84">
        <v>500</v>
      </c>
    </row>
    <row r="39" spans="1:6" x14ac:dyDescent="0.3">
      <c r="A39" s="87" t="s">
        <v>81</v>
      </c>
    </row>
    <row r="40" spans="1:6" x14ac:dyDescent="0.3">
      <c r="A40" s="88"/>
      <c r="B40" s="88"/>
      <c r="C40" s="88"/>
      <c r="D40" s="88"/>
      <c r="E40" s="88"/>
      <c r="F40" s="88"/>
    </row>
    <row r="41" spans="1:6" x14ac:dyDescent="0.3">
      <c r="A41" s="90" t="s">
        <v>82</v>
      </c>
      <c r="C41" t="s">
        <v>83</v>
      </c>
    </row>
    <row r="42" spans="1:6" ht="28.8" customHeight="1" x14ac:dyDescent="0.3">
      <c r="A42" s="85" t="s">
        <v>45</v>
      </c>
      <c r="B42" s="92" t="s">
        <v>62</v>
      </c>
      <c r="C42" s="92"/>
      <c r="D42" s="92"/>
      <c r="E42" s="85" t="s">
        <v>63</v>
      </c>
    </row>
    <row r="43" spans="1:6" ht="24" customHeight="1" x14ac:dyDescent="0.3">
      <c r="A43" s="84" t="s">
        <v>47</v>
      </c>
      <c r="B43" s="93" t="s">
        <v>64</v>
      </c>
      <c r="C43" s="93"/>
      <c r="D43" s="93"/>
      <c r="E43" s="84">
        <v>50</v>
      </c>
    </row>
    <row r="44" spans="1:6" ht="19.2" customHeight="1" x14ac:dyDescent="0.3">
      <c r="A44" s="84" t="s">
        <v>48</v>
      </c>
      <c r="B44" s="93" t="s">
        <v>65</v>
      </c>
      <c r="C44" s="93"/>
      <c r="D44" s="93"/>
      <c r="E44" s="84">
        <v>115</v>
      </c>
    </row>
    <row r="45" spans="1:6" ht="21.6" customHeight="1" x14ac:dyDescent="0.3">
      <c r="A45" s="84" t="s">
        <v>49</v>
      </c>
      <c r="B45" s="93" t="s">
        <v>66</v>
      </c>
      <c r="C45" s="93"/>
      <c r="D45" s="93"/>
      <c r="E45" s="84">
        <v>132.5</v>
      </c>
    </row>
    <row r="46" spans="1:6" ht="22.2" customHeight="1" x14ac:dyDescent="0.3">
      <c r="A46" s="96" t="s">
        <v>59</v>
      </c>
      <c r="B46" s="95" t="s">
        <v>67</v>
      </c>
      <c r="C46" s="95"/>
      <c r="D46" s="95"/>
      <c r="E46" s="84">
        <v>60</v>
      </c>
    </row>
    <row r="47" spans="1:6" ht="25.8" customHeight="1" x14ac:dyDescent="0.3">
      <c r="A47" s="84" t="s">
        <v>50</v>
      </c>
      <c r="B47" s="95" t="s">
        <v>68</v>
      </c>
      <c r="C47" s="95"/>
      <c r="D47" s="95"/>
      <c r="E47" s="84">
        <v>72.5</v>
      </c>
    </row>
    <row r="49" spans="1:5" x14ac:dyDescent="0.3">
      <c r="A49" s="87" t="s">
        <v>84</v>
      </c>
    </row>
    <row r="50" spans="1:5" x14ac:dyDescent="0.3">
      <c r="A50" s="88"/>
      <c r="B50" s="88"/>
      <c r="C50" s="88"/>
      <c r="D50" s="88"/>
      <c r="E50" s="88"/>
    </row>
    <row r="51" spans="1:5" x14ac:dyDescent="0.3">
      <c r="A51" s="90" t="s">
        <v>85</v>
      </c>
    </row>
    <row r="52" spans="1:5" ht="28.8" x14ac:dyDescent="0.3">
      <c r="A52" s="85" t="s">
        <v>45</v>
      </c>
      <c r="B52" s="92" t="s">
        <v>69</v>
      </c>
      <c r="C52" s="92"/>
      <c r="D52" s="85" t="s">
        <v>70</v>
      </c>
    </row>
    <row r="53" spans="1:5" ht="28.8" customHeight="1" x14ac:dyDescent="0.3">
      <c r="A53" s="84" t="s">
        <v>47</v>
      </c>
      <c r="B53" s="93" t="s">
        <v>71</v>
      </c>
      <c r="C53" s="93"/>
      <c r="D53" s="84">
        <v>100</v>
      </c>
    </row>
    <row r="54" spans="1:5" x14ac:dyDescent="0.3">
      <c r="A54" s="84" t="s">
        <v>48</v>
      </c>
      <c r="B54" s="94" t="s">
        <v>72</v>
      </c>
      <c r="C54" s="94"/>
      <c r="D54" s="84">
        <v>70</v>
      </c>
    </row>
    <row r="55" spans="1:5" x14ac:dyDescent="0.3">
      <c r="A55" s="84" t="s">
        <v>49</v>
      </c>
      <c r="B55" s="94" t="s">
        <v>73</v>
      </c>
      <c r="C55" s="94"/>
      <c r="D55" s="84">
        <v>10</v>
      </c>
    </row>
    <row r="56" spans="1:5" x14ac:dyDescent="0.3">
      <c r="A56" s="91" t="s">
        <v>59</v>
      </c>
      <c r="B56" s="94" t="s">
        <v>74</v>
      </c>
      <c r="C56" s="94"/>
      <c r="D56" s="84">
        <v>60</v>
      </c>
    </row>
    <row r="57" spans="1:5" x14ac:dyDescent="0.3">
      <c r="A57" s="84" t="s">
        <v>50</v>
      </c>
      <c r="B57" s="94" t="s">
        <v>75</v>
      </c>
      <c r="C57" s="94"/>
      <c r="D57" s="84">
        <v>30</v>
      </c>
    </row>
    <row r="59" spans="1:5" x14ac:dyDescent="0.3">
      <c r="A59" s="87" t="s">
        <v>86</v>
      </c>
    </row>
    <row r="60" spans="1:5" x14ac:dyDescent="0.3">
      <c r="A60" s="88"/>
      <c r="B60" s="88"/>
      <c r="C60" s="88"/>
      <c r="D60" s="88"/>
    </row>
  </sheetData>
  <mergeCells count="12">
    <mergeCell ref="B53:C53"/>
    <mergeCell ref="B54:C54"/>
    <mergeCell ref="B52:C52"/>
    <mergeCell ref="B57:C57"/>
    <mergeCell ref="B56:C56"/>
    <mergeCell ref="B55:C55"/>
    <mergeCell ref="B42:D42"/>
    <mergeCell ref="B43:D43"/>
    <mergeCell ref="B44:D44"/>
    <mergeCell ref="B45:D45"/>
    <mergeCell ref="B46:D46"/>
    <mergeCell ref="B47:D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Q3</vt:lpstr>
      <vt:lpstr>Q4</vt:lpstr>
      <vt:lpstr> 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Nurainna Wahid</dc:creator>
  <cp:lastModifiedBy>Mohammed Raza Chidimar</cp:lastModifiedBy>
  <dcterms:created xsi:type="dcterms:W3CDTF">2024-01-21T23:49:42Z</dcterms:created>
  <dcterms:modified xsi:type="dcterms:W3CDTF">2024-06-27T03:17:49Z</dcterms:modified>
</cp:coreProperties>
</file>