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7F10C16-A919-48CF-898E-8036CBE07737}" xr6:coauthVersionLast="47" xr6:coauthVersionMax="47" xr10:uidLastSave="{00000000-0000-0000-0000-000000000000}"/>
  <bookViews>
    <workbookView xWindow="-108" yWindow="-108" windowWidth="23256" windowHeight="13176" activeTab="2" xr2:uid="{BD102E5B-544D-406B-AF5B-0B0F4E348148}"/>
  </bookViews>
  <sheets>
    <sheet name="Q3" sheetId="2" r:id="rId1"/>
    <sheet name="Q4" sheetId="7" r:id="rId2"/>
    <sheet name=" Q5" sheetId="9" r:id="rId3"/>
  </sheets>
  <definedNames>
    <definedName name="solver_adj" localSheetId="0" hidden="1">'Q3'!$B$6:$E$8</definedName>
    <definedName name="solver_adj" localSheetId="1" hidden="1">'Q4'!$C$7:$F$16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'Q3'!$B$10:$E$10</definedName>
    <definedName name="solver_lhs1" localSheetId="1" hidden="1">'Q4'!$C$18:$F$18</definedName>
    <definedName name="solver_lhs2" localSheetId="0" hidden="1">'Q3'!$G$6:$G$8</definedName>
    <definedName name="solver_lhs2" localSheetId="1" hidden="1">'Q4'!$C$7:$F$16</definedName>
    <definedName name="solver_lhs3" localSheetId="1" hidden="1">'Q4'!$H$7:$H$16</definedName>
    <definedName name="solver_lhs4" localSheetId="1" hidden="1">'Q4'!$H$7:$H$16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'Q3'!$B$12</definedName>
    <definedName name="solver_opt" localSheetId="1" hidden="1">'Q4'!$C$19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1</definedName>
    <definedName name="solver_rel2" localSheetId="0" hidden="1">2</definedName>
    <definedName name="solver_rel2" localSheetId="1" hidden="1">5</definedName>
    <definedName name="solver_rel3" localSheetId="1" hidden="1">2</definedName>
    <definedName name="solver_rel4" localSheetId="1" hidden="1">2</definedName>
    <definedName name="solver_rhs1" localSheetId="0" hidden="1">'Q3'!$B$9:$E$9</definedName>
    <definedName name="solver_rhs1" localSheetId="1" hidden="1">'Q4'!$C$17:$F$17</definedName>
    <definedName name="solver_rhs2" localSheetId="0" hidden="1">'Q3'!$F$6:$F$8</definedName>
    <definedName name="solver_rhs2" localSheetId="1" hidden="1">"binary"</definedName>
    <definedName name="solver_rhs3" localSheetId="1" hidden="1">'Q4'!$G$7:$G$16</definedName>
    <definedName name="solver_rhs4" localSheetId="1" hidden="1">'Q4'!$G$7:$G$16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D2" i="9"/>
  <c r="C2" i="9"/>
  <c r="H8" i="7"/>
  <c r="H9" i="7"/>
  <c r="H10" i="7"/>
  <c r="H11" i="7"/>
  <c r="H12" i="7"/>
  <c r="H13" i="7"/>
  <c r="H14" i="7"/>
  <c r="H15" i="7"/>
  <c r="H16" i="7"/>
  <c r="H7" i="7"/>
  <c r="C19" i="7"/>
  <c r="F18" i="7"/>
  <c r="E18" i="7"/>
  <c r="D18" i="7"/>
  <c r="C18" i="7"/>
  <c r="B12" i="2" l="1"/>
  <c r="C10" i="2" l="1"/>
  <c r="D10" i="2"/>
  <c r="E10" i="2"/>
  <c r="B10" i="2"/>
  <c r="G7" i="2"/>
  <c r="G8" i="2"/>
  <c r="G6" i="2"/>
</calcChain>
</file>

<file path=xl/sharedStrings.xml><?xml version="1.0" encoding="utf-8"?>
<sst xmlns="http://schemas.openxmlformats.org/spreadsheetml/2006/main" count="97" uniqueCount="45">
  <si>
    <t>Regional Distributors</t>
  </si>
  <si>
    <t>Plants</t>
  </si>
  <si>
    <t>Shipping costs</t>
  </si>
  <si>
    <t>Supply</t>
  </si>
  <si>
    <t>Demand</t>
  </si>
  <si>
    <t>Shipped</t>
  </si>
  <si>
    <t>Total Cost</t>
  </si>
  <si>
    <t xml:space="preserve">Student </t>
  </si>
  <si>
    <t>AA</t>
  </si>
  <si>
    <t>BI</t>
  </si>
  <si>
    <t>OM</t>
  </si>
  <si>
    <t>FA</t>
  </si>
  <si>
    <t>Ally</t>
  </si>
  <si>
    <t>Garry</t>
  </si>
  <si>
    <t>Franky</t>
  </si>
  <si>
    <t>Ellis</t>
  </si>
  <si>
    <t>Susan</t>
  </si>
  <si>
    <t>Edward</t>
  </si>
  <si>
    <t>Dave</t>
  </si>
  <si>
    <t>James</t>
  </si>
  <si>
    <t>Winnie</t>
  </si>
  <si>
    <t>1.P1</t>
  </si>
  <si>
    <t>2.P2</t>
  </si>
  <si>
    <t>3.P3</t>
  </si>
  <si>
    <t>A.RD1</t>
  </si>
  <si>
    <t>B.RD2</t>
  </si>
  <si>
    <t>C.RD3</t>
  </si>
  <si>
    <t>D.Dummy</t>
  </si>
  <si>
    <t>Question 3: Optimizing Libby Air Filter Transportation</t>
  </si>
  <si>
    <t>Elective Available</t>
  </si>
  <si>
    <t>Elective Assigned</t>
  </si>
  <si>
    <t>Teryy</t>
  </si>
  <si>
    <t>Limit per Class</t>
  </si>
  <si>
    <t>Student per Class</t>
  </si>
  <si>
    <t>Total Bid</t>
  </si>
  <si>
    <t>Question 4 : Elective Bid Decision Optimization for MDS Program</t>
  </si>
  <si>
    <t>Electives</t>
  </si>
  <si>
    <t xml:space="preserve">Elective Bid </t>
  </si>
  <si>
    <t>Students for each electives</t>
  </si>
  <si>
    <t>Output shows:</t>
  </si>
  <si>
    <t>D</t>
  </si>
  <si>
    <t>W</t>
  </si>
  <si>
    <t>Profit</t>
  </si>
  <si>
    <t>Constraint 1</t>
  </si>
  <si>
    <t>Constraint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</si>
</sst>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4" xfId="0" applyFont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8" xfId="0" applyFont="1" applyBorder="1"/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left"/>
    </xf>
    <xf numFmtId="0" fontId="3" fillId="0" borderId="23" xfId="0" applyFont="1" applyBorder="1"/>
    <xf numFmtId="0" fontId="3" fillId="0" borderId="20" xfId="0" applyFont="1" applyBorder="1"/>
    <xf numFmtId="0" fontId="3" fillId="0" borderId="21" xfId="0" applyFont="1" applyBorder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4" fillId="0" borderId="17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5" fillId="3" borderId="23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5" fillId="4" borderId="37" xfId="0" applyFont="1" applyFill="1" applyBorder="1"/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5" borderId="2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247413</xdr:colOff>
      <xdr:row>14</xdr:row>
      <xdr:rowOff>4990</xdr:rowOff>
    </xdr:from>
    <xdr:to>
      <xdr:col>10</xdr:col>
      <xdr:colOff>155048</xdr:colOff>
      <xdr:row>35</xdr:row>
      <xdr:rowOff>35860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F44982-669B-54B1-6ED3-8EF98E739CD9}"/>
            </a:ext>
          </a:extLst>
        </xdr:cNvPr>
        <xdr:cNvSpPr txBox="1"/>
      </xdr:nvSpPr>
      <xdr:spPr>
        <a:xfrm>
          <a:off x="247413" y="2515108"/>
          <a:ext cx="6003635" cy="3796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Model Formulation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Decision Variables: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pPr lvl="0"/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xij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​: Number of room air filters shipped from plant 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to regional distributor 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.</a:t>
          </a:r>
        </a:p>
        <a:p>
          <a:pPr lvl="0"/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=1,2,3 to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=A,B,C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Objective Function: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Minimize, 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Z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 8x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+12x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+10x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+10x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+14x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+9x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+11x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+8x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+12x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Minimize the total transportation cost.</a:t>
          </a: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Subject to Constraints: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 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Supply Constraints: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amount of air filters shipped from each plant .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​=850 (1.P1)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​=650 (2.P2)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 =300 (3.P3)</a:t>
          </a:r>
        </a:p>
        <a:p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Demand Constraints: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amount of air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filters demanded by regional distributors.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&lt;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=800 (A.RD1)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&lt;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=600 (B.RD2)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1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2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​+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3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C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&lt;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​=200 (C.RD3)​</a:t>
          </a:r>
        </a:p>
        <a:p>
          <a:endParaRPr lang="en-MY" sz="1100">
            <a:solidFill>
              <a:schemeClr val="tx1"/>
            </a:solidFill>
            <a:latin typeface="Bookman Old Style" panose="02050604050505020204" pitchFamily="18" charset="0"/>
          </a:endParaRPr>
        </a:p>
      </xdr:txBody>
    </xdr:sp>
    <xdr:clientData/>
  </xdr:twoCellAnchor>
  <xdr:twoCellAnchor editAs="oneCell">
    <xdr:from>
      <xdr:col>15</xdr:col>
      <xdr:colOff>483941</xdr:colOff>
      <xdr:row>2</xdr:row>
      <xdr:rowOff>7516</xdr:rowOff>
    </xdr:from>
    <xdr:to>
      <xdr:col>20</xdr:col>
      <xdr:colOff>79621</xdr:colOff>
      <xdr:row>11</xdr:row>
      <xdr:rowOff>19601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2FA30-2FEC-0DB3-3708-71DE3EF5A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7941" y="384034"/>
          <a:ext cx="2643680" cy="162573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166728</xdr:colOff>
      <xdr:row>14</xdr:row>
      <xdr:rowOff>4990</xdr:rowOff>
    </xdr:from>
    <xdr:to>
      <xdr:col>20</xdr:col>
      <xdr:colOff>74363</xdr:colOff>
      <xdr:row>30</xdr:row>
      <xdr:rowOff>71717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DE6335-3932-4CEE-967A-AE0B533B8F51}"/>
            </a:ext>
          </a:extLst>
        </xdr:cNvPr>
        <xdr:cNvSpPr txBox="1"/>
      </xdr:nvSpPr>
      <xdr:spPr>
        <a:xfrm>
          <a:off x="6262728" y="2533037"/>
          <a:ext cx="6003635" cy="2935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As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demand is less than supply, this transporation problem is unbalanced. A dummy demand (distributor) is introduced  to make it equal to the supply.</a:t>
          </a:r>
        </a:p>
        <a:p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Non-negativity Constraints: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The number of barrels shipped must be non-negative.</a:t>
          </a:r>
        </a:p>
        <a:p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x</a:t>
          </a:r>
          <a:r>
            <a:rPr lang="en-MY" sz="1100" i="1" baseline="-250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ij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​≥0 for all 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i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,</a:t>
          </a:r>
          <a:r>
            <a:rPr lang="en-MY" sz="1100" i="1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j</a:t>
          </a:r>
          <a:endParaRPr lang="en-MY" sz="110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endParaRPr lang="en-MY" sz="1100" b="0" i="0" baseline="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r>
            <a:rPr lang="en-MY" sz="1100" b="1" u="sng">
              <a:solidFill>
                <a:schemeClr val="tx1"/>
              </a:solidFill>
              <a:latin typeface="Bookman Old Style" panose="02050604050505020204" pitchFamily="18" charset="0"/>
            </a:rPr>
            <a:t>Result</a:t>
          </a:r>
          <a:r>
            <a:rPr lang="en-MY" sz="1100" b="1" u="sng" baseline="0">
              <a:solidFill>
                <a:schemeClr val="tx1"/>
              </a:solidFill>
              <a:latin typeface="Bookman Old Style" panose="02050604050505020204" pitchFamily="18" charset="0"/>
            </a:rPr>
            <a:t> from Excel Solver</a:t>
          </a:r>
        </a:p>
        <a:p>
          <a:r>
            <a:rPr lang="en-MY" sz="1100" b="0" i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Based on the given optimal solution, there are leftover air filters from Plant P2, as it has 650 units available but only needs to ship a total of 450 units to the distribution centers. Therefore, the remaining 200 units from Plant P2 cannot be entirely shipped to any distribution center.</a:t>
          </a:r>
        </a:p>
        <a:p>
          <a:endParaRPr lang="en-MY" sz="1100" b="0" i="0">
            <a:solidFill>
              <a:schemeClr val="tx1"/>
            </a:solidFill>
            <a:effectLst/>
            <a:latin typeface="Bookman Old Style" panose="02050604050505020204" pitchFamily="18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Below is amount of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air filters for </a:t>
          </a:r>
          <a:r>
            <a:rPr lang="en-MY" sz="110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Libby Air Filter to ship from each plant to each regional distribution center</a:t>
          </a:r>
          <a:r>
            <a:rPr lang="en-MY" sz="1100" baseline="0">
              <a:solidFill>
                <a:schemeClr val="tx1"/>
              </a:solidFill>
              <a:effectLst/>
              <a:latin typeface="Bookman Old Style" panose="02050604050505020204" pitchFamily="18" charset="0"/>
              <a:ea typeface="+mn-ea"/>
              <a:cs typeface="+mn-cs"/>
            </a:rPr>
            <a:t> to achieve optimal solution with optimum transportation costs of $14700. </a:t>
          </a:r>
          <a:endParaRPr lang="en-MY">
            <a:solidFill>
              <a:schemeClr val="tx1"/>
            </a:solidFill>
            <a:effectLst/>
            <a:latin typeface="Bookman Old Style" panose="02050604050505020204" pitchFamily="18" charset="0"/>
          </a:endParaRPr>
        </a:p>
        <a:p>
          <a:endParaRPr lang="en-MY" sz="1100">
            <a:solidFill>
              <a:schemeClr val="tx1"/>
            </a:solidFill>
            <a:latin typeface="Bookman Old Style" panose="020506040505050202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552241</xdr:colOff>
      <xdr:row>19</xdr:row>
      <xdr:rowOff>229536</xdr:rowOff>
    </xdr:from>
    <xdr:to>
      <xdr:col>9</xdr:col>
      <xdr:colOff>561856</xdr:colOff>
      <xdr:row>31</xdr:row>
      <xdr:rowOff>10584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749DD1-E4EA-49CB-9DB5-893A26FD7C50}"/>
                </a:ext>
              </a:extLst>
            </xdr:cNvPr>
            <xdr:cNvSpPr txBox="1"/>
          </xdr:nvSpPr>
          <xdr:spPr>
            <a:xfrm>
              <a:off x="552241" y="4611036"/>
              <a:ext cx="6052698" cy="25750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Model Formulation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xij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​: Number of students assigned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to electives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MY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students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to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=electives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Maximize,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</m:sub>
                    <m:sup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𝒎</m:t>
                      </m:r>
                    </m:sup>
                    <m:e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  <m:nary>
                    <m:naryPr>
                      <m:chr m:val="∑"/>
                      <m:ctrlP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𝒋</m:t>
                      </m:r>
                    </m:sub>
                    <m:sup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</m:sup>
                    <m:e>
                      <m:r>
                        <a:rPr lang="en-MY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𝑪𝒊𝒋𝑿𝒊𝒋</m:t>
                      </m:r>
                    </m:e>
                  </m:nary>
                </m:oMath>
              </a14:m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overall utility of the students based on their bids.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749DD1-E4EA-49CB-9DB5-893A26FD7C50}"/>
                </a:ext>
              </a:extLst>
            </xdr:cNvPr>
            <xdr:cNvSpPr txBox="1"/>
          </xdr:nvSpPr>
          <xdr:spPr>
            <a:xfrm>
              <a:off x="552241" y="4611036"/>
              <a:ext cx="6052698" cy="25750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Model Formulation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xij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​: Number of students assigned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to electives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lvl="0"/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MY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students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to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j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=electives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Maximize, </a:t>
              </a:r>
              <a:r>
                <a:rPr lang="en-MY" sz="14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 </a:t>
              </a:r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MY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∑_𝒊^𝒎▒  ∑_𝒋^𝒏▒𝑪𝒊𝒋𝑿𝒊𝒋</a:t>
              </a:r>
              <a:endParaRPr lang="en-MY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MY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overall utility of the students based on their bids.</a:t>
              </a:r>
            </a:p>
            <a:p>
              <a:r>
                <a:rPr lang="en-MY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567059</xdr:colOff>
      <xdr:row>20</xdr:row>
      <xdr:rowOff>937</xdr:rowOff>
    </xdr:from>
    <xdr:to>
      <xdr:col>19</xdr:col>
      <xdr:colOff>481423</xdr:colOff>
      <xdr:row>31</xdr:row>
      <xdr:rowOff>14818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6C8C82-E860-43DD-AE46-E6CB7827D60D}"/>
                </a:ext>
              </a:extLst>
            </xdr:cNvPr>
            <xdr:cNvSpPr txBox="1"/>
          </xdr:nvSpPr>
          <xdr:spPr>
            <a:xfrm>
              <a:off x="6610142" y="4615270"/>
              <a:ext cx="6052698" cy="25750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Subject to Constraints: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 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student must be assigned exactly two electives: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𝒋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</m:sup>
                    <m:e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</m:oMath>
              </a14:m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​=2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elective can only accommodate a limited number of students: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  <m:sup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𝟏𝟎</m:t>
                      </m:r>
                    </m:sup>
                    <m:e>
                      <m:r>
                        <a:rPr lang="en-MY" sz="1400" b="1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</m:oMath>
              </a14:m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​≤5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All decision variables must be binary: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​∈{0,1}.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Non-negativity Constraints: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 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</a:t>
              </a:r>
              <a:r>
                <a:rPr lang="en-MY" sz="1400" i="1" baseline="-25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ij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​≥0 for all 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,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endParaRPr lang="en-SG" sz="1400">
                <a:effectLst/>
              </a:endParaRP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06C8C82-E860-43DD-AE46-E6CB7827D60D}"/>
                </a:ext>
              </a:extLst>
            </xdr:cNvPr>
            <xdr:cNvSpPr txBox="1"/>
          </xdr:nvSpPr>
          <xdr:spPr>
            <a:xfrm>
              <a:off x="6610142" y="4615270"/>
              <a:ext cx="6052698" cy="257504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Subject to Constraints: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 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student must be assigned exactly two electives: </a:t>
              </a:r>
              <a:r>
                <a:rPr lang="en-MY" sz="1400" b="1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∑_(𝒋=𝟏)^𝟒▒ 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​=2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Each elective can only accommodate a limited number of students: </a:t>
              </a:r>
              <a:r>
                <a:rPr lang="en-MY" sz="1400" b="1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∑_(𝒊=𝟏)^𝟏𝟎▒ 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​≤5 for all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All decision variables must be binary: </a:t>
              </a:r>
              <a:r>
                <a:rPr lang="en-MY" sz="1400" b="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xij</a:t>
              </a:r>
              <a:r>
                <a:rPr lang="en-MY" sz="1400" b="0" i="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​∈{0,1}.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b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Non-negativity Constraints: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 </a:t>
              </a:r>
              <a:endParaRPr lang="en-SG" sz="1400">
                <a:effectLst/>
              </a:endParaRPr>
            </a:p>
            <a:p>
              <a:pPr marL="0" indent="0">
                <a:spcBef>
                  <a:spcPts val="0"/>
                </a:spcBef>
                <a:spcAft>
                  <a:spcPts val="0"/>
                </a:spcAft>
              </a:pP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x</a:t>
              </a:r>
              <a:r>
                <a:rPr lang="en-MY" sz="1400" i="1" baseline="-25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ij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​≥0 for all 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i</a:t>
              </a:r>
              <a:r>
                <a:rPr lang="en-MY" sz="14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,</a:t>
              </a:r>
              <a:r>
                <a:rPr lang="en-MY" sz="1400" i="1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+mn-ea"/>
                  <a:cs typeface="+mn-cs"/>
                </a:rPr>
                <a:t>j</a:t>
              </a:r>
              <a:endParaRPr lang="en-SG" sz="1400">
                <a:effectLst/>
              </a:endParaRPr>
            </a:p>
            <a:p>
              <a:endParaRPr lang="en-MY" sz="14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9D60-6CA9-45F0-A948-13F9B9676B06}">
  <dimension ref="A1:Q13"/>
  <sheetViews>
    <sheetView zoomScale="85" zoomScaleNormal="85" workbookViewId="0">
      <selection activeCell="F10" sqref="F10"/>
    </sheetView>
  </sheetViews>
  <sheetFormatPr defaultRowHeight="14.4" x14ac:dyDescent="0.3"/>
  <sheetData>
    <row r="1" spans="1:17" ht="15.6" x14ac:dyDescent="0.3">
      <c r="A1" s="58" t="s">
        <v>28</v>
      </c>
      <c r="B1" s="59"/>
      <c r="C1" s="59"/>
      <c r="D1" s="59"/>
      <c r="E1" s="59"/>
      <c r="F1" s="46"/>
    </row>
    <row r="3" spans="1:17" s="3" customFormat="1" x14ac:dyDescent="0.3">
      <c r="J3" s="6" t="s">
        <v>2</v>
      </c>
    </row>
    <row r="4" spans="1:17" s="3" customFormat="1" x14ac:dyDescent="0.3">
      <c r="A4" s="60" t="s">
        <v>1</v>
      </c>
      <c r="B4" s="62" t="s">
        <v>0</v>
      </c>
      <c r="C4" s="63"/>
      <c r="D4" s="63"/>
      <c r="E4" s="63"/>
      <c r="F4" s="9"/>
      <c r="G4" s="8"/>
      <c r="J4" s="60" t="s">
        <v>1</v>
      </c>
      <c r="K4" s="68" t="s">
        <v>0</v>
      </c>
      <c r="L4" s="69"/>
      <c r="M4" s="69"/>
      <c r="N4" s="69"/>
      <c r="O4" s="9"/>
    </row>
    <row r="5" spans="1:17" s="3" customFormat="1" x14ac:dyDescent="0.3">
      <c r="A5" s="60"/>
      <c r="B5" s="61" t="s">
        <v>24</v>
      </c>
      <c r="C5" s="61" t="s">
        <v>25</v>
      </c>
      <c r="D5" s="61" t="s">
        <v>26</v>
      </c>
      <c r="E5" s="61" t="s">
        <v>27</v>
      </c>
      <c r="F5" s="7" t="s">
        <v>3</v>
      </c>
      <c r="G5" s="7" t="s">
        <v>5</v>
      </c>
      <c r="J5" s="60"/>
      <c r="K5" s="70" t="s">
        <v>24</v>
      </c>
      <c r="L5" s="70" t="s">
        <v>25</v>
      </c>
      <c r="M5" s="70" t="s">
        <v>26</v>
      </c>
      <c r="N5" s="70" t="s">
        <v>27</v>
      </c>
      <c r="O5" s="7" t="s">
        <v>3</v>
      </c>
    </row>
    <row r="6" spans="1:17" s="3" customFormat="1" x14ac:dyDescent="0.3">
      <c r="A6" s="61" t="s">
        <v>21</v>
      </c>
      <c r="B6" s="1">
        <v>550</v>
      </c>
      <c r="C6" s="1">
        <v>300</v>
      </c>
      <c r="D6" s="1">
        <v>0</v>
      </c>
      <c r="E6" s="1">
        <v>0</v>
      </c>
      <c r="F6" s="65">
        <v>850</v>
      </c>
      <c r="G6" s="1">
        <f>SUM(B6:E6)</f>
        <v>850</v>
      </c>
      <c r="J6" s="61" t="s">
        <v>21</v>
      </c>
      <c r="K6" s="1">
        <v>8</v>
      </c>
      <c r="L6" s="1">
        <v>12</v>
      </c>
      <c r="M6" s="1">
        <v>10</v>
      </c>
      <c r="N6" s="1">
        <v>0</v>
      </c>
      <c r="O6" s="64">
        <v>850</v>
      </c>
      <c r="P6" s="5"/>
      <c r="Q6" s="5"/>
    </row>
    <row r="7" spans="1:17" s="3" customFormat="1" x14ac:dyDescent="0.3">
      <c r="A7" s="61" t="s">
        <v>22</v>
      </c>
      <c r="B7" s="1">
        <v>250</v>
      </c>
      <c r="C7" s="1">
        <v>0</v>
      </c>
      <c r="D7" s="1">
        <v>200</v>
      </c>
      <c r="E7" s="1">
        <v>200</v>
      </c>
      <c r="F7" s="65">
        <v>650</v>
      </c>
      <c r="G7" s="1">
        <f t="shared" ref="G7:G8" si="0">SUM(B7:E7)</f>
        <v>650</v>
      </c>
      <c r="J7" s="61" t="s">
        <v>22</v>
      </c>
      <c r="K7" s="1">
        <v>10</v>
      </c>
      <c r="L7" s="1">
        <v>14</v>
      </c>
      <c r="M7" s="1">
        <v>9</v>
      </c>
      <c r="N7" s="1">
        <v>0</v>
      </c>
      <c r="O7" s="64">
        <v>650</v>
      </c>
      <c r="P7" s="5"/>
    </row>
    <row r="8" spans="1:17" s="3" customFormat="1" x14ac:dyDescent="0.3">
      <c r="A8" s="61" t="s">
        <v>23</v>
      </c>
      <c r="B8" s="1">
        <v>0</v>
      </c>
      <c r="C8" s="1">
        <v>300</v>
      </c>
      <c r="D8" s="1">
        <v>0</v>
      </c>
      <c r="E8" s="1">
        <v>0</v>
      </c>
      <c r="F8" s="66">
        <v>300</v>
      </c>
      <c r="G8" s="11">
        <f t="shared" si="0"/>
        <v>300</v>
      </c>
      <c r="J8" s="61" t="s">
        <v>23</v>
      </c>
      <c r="K8" s="1">
        <v>11</v>
      </c>
      <c r="L8" s="1">
        <v>8</v>
      </c>
      <c r="M8" s="1">
        <v>12</v>
      </c>
      <c r="N8" s="1">
        <v>0</v>
      </c>
      <c r="O8" s="64">
        <v>300</v>
      </c>
      <c r="P8" s="5"/>
    </row>
    <row r="9" spans="1:17" s="3" customFormat="1" x14ac:dyDescent="0.3">
      <c r="A9" s="4" t="s">
        <v>4</v>
      </c>
      <c r="B9" s="65">
        <v>800</v>
      </c>
      <c r="C9" s="65">
        <v>600</v>
      </c>
      <c r="D9" s="65">
        <v>200</v>
      </c>
      <c r="E9" s="67">
        <v>200</v>
      </c>
      <c r="F9" s="13"/>
      <c r="G9" s="12"/>
      <c r="J9" s="4" t="s">
        <v>4</v>
      </c>
      <c r="K9" s="65">
        <v>800</v>
      </c>
      <c r="L9" s="65">
        <v>600</v>
      </c>
      <c r="M9" s="65">
        <v>200</v>
      </c>
      <c r="N9" s="65">
        <v>0</v>
      </c>
      <c r="O9" s="1"/>
    </row>
    <row r="10" spans="1:17" s="3" customFormat="1" x14ac:dyDescent="0.3">
      <c r="A10" s="4" t="s">
        <v>5</v>
      </c>
      <c r="B10" s="1">
        <f>SUM(B6:B8)</f>
        <v>800</v>
      </c>
      <c r="C10" s="1">
        <f t="shared" ref="C10:E10" si="1">SUM(C6:C8)</f>
        <v>600</v>
      </c>
      <c r="D10" s="1">
        <f t="shared" si="1"/>
        <v>200</v>
      </c>
      <c r="E10" s="10">
        <f t="shared" si="1"/>
        <v>200</v>
      </c>
      <c r="F10" s="14"/>
    </row>
    <row r="11" spans="1:17" s="3" customFormat="1" x14ac:dyDescent="0.3">
      <c r="A11" s="6"/>
    </row>
    <row r="12" spans="1:17" s="3" customFormat="1" x14ac:dyDescent="0.3">
      <c r="A12" s="4" t="s">
        <v>6</v>
      </c>
      <c r="B12" s="1">
        <f>SUMPRODUCT(B6:E8,K6:N8)</f>
        <v>14700</v>
      </c>
    </row>
    <row r="13" spans="1:17" s="3" customFormat="1" x14ac:dyDescent="0.3"/>
  </sheetData>
  <mergeCells count="4">
    <mergeCell ref="A4:A5"/>
    <mergeCell ref="J4:J5"/>
    <mergeCell ref="B4:E4"/>
    <mergeCell ref="K4:N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4994-17C1-41B6-A181-2BCA331BE255}">
  <dimension ref="A1:U19"/>
  <sheetViews>
    <sheetView zoomScale="72" zoomScaleNormal="130" workbookViewId="0">
      <selection activeCell="N18" sqref="N18"/>
    </sheetView>
  </sheetViews>
  <sheetFormatPr defaultRowHeight="18" x14ac:dyDescent="0.35"/>
  <cols>
    <col min="1" max="1" width="8.88671875" style="2"/>
    <col min="2" max="2" width="16.44140625" style="2" customWidth="1"/>
    <col min="3" max="16384" width="8.88671875" style="2"/>
  </cols>
  <sheetData>
    <row r="1" spans="1:21" x14ac:dyDescent="0.35">
      <c r="A1" s="71" t="s">
        <v>35</v>
      </c>
      <c r="B1" s="72"/>
      <c r="C1" s="72"/>
      <c r="D1" s="72"/>
      <c r="E1" s="72"/>
      <c r="F1" s="72"/>
      <c r="G1" s="45"/>
    </row>
    <row r="2" spans="1:21" x14ac:dyDescent="0.35">
      <c r="A2" s="15"/>
    </row>
    <row r="3" spans="1:21" x14ac:dyDescent="0.35">
      <c r="A3" s="15"/>
    </row>
    <row r="4" spans="1:21" ht="15" customHeight="1" thickBot="1" x14ac:dyDescent="0.4">
      <c r="B4" s="47"/>
      <c r="C4" s="47"/>
      <c r="D4" s="47"/>
      <c r="E4" s="47"/>
      <c r="F4" s="47"/>
      <c r="G4" s="47"/>
      <c r="H4" s="47"/>
      <c r="K4" s="47" t="s">
        <v>37</v>
      </c>
      <c r="L4" s="47"/>
      <c r="M4" s="47"/>
      <c r="N4" s="47"/>
      <c r="O4" s="47"/>
    </row>
    <row r="5" spans="1:21" ht="18.600000000000001" thickBot="1" x14ac:dyDescent="0.4">
      <c r="B5" s="48" t="s">
        <v>7</v>
      </c>
      <c r="C5" s="50" t="s">
        <v>36</v>
      </c>
      <c r="D5" s="51"/>
      <c r="E5" s="51"/>
      <c r="F5" s="52"/>
      <c r="G5" s="53" t="s">
        <v>29</v>
      </c>
      <c r="H5" s="55" t="s">
        <v>30</v>
      </c>
      <c r="K5" s="48" t="s">
        <v>7</v>
      </c>
      <c r="L5" s="50" t="s">
        <v>36</v>
      </c>
      <c r="M5" s="51"/>
      <c r="N5" s="51"/>
      <c r="O5" s="57"/>
      <c r="R5" s="16" t="s">
        <v>39</v>
      </c>
    </row>
    <row r="6" spans="1:21" ht="18.600000000000001" thickBot="1" x14ac:dyDescent="0.4">
      <c r="B6" s="49"/>
      <c r="C6" s="17" t="s">
        <v>8</v>
      </c>
      <c r="D6" s="18" t="s">
        <v>9</v>
      </c>
      <c r="E6" s="18" t="s">
        <v>10</v>
      </c>
      <c r="F6" s="19" t="s">
        <v>11</v>
      </c>
      <c r="G6" s="54"/>
      <c r="H6" s="56"/>
      <c r="K6" s="49"/>
      <c r="L6" s="20" t="s">
        <v>8</v>
      </c>
      <c r="M6" s="18" t="s">
        <v>9</v>
      </c>
      <c r="N6" s="18" t="s">
        <v>10</v>
      </c>
      <c r="O6" s="19" t="s">
        <v>11</v>
      </c>
      <c r="R6" s="2" t="s">
        <v>38</v>
      </c>
    </row>
    <row r="7" spans="1:21" ht="18.600000000000001" thickBot="1" x14ac:dyDescent="0.4">
      <c r="B7" s="21" t="s">
        <v>12</v>
      </c>
      <c r="C7" s="22">
        <v>1</v>
      </c>
      <c r="D7" s="23">
        <v>0</v>
      </c>
      <c r="E7" s="23">
        <v>0</v>
      </c>
      <c r="F7" s="24">
        <v>1</v>
      </c>
      <c r="G7" s="25">
        <v>2</v>
      </c>
      <c r="H7" s="82">
        <f>SUM(C7:F7)</f>
        <v>2</v>
      </c>
      <c r="K7" s="21" t="s">
        <v>12</v>
      </c>
      <c r="L7" s="22">
        <v>60</v>
      </c>
      <c r="M7" s="23">
        <v>10</v>
      </c>
      <c r="N7" s="23">
        <v>10</v>
      </c>
      <c r="O7" s="26">
        <v>20</v>
      </c>
      <c r="R7" s="77" t="s">
        <v>8</v>
      </c>
      <c r="S7" s="78" t="s">
        <v>9</v>
      </c>
      <c r="T7" s="78" t="s">
        <v>10</v>
      </c>
      <c r="U7" s="79" t="s">
        <v>11</v>
      </c>
    </row>
    <row r="8" spans="1:21" x14ac:dyDescent="0.35">
      <c r="B8" s="27" t="s">
        <v>13</v>
      </c>
      <c r="C8" s="28">
        <v>0</v>
      </c>
      <c r="D8" s="29">
        <v>0</v>
      </c>
      <c r="E8" s="29">
        <v>1</v>
      </c>
      <c r="F8" s="30">
        <v>1</v>
      </c>
      <c r="G8" s="31">
        <v>2</v>
      </c>
      <c r="H8" s="82">
        <f t="shared" ref="H8:H16" si="0">SUM(C8:F8)</f>
        <v>2</v>
      </c>
      <c r="K8" s="27" t="s">
        <v>13</v>
      </c>
      <c r="L8" s="28">
        <v>20</v>
      </c>
      <c r="M8" s="29">
        <v>20</v>
      </c>
      <c r="N8" s="29">
        <v>40</v>
      </c>
      <c r="O8" s="32">
        <v>20</v>
      </c>
      <c r="R8" s="80" t="s">
        <v>12</v>
      </c>
      <c r="S8" s="81" t="s">
        <v>14</v>
      </c>
      <c r="T8" s="81" t="s">
        <v>13</v>
      </c>
      <c r="U8" s="80" t="s">
        <v>12</v>
      </c>
    </row>
    <row r="9" spans="1:21" x14ac:dyDescent="0.35">
      <c r="B9" s="27" t="s">
        <v>14</v>
      </c>
      <c r="C9" s="28">
        <v>1</v>
      </c>
      <c r="D9" s="29">
        <v>1</v>
      </c>
      <c r="E9" s="29">
        <v>0</v>
      </c>
      <c r="F9" s="30">
        <v>0</v>
      </c>
      <c r="G9" s="31">
        <v>2</v>
      </c>
      <c r="H9" s="82">
        <f t="shared" si="0"/>
        <v>2</v>
      </c>
      <c r="K9" s="27" t="s">
        <v>14</v>
      </c>
      <c r="L9" s="28">
        <v>45</v>
      </c>
      <c r="M9" s="29">
        <v>45</v>
      </c>
      <c r="N9" s="29">
        <v>5</v>
      </c>
      <c r="O9" s="32">
        <v>5</v>
      </c>
      <c r="R9" s="81" t="s">
        <v>14</v>
      </c>
      <c r="S9" s="81" t="s">
        <v>15</v>
      </c>
      <c r="T9" s="81" t="s">
        <v>16</v>
      </c>
      <c r="U9" s="81" t="s">
        <v>13</v>
      </c>
    </row>
    <row r="10" spans="1:21" x14ac:dyDescent="0.35">
      <c r="B10" s="27" t="s">
        <v>15</v>
      </c>
      <c r="C10" s="28">
        <v>0</v>
      </c>
      <c r="D10" s="29">
        <v>1</v>
      </c>
      <c r="E10" s="29">
        <v>0</v>
      </c>
      <c r="F10" s="30">
        <v>1</v>
      </c>
      <c r="G10" s="31">
        <v>2</v>
      </c>
      <c r="H10" s="82">
        <f t="shared" si="0"/>
        <v>2</v>
      </c>
      <c r="K10" s="27" t="s">
        <v>15</v>
      </c>
      <c r="L10" s="28">
        <v>50</v>
      </c>
      <c r="M10" s="29">
        <v>20</v>
      </c>
      <c r="N10" s="29">
        <v>5</v>
      </c>
      <c r="O10" s="32">
        <v>25</v>
      </c>
      <c r="R10" s="81" t="s">
        <v>17</v>
      </c>
      <c r="S10" s="81" t="s">
        <v>16</v>
      </c>
      <c r="T10" s="81" t="s">
        <v>18</v>
      </c>
      <c r="U10" s="81" t="s">
        <v>15</v>
      </c>
    </row>
    <row r="11" spans="1:21" x14ac:dyDescent="0.35">
      <c r="B11" s="27" t="s">
        <v>16</v>
      </c>
      <c r="C11" s="28">
        <v>0</v>
      </c>
      <c r="D11" s="29">
        <v>1</v>
      </c>
      <c r="E11" s="29">
        <v>1</v>
      </c>
      <c r="F11" s="30">
        <v>0</v>
      </c>
      <c r="G11" s="31">
        <v>2</v>
      </c>
      <c r="H11" s="82">
        <f t="shared" si="0"/>
        <v>2</v>
      </c>
      <c r="K11" s="27" t="s">
        <v>16</v>
      </c>
      <c r="L11" s="28">
        <v>30</v>
      </c>
      <c r="M11" s="29">
        <v>30</v>
      </c>
      <c r="N11" s="29">
        <v>30</v>
      </c>
      <c r="O11" s="32">
        <v>10</v>
      </c>
      <c r="R11" s="81" t="s">
        <v>18</v>
      </c>
      <c r="S11" s="81" t="s">
        <v>17</v>
      </c>
      <c r="T11" s="81" t="s">
        <v>31</v>
      </c>
      <c r="U11" s="81" t="s">
        <v>19</v>
      </c>
    </row>
    <row r="12" spans="1:21" x14ac:dyDescent="0.35">
      <c r="B12" s="27" t="s">
        <v>17</v>
      </c>
      <c r="C12" s="28">
        <v>1</v>
      </c>
      <c r="D12" s="29">
        <v>1</v>
      </c>
      <c r="E12" s="29">
        <v>0</v>
      </c>
      <c r="F12" s="30">
        <v>0</v>
      </c>
      <c r="G12" s="31">
        <v>2</v>
      </c>
      <c r="H12" s="82">
        <f t="shared" si="0"/>
        <v>2</v>
      </c>
      <c r="K12" s="27" t="s">
        <v>17</v>
      </c>
      <c r="L12" s="28">
        <v>50</v>
      </c>
      <c r="M12" s="29">
        <v>50</v>
      </c>
      <c r="N12" s="29">
        <v>0</v>
      </c>
      <c r="O12" s="32">
        <v>0</v>
      </c>
      <c r="R12" s="81" t="s">
        <v>20</v>
      </c>
      <c r="S12" s="81" t="s">
        <v>31</v>
      </c>
      <c r="T12" s="81" t="s">
        <v>19</v>
      </c>
      <c r="U12" s="81" t="s">
        <v>20</v>
      </c>
    </row>
    <row r="13" spans="1:21" x14ac:dyDescent="0.35">
      <c r="B13" s="27" t="s">
        <v>18</v>
      </c>
      <c r="C13" s="28">
        <v>1</v>
      </c>
      <c r="D13" s="29">
        <v>0</v>
      </c>
      <c r="E13" s="29">
        <v>1</v>
      </c>
      <c r="F13" s="30">
        <v>0</v>
      </c>
      <c r="G13" s="31">
        <v>2</v>
      </c>
      <c r="H13" s="82">
        <f t="shared" si="0"/>
        <v>2</v>
      </c>
      <c r="K13" s="27" t="s">
        <v>18</v>
      </c>
      <c r="L13" s="28">
        <v>70</v>
      </c>
      <c r="M13" s="29">
        <v>20</v>
      </c>
      <c r="N13" s="29">
        <v>10</v>
      </c>
      <c r="O13" s="32">
        <v>0</v>
      </c>
    </row>
    <row r="14" spans="1:21" x14ac:dyDescent="0.35">
      <c r="B14" s="27" t="s">
        <v>31</v>
      </c>
      <c r="C14" s="28">
        <v>0</v>
      </c>
      <c r="D14" s="29">
        <v>1</v>
      </c>
      <c r="E14" s="29">
        <v>1</v>
      </c>
      <c r="F14" s="30">
        <v>0</v>
      </c>
      <c r="G14" s="31">
        <v>2</v>
      </c>
      <c r="H14" s="82">
        <f t="shared" si="0"/>
        <v>2</v>
      </c>
      <c r="K14" s="27" t="s">
        <v>31</v>
      </c>
      <c r="L14" s="28">
        <v>25</v>
      </c>
      <c r="M14" s="29">
        <v>25</v>
      </c>
      <c r="N14" s="29">
        <v>35</v>
      </c>
      <c r="O14" s="32">
        <v>15</v>
      </c>
    </row>
    <row r="15" spans="1:21" x14ac:dyDescent="0.35">
      <c r="B15" s="27" t="s">
        <v>19</v>
      </c>
      <c r="C15" s="28">
        <v>0</v>
      </c>
      <c r="D15" s="29">
        <v>0</v>
      </c>
      <c r="E15" s="29">
        <v>1</v>
      </c>
      <c r="F15" s="30">
        <v>1</v>
      </c>
      <c r="G15" s="31">
        <v>2</v>
      </c>
      <c r="H15" s="82">
        <f t="shared" si="0"/>
        <v>2</v>
      </c>
      <c r="K15" s="27" t="s">
        <v>19</v>
      </c>
      <c r="L15" s="28">
        <v>35</v>
      </c>
      <c r="M15" s="29">
        <v>15</v>
      </c>
      <c r="N15" s="29">
        <v>35</v>
      </c>
      <c r="O15" s="32">
        <v>15</v>
      </c>
    </row>
    <row r="16" spans="1:21" ht="18.600000000000001" thickBot="1" x14ac:dyDescent="0.4">
      <c r="B16" s="33" t="s">
        <v>20</v>
      </c>
      <c r="C16" s="34">
        <v>1</v>
      </c>
      <c r="D16" s="35">
        <v>0</v>
      </c>
      <c r="E16" s="35">
        <v>0</v>
      </c>
      <c r="F16" s="36">
        <v>1</v>
      </c>
      <c r="G16" s="31">
        <v>2</v>
      </c>
      <c r="H16" s="82">
        <f t="shared" si="0"/>
        <v>2</v>
      </c>
      <c r="K16" s="37" t="s">
        <v>20</v>
      </c>
      <c r="L16" s="38">
        <v>60</v>
      </c>
      <c r="M16" s="39">
        <v>10</v>
      </c>
      <c r="N16" s="39">
        <v>10</v>
      </c>
      <c r="O16" s="40">
        <v>20</v>
      </c>
    </row>
    <row r="17" spans="2:6" ht="18.600000000000001" thickBot="1" x14ac:dyDescent="0.4">
      <c r="B17" s="41" t="s">
        <v>32</v>
      </c>
      <c r="C17" s="42">
        <v>5</v>
      </c>
      <c r="D17" s="43">
        <v>5</v>
      </c>
      <c r="E17" s="43">
        <v>5</v>
      </c>
      <c r="F17" s="44">
        <v>5</v>
      </c>
    </row>
    <row r="18" spans="2:6" ht="18.600000000000001" thickBot="1" x14ac:dyDescent="0.4">
      <c r="B18" s="41" t="s">
        <v>33</v>
      </c>
      <c r="C18" s="73">
        <f>SUM(C7:C16)</f>
        <v>5</v>
      </c>
      <c r="D18" s="74">
        <f t="shared" ref="D18:F18" si="1">SUM(D7:D16)</f>
        <v>5</v>
      </c>
      <c r="E18" s="74">
        <f t="shared" si="1"/>
        <v>5</v>
      </c>
      <c r="F18" s="75">
        <f t="shared" si="1"/>
        <v>5</v>
      </c>
    </row>
    <row r="19" spans="2:6" ht="18.600000000000001" thickBot="1" x14ac:dyDescent="0.4">
      <c r="B19" s="41" t="s">
        <v>34</v>
      </c>
      <c r="C19" s="76">
        <f>SUMPRODUCT(C7:F16,L7:O16)</f>
        <v>705</v>
      </c>
    </row>
  </sheetData>
  <mergeCells count="8">
    <mergeCell ref="B4:H4"/>
    <mergeCell ref="K4:O4"/>
    <mergeCell ref="B5:B6"/>
    <mergeCell ref="C5:F5"/>
    <mergeCell ref="G5:G6"/>
    <mergeCell ref="H5:H6"/>
    <mergeCell ref="K5:K6"/>
    <mergeCell ref="L5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3861-ACFE-430D-9B75-FAEEACC22A5B}">
  <dimension ref="A1:E2"/>
  <sheetViews>
    <sheetView tabSelected="1" workbookViewId="0">
      <selection activeCell="F26" sqref="F26"/>
    </sheetView>
  </sheetViews>
  <sheetFormatPr defaultRowHeight="14.4" x14ac:dyDescent="0.3"/>
  <cols>
    <col min="4" max="4" width="16.109375" customWidth="1"/>
  </cols>
  <sheetData>
    <row r="1" spans="1:5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3">
      <c r="A2">
        <v>0</v>
      </c>
      <c r="B2">
        <v>0</v>
      </c>
      <c r="C2">
        <f>4*A2 + 6*B2 - A2^3 - 2*B2^2</f>
        <v>0</v>
      </c>
      <c r="D2">
        <f>A2 + 3*B2</f>
        <v>0</v>
      </c>
      <c r="E2">
        <f>5*A2 + 2*B2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</vt:lpstr>
      <vt:lpstr>Q4</vt:lpstr>
      <vt:lpstr> 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Nurainna Wahid</dc:creator>
  <cp:lastModifiedBy>Mohammed Raza Chidimar</cp:lastModifiedBy>
  <dcterms:created xsi:type="dcterms:W3CDTF">2024-01-21T23:49:42Z</dcterms:created>
  <dcterms:modified xsi:type="dcterms:W3CDTF">2024-06-27T01:38:24Z</dcterms:modified>
</cp:coreProperties>
</file>