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.Gault\OneDrive\Baker\Sync\CC Score Dallastown\ccscore5\Released\2017-11-04 L-L League (error checking)\"/>
    </mc:Choice>
  </mc:AlternateContent>
  <workbookProtection workbookAlgorithmName="SHA-512" workbookHashValue="OuYg3ENXa1bqGKPbVr6eOwVlH+ngx4DOcxbnslWJh87BKyHnSBFlYQLRLWc1bNmRjIRJp5k9FqG0jnQ3OQEsnw==" workbookSaltValue="YxwZI6424x8MYaOyzdXGmQ==" workbookSpinCount="100000" lockStructure="1"/>
  <bookViews>
    <workbookView xWindow="120" yWindow="120" windowWidth="15180" windowHeight="8835" tabRatio="700"/>
  </bookViews>
  <sheets>
    <sheet name="Meet Info" sheetId="1" r:id="rId1"/>
    <sheet name="Team 1" sheetId="2" r:id="rId2"/>
    <sheet name="Team 2" sheetId="5" r:id="rId3"/>
    <sheet name="Team 3" sheetId="6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Runners'!$A$5:$F$358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71027"/>
</workbook>
</file>

<file path=xl/calcChain.xml><?xml version="1.0" encoding="utf-8"?>
<calcChain xmlns="http://schemas.openxmlformats.org/spreadsheetml/2006/main">
  <c r="AM5" i="8" l="1"/>
  <c r="AM6" i="8" s="1"/>
  <c r="AM7" i="8" s="1"/>
  <c r="AM8" i="8" s="1"/>
  <c r="A244" i="9"/>
  <c r="E244" i="9" s="1"/>
  <c r="F244" i="9" s="1"/>
  <c r="B244" i="9"/>
  <c r="C244" i="9"/>
  <c r="A245" i="9"/>
  <c r="E245" i="9" s="1"/>
  <c r="B245" i="9"/>
  <c r="C245" i="9"/>
  <c r="F245" i="9"/>
  <c r="A246" i="9"/>
  <c r="B246" i="9"/>
  <c r="C246" i="9"/>
  <c r="E246" i="9"/>
  <c r="F246" i="9" s="1"/>
  <c r="A247" i="9"/>
  <c r="B247" i="9"/>
  <c r="C247" i="9"/>
  <c r="E247" i="9"/>
  <c r="F247" i="9" s="1"/>
  <c r="A248" i="9"/>
  <c r="E248" i="9" s="1"/>
  <c r="F248" i="9" s="1"/>
  <c r="B248" i="9"/>
  <c r="C248" i="9"/>
  <c r="A249" i="9"/>
  <c r="E249" i="9" s="1"/>
  <c r="B249" i="9"/>
  <c r="C249" i="9"/>
  <c r="F249" i="9"/>
  <c r="A250" i="9"/>
  <c r="B250" i="9"/>
  <c r="C250" i="9"/>
  <c r="E250" i="9"/>
  <c r="F250" i="9" s="1"/>
  <c r="A251" i="9"/>
  <c r="B251" i="9"/>
  <c r="C251" i="9"/>
  <c r="E251" i="9"/>
  <c r="F251" i="9" s="1"/>
  <c r="A252" i="9"/>
  <c r="E252" i="9" s="1"/>
  <c r="F252" i="9" s="1"/>
  <c r="B252" i="9"/>
  <c r="C252" i="9"/>
  <c r="A253" i="9"/>
  <c r="E253" i="9" s="1"/>
  <c r="F253" i="9" s="1"/>
  <c r="B253" i="9"/>
  <c r="C253" i="9"/>
  <c r="A254" i="9"/>
  <c r="E254" i="9" s="1"/>
  <c r="F254" i="9" s="1"/>
  <c r="B254" i="9"/>
  <c r="C254" i="9"/>
  <c r="A255" i="9"/>
  <c r="E255" i="9" s="1"/>
  <c r="B255" i="9"/>
  <c r="C255" i="9"/>
  <c r="F255" i="9"/>
  <c r="A256" i="9"/>
  <c r="B256" i="9"/>
  <c r="C256" i="9"/>
  <c r="E256" i="9"/>
  <c r="F256" i="9" s="1"/>
  <c r="A257" i="9"/>
  <c r="B257" i="9"/>
  <c r="C257" i="9"/>
  <c r="E257" i="9"/>
  <c r="F257" i="9" s="1"/>
  <c r="A258" i="9"/>
  <c r="B258" i="9"/>
  <c r="C258" i="9"/>
  <c r="E258" i="9"/>
  <c r="F258" i="9" s="1"/>
  <c r="A259" i="9"/>
  <c r="B259" i="9"/>
  <c r="C259" i="9"/>
  <c r="E259" i="9"/>
  <c r="F259" i="9" s="1"/>
  <c r="A260" i="9"/>
  <c r="E260" i="9" s="1"/>
  <c r="F260" i="9" s="1"/>
  <c r="B260" i="9"/>
  <c r="C260" i="9"/>
  <c r="A261" i="9"/>
  <c r="E261" i="9" s="1"/>
  <c r="F261" i="9" s="1"/>
  <c r="B261" i="9"/>
  <c r="C261" i="9"/>
  <c r="A262" i="9"/>
  <c r="E262" i="9" s="1"/>
  <c r="F262" i="9" s="1"/>
  <c r="B262" i="9"/>
  <c r="C262" i="9"/>
  <c r="A263" i="9"/>
  <c r="E263" i="9" s="1"/>
  <c r="B263" i="9"/>
  <c r="C263" i="9"/>
  <c r="F263" i="9"/>
  <c r="A264" i="9"/>
  <c r="B264" i="9"/>
  <c r="C264" i="9"/>
  <c r="E264" i="9"/>
  <c r="F264" i="9" s="1"/>
  <c r="A265" i="9"/>
  <c r="B265" i="9"/>
  <c r="C265" i="9"/>
  <c r="E265" i="9"/>
  <c r="F265" i="9" s="1"/>
  <c r="A266" i="9"/>
  <c r="B266" i="9"/>
  <c r="C266" i="9"/>
  <c r="E266" i="9"/>
  <c r="F266" i="9" s="1"/>
  <c r="A267" i="9"/>
  <c r="B267" i="9"/>
  <c r="C267" i="9"/>
  <c r="E267" i="9"/>
  <c r="F267" i="9" s="1"/>
  <c r="A268" i="9"/>
  <c r="E268" i="9" s="1"/>
  <c r="F268" i="9" s="1"/>
  <c r="B268" i="9"/>
  <c r="C268" i="9"/>
  <c r="A269" i="9"/>
  <c r="E269" i="9" s="1"/>
  <c r="F269" i="9" s="1"/>
  <c r="B269" i="9"/>
  <c r="C269" i="9"/>
  <c r="A270" i="9"/>
  <c r="E270" i="9" s="1"/>
  <c r="F270" i="9" s="1"/>
  <c r="B270" i="9"/>
  <c r="C270" i="9"/>
  <c r="A271" i="9"/>
  <c r="E271" i="9" s="1"/>
  <c r="B271" i="9"/>
  <c r="C271" i="9"/>
  <c r="F271" i="9"/>
  <c r="A272" i="9"/>
  <c r="B272" i="9"/>
  <c r="C272" i="9"/>
  <c r="E272" i="9"/>
  <c r="F272" i="9" s="1"/>
  <c r="A273" i="9"/>
  <c r="B273" i="9"/>
  <c r="C273" i="9"/>
  <c r="E273" i="9"/>
  <c r="F273" i="9" s="1"/>
  <c r="A274" i="9"/>
  <c r="B274" i="9"/>
  <c r="C274" i="9"/>
  <c r="E274" i="9"/>
  <c r="F274" i="9" s="1"/>
  <c r="A275" i="9"/>
  <c r="B275" i="9"/>
  <c r="C275" i="9"/>
  <c r="E275" i="9"/>
  <c r="F275" i="9" s="1"/>
  <c r="A276" i="9"/>
  <c r="E276" i="9" s="1"/>
  <c r="F276" i="9" s="1"/>
  <c r="B276" i="9"/>
  <c r="C276" i="9"/>
  <c r="A277" i="9"/>
  <c r="E277" i="9" s="1"/>
  <c r="F277" i="9" s="1"/>
  <c r="B277" i="9"/>
  <c r="C277" i="9"/>
  <c r="A278" i="9"/>
  <c r="E278" i="9" s="1"/>
  <c r="F278" i="9" s="1"/>
  <c r="B278" i="9"/>
  <c r="C278" i="9"/>
  <c r="A279" i="9"/>
  <c r="E279" i="9" s="1"/>
  <c r="B279" i="9"/>
  <c r="C279" i="9"/>
  <c r="F279" i="9"/>
  <c r="A280" i="9"/>
  <c r="B280" i="9"/>
  <c r="C280" i="9"/>
  <c r="E280" i="9"/>
  <c r="F280" i="9" s="1"/>
  <c r="A281" i="9"/>
  <c r="B281" i="9"/>
  <c r="C281" i="9"/>
  <c r="E281" i="9"/>
  <c r="F281" i="9" s="1"/>
  <c r="A282" i="9"/>
  <c r="B282" i="9"/>
  <c r="C282" i="9"/>
  <c r="E282" i="9"/>
  <c r="F282" i="9" s="1"/>
  <c r="A283" i="9"/>
  <c r="B283" i="9"/>
  <c r="C283" i="9"/>
  <c r="E283" i="9"/>
  <c r="F283" i="9" s="1"/>
  <c r="A284" i="9"/>
  <c r="E284" i="9" s="1"/>
  <c r="F284" i="9" s="1"/>
  <c r="B284" i="9"/>
  <c r="C284" i="9"/>
  <c r="A285" i="9"/>
  <c r="E285" i="9" s="1"/>
  <c r="F285" i="9" s="1"/>
  <c r="B285" i="9"/>
  <c r="C285" i="9"/>
  <c r="A286" i="9"/>
  <c r="E286" i="9" s="1"/>
  <c r="F286" i="9" s="1"/>
  <c r="B286" i="9"/>
  <c r="C286" i="9"/>
  <c r="A287" i="9"/>
  <c r="E287" i="9" s="1"/>
  <c r="B287" i="9"/>
  <c r="C287" i="9"/>
  <c r="F287" i="9"/>
  <c r="A288" i="9"/>
  <c r="B288" i="9"/>
  <c r="C288" i="9"/>
  <c r="E288" i="9"/>
  <c r="F288" i="9" s="1"/>
  <c r="A289" i="9"/>
  <c r="B289" i="9"/>
  <c r="C289" i="9"/>
  <c r="E289" i="9"/>
  <c r="F289" i="9" s="1"/>
  <c r="A290" i="9"/>
  <c r="B290" i="9"/>
  <c r="C290" i="9"/>
  <c r="E290" i="9"/>
  <c r="F290" i="9" s="1"/>
  <c r="A291" i="9"/>
  <c r="B291" i="9"/>
  <c r="C291" i="9"/>
  <c r="E291" i="9"/>
  <c r="F291" i="9" s="1"/>
  <c r="A292" i="9"/>
  <c r="E292" i="9" s="1"/>
  <c r="F292" i="9" s="1"/>
  <c r="B292" i="9"/>
  <c r="C292" i="9"/>
  <c r="A293" i="9"/>
  <c r="E293" i="9" s="1"/>
  <c r="F293" i="9" s="1"/>
  <c r="B293" i="9"/>
  <c r="C293" i="9"/>
  <c r="A294" i="9"/>
  <c r="E294" i="9" s="1"/>
  <c r="F294" i="9" s="1"/>
  <c r="B294" i="9"/>
  <c r="C294" i="9"/>
  <c r="A295" i="9"/>
  <c r="E295" i="9" s="1"/>
  <c r="B295" i="9"/>
  <c r="C295" i="9"/>
  <c r="F295" i="9"/>
  <c r="A296" i="9"/>
  <c r="B296" i="9"/>
  <c r="C296" i="9"/>
  <c r="E296" i="9"/>
  <c r="F296" i="9" s="1"/>
  <c r="A297" i="9"/>
  <c r="B297" i="9"/>
  <c r="C297" i="9"/>
  <c r="E297" i="9"/>
  <c r="F297" i="9" s="1"/>
  <c r="A298" i="9"/>
  <c r="B298" i="9"/>
  <c r="C298" i="9"/>
  <c r="E298" i="9"/>
  <c r="F298" i="9" s="1"/>
  <c r="A299" i="9"/>
  <c r="B299" i="9"/>
  <c r="C299" i="9"/>
  <c r="E299" i="9"/>
  <c r="F299" i="9" s="1"/>
  <c r="A300" i="9"/>
  <c r="E300" i="9" s="1"/>
  <c r="F300" i="9" s="1"/>
  <c r="B300" i="9"/>
  <c r="C300" i="9"/>
  <c r="A301" i="9"/>
  <c r="E301" i="9" s="1"/>
  <c r="F301" i="9" s="1"/>
  <c r="B301" i="9"/>
  <c r="C301" i="9"/>
  <c r="A302" i="9"/>
  <c r="E302" i="9" s="1"/>
  <c r="F302" i="9" s="1"/>
  <c r="B302" i="9"/>
  <c r="C302" i="9"/>
  <c r="A303" i="9"/>
  <c r="E303" i="9" s="1"/>
  <c r="F303" i="9" s="1"/>
  <c r="B303" i="9"/>
  <c r="C303" i="9"/>
  <c r="A304" i="9"/>
  <c r="E304" i="9" s="1"/>
  <c r="F304" i="9" s="1"/>
  <c r="B304" i="9"/>
  <c r="C304" i="9"/>
  <c r="A305" i="9"/>
  <c r="B305" i="9"/>
  <c r="C305" i="9"/>
  <c r="E305" i="9"/>
  <c r="F305" i="9" s="1"/>
  <c r="A306" i="9"/>
  <c r="B306" i="9"/>
  <c r="C306" i="9"/>
  <c r="E306" i="9"/>
  <c r="F306" i="9" s="1"/>
  <c r="A307" i="9"/>
  <c r="B307" i="9"/>
  <c r="C307" i="9"/>
  <c r="E307" i="9"/>
  <c r="F307" i="9" s="1"/>
  <c r="A308" i="9"/>
  <c r="E308" i="9" s="1"/>
  <c r="F308" i="9" s="1"/>
  <c r="B308" i="9"/>
  <c r="C308" i="9"/>
  <c r="A309" i="9"/>
  <c r="B309" i="9"/>
  <c r="C309" i="9"/>
  <c r="E309" i="9"/>
  <c r="F309" i="9" s="1"/>
  <c r="A310" i="9"/>
  <c r="B310" i="9"/>
  <c r="C310" i="9"/>
  <c r="E310" i="9"/>
  <c r="F310" i="9" s="1"/>
  <c r="A311" i="9"/>
  <c r="B311" i="9"/>
  <c r="C311" i="9"/>
  <c r="E311" i="9"/>
  <c r="F311" i="9" s="1"/>
  <c r="A312" i="9"/>
  <c r="E312" i="9" s="1"/>
  <c r="F312" i="9" s="1"/>
  <c r="B312" i="9"/>
  <c r="C312" i="9"/>
  <c r="A313" i="9"/>
  <c r="B313" i="9"/>
  <c r="C313" i="9"/>
  <c r="E313" i="9"/>
  <c r="F313" i="9" s="1"/>
  <c r="A314" i="9"/>
  <c r="B314" i="9"/>
  <c r="C314" i="9"/>
  <c r="E314" i="9"/>
  <c r="F314" i="9" s="1"/>
  <c r="A315" i="9"/>
  <c r="B315" i="9"/>
  <c r="C315" i="9"/>
  <c r="E315" i="9"/>
  <c r="F315" i="9" s="1"/>
  <c r="A316" i="9"/>
  <c r="E316" i="9" s="1"/>
  <c r="F316" i="9" s="1"/>
  <c r="B316" i="9"/>
  <c r="C316" i="9"/>
  <c r="A317" i="9"/>
  <c r="E317" i="9" s="1"/>
  <c r="F317" i="9" s="1"/>
  <c r="B317" i="9"/>
  <c r="C317" i="9"/>
  <c r="A318" i="9"/>
  <c r="E318" i="9" s="1"/>
  <c r="F318" i="9" s="1"/>
  <c r="B318" i="9"/>
  <c r="C318" i="9"/>
  <c r="A319" i="9"/>
  <c r="E319" i="9" s="1"/>
  <c r="F319" i="9" s="1"/>
  <c r="B319" i="9"/>
  <c r="C319" i="9"/>
  <c r="A320" i="9"/>
  <c r="E320" i="9" s="1"/>
  <c r="F320" i="9" s="1"/>
  <c r="B320" i="9"/>
  <c r="C320" i="9"/>
  <c r="A321" i="9"/>
  <c r="B321" i="9"/>
  <c r="C321" i="9"/>
  <c r="E321" i="9"/>
  <c r="F321" i="9" s="1"/>
  <c r="A322" i="9"/>
  <c r="B322" i="9"/>
  <c r="C322" i="9"/>
  <c r="E322" i="9"/>
  <c r="F322" i="9" s="1"/>
  <c r="A323" i="9"/>
  <c r="B323" i="9"/>
  <c r="C323" i="9"/>
  <c r="E323" i="9"/>
  <c r="F323" i="9" s="1"/>
  <c r="A324" i="9"/>
  <c r="E324" i="9" s="1"/>
  <c r="F324" i="9" s="1"/>
  <c r="B324" i="9"/>
  <c r="C324" i="9"/>
  <c r="A325" i="9"/>
  <c r="B325" i="9"/>
  <c r="C325" i="9"/>
  <c r="E325" i="9"/>
  <c r="F325" i="9" s="1"/>
  <c r="A326" i="9"/>
  <c r="B326" i="9"/>
  <c r="C326" i="9"/>
  <c r="E326" i="9"/>
  <c r="F326" i="9" s="1"/>
  <c r="A327" i="9"/>
  <c r="B327" i="9"/>
  <c r="C327" i="9"/>
  <c r="E327" i="9"/>
  <c r="F327" i="9" s="1"/>
  <c r="A328" i="9"/>
  <c r="E328" i="9" s="1"/>
  <c r="F328" i="9" s="1"/>
  <c r="B328" i="9"/>
  <c r="C328" i="9"/>
  <c r="A329" i="9"/>
  <c r="E329" i="9" s="1"/>
  <c r="F329" i="9" s="1"/>
  <c r="B329" i="9"/>
  <c r="C329" i="9"/>
  <c r="A330" i="9"/>
  <c r="E330" i="9" s="1"/>
  <c r="F330" i="9" s="1"/>
  <c r="B330" i="9"/>
  <c r="C330" i="9"/>
  <c r="A331" i="9"/>
  <c r="E331" i="9" s="1"/>
  <c r="F331" i="9" s="1"/>
  <c r="B331" i="9"/>
  <c r="C3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B149" i="9"/>
  <c r="C149" i="9"/>
  <c r="E149" i="9"/>
  <c r="F149" i="9" s="1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B153" i="9"/>
  <c r="C153" i="9"/>
  <c r="E153" i="9"/>
  <c r="F153" i="9" s="1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B161" i="9"/>
  <c r="C161" i="9"/>
  <c r="E161" i="9"/>
  <c r="F161" i="9" s="1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B165" i="9"/>
  <c r="C165" i="9"/>
  <c r="E165" i="9"/>
  <c r="F165" i="9" s="1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B169" i="9"/>
  <c r="C169" i="9"/>
  <c r="E169" i="9"/>
  <c r="F169" i="9" s="1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B198" i="9"/>
  <c r="C198" i="9"/>
  <c r="E198" i="9"/>
  <c r="F198" i="9" s="1"/>
  <c r="A199" i="9"/>
  <c r="B199" i="9"/>
  <c r="C199" i="9"/>
  <c r="E199" i="9"/>
  <c r="F199" i="9" s="1"/>
  <c r="A200" i="9"/>
  <c r="B200" i="9"/>
  <c r="C200" i="9"/>
  <c r="E200" i="9"/>
  <c r="F200" i="9" s="1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B47" i="9"/>
  <c r="C47" i="9"/>
  <c r="E47" i="9"/>
  <c r="F47" i="9" s="1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B51" i="9"/>
  <c r="C51" i="9"/>
  <c r="E51" i="9"/>
  <c r="F51" i="9" s="1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B55" i="9"/>
  <c r="C55" i="9"/>
  <c r="E55" i="9"/>
  <c r="F55" i="9" s="1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B63" i="9"/>
  <c r="C63" i="9"/>
  <c r="E63" i="9"/>
  <c r="F63" i="9" s="1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B67" i="9"/>
  <c r="C67" i="9"/>
  <c r="E67" i="9"/>
  <c r="F67" i="9" s="1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B71" i="9"/>
  <c r="C71" i="9"/>
  <c r="E71" i="9"/>
  <c r="F71" i="9" s="1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B79" i="9"/>
  <c r="C79" i="9"/>
  <c r="E79" i="9"/>
  <c r="F79" i="9" s="1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B83" i="9"/>
  <c r="C83" i="9"/>
  <c r="E83" i="9"/>
  <c r="F83" i="9" s="1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B87" i="9"/>
  <c r="C87" i="9"/>
  <c r="E87" i="9"/>
  <c r="F87" i="9" s="1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B95" i="9"/>
  <c r="C95" i="9"/>
  <c r="E95" i="9"/>
  <c r="F95" i="9" s="1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B99" i="9"/>
  <c r="C99" i="9"/>
  <c r="E99" i="9"/>
  <c r="F99" i="9" s="1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B103" i="9"/>
  <c r="C103" i="9"/>
  <c r="E103" i="9"/>
  <c r="F103" i="9" s="1"/>
  <c r="A104" i="9"/>
  <c r="E104" i="9" s="1"/>
  <c r="F104" i="9" s="1"/>
  <c r="B104" i="9"/>
  <c r="C104" i="9"/>
  <c r="A106" i="6"/>
  <c r="C12" i="6"/>
  <c r="D12" i="6"/>
  <c r="E12" i="6"/>
  <c r="F12" i="6"/>
  <c r="G12" i="6"/>
  <c r="H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244" i="9" s="1"/>
  <c r="D44" i="6"/>
  <c r="E44" i="6"/>
  <c r="F44" i="6"/>
  <c r="G44" i="6"/>
  <c r="H44" i="6"/>
  <c r="C45" i="6"/>
  <c r="D245" i="9" s="1"/>
  <c r="D45" i="6"/>
  <c r="E45" i="6"/>
  <c r="F45" i="6"/>
  <c r="G45" i="6"/>
  <c r="H45" i="6"/>
  <c r="C46" i="6"/>
  <c r="D246" i="9" s="1"/>
  <c r="D46" i="6"/>
  <c r="E46" i="6"/>
  <c r="F46" i="6"/>
  <c r="G46" i="6"/>
  <c r="H46" i="6"/>
  <c r="C47" i="6"/>
  <c r="D247" i="9" s="1"/>
  <c r="D47" i="6"/>
  <c r="E47" i="6"/>
  <c r="F47" i="6"/>
  <c r="G47" i="6"/>
  <c r="H47" i="6"/>
  <c r="C48" i="6"/>
  <c r="D248" i="9" s="1"/>
  <c r="D48" i="6"/>
  <c r="E48" i="6"/>
  <c r="F48" i="6"/>
  <c r="G48" i="6"/>
  <c r="H48" i="6"/>
  <c r="C49" i="6"/>
  <c r="D249" i="9" s="1"/>
  <c r="D49" i="6"/>
  <c r="E49" i="6"/>
  <c r="F49" i="6"/>
  <c r="G49" i="6"/>
  <c r="H49" i="6"/>
  <c r="C50" i="6"/>
  <c r="D250" i="9" s="1"/>
  <c r="D50" i="6"/>
  <c r="E50" i="6"/>
  <c r="F50" i="6"/>
  <c r="G50" i="6"/>
  <c r="H50" i="6"/>
  <c r="C51" i="6"/>
  <c r="D251" i="9" s="1"/>
  <c r="D51" i="6"/>
  <c r="E51" i="6"/>
  <c r="F51" i="6"/>
  <c r="G51" i="6"/>
  <c r="H51" i="6"/>
  <c r="C52" i="6"/>
  <c r="D252" i="9" s="1"/>
  <c r="D52" i="6"/>
  <c r="E52" i="6"/>
  <c r="F52" i="6"/>
  <c r="G52" i="6"/>
  <c r="H52" i="6"/>
  <c r="C53" i="6"/>
  <c r="D253" i="9" s="1"/>
  <c r="D53" i="6"/>
  <c r="E53" i="6"/>
  <c r="F53" i="6"/>
  <c r="G53" i="6"/>
  <c r="H53" i="6"/>
  <c r="C54" i="6"/>
  <c r="D254" i="9" s="1"/>
  <c r="D54" i="6"/>
  <c r="E54" i="6"/>
  <c r="F54" i="6"/>
  <c r="G54" i="6"/>
  <c r="H54" i="6"/>
  <c r="C55" i="6"/>
  <c r="D255" i="9" s="1"/>
  <c r="D55" i="6"/>
  <c r="E55" i="6"/>
  <c r="F55" i="6"/>
  <c r="G55" i="6"/>
  <c r="H55" i="6"/>
  <c r="C56" i="6"/>
  <c r="D256" i="9" s="1"/>
  <c r="D56" i="6"/>
  <c r="E56" i="6"/>
  <c r="F56" i="6"/>
  <c r="G56" i="6"/>
  <c r="H56" i="6"/>
  <c r="C57" i="6"/>
  <c r="D257" i="9" s="1"/>
  <c r="D57" i="6"/>
  <c r="E57" i="6"/>
  <c r="F57" i="6"/>
  <c r="G57" i="6"/>
  <c r="H57" i="6"/>
  <c r="C58" i="6"/>
  <c r="D258" i="9" s="1"/>
  <c r="D58" i="6"/>
  <c r="E58" i="6"/>
  <c r="F58" i="6"/>
  <c r="G58" i="6"/>
  <c r="H58" i="6"/>
  <c r="C59" i="6"/>
  <c r="D259" i="9" s="1"/>
  <c r="D59" i="6"/>
  <c r="E59" i="6"/>
  <c r="F59" i="6"/>
  <c r="G59" i="6"/>
  <c r="H59" i="6"/>
  <c r="C60" i="6"/>
  <c r="D260" i="9" s="1"/>
  <c r="D60" i="6"/>
  <c r="E60" i="6"/>
  <c r="F60" i="6"/>
  <c r="G60" i="6"/>
  <c r="H60" i="6"/>
  <c r="C61" i="6"/>
  <c r="D261" i="9" s="1"/>
  <c r="D61" i="6"/>
  <c r="E61" i="6"/>
  <c r="F61" i="6"/>
  <c r="G61" i="6"/>
  <c r="H61" i="6"/>
  <c r="C62" i="6"/>
  <c r="D262" i="9" s="1"/>
  <c r="D62" i="6"/>
  <c r="E62" i="6"/>
  <c r="F62" i="6"/>
  <c r="G62" i="6"/>
  <c r="H62" i="6"/>
  <c r="C63" i="6"/>
  <c r="D263" i="9" s="1"/>
  <c r="D63" i="6"/>
  <c r="E63" i="6"/>
  <c r="F63" i="6"/>
  <c r="G63" i="6"/>
  <c r="H63" i="6"/>
  <c r="C64" i="6"/>
  <c r="D264" i="9" s="1"/>
  <c r="D64" i="6"/>
  <c r="E64" i="6"/>
  <c r="F64" i="6"/>
  <c r="G64" i="6"/>
  <c r="H64" i="6"/>
  <c r="C65" i="6"/>
  <c r="D265" i="9" s="1"/>
  <c r="D65" i="6"/>
  <c r="E65" i="6"/>
  <c r="F65" i="6"/>
  <c r="G65" i="6"/>
  <c r="H65" i="6"/>
  <c r="C66" i="6"/>
  <c r="D266" i="9" s="1"/>
  <c r="D66" i="6"/>
  <c r="E66" i="6"/>
  <c r="F66" i="6"/>
  <c r="G66" i="6"/>
  <c r="H66" i="6"/>
  <c r="C67" i="6"/>
  <c r="D267" i="9" s="1"/>
  <c r="D67" i="6"/>
  <c r="E67" i="6"/>
  <c r="F67" i="6"/>
  <c r="G67" i="6"/>
  <c r="H67" i="6"/>
  <c r="C68" i="6"/>
  <c r="D268" i="9" s="1"/>
  <c r="D68" i="6"/>
  <c r="E68" i="6"/>
  <c r="F68" i="6"/>
  <c r="G68" i="6"/>
  <c r="H68" i="6"/>
  <c r="C69" i="6"/>
  <c r="D269" i="9" s="1"/>
  <c r="D69" i="6"/>
  <c r="E69" i="6"/>
  <c r="F69" i="6"/>
  <c r="G69" i="6"/>
  <c r="H69" i="6"/>
  <c r="C70" i="6"/>
  <c r="D270" i="9" s="1"/>
  <c r="D70" i="6"/>
  <c r="E70" i="6"/>
  <c r="F70" i="6"/>
  <c r="G70" i="6"/>
  <c r="H70" i="6"/>
  <c r="C71" i="6"/>
  <c r="D271" i="9" s="1"/>
  <c r="D71" i="6"/>
  <c r="E71" i="6"/>
  <c r="F71" i="6"/>
  <c r="G71" i="6"/>
  <c r="H71" i="6"/>
  <c r="C72" i="6"/>
  <c r="D272" i="9" s="1"/>
  <c r="D72" i="6"/>
  <c r="E72" i="6"/>
  <c r="F72" i="6"/>
  <c r="G72" i="6"/>
  <c r="H72" i="6"/>
  <c r="C73" i="6"/>
  <c r="D273" i="9" s="1"/>
  <c r="D73" i="6"/>
  <c r="E73" i="6"/>
  <c r="F73" i="6"/>
  <c r="G73" i="6"/>
  <c r="H73" i="6"/>
  <c r="C74" i="6"/>
  <c r="D274" i="9" s="1"/>
  <c r="D74" i="6"/>
  <c r="E74" i="6"/>
  <c r="F74" i="6"/>
  <c r="G74" i="6"/>
  <c r="H74" i="6"/>
  <c r="C75" i="6"/>
  <c r="D275" i="9" s="1"/>
  <c r="D75" i="6"/>
  <c r="E75" i="6"/>
  <c r="F75" i="6"/>
  <c r="G75" i="6"/>
  <c r="H75" i="6"/>
  <c r="C76" i="6"/>
  <c r="D276" i="9" s="1"/>
  <c r="D76" i="6"/>
  <c r="E76" i="6"/>
  <c r="F76" i="6"/>
  <c r="G76" i="6"/>
  <c r="H76" i="6"/>
  <c r="C77" i="6"/>
  <c r="D277" i="9" s="1"/>
  <c r="D77" i="6"/>
  <c r="E77" i="6"/>
  <c r="F77" i="6"/>
  <c r="G77" i="6"/>
  <c r="H77" i="6"/>
  <c r="C78" i="6"/>
  <c r="D278" i="9" s="1"/>
  <c r="D78" i="6"/>
  <c r="E78" i="6"/>
  <c r="F78" i="6"/>
  <c r="G78" i="6"/>
  <c r="H78" i="6"/>
  <c r="C79" i="6"/>
  <c r="D279" i="9" s="1"/>
  <c r="D79" i="6"/>
  <c r="E79" i="6"/>
  <c r="F79" i="6"/>
  <c r="G79" i="6"/>
  <c r="H79" i="6"/>
  <c r="C80" i="6"/>
  <c r="D280" i="9" s="1"/>
  <c r="D80" i="6"/>
  <c r="E80" i="6"/>
  <c r="F80" i="6"/>
  <c r="G80" i="6"/>
  <c r="H80" i="6"/>
  <c r="C81" i="6"/>
  <c r="D281" i="9" s="1"/>
  <c r="D81" i="6"/>
  <c r="E81" i="6"/>
  <c r="F81" i="6"/>
  <c r="G81" i="6"/>
  <c r="H81" i="6"/>
  <c r="C82" i="6"/>
  <c r="D282" i="9" s="1"/>
  <c r="D82" i="6"/>
  <c r="E82" i="6"/>
  <c r="F82" i="6"/>
  <c r="G82" i="6"/>
  <c r="H82" i="6"/>
  <c r="C83" i="6"/>
  <c r="D283" i="9" s="1"/>
  <c r="D83" i="6"/>
  <c r="E83" i="6"/>
  <c r="F83" i="6"/>
  <c r="G83" i="6"/>
  <c r="H83" i="6"/>
  <c r="C84" i="6"/>
  <c r="D284" i="9" s="1"/>
  <c r="D84" i="6"/>
  <c r="E84" i="6"/>
  <c r="F84" i="6"/>
  <c r="G84" i="6"/>
  <c r="H84" i="6"/>
  <c r="C85" i="6"/>
  <c r="D285" i="9" s="1"/>
  <c r="D85" i="6"/>
  <c r="E85" i="6"/>
  <c r="F85" i="6"/>
  <c r="G85" i="6"/>
  <c r="H85" i="6"/>
  <c r="C86" i="6"/>
  <c r="D286" i="9" s="1"/>
  <c r="D86" i="6"/>
  <c r="E86" i="6"/>
  <c r="F86" i="6"/>
  <c r="G86" i="6"/>
  <c r="H86" i="6"/>
  <c r="C87" i="6"/>
  <c r="D287" i="9" s="1"/>
  <c r="D87" i="6"/>
  <c r="E87" i="6"/>
  <c r="F87" i="6"/>
  <c r="G87" i="6"/>
  <c r="H87" i="6"/>
  <c r="C88" i="6"/>
  <c r="D288" i="9" s="1"/>
  <c r="D88" i="6"/>
  <c r="E88" i="6"/>
  <c r="F88" i="6"/>
  <c r="G88" i="6"/>
  <c r="H88" i="6"/>
  <c r="C89" i="6"/>
  <c r="D289" i="9" s="1"/>
  <c r="D89" i="6"/>
  <c r="E89" i="6"/>
  <c r="F89" i="6"/>
  <c r="G89" i="6"/>
  <c r="H89" i="6"/>
  <c r="C90" i="6"/>
  <c r="D290" i="9" s="1"/>
  <c r="D90" i="6"/>
  <c r="E90" i="6"/>
  <c r="F90" i="6"/>
  <c r="G90" i="6"/>
  <c r="H90" i="6"/>
  <c r="C91" i="6"/>
  <c r="D291" i="9" s="1"/>
  <c r="D91" i="6"/>
  <c r="E91" i="6"/>
  <c r="F91" i="6"/>
  <c r="G91" i="6"/>
  <c r="H91" i="6"/>
  <c r="C92" i="6"/>
  <c r="D292" i="9" s="1"/>
  <c r="D92" i="6"/>
  <c r="E92" i="6"/>
  <c r="F92" i="6"/>
  <c r="G92" i="6"/>
  <c r="H92" i="6"/>
  <c r="C93" i="6"/>
  <c r="D293" i="9" s="1"/>
  <c r="D93" i="6"/>
  <c r="E93" i="6"/>
  <c r="F93" i="6"/>
  <c r="G93" i="6"/>
  <c r="H93" i="6"/>
  <c r="C94" i="6"/>
  <c r="D294" i="9" s="1"/>
  <c r="D94" i="6"/>
  <c r="E94" i="6"/>
  <c r="F94" i="6"/>
  <c r="G94" i="6"/>
  <c r="H94" i="6"/>
  <c r="C95" i="6"/>
  <c r="D295" i="9" s="1"/>
  <c r="D95" i="6"/>
  <c r="E95" i="6"/>
  <c r="F95" i="6"/>
  <c r="G95" i="6"/>
  <c r="H95" i="6"/>
  <c r="C96" i="6"/>
  <c r="D296" i="9" s="1"/>
  <c r="D96" i="6"/>
  <c r="E96" i="6"/>
  <c r="F96" i="6"/>
  <c r="G96" i="6"/>
  <c r="H96" i="6"/>
  <c r="C97" i="6"/>
  <c r="D297" i="9" s="1"/>
  <c r="D97" i="6"/>
  <c r="E97" i="6"/>
  <c r="F97" i="6"/>
  <c r="G97" i="6"/>
  <c r="H97" i="6"/>
  <c r="C98" i="6"/>
  <c r="D298" i="9" s="1"/>
  <c r="D98" i="6"/>
  <c r="E98" i="6"/>
  <c r="F98" i="6"/>
  <c r="G98" i="6"/>
  <c r="H98" i="6"/>
  <c r="C99" i="6"/>
  <c r="D299" i="9" s="1"/>
  <c r="D99" i="6"/>
  <c r="E99" i="6"/>
  <c r="F99" i="6"/>
  <c r="G99" i="6"/>
  <c r="H99" i="6"/>
  <c r="C100" i="6"/>
  <c r="D300" i="9" s="1"/>
  <c r="D100" i="6"/>
  <c r="E100" i="6"/>
  <c r="F100" i="6"/>
  <c r="G100" i="6"/>
  <c r="H100" i="6"/>
  <c r="C101" i="6"/>
  <c r="D301" i="9" s="1"/>
  <c r="D101" i="6"/>
  <c r="E101" i="6"/>
  <c r="F101" i="6"/>
  <c r="G101" i="6"/>
  <c r="H101" i="6"/>
  <c r="C102" i="6"/>
  <c r="D302" i="9" s="1"/>
  <c r="D102" i="6"/>
  <c r="E102" i="6"/>
  <c r="F102" i="6"/>
  <c r="G102" i="6"/>
  <c r="H102" i="6"/>
  <c r="C103" i="6"/>
  <c r="D303" i="9" s="1"/>
  <c r="D103" i="6"/>
  <c r="E103" i="6"/>
  <c r="F103" i="6"/>
  <c r="G103" i="6"/>
  <c r="H103" i="6"/>
  <c r="C104" i="6"/>
  <c r="D304" i="9" s="1"/>
  <c r="D104" i="6"/>
  <c r="E104" i="6"/>
  <c r="F104" i="6"/>
  <c r="G104" i="6"/>
  <c r="H104" i="6"/>
  <c r="A106" i="5"/>
  <c r="C10" i="5"/>
  <c r="D110" i="9" s="1"/>
  <c r="D10" i="5"/>
  <c r="E10" i="5"/>
  <c r="F10" i="5"/>
  <c r="G10" i="5"/>
  <c r="H10" i="5"/>
  <c r="C11" i="5"/>
  <c r="D111" i="9" s="1"/>
  <c r="D11" i="5"/>
  <c r="E11" i="5"/>
  <c r="F11" i="5"/>
  <c r="G11" i="5"/>
  <c r="H11" i="5"/>
  <c r="C12" i="5"/>
  <c r="D12" i="5"/>
  <c r="E12" i="5"/>
  <c r="F12" i="5"/>
  <c r="G12" i="5"/>
  <c r="H12" i="5"/>
  <c r="C13" i="5"/>
  <c r="D113" i="9" s="1"/>
  <c r="D13" i="5"/>
  <c r="E13" i="5"/>
  <c r="F13" i="5"/>
  <c r="G13" i="5"/>
  <c r="H13" i="5"/>
  <c r="C14" i="5"/>
  <c r="D114" i="9" s="1"/>
  <c r="D14" i="5"/>
  <c r="E14" i="5"/>
  <c r="F14" i="5"/>
  <c r="G14" i="5"/>
  <c r="H14" i="5"/>
  <c r="C15" i="5"/>
  <c r="D115" i="9" s="1"/>
  <c r="D15" i="5"/>
  <c r="E15" i="5"/>
  <c r="F15" i="5"/>
  <c r="G15" i="5"/>
  <c r="H15" i="5"/>
  <c r="C16" i="5"/>
  <c r="D116" i="9" s="1"/>
  <c r="D16" i="5"/>
  <c r="E16" i="5"/>
  <c r="F16" i="5"/>
  <c r="G16" i="5"/>
  <c r="H16" i="5"/>
  <c r="C17" i="5"/>
  <c r="D117" i="9" s="1"/>
  <c r="D17" i="5"/>
  <c r="E17" i="5"/>
  <c r="F17" i="5"/>
  <c r="G17" i="5"/>
  <c r="H17" i="5"/>
  <c r="C18" i="5"/>
  <c r="D118" i="9" s="1"/>
  <c r="D18" i="5"/>
  <c r="E18" i="5"/>
  <c r="F18" i="5"/>
  <c r="G18" i="5"/>
  <c r="H18" i="5"/>
  <c r="C19" i="5"/>
  <c r="D119" i="9" s="1"/>
  <c r="D19" i="5"/>
  <c r="E19" i="5"/>
  <c r="F19" i="5"/>
  <c r="G19" i="5"/>
  <c r="H19" i="5"/>
  <c r="C20" i="5"/>
  <c r="D120" i="9" s="1"/>
  <c r="D20" i="5"/>
  <c r="E20" i="5"/>
  <c r="F20" i="5"/>
  <c r="G20" i="5"/>
  <c r="H20" i="5"/>
  <c r="C21" i="5"/>
  <c r="D121" i="9" s="1"/>
  <c r="D21" i="5"/>
  <c r="E21" i="5"/>
  <c r="F21" i="5"/>
  <c r="G21" i="5"/>
  <c r="H21" i="5"/>
  <c r="C22" i="5"/>
  <c r="D122" i="9" s="1"/>
  <c r="D22" i="5"/>
  <c r="E22" i="5"/>
  <c r="F22" i="5"/>
  <c r="G22" i="5"/>
  <c r="H22" i="5"/>
  <c r="C23" i="5"/>
  <c r="D123" i="9" s="1"/>
  <c r="D23" i="5"/>
  <c r="E23" i="5"/>
  <c r="F23" i="5"/>
  <c r="G23" i="5"/>
  <c r="H23" i="5"/>
  <c r="C24" i="5"/>
  <c r="D124" i="9" s="1"/>
  <c r="D24" i="5"/>
  <c r="E24" i="5"/>
  <c r="F24" i="5"/>
  <c r="G24" i="5"/>
  <c r="H24" i="5"/>
  <c r="C25" i="5"/>
  <c r="D125" i="9" s="1"/>
  <c r="D25" i="5"/>
  <c r="E25" i="5"/>
  <c r="F25" i="5"/>
  <c r="G25" i="5"/>
  <c r="H25" i="5"/>
  <c r="C26" i="5"/>
  <c r="D126" i="9" s="1"/>
  <c r="D26" i="5"/>
  <c r="E26" i="5"/>
  <c r="F26" i="5"/>
  <c r="G26" i="5"/>
  <c r="H26" i="5"/>
  <c r="C27" i="5"/>
  <c r="D127" i="9" s="1"/>
  <c r="D27" i="5"/>
  <c r="E27" i="5"/>
  <c r="F27" i="5"/>
  <c r="G27" i="5"/>
  <c r="H27" i="5"/>
  <c r="C28" i="5"/>
  <c r="D28" i="5"/>
  <c r="E28" i="5"/>
  <c r="F28" i="5"/>
  <c r="G28" i="5"/>
  <c r="H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5" i="5"/>
  <c r="C5" i="5"/>
  <c r="D105" i="9" s="1"/>
  <c r="D11" i="6"/>
  <c r="C11" i="6"/>
  <c r="D211" i="9" s="1"/>
  <c r="D10" i="6"/>
  <c r="C10" i="6"/>
  <c r="D210" i="9" s="1"/>
  <c r="D9" i="6"/>
  <c r="C9" i="6"/>
  <c r="D209" i="9" s="1"/>
  <c r="D8" i="6"/>
  <c r="C8" i="6"/>
  <c r="D208" i="9" s="1"/>
  <c r="D7" i="6"/>
  <c r="C7" i="6"/>
  <c r="D207" i="9" s="1"/>
  <c r="D6" i="6"/>
  <c r="C6" i="6"/>
  <c r="D206" i="9" s="1"/>
  <c r="D5" i="6"/>
  <c r="C5" i="6"/>
  <c r="D205" i="9" s="1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A243" i="9"/>
  <c r="E243" i="9"/>
  <c r="F243" i="9" s="1"/>
  <c r="A242" i="9"/>
  <c r="E242" i="9" s="1"/>
  <c r="F242" i="9" s="1"/>
  <c r="A241" i="9"/>
  <c r="E241" i="9" s="1"/>
  <c r="F241" i="9" s="1"/>
  <c r="A240" i="9"/>
  <c r="E240" i="9" s="1"/>
  <c r="F240" i="9" s="1"/>
  <c r="A239" i="9"/>
  <c r="E239" i="9"/>
  <c r="F239" i="9" s="1"/>
  <c r="A238" i="9"/>
  <c r="E238" i="9" s="1"/>
  <c r="F238" i="9" s="1"/>
  <c r="A237" i="9"/>
  <c r="E237" i="9" s="1"/>
  <c r="F237" i="9" s="1"/>
  <c r="A236" i="9"/>
  <c r="E236" i="9" s="1"/>
  <c r="F236" i="9" s="1"/>
  <c r="A235" i="9"/>
  <c r="E235" i="9"/>
  <c r="F235" i="9" s="1"/>
  <c r="A234" i="9"/>
  <c r="E234" i="9" s="1"/>
  <c r="F234" i="9"/>
  <c r="A233" i="9"/>
  <c r="E233" i="9"/>
  <c r="F233" i="9" s="1"/>
  <c r="A232" i="9"/>
  <c r="E232" i="9" s="1"/>
  <c r="F232" i="9" s="1"/>
  <c r="A231" i="9"/>
  <c r="E231" i="9" s="1"/>
  <c r="F231" i="9" s="1"/>
  <c r="A230" i="9"/>
  <c r="E230" i="9" s="1"/>
  <c r="F230" i="9" s="1"/>
  <c r="A229" i="9"/>
  <c r="E229" i="9"/>
  <c r="F229" i="9" s="1"/>
  <c r="A228" i="9"/>
  <c r="E228" i="9" s="1"/>
  <c r="F228" i="9" s="1"/>
  <c r="A227" i="9"/>
  <c r="E227" i="9" s="1"/>
  <c r="F227" i="9" s="1"/>
  <c r="A226" i="9"/>
  <c r="E226" i="9" s="1"/>
  <c r="F226" i="9" s="1"/>
  <c r="A225" i="9"/>
  <c r="E225" i="9"/>
  <c r="F225" i="9" s="1"/>
  <c r="A224" i="9"/>
  <c r="E224" i="9" s="1"/>
  <c r="F224" i="9" s="1"/>
  <c r="A223" i="9"/>
  <c r="E223" i="9" s="1"/>
  <c r="F223" i="9" s="1"/>
  <c r="A222" i="9"/>
  <c r="E222" i="9" s="1"/>
  <c r="F222" i="9" s="1"/>
  <c r="A221" i="9"/>
  <c r="E221" i="9"/>
  <c r="F221" i="9" s="1"/>
  <c r="A220" i="9"/>
  <c r="E220" i="9" s="1"/>
  <c r="F220" i="9" s="1"/>
  <c r="A219" i="9"/>
  <c r="E219" i="9" s="1"/>
  <c r="F219" i="9" s="1"/>
  <c r="A218" i="9"/>
  <c r="E218" i="9" s="1"/>
  <c r="F218" i="9" s="1"/>
  <c r="A217" i="9"/>
  <c r="E217" i="9" s="1"/>
  <c r="F217" i="9" s="1"/>
  <c r="A216" i="9"/>
  <c r="E216" i="9" s="1"/>
  <c r="F216" i="9" s="1"/>
  <c r="A215" i="9"/>
  <c r="E215" i="9"/>
  <c r="F215" i="9" s="1"/>
  <c r="A214" i="9"/>
  <c r="E214" i="9" s="1"/>
  <c r="F214" i="9" s="1"/>
  <c r="A213" i="9"/>
  <c r="E213" i="9" s="1"/>
  <c r="F213" i="9" s="1"/>
  <c r="A212" i="9"/>
  <c r="A205" i="9"/>
  <c r="A206" i="9"/>
  <c r="A207" i="9"/>
  <c r="A208" i="9"/>
  <c r="A209" i="9"/>
  <c r="A210" i="9"/>
  <c r="A211" i="9"/>
  <c r="E212" i="9"/>
  <c r="F212" i="9" s="1"/>
  <c r="A143" i="9"/>
  <c r="E143" i="9" s="1"/>
  <c r="F143" i="9"/>
  <c r="A142" i="9"/>
  <c r="E142" i="9"/>
  <c r="F142" i="9" s="1"/>
  <c r="A141" i="9"/>
  <c r="E141" i="9" s="1"/>
  <c r="F141" i="9"/>
  <c r="A140" i="9"/>
  <c r="E140" i="9"/>
  <c r="F140" i="9" s="1"/>
  <c r="A139" i="9"/>
  <c r="E139" i="9" s="1"/>
  <c r="F139" i="9"/>
  <c r="A138" i="9"/>
  <c r="E138" i="9"/>
  <c r="F138" i="9" s="1"/>
  <c r="A137" i="9"/>
  <c r="E137" i="9" s="1"/>
  <c r="F137" i="9"/>
  <c r="A136" i="9"/>
  <c r="E136" i="9"/>
  <c r="F136" i="9" s="1"/>
  <c r="A135" i="9"/>
  <c r="E135" i="9" s="1"/>
  <c r="F135" i="9"/>
  <c r="A134" i="9"/>
  <c r="E134" i="9"/>
  <c r="F134" i="9" s="1"/>
  <c r="A133" i="9"/>
  <c r="E133" i="9" s="1"/>
  <c r="F133" i="9"/>
  <c r="A132" i="9"/>
  <c r="E132" i="9"/>
  <c r="F132" i="9" s="1"/>
  <c r="A131" i="9"/>
  <c r="E131" i="9" s="1"/>
  <c r="F131" i="9"/>
  <c r="A130" i="9"/>
  <c r="E130" i="9"/>
  <c r="F130" i="9" s="1"/>
  <c r="A129" i="9"/>
  <c r="E129" i="9" s="1"/>
  <c r="F129" i="9"/>
  <c r="A128" i="9"/>
  <c r="E128" i="9"/>
  <c r="F128" i="9" s="1"/>
  <c r="A127" i="9"/>
  <c r="E127" i="9" s="1"/>
  <c r="F127" i="9"/>
  <c r="A126" i="9"/>
  <c r="E126" i="9"/>
  <c r="F126" i="9" s="1"/>
  <c r="A125" i="9"/>
  <c r="E125" i="9" s="1"/>
  <c r="F125" i="9"/>
  <c r="A124" i="9"/>
  <c r="E124" i="9"/>
  <c r="F124" i="9" s="1"/>
  <c r="A123" i="9"/>
  <c r="E123" i="9" s="1"/>
  <c r="F123" i="9"/>
  <c r="A122" i="9"/>
  <c r="E122" i="9"/>
  <c r="F122" i="9" s="1"/>
  <c r="A121" i="9"/>
  <c r="E121" i="9" s="1"/>
  <c r="F121" i="9"/>
  <c r="A120" i="9"/>
  <c r="E120" i="9"/>
  <c r="F120" i="9" s="1"/>
  <c r="A119" i="9"/>
  <c r="E119" i="9" s="1"/>
  <c r="F119" i="9"/>
  <c r="A118" i="9"/>
  <c r="E118" i="9"/>
  <c r="F118" i="9" s="1"/>
  <c r="A117" i="9"/>
  <c r="E117" i="9" s="1"/>
  <c r="F117" i="9"/>
  <c r="A116" i="9"/>
  <c r="E116" i="9"/>
  <c r="F116" i="9" s="1"/>
  <c r="A115" i="9"/>
  <c r="E115" i="9" s="1"/>
  <c r="F115" i="9"/>
  <c r="A114" i="9"/>
  <c r="E114" i="9"/>
  <c r="F114" i="9" s="1"/>
  <c r="A113" i="9"/>
  <c r="E113" i="9" s="1"/>
  <c r="F113" i="9"/>
  <c r="A112" i="9"/>
  <c r="E112" i="9"/>
  <c r="F112" i="9" s="1"/>
  <c r="A111" i="9"/>
  <c r="E111" i="9" s="1"/>
  <c r="F111" i="9"/>
  <c r="A110" i="9"/>
  <c r="A105" i="9"/>
  <c r="A106" i="9"/>
  <c r="A107" i="9"/>
  <c r="A108" i="9"/>
  <c r="A109" i="9"/>
  <c r="E110" i="9"/>
  <c r="F110" i="9"/>
  <c r="A43" i="9"/>
  <c r="E43" i="9"/>
  <c r="F43" i="9" s="1"/>
  <c r="A42" i="9"/>
  <c r="E42" i="9" s="1"/>
  <c r="F42" i="9"/>
  <c r="A41" i="9"/>
  <c r="E41" i="9"/>
  <c r="F41" i="9" s="1"/>
  <c r="A40" i="9"/>
  <c r="E40" i="9" s="1"/>
  <c r="F40" i="9"/>
  <c r="A39" i="9"/>
  <c r="E39" i="9"/>
  <c r="F39" i="9" s="1"/>
  <c r="A38" i="9"/>
  <c r="E38" i="9" s="1"/>
  <c r="F38" i="9"/>
  <c r="A37" i="9"/>
  <c r="E37" i="9"/>
  <c r="F37" i="9" s="1"/>
  <c r="A36" i="9"/>
  <c r="E36" i="9" s="1"/>
  <c r="F36" i="9"/>
  <c r="A35" i="9"/>
  <c r="E35" i="9"/>
  <c r="F35" i="9" s="1"/>
  <c r="A34" i="9"/>
  <c r="E34" i="9" s="1"/>
  <c r="F34" i="9"/>
  <c r="A33" i="9"/>
  <c r="E33" i="9"/>
  <c r="F33" i="9" s="1"/>
  <c r="A32" i="9"/>
  <c r="E32" i="9" s="1"/>
  <c r="F32" i="9"/>
  <c r="A31" i="9"/>
  <c r="E31" i="9"/>
  <c r="F31" i="9" s="1"/>
  <c r="A30" i="9"/>
  <c r="E30" i="9" s="1"/>
  <c r="F30" i="9"/>
  <c r="A29" i="9"/>
  <c r="E29" i="9"/>
  <c r="F29" i="9" s="1"/>
  <c r="A28" i="9"/>
  <c r="E28" i="9" s="1"/>
  <c r="F28" i="9"/>
  <c r="A27" i="9"/>
  <c r="E27" i="9"/>
  <c r="F27" i="9" s="1"/>
  <c r="A26" i="9"/>
  <c r="E26" i="9" s="1"/>
  <c r="F26" i="9"/>
  <c r="A25" i="9"/>
  <c r="E25" i="9"/>
  <c r="F25" i="9" s="1"/>
  <c r="A24" i="9"/>
  <c r="E24" i="9" s="1"/>
  <c r="F24" i="9"/>
  <c r="A23" i="9"/>
  <c r="E23" i="9"/>
  <c r="F23" i="9" s="1"/>
  <c r="A22" i="9"/>
  <c r="E22" i="9" s="1"/>
  <c r="F22" i="9"/>
  <c r="A21" i="9"/>
  <c r="E21" i="9"/>
  <c r="F21" i="9" s="1"/>
  <c r="A20" i="9"/>
  <c r="E20" i="9" s="1"/>
  <c r="F20" i="9"/>
  <c r="A19" i="9"/>
  <c r="E19" i="9"/>
  <c r="F19" i="9" s="1"/>
  <c r="A18" i="9"/>
  <c r="E18" i="9" s="1"/>
  <c r="F18" i="9"/>
  <c r="A17" i="9"/>
  <c r="E17" i="9"/>
  <c r="F17" i="9" s="1"/>
  <c r="A16" i="9"/>
  <c r="E16" i="9" s="1"/>
  <c r="F16" i="9"/>
  <c r="A15" i="9"/>
  <c r="E15" i="9"/>
  <c r="F15" i="9" s="1"/>
  <c r="A14" i="9"/>
  <c r="E14" i="9" s="1"/>
  <c r="F14" i="9"/>
  <c r="A13" i="9"/>
  <c r="E13" i="9"/>
  <c r="F13" i="9" s="1"/>
  <c r="A12" i="9"/>
  <c r="E12" i="9" s="1"/>
  <c r="F12" i="9"/>
  <c r="A11" i="9"/>
  <c r="E11" i="9"/>
  <c r="F11" i="9" s="1"/>
  <c r="A10" i="9"/>
  <c r="E10" i="9" s="1"/>
  <c r="F10" i="9"/>
  <c r="A9" i="9"/>
  <c r="A5" i="9"/>
  <c r="A6" i="9"/>
  <c r="A7" i="9"/>
  <c r="A8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131" i="9"/>
  <c r="C131" i="9"/>
  <c r="B132" i="9"/>
  <c r="C132" i="9"/>
  <c r="D132" i="9"/>
  <c r="B133" i="9"/>
  <c r="C133" i="9"/>
  <c r="B134" i="9"/>
  <c r="C134" i="9"/>
  <c r="B135" i="9"/>
  <c r="C135" i="9"/>
  <c r="D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E104" i="2"/>
  <c r="F104" i="2"/>
  <c r="G104" i="2"/>
  <c r="H104" i="2"/>
  <c r="A2" i="8"/>
  <c r="A332" i="9"/>
  <c r="A333" i="9"/>
  <c r="E333" i="9" s="1"/>
  <c r="F333" i="9" s="1"/>
  <c r="A334" i="9"/>
  <c r="A335" i="9"/>
  <c r="E335" i="9" s="1"/>
  <c r="F335" i="9" s="1"/>
  <c r="A336" i="9"/>
  <c r="A337" i="9"/>
  <c r="E337" i="9" s="1"/>
  <c r="F337" i="9" s="1"/>
  <c r="C333" i="9"/>
  <c r="C210" i="9"/>
  <c r="C8" i="9"/>
  <c r="C205" i="9"/>
  <c r="C206" i="9"/>
  <c r="C207" i="9"/>
  <c r="C106" i="9"/>
  <c r="C209" i="9"/>
  <c r="C208" i="9"/>
  <c r="C105" i="9"/>
  <c r="C9" i="9"/>
  <c r="C336" i="9"/>
  <c r="C109" i="9"/>
  <c r="C337" i="9"/>
  <c r="C6" i="9"/>
  <c r="C211" i="9"/>
  <c r="C107" i="9"/>
  <c r="C108" i="9"/>
  <c r="C7" i="9"/>
  <c r="C10" i="9"/>
  <c r="C5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C110" i="9"/>
  <c r="C332" i="9"/>
  <c r="C212" i="9"/>
  <c r="C335" i="9"/>
  <c r="C334" i="9"/>
  <c r="C111" i="9"/>
  <c r="C217" i="9"/>
  <c r="C216" i="9"/>
  <c r="C112" i="9"/>
  <c r="C214" i="9"/>
  <c r="C115" i="9"/>
  <c r="C113" i="9"/>
  <c r="C116" i="9"/>
  <c r="C123" i="9"/>
  <c r="C121" i="9"/>
  <c r="C122" i="9"/>
  <c r="C120" i="9"/>
  <c r="C119" i="9"/>
  <c r="C124" i="9"/>
  <c r="C213" i="9"/>
  <c r="C117" i="9"/>
  <c r="C118" i="9"/>
  <c r="C215" i="9"/>
  <c r="C2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E336" i="9"/>
  <c r="F336" i="9"/>
  <c r="C14" i="9"/>
  <c r="E332" i="9"/>
  <c r="F332" i="9" s="1"/>
  <c r="C12" i="9"/>
  <c r="E334" i="9"/>
  <c r="F334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2" i="8"/>
  <c r="K33" i="8" s="1"/>
  <c r="L33" i="8"/>
  <c r="L29" i="8"/>
  <c r="K30" i="8" s="1"/>
  <c r="L30" i="8"/>
  <c r="L26" i="8"/>
  <c r="L23" i="8"/>
  <c r="L21" i="8"/>
  <c r="L15" i="8"/>
  <c r="L12" i="8"/>
  <c r="I39" i="8"/>
  <c r="J39" i="8"/>
  <c r="J38" i="8"/>
  <c r="H36" i="8"/>
  <c r="I36" i="8"/>
  <c r="J36" i="8"/>
  <c r="J35" i="8"/>
  <c r="H33" i="8"/>
  <c r="I33" i="8"/>
  <c r="H30" i="8"/>
  <c r="I30" i="8"/>
  <c r="J30" i="8"/>
  <c r="J29" i="8"/>
  <c r="I29" i="8"/>
  <c r="H29" i="8"/>
  <c r="I27" i="8"/>
  <c r="J27" i="8"/>
  <c r="H26" i="8"/>
  <c r="I26" i="8"/>
  <c r="J26" i="8"/>
  <c r="H23" i="8"/>
  <c r="I23" i="8"/>
  <c r="J23" i="8"/>
  <c r="H21" i="8"/>
  <c r="I21" i="8"/>
  <c r="J21" i="8"/>
  <c r="J20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J12" i="8"/>
  <c r="I12" i="8"/>
  <c r="H12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358" i="9" s="1"/>
  <c r="B358" i="9"/>
  <c r="C30" i="10"/>
  <c r="D357" i="9" s="1"/>
  <c r="B357" i="9"/>
  <c r="C29" i="10"/>
  <c r="D356" i="9"/>
  <c r="B356" i="9"/>
  <c r="C28" i="10"/>
  <c r="D355" i="9" s="1"/>
  <c r="B355" i="9"/>
  <c r="C27" i="10"/>
  <c r="D354" i="9" s="1"/>
  <c r="B354" i="9"/>
  <c r="C26" i="10"/>
  <c r="D353" i="9" s="1"/>
  <c r="B353" i="9"/>
  <c r="C25" i="10"/>
  <c r="D352" i="9"/>
  <c r="B352" i="9"/>
  <c r="C24" i="10"/>
  <c r="D351" i="9" s="1"/>
  <c r="B351" i="9"/>
  <c r="C23" i="10"/>
  <c r="D350" i="9" s="1"/>
  <c r="B350" i="9"/>
  <c r="C22" i="10"/>
  <c r="D349" i="9" s="1"/>
  <c r="B349" i="9"/>
  <c r="C21" i="10"/>
  <c r="D348" i="9"/>
  <c r="B348" i="9"/>
  <c r="C20" i="10"/>
  <c r="D347" i="9" s="1"/>
  <c r="B347" i="9"/>
  <c r="C19" i="10"/>
  <c r="D346" i="9" s="1"/>
  <c r="B346" i="9"/>
  <c r="C18" i="10"/>
  <c r="D345" i="9" s="1"/>
  <c r="B345" i="9"/>
  <c r="C17" i="10"/>
  <c r="D344" i="9"/>
  <c r="B344" i="9"/>
  <c r="C16" i="10"/>
  <c r="D343" i="9" s="1"/>
  <c r="B343" i="9"/>
  <c r="C15" i="10"/>
  <c r="D342" i="9" s="1"/>
  <c r="B342" i="9"/>
  <c r="C14" i="10"/>
  <c r="D341" i="9" s="1"/>
  <c r="B341" i="9"/>
  <c r="C13" i="10"/>
  <c r="D340" i="9"/>
  <c r="B340" i="9"/>
  <c r="C12" i="10"/>
  <c r="D339" i="9" s="1"/>
  <c r="B339" i="9"/>
  <c r="C11" i="10"/>
  <c r="D338" i="9" s="1"/>
  <c r="B338" i="9"/>
  <c r="C10" i="10"/>
  <c r="D337" i="9" s="1"/>
  <c r="B337" i="9"/>
  <c r="C9" i="10"/>
  <c r="D336" i="9"/>
  <c r="B336" i="9"/>
  <c r="C8" i="10"/>
  <c r="D335" i="9" s="1"/>
  <c r="B335" i="9"/>
  <c r="C7" i="10"/>
  <c r="D334" i="9" s="1"/>
  <c r="B334" i="9"/>
  <c r="C6" i="10"/>
  <c r="D333" i="9" s="1"/>
  <c r="B333" i="9"/>
  <c r="C5" i="10"/>
  <c r="D332" i="9"/>
  <c r="B332" i="9"/>
  <c r="A1" i="10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128" i="9"/>
  <c r="D112" i="9"/>
  <c r="D106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C5" i="7"/>
  <c r="D305" i="9" s="1"/>
  <c r="C29" i="7"/>
  <c r="D329" i="9" s="1"/>
  <c r="C28" i="7"/>
  <c r="D328" i="9" s="1"/>
  <c r="C27" i="7"/>
  <c r="D327" i="9" s="1"/>
  <c r="C26" i="7"/>
  <c r="D326" i="9" s="1"/>
  <c r="C25" i="7"/>
  <c r="D325" i="9" s="1"/>
  <c r="C24" i="7"/>
  <c r="D324" i="9" s="1"/>
  <c r="C23" i="7"/>
  <c r="D323" i="9" s="1"/>
  <c r="C22" i="7"/>
  <c r="D322" i="9" s="1"/>
  <c r="C21" i="7"/>
  <c r="D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31" i="7"/>
  <c r="D331" i="9" s="1"/>
  <c r="C30" i="7"/>
  <c r="D330" i="9" s="1"/>
  <c r="A4" i="8"/>
  <c r="A3" i="8"/>
  <c r="A1" i="2"/>
  <c r="A1" i="5"/>
  <c r="A1" i="6"/>
  <c r="A1" i="7"/>
  <c r="E108" i="9"/>
  <c r="F108" i="9" s="1"/>
  <c r="E209" i="9"/>
  <c r="F209" i="9" s="1"/>
  <c r="J32" i="8" l="1"/>
  <c r="J24" i="8"/>
  <c r="J15" i="8"/>
  <c r="AG337" i="8"/>
  <c r="E210" i="9"/>
  <c r="F210" i="9" s="1"/>
  <c r="E8" i="9"/>
  <c r="F8" i="9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E109" i="9"/>
  <c r="F109" i="9" s="1"/>
  <c r="J50" i="8" s="1"/>
  <c r="E106" i="9"/>
  <c r="F106" i="9" s="1"/>
  <c r="E208" i="9"/>
  <c r="F208" i="9" s="1"/>
  <c r="AG305" i="8"/>
  <c r="AG263" i="8"/>
  <c r="AG252" i="8"/>
  <c r="E5" i="9"/>
  <c r="F5" i="9" s="1"/>
  <c r="K104" i="8"/>
  <c r="E107" i="9"/>
  <c r="F107" i="9" s="1"/>
  <c r="J55" i="8" s="1"/>
  <c r="E207" i="9"/>
  <c r="F207" i="9" s="1"/>
  <c r="E205" i="9"/>
  <c r="F205" i="9" s="1"/>
  <c r="J43" i="8" s="1"/>
  <c r="AG327" i="8"/>
  <c r="AG284" i="8"/>
  <c r="AG241" i="8"/>
  <c r="AG295" i="8"/>
  <c r="E105" i="9"/>
  <c r="F105" i="9" s="1"/>
  <c r="B43" i="8"/>
  <c r="L43" i="8"/>
  <c r="E206" i="9"/>
  <c r="F206" i="9" s="1"/>
  <c r="E7" i="9"/>
  <c r="E211" i="9"/>
  <c r="F211" i="9" s="1"/>
  <c r="J53" i="8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F7" i="9"/>
  <c r="K29" i="8"/>
  <c r="L11" i="8"/>
  <c r="I17" i="8"/>
  <c r="I14" i="8"/>
  <c r="AI2" i="8"/>
  <c r="AK4" i="8" s="1"/>
  <c r="L20" i="8"/>
  <c r="J17" i="8"/>
  <c r="J14" i="8"/>
  <c r="J11" i="8"/>
  <c r="L14" i="8"/>
  <c r="I20" i="8"/>
  <c r="I11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J85" i="8"/>
  <c r="B85" i="8"/>
  <c r="G84" i="8"/>
  <c r="J83" i="8"/>
  <c r="B83" i="8"/>
  <c r="G82" i="8"/>
  <c r="J81" i="8"/>
  <c r="B81" i="8"/>
  <c r="G80" i="8"/>
  <c r="J79" i="8"/>
  <c r="B79" i="8"/>
  <c r="K78" i="8"/>
  <c r="L77" i="8"/>
  <c r="G76" i="8"/>
  <c r="J75" i="8"/>
  <c r="B75" i="8"/>
  <c r="K74" i="8"/>
  <c r="L73" i="8"/>
  <c r="G72" i="8"/>
  <c r="J71" i="8"/>
  <c r="B71" i="8"/>
  <c r="K70" i="8"/>
  <c r="L69" i="8"/>
  <c r="G68" i="8"/>
  <c r="J67" i="8"/>
  <c r="B67" i="8"/>
  <c r="K66" i="8"/>
  <c r="L65" i="8"/>
  <c r="G64" i="8"/>
  <c r="J63" i="8"/>
  <c r="B63" i="8"/>
  <c r="K62" i="8"/>
  <c r="L61" i="8"/>
  <c r="G60" i="8"/>
  <c r="J59" i="8"/>
  <c r="B59" i="8"/>
  <c r="K58" i="8"/>
  <c r="L57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L90" i="8"/>
  <c r="J90" i="8"/>
  <c r="K89" i="8"/>
  <c r="B88" i="8"/>
  <c r="G87" i="8"/>
  <c r="L86" i="8"/>
  <c r="B86" i="8"/>
  <c r="G85" i="8"/>
  <c r="L84" i="8"/>
  <c r="B84" i="8"/>
  <c r="G83" i="8"/>
  <c r="L82" i="8"/>
  <c r="B82" i="8"/>
  <c r="G81" i="8"/>
  <c r="L80" i="8"/>
  <c r="B80" i="8"/>
  <c r="G79" i="8"/>
  <c r="L78" i="8"/>
  <c r="J78" i="8"/>
  <c r="K77" i="8"/>
  <c r="B76" i="8"/>
  <c r="G75" i="8"/>
  <c r="L74" i="8"/>
  <c r="J74" i="8"/>
  <c r="K73" i="8"/>
  <c r="B72" i="8"/>
  <c r="G71" i="8"/>
  <c r="L70" i="8"/>
  <c r="J70" i="8"/>
  <c r="K69" i="8"/>
  <c r="B68" i="8"/>
  <c r="G67" i="8"/>
  <c r="L66" i="8"/>
  <c r="J66" i="8"/>
  <c r="K65" i="8"/>
  <c r="B64" i="8"/>
  <c r="G63" i="8"/>
  <c r="L62" i="8"/>
  <c r="J62" i="8"/>
  <c r="K61" i="8"/>
  <c r="B60" i="8"/>
  <c r="G59" i="8"/>
  <c r="L58" i="8"/>
  <c r="J58" i="8"/>
  <c r="K57" i="8"/>
  <c r="B56" i="8"/>
  <c r="G55" i="8"/>
  <c r="L54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L92" i="8"/>
  <c r="J92" i="8"/>
  <c r="K91" i="8"/>
  <c r="B90" i="8"/>
  <c r="G89" i="8"/>
  <c r="L88" i="8"/>
  <c r="J88" i="8"/>
  <c r="K87" i="8"/>
  <c r="J86" i="8"/>
  <c r="K85" i="8"/>
  <c r="J84" i="8"/>
  <c r="K83" i="8"/>
  <c r="J82" i="8"/>
  <c r="K81" i="8"/>
  <c r="J80" i="8"/>
  <c r="K79" i="8"/>
  <c r="B78" i="8"/>
  <c r="G77" i="8"/>
  <c r="L76" i="8"/>
  <c r="J76" i="8"/>
  <c r="K75" i="8"/>
  <c r="B74" i="8"/>
  <c r="G73" i="8"/>
  <c r="L72" i="8"/>
  <c r="J72" i="8"/>
  <c r="K71" i="8"/>
  <c r="B70" i="8"/>
  <c r="G69" i="8"/>
  <c r="L68" i="8"/>
  <c r="J68" i="8"/>
  <c r="K67" i="8"/>
  <c r="B66" i="8"/>
  <c r="G65" i="8"/>
  <c r="L64" i="8"/>
  <c r="J64" i="8"/>
  <c r="K63" i="8"/>
  <c r="B62" i="8"/>
  <c r="G61" i="8"/>
  <c r="L60" i="8"/>
  <c r="J60" i="8"/>
  <c r="K59" i="8"/>
  <c r="B58" i="8"/>
  <c r="G57" i="8"/>
  <c r="L56" i="8"/>
  <c r="J56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J77" i="8"/>
  <c r="B73" i="8"/>
  <c r="K68" i="8"/>
  <c r="G66" i="8"/>
  <c r="L63" i="8"/>
  <c r="J61" i="8"/>
  <c r="B57" i="8"/>
  <c r="K52" i="8"/>
  <c r="L51" i="8"/>
  <c r="G50" i="8"/>
  <c r="J49" i="8"/>
  <c r="B49" i="8"/>
  <c r="K48" i="8"/>
  <c r="L47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L67" i="8"/>
  <c r="J65" i="8"/>
  <c r="B61" i="8"/>
  <c r="K56" i="8"/>
  <c r="J54" i="8"/>
  <c r="K53" i="8"/>
  <c r="B53" i="8"/>
  <c r="J52" i="8"/>
  <c r="K51" i="8"/>
  <c r="B50" i="8"/>
  <c r="G49" i="8"/>
  <c r="L48" i="8"/>
  <c r="J48" i="8"/>
  <c r="K47" i="8"/>
  <c r="B47" i="8"/>
  <c r="K46" i="8"/>
  <c r="L45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L83" i="8"/>
  <c r="K76" i="8"/>
  <c r="G74" i="8"/>
  <c r="L71" i="8"/>
  <c r="J69" i="8"/>
  <c r="B65" i="8"/>
  <c r="K60" i="8"/>
  <c r="G58" i="8"/>
  <c r="G54" i="8"/>
  <c r="L52" i="8"/>
  <c r="G52" i="8"/>
  <c r="J51" i="8"/>
  <c r="B51" i="8"/>
  <c r="K50" i="8"/>
  <c r="L49" i="8"/>
  <c r="G48" i="8"/>
  <c r="J47" i="8"/>
  <c r="L46" i="8"/>
  <c r="J46" i="8"/>
  <c r="K45" i="8"/>
  <c r="B45" i="8"/>
  <c r="J44" i="8"/>
  <c r="K182" i="8"/>
  <c r="L145" i="8"/>
  <c r="J129" i="8"/>
  <c r="K120" i="8"/>
  <c r="G102" i="8"/>
  <c r="B93" i="8"/>
  <c r="J73" i="8"/>
  <c r="K64" i="8"/>
  <c r="B52" i="8"/>
  <c r="K49" i="8"/>
  <c r="G47" i="8"/>
  <c r="L44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L59" i="8"/>
  <c r="G53" i="8"/>
  <c r="L50" i="8"/>
  <c r="G46" i="8"/>
  <c r="L131" i="8"/>
  <c r="J57" i="8"/>
  <c r="J45" i="8"/>
  <c r="G43" i="8"/>
  <c r="Q43" i="8" s="1"/>
  <c r="L85" i="8"/>
  <c r="L191" i="8"/>
  <c r="J113" i="8"/>
  <c r="L75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K36" i="8" l="1"/>
  <c r="K35" i="8"/>
  <c r="L55" i="8"/>
  <c r="L53" i="8"/>
  <c r="W43" i="8"/>
  <c r="AA4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R50" i="8" s="1"/>
  <c r="U50" i="8"/>
  <c r="O50" i="8"/>
  <c r="P50" i="8" s="1"/>
  <c r="S50" i="8"/>
  <c r="T50" i="8" s="1"/>
  <c r="Y50" i="8"/>
  <c r="AC50" i="8"/>
  <c r="AD50" i="8" s="1"/>
  <c r="W50" i="8"/>
  <c r="M50" i="8"/>
  <c r="AA50" i="8"/>
  <c r="AB50" i="8" s="1"/>
  <c r="AE44" i="8"/>
  <c r="Q44" i="8"/>
  <c r="W44" i="8"/>
  <c r="AC44" i="8"/>
  <c r="S44" i="8"/>
  <c r="T44" i="8" s="1"/>
  <c r="U44" i="8"/>
  <c r="M44" i="8"/>
  <c r="N44" i="8" s="1"/>
  <c r="Y44" i="8"/>
  <c r="Z44" i="8" s="1"/>
  <c r="O44" i="8"/>
  <c r="AA44" i="8"/>
  <c r="AE46" i="8"/>
  <c r="AF46" i="8" s="1"/>
  <c r="Q46" i="8"/>
  <c r="R46" i="8" s="1"/>
  <c r="U46" i="8"/>
  <c r="O46" i="8"/>
  <c r="P46" i="8" s="1"/>
  <c r="S46" i="8"/>
  <c r="T46" i="8" s="1"/>
  <c r="Y46" i="8"/>
  <c r="M46" i="8"/>
  <c r="W46" i="8"/>
  <c r="AA46" i="8"/>
  <c r="AB46" i="8" s="1"/>
  <c r="AC46" i="8"/>
  <c r="AD46" i="8" s="1"/>
  <c r="AE52" i="8"/>
  <c r="Q52" i="8"/>
  <c r="W52" i="8"/>
  <c r="AC52" i="8"/>
  <c r="U52" i="8"/>
  <c r="M52" i="8"/>
  <c r="N52" i="8" s="1"/>
  <c r="Y52" i="8"/>
  <c r="Z52" i="8" s="1"/>
  <c r="AA52" i="8"/>
  <c r="O52" i="8"/>
  <c r="S52" i="8"/>
  <c r="T52" i="8" s="1"/>
  <c r="AE71" i="8"/>
  <c r="AF71" i="8" s="1"/>
  <c r="Q71" i="8"/>
  <c r="R71" i="8" s="1"/>
  <c r="Y71" i="8"/>
  <c r="Z71" i="8" s="1"/>
  <c r="S71" i="8"/>
  <c r="T71" i="8" s="1"/>
  <c r="AA71" i="8"/>
  <c r="AB71" i="8" s="1"/>
  <c r="M71" i="8"/>
  <c r="N71" i="8" s="1"/>
  <c r="AC71" i="8"/>
  <c r="AD71" i="8" s="1"/>
  <c r="U71" i="8"/>
  <c r="V71" i="8" s="1"/>
  <c r="O71" i="8"/>
  <c r="P71" i="8" s="1"/>
  <c r="W71" i="8"/>
  <c r="X71" i="8" s="1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P48" i="8" s="1"/>
  <c r="S48" i="8"/>
  <c r="T48" i="8" s="1"/>
  <c r="Y48" i="8"/>
  <c r="Q48" i="8"/>
  <c r="R48" i="8" s="1"/>
  <c r="U48" i="8"/>
  <c r="AA48" i="8"/>
  <c r="AB48" i="8" s="1"/>
  <c r="AC48" i="8"/>
  <c r="AD48" i="8" s="1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47" i="8"/>
  <c r="Q47" i="8"/>
  <c r="W47" i="8"/>
  <c r="AC47" i="8"/>
  <c r="S47" i="8"/>
  <c r="T47" i="8" s="1"/>
  <c r="U47" i="8"/>
  <c r="Y47" i="8"/>
  <c r="Z47" i="8" s="1"/>
  <c r="M47" i="8"/>
  <c r="N47" i="8" s="1"/>
  <c r="AA47" i="8"/>
  <c r="O47" i="8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56" i="8"/>
  <c r="AF56" i="8" s="1"/>
  <c r="O56" i="8"/>
  <c r="P56" i="8" s="1"/>
  <c r="S56" i="8"/>
  <c r="T56" i="8" s="1"/>
  <c r="Y56" i="8"/>
  <c r="Q56" i="8"/>
  <c r="R56" i="8" s="1"/>
  <c r="U56" i="8"/>
  <c r="M56" i="8"/>
  <c r="W56" i="8"/>
  <c r="AA56" i="8"/>
  <c r="AB56" i="8" s="1"/>
  <c r="AC56" i="8"/>
  <c r="AD56" i="8" s="1"/>
  <c r="AE72" i="8"/>
  <c r="AF72" i="8" s="1"/>
  <c r="S72" i="8"/>
  <c r="T72" i="8" s="1"/>
  <c r="AA72" i="8"/>
  <c r="AB72" i="8" s="1"/>
  <c r="M72" i="8"/>
  <c r="N72" i="8" s="1"/>
  <c r="U72" i="8"/>
  <c r="V72" i="8" s="1"/>
  <c r="AC72" i="8"/>
  <c r="AD72" i="8" s="1"/>
  <c r="W72" i="8"/>
  <c r="X72" i="8" s="1"/>
  <c r="O72" i="8"/>
  <c r="P72" i="8" s="1"/>
  <c r="Q72" i="8"/>
  <c r="R72" i="8" s="1"/>
  <c r="Y72" i="8"/>
  <c r="Z72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58" i="8"/>
  <c r="AF58" i="8" s="1"/>
  <c r="S58" i="8"/>
  <c r="O58" i="8"/>
  <c r="M58" i="8"/>
  <c r="Y58" i="8"/>
  <c r="Z58" i="8" s="1"/>
  <c r="Q58" i="8"/>
  <c r="AA58" i="8"/>
  <c r="AB58" i="8" s="1"/>
  <c r="U58" i="8"/>
  <c r="V58" i="8" s="1"/>
  <c r="AC58" i="8"/>
  <c r="AD58" i="8" s="1"/>
  <c r="W58" i="8"/>
  <c r="X58" i="8" s="1"/>
  <c r="AE74" i="8"/>
  <c r="AF74" i="8" s="1"/>
  <c r="Q74" i="8"/>
  <c r="R74" i="8" s="1"/>
  <c r="Y74" i="8"/>
  <c r="Z74" i="8" s="1"/>
  <c r="S74" i="8"/>
  <c r="T74" i="8" s="1"/>
  <c r="AA74" i="8"/>
  <c r="AB74" i="8" s="1"/>
  <c r="U74" i="8"/>
  <c r="V74" i="8" s="1"/>
  <c r="M74" i="8"/>
  <c r="N74" i="8" s="1"/>
  <c r="AC74" i="8"/>
  <c r="AD74" i="8" s="1"/>
  <c r="W74" i="8"/>
  <c r="X74" i="8" s="1"/>
  <c r="O74" i="8"/>
  <c r="P74" i="8" s="1"/>
  <c r="AC80" i="8"/>
  <c r="AD80" i="8" s="1"/>
  <c r="U80" i="8"/>
  <c r="V80" i="8" s="1"/>
  <c r="M80" i="8"/>
  <c r="N80" i="8" s="1"/>
  <c r="AA80" i="8"/>
  <c r="AB80" i="8" s="1"/>
  <c r="S80" i="8"/>
  <c r="T80" i="8" s="1"/>
  <c r="Q80" i="8"/>
  <c r="R80" i="8" s="1"/>
  <c r="Y80" i="8"/>
  <c r="Z80" i="8" s="1"/>
  <c r="AE80" i="8"/>
  <c r="AF80" i="8" s="1"/>
  <c r="W80" i="8"/>
  <c r="X80" i="8" s="1"/>
  <c r="O80" i="8"/>
  <c r="P80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T61" i="8" s="1"/>
  <c r="AA61" i="8"/>
  <c r="AB61" i="8" s="1"/>
  <c r="M61" i="8"/>
  <c r="N61" i="8" s="1"/>
  <c r="U61" i="8"/>
  <c r="V61" i="8" s="1"/>
  <c r="AC61" i="8"/>
  <c r="AD61" i="8" s="1"/>
  <c r="W61" i="8"/>
  <c r="X61" i="8" s="1"/>
  <c r="O61" i="8"/>
  <c r="P61" i="8" s="1"/>
  <c r="Y61" i="8"/>
  <c r="Z61" i="8" s="1"/>
  <c r="Q61" i="8"/>
  <c r="R61" i="8" s="1"/>
  <c r="AE77" i="8"/>
  <c r="AF77" i="8" s="1"/>
  <c r="S77" i="8"/>
  <c r="T77" i="8" s="1"/>
  <c r="AA77" i="8"/>
  <c r="AB77" i="8" s="1"/>
  <c r="M77" i="8"/>
  <c r="N77" i="8" s="1"/>
  <c r="U77" i="8"/>
  <c r="V77" i="8" s="1"/>
  <c r="AC77" i="8"/>
  <c r="AD77" i="8" s="1"/>
  <c r="W77" i="8"/>
  <c r="X77" i="8" s="1"/>
  <c r="O77" i="8"/>
  <c r="P77" i="8" s="1"/>
  <c r="Q77" i="8"/>
  <c r="R77" i="8" s="1"/>
  <c r="Y77" i="8"/>
  <c r="Z77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M43" i="8"/>
  <c r="N43" i="8" s="1"/>
  <c r="S43" i="8"/>
  <c r="T43" i="8" s="1"/>
  <c r="AE51" i="8"/>
  <c r="AF51" i="8" s="1"/>
  <c r="O51" i="8"/>
  <c r="S51" i="8"/>
  <c r="Q51" i="8"/>
  <c r="AA51" i="8"/>
  <c r="AB51" i="8" s="1"/>
  <c r="U51" i="8"/>
  <c r="V51" i="8" s="1"/>
  <c r="AC51" i="8"/>
  <c r="AD51" i="8" s="1"/>
  <c r="W51" i="8"/>
  <c r="X51" i="8" s="1"/>
  <c r="M51" i="8"/>
  <c r="Y51" i="8"/>
  <c r="Z51" i="8" s="1"/>
  <c r="AE87" i="8"/>
  <c r="AF87" i="8" s="1"/>
  <c r="O87" i="8"/>
  <c r="P87" i="8" s="1"/>
  <c r="S87" i="8"/>
  <c r="T87" i="8" s="1"/>
  <c r="W87" i="8"/>
  <c r="X87" i="8" s="1"/>
  <c r="AA87" i="8"/>
  <c r="AB87" i="8" s="1"/>
  <c r="Y87" i="8"/>
  <c r="Z87" i="8" s="1"/>
  <c r="Q87" i="8"/>
  <c r="R87" i="8" s="1"/>
  <c r="AC87" i="8"/>
  <c r="AD87" i="8" s="1"/>
  <c r="U87" i="8"/>
  <c r="V87" i="8" s="1"/>
  <c r="M87" i="8"/>
  <c r="N87" i="8" s="1"/>
  <c r="AE60" i="8"/>
  <c r="AF60" i="8" s="1"/>
  <c r="O60" i="8"/>
  <c r="P60" i="8" s="1"/>
  <c r="W60" i="8"/>
  <c r="X60" i="8" s="1"/>
  <c r="Q60" i="8"/>
  <c r="R60" i="8" s="1"/>
  <c r="Y60" i="8"/>
  <c r="Z60" i="8" s="1"/>
  <c r="S60" i="8"/>
  <c r="T60" i="8" s="1"/>
  <c r="AA60" i="8"/>
  <c r="AB60" i="8" s="1"/>
  <c r="U60" i="8"/>
  <c r="V60" i="8" s="1"/>
  <c r="AC60" i="8"/>
  <c r="AD60" i="8" s="1"/>
  <c r="M60" i="8"/>
  <c r="N60" i="8" s="1"/>
  <c r="AE76" i="8"/>
  <c r="AF76" i="8" s="1"/>
  <c r="O76" i="8"/>
  <c r="P76" i="8" s="1"/>
  <c r="W76" i="8"/>
  <c r="X76" i="8" s="1"/>
  <c r="Q76" i="8"/>
  <c r="R76" i="8" s="1"/>
  <c r="Y76" i="8"/>
  <c r="Z76" i="8" s="1"/>
  <c r="S76" i="8"/>
  <c r="T76" i="8" s="1"/>
  <c r="AA76" i="8"/>
  <c r="AB76" i="8" s="1"/>
  <c r="M76" i="8"/>
  <c r="N76" i="8" s="1"/>
  <c r="U76" i="8"/>
  <c r="V76" i="8" s="1"/>
  <c r="AC76" i="8"/>
  <c r="AD76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62" i="8"/>
  <c r="AF62" i="8" s="1"/>
  <c r="M62" i="8"/>
  <c r="N62" i="8" s="1"/>
  <c r="U62" i="8"/>
  <c r="V62" i="8" s="1"/>
  <c r="AC62" i="8"/>
  <c r="AD62" i="8" s="1"/>
  <c r="O62" i="8"/>
  <c r="P62" i="8" s="1"/>
  <c r="W62" i="8"/>
  <c r="X62" i="8" s="1"/>
  <c r="Q62" i="8"/>
  <c r="R62" i="8" s="1"/>
  <c r="Y62" i="8"/>
  <c r="Z62" i="8" s="1"/>
  <c r="S62" i="8"/>
  <c r="T62" i="8" s="1"/>
  <c r="AA62" i="8"/>
  <c r="AB62" i="8" s="1"/>
  <c r="AE86" i="8"/>
  <c r="AF86" i="8" s="1"/>
  <c r="W86" i="8"/>
  <c r="X86" i="8" s="1"/>
  <c r="O86" i="8"/>
  <c r="P86" i="8" s="1"/>
  <c r="AC86" i="8"/>
  <c r="AD86" i="8" s="1"/>
  <c r="U86" i="8"/>
  <c r="V86" i="8" s="1"/>
  <c r="M86" i="8"/>
  <c r="N86" i="8" s="1"/>
  <c r="AA86" i="8"/>
  <c r="AB86" i="8" s="1"/>
  <c r="S86" i="8"/>
  <c r="T86" i="8" s="1"/>
  <c r="Y86" i="8"/>
  <c r="Z86" i="8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O65" i="8"/>
  <c r="P65" i="8" s="1"/>
  <c r="W65" i="8"/>
  <c r="X65" i="8" s="1"/>
  <c r="Q65" i="8"/>
  <c r="R65" i="8" s="1"/>
  <c r="Y65" i="8"/>
  <c r="Z65" i="8" s="1"/>
  <c r="S65" i="8"/>
  <c r="T65" i="8" s="1"/>
  <c r="AA65" i="8"/>
  <c r="AB65" i="8" s="1"/>
  <c r="U65" i="8"/>
  <c r="V65" i="8" s="1"/>
  <c r="AC65" i="8"/>
  <c r="AD65" i="8" s="1"/>
  <c r="M65" i="8"/>
  <c r="N65" i="8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59" i="8"/>
  <c r="AF59" i="8" s="1"/>
  <c r="S59" i="8"/>
  <c r="O59" i="8"/>
  <c r="U59" i="8"/>
  <c r="V59" i="8" s="1"/>
  <c r="AC59" i="8"/>
  <c r="AD59" i="8" s="1"/>
  <c r="W59" i="8"/>
  <c r="X59" i="8" s="1"/>
  <c r="Y59" i="8"/>
  <c r="Z59" i="8" s="1"/>
  <c r="M59" i="8"/>
  <c r="Q59" i="8"/>
  <c r="AA59" i="8"/>
  <c r="AB59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AA91" i="8"/>
  <c r="AB91" i="8" s="1"/>
  <c r="U91" i="8"/>
  <c r="V91" i="8" s="1"/>
  <c r="M91" i="8"/>
  <c r="N91" i="8" s="1"/>
  <c r="AC91" i="8"/>
  <c r="AD91" i="8" s="1"/>
  <c r="Y91" i="8"/>
  <c r="Z91" i="8" s="1"/>
  <c r="Q91" i="8"/>
  <c r="R91" i="8" s="1"/>
  <c r="AE63" i="8"/>
  <c r="AF63" i="8" s="1"/>
  <c r="Q63" i="8"/>
  <c r="R63" i="8" s="1"/>
  <c r="Y63" i="8"/>
  <c r="Z63" i="8" s="1"/>
  <c r="S63" i="8"/>
  <c r="T63" i="8" s="1"/>
  <c r="AA63" i="8"/>
  <c r="AB63" i="8" s="1"/>
  <c r="U63" i="8"/>
  <c r="V63" i="8" s="1"/>
  <c r="M63" i="8"/>
  <c r="N63" i="8" s="1"/>
  <c r="AC63" i="8"/>
  <c r="AD63" i="8" s="1"/>
  <c r="O63" i="8"/>
  <c r="P63" i="8" s="1"/>
  <c r="W63" i="8"/>
  <c r="X63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64" i="8"/>
  <c r="AF64" i="8" s="1"/>
  <c r="S64" i="8"/>
  <c r="T64" i="8" s="1"/>
  <c r="AA64" i="8"/>
  <c r="AB64" i="8" s="1"/>
  <c r="M64" i="8"/>
  <c r="N64" i="8" s="1"/>
  <c r="U64" i="8"/>
  <c r="V64" i="8" s="1"/>
  <c r="AC64" i="8"/>
  <c r="AD64" i="8" s="1"/>
  <c r="O64" i="8"/>
  <c r="P64" i="8" s="1"/>
  <c r="W64" i="8"/>
  <c r="X64" i="8" s="1"/>
  <c r="Q64" i="8"/>
  <c r="R64" i="8" s="1"/>
  <c r="Y64" i="8"/>
  <c r="Z64" i="8" s="1"/>
  <c r="AE88" i="8"/>
  <c r="AF88" i="8" s="1"/>
  <c r="S88" i="8"/>
  <c r="T88" i="8" s="1"/>
  <c r="AA88" i="8"/>
  <c r="AB88" i="8" s="1"/>
  <c r="M88" i="8"/>
  <c r="N88" i="8" s="1"/>
  <c r="U88" i="8"/>
  <c r="V88" i="8" s="1"/>
  <c r="AC88" i="8"/>
  <c r="AD88" i="8" s="1"/>
  <c r="O88" i="8"/>
  <c r="P88" i="8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AE66" i="8"/>
  <c r="AF66" i="8" s="1"/>
  <c r="Q66" i="8"/>
  <c r="R66" i="8" s="1"/>
  <c r="Y66" i="8"/>
  <c r="Z66" i="8" s="1"/>
  <c r="S66" i="8"/>
  <c r="T66" i="8" s="1"/>
  <c r="AA66" i="8"/>
  <c r="AB66" i="8" s="1"/>
  <c r="M66" i="8"/>
  <c r="N66" i="8" s="1"/>
  <c r="AC66" i="8"/>
  <c r="AD66" i="8" s="1"/>
  <c r="U66" i="8"/>
  <c r="V66" i="8" s="1"/>
  <c r="O66" i="8"/>
  <c r="P66" i="8" s="1"/>
  <c r="W66" i="8"/>
  <c r="X66" i="8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AB90" i="8" s="1"/>
  <c r="M90" i="8"/>
  <c r="N90" i="8" s="1"/>
  <c r="AC90" i="8"/>
  <c r="AD90" i="8" s="1"/>
  <c r="U90" i="8"/>
  <c r="V90" i="8" s="1"/>
  <c r="O90" i="8"/>
  <c r="P90" i="8" s="1"/>
  <c r="W90" i="8"/>
  <c r="X90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AA69" i="8"/>
  <c r="AB69" i="8" s="1"/>
  <c r="M69" i="8"/>
  <c r="N69" i="8" s="1"/>
  <c r="U69" i="8"/>
  <c r="V69" i="8" s="1"/>
  <c r="AC69" i="8"/>
  <c r="AD69" i="8" s="1"/>
  <c r="O69" i="8"/>
  <c r="P69" i="8" s="1"/>
  <c r="W69" i="8"/>
  <c r="X69" i="8" s="1"/>
  <c r="Q69" i="8"/>
  <c r="R69" i="8" s="1"/>
  <c r="Y69" i="8"/>
  <c r="Z69" i="8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C43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N78" i="8" s="1"/>
  <c r="U78" i="8"/>
  <c r="V78" i="8" s="1"/>
  <c r="AC78" i="8"/>
  <c r="AD78" i="8" s="1"/>
  <c r="O78" i="8"/>
  <c r="P78" i="8" s="1"/>
  <c r="W78" i="8"/>
  <c r="X78" i="8" s="1"/>
  <c r="Q78" i="8"/>
  <c r="R78" i="8" s="1"/>
  <c r="Y78" i="8"/>
  <c r="Z78" i="8" s="1"/>
  <c r="S78" i="8"/>
  <c r="T78" i="8" s="1"/>
  <c r="AA78" i="8"/>
  <c r="AB78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U85" i="8"/>
  <c r="V85" i="8" s="1"/>
  <c r="O85" i="8"/>
  <c r="P85" i="8" s="1"/>
  <c r="Y85" i="8"/>
  <c r="Z85" i="8" s="1"/>
  <c r="S85" i="8"/>
  <c r="T85" i="8" s="1"/>
  <c r="W85" i="8"/>
  <c r="X85" i="8" s="1"/>
  <c r="M85" i="8"/>
  <c r="N85" i="8" s="1"/>
  <c r="AC85" i="8"/>
  <c r="AD85" i="8" s="1"/>
  <c r="AE75" i="8"/>
  <c r="AF75" i="8" s="1"/>
  <c r="M75" i="8"/>
  <c r="N75" i="8" s="1"/>
  <c r="U75" i="8"/>
  <c r="V75" i="8" s="1"/>
  <c r="AC75" i="8"/>
  <c r="AD75" i="8" s="1"/>
  <c r="O75" i="8"/>
  <c r="P75" i="8" s="1"/>
  <c r="W75" i="8"/>
  <c r="X75" i="8" s="1"/>
  <c r="Y75" i="8"/>
  <c r="Z75" i="8" s="1"/>
  <c r="Q75" i="8"/>
  <c r="R75" i="8" s="1"/>
  <c r="AA75" i="8"/>
  <c r="AB75" i="8" s="1"/>
  <c r="S75" i="8"/>
  <c r="T75" i="8" s="1"/>
  <c r="O43" i="8"/>
  <c r="Y43" i="8"/>
  <c r="Z43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49" i="8"/>
  <c r="AF49" i="8" s="1"/>
  <c r="S49" i="8"/>
  <c r="O49" i="8"/>
  <c r="M49" i="8"/>
  <c r="Y49" i="8"/>
  <c r="Z49" i="8" s="1"/>
  <c r="Q49" i="8"/>
  <c r="AA49" i="8"/>
  <c r="AB49" i="8" s="1"/>
  <c r="AC49" i="8"/>
  <c r="AD49" i="8" s="1"/>
  <c r="U49" i="8"/>
  <c r="V49" i="8" s="1"/>
  <c r="W49" i="8"/>
  <c r="X49" i="8" s="1"/>
  <c r="AE55" i="8"/>
  <c r="AF55" i="8" s="1"/>
  <c r="Q55" i="8"/>
  <c r="R55" i="8" s="1"/>
  <c r="U55" i="8"/>
  <c r="O55" i="8"/>
  <c r="P55" i="8" s="1"/>
  <c r="S55" i="8"/>
  <c r="T55" i="8" s="1"/>
  <c r="Y55" i="8"/>
  <c r="M55" i="8"/>
  <c r="W55" i="8"/>
  <c r="AA55" i="8"/>
  <c r="AB55" i="8" s="1"/>
  <c r="AC55" i="8"/>
  <c r="AD55" i="8" s="1"/>
  <c r="AE83" i="8"/>
  <c r="AF83" i="8" s="1"/>
  <c r="M83" i="8"/>
  <c r="N83" i="8" s="1"/>
  <c r="AC83" i="8"/>
  <c r="AD83" i="8" s="1"/>
  <c r="AA83" i="8"/>
  <c r="AB83" i="8" s="1"/>
  <c r="Q83" i="8"/>
  <c r="R83" i="8" s="1"/>
  <c r="O83" i="8"/>
  <c r="P83" i="8" s="1"/>
  <c r="S83" i="8"/>
  <c r="T83" i="8" s="1"/>
  <c r="U83" i="8"/>
  <c r="V83" i="8" s="1"/>
  <c r="W83" i="8"/>
  <c r="X83" i="8" s="1"/>
  <c r="Y83" i="8"/>
  <c r="Z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45" i="8"/>
  <c r="Q45" i="8"/>
  <c r="W45" i="8"/>
  <c r="AC45" i="8"/>
  <c r="M45" i="8"/>
  <c r="N45" i="8" s="1"/>
  <c r="Y45" i="8"/>
  <c r="Z45" i="8" s="1"/>
  <c r="O45" i="8"/>
  <c r="AA45" i="8"/>
  <c r="S45" i="8"/>
  <c r="T45" i="8" s="1"/>
  <c r="U45" i="8"/>
  <c r="AE67" i="8"/>
  <c r="AF67" i="8" s="1"/>
  <c r="M67" i="8"/>
  <c r="N67" i="8" s="1"/>
  <c r="U67" i="8"/>
  <c r="V67" i="8" s="1"/>
  <c r="AC67" i="8"/>
  <c r="AD67" i="8" s="1"/>
  <c r="O67" i="8"/>
  <c r="P67" i="8" s="1"/>
  <c r="W67" i="8"/>
  <c r="X67" i="8" s="1"/>
  <c r="Q67" i="8"/>
  <c r="R67" i="8" s="1"/>
  <c r="Y67" i="8"/>
  <c r="Z67" i="8" s="1"/>
  <c r="S67" i="8"/>
  <c r="T67" i="8" s="1"/>
  <c r="AA67" i="8"/>
  <c r="AB67" i="8" s="1"/>
  <c r="AE81" i="8"/>
  <c r="AF81" i="8" s="1"/>
  <c r="Y81" i="8"/>
  <c r="Z81" i="8" s="1"/>
  <c r="AA81" i="8"/>
  <c r="AB81" i="8" s="1"/>
  <c r="M81" i="8"/>
  <c r="N81" i="8" s="1"/>
  <c r="AC81" i="8"/>
  <c r="AD81" i="8" s="1"/>
  <c r="O81" i="8"/>
  <c r="P81" i="8" s="1"/>
  <c r="Q81" i="8"/>
  <c r="R81" i="8" s="1"/>
  <c r="S81" i="8"/>
  <c r="T81" i="8" s="1"/>
  <c r="U81" i="8"/>
  <c r="V81" i="8" s="1"/>
  <c r="W81" i="8"/>
  <c r="X81" i="8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53" i="8"/>
  <c r="Q53" i="8"/>
  <c r="W53" i="8"/>
  <c r="AC53" i="8"/>
  <c r="S53" i="8"/>
  <c r="T53" i="8" s="1"/>
  <c r="U53" i="8"/>
  <c r="M53" i="8"/>
  <c r="N53" i="8" s="1"/>
  <c r="Y53" i="8"/>
  <c r="Z53" i="8" s="1"/>
  <c r="O53" i="8"/>
  <c r="AA53" i="8"/>
  <c r="AE79" i="8"/>
  <c r="AF79" i="8" s="1"/>
  <c r="U79" i="8"/>
  <c r="V79" i="8" s="1"/>
  <c r="AA79" i="8"/>
  <c r="AB79" i="8" s="1"/>
  <c r="Y79" i="8"/>
  <c r="Z79" i="8" s="1"/>
  <c r="O79" i="8"/>
  <c r="P79" i="8" s="1"/>
  <c r="AC79" i="8"/>
  <c r="AD79" i="8" s="1"/>
  <c r="S79" i="8"/>
  <c r="T79" i="8" s="1"/>
  <c r="M79" i="8"/>
  <c r="N79" i="8" s="1"/>
  <c r="W79" i="8"/>
  <c r="X79" i="8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68" i="8"/>
  <c r="AF68" i="8" s="1"/>
  <c r="O68" i="8"/>
  <c r="P68" i="8" s="1"/>
  <c r="W68" i="8"/>
  <c r="X68" i="8" s="1"/>
  <c r="Q68" i="8"/>
  <c r="R68" i="8" s="1"/>
  <c r="Y68" i="8"/>
  <c r="Z68" i="8" s="1"/>
  <c r="AA68" i="8"/>
  <c r="AB68" i="8" s="1"/>
  <c r="S68" i="8"/>
  <c r="T68" i="8" s="1"/>
  <c r="M68" i="8"/>
  <c r="N68" i="8" s="1"/>
  <c r="U68" i="8"/>
  <c r="V68" i="8" s="1"/>
  <c r="AC68" i="8"/>
  <c r="AD68" i="8" s="1"/>
  <c r="AE92" i="8"/>
  <c r="AF92" i="8" s="1"/>
  <c r="O92" i="8"/>
  <c r="P92" i="8" s="1"/>
  <c r="W92" i="8"/>
  <c r="X92" i="8" s="1"/>
  <c r="Q92" i="8"/>
  <c r="R92" i="8" s="1"/>
  <c r="Y92" i="8"/>
  <c r="Z92" i="8" s="1"/>
  <c r="AA92" i="8"/>
  <c r="AB92" i="8" s="1"/>
  <c r="S92" i="8"/>
  <c r="T92" i="8" s="1"/>
  <c r="AC92" i="8"/>
  <c r="AD92" i="8" s="1"/>
  <c r="M92" i="8"/>
  <c r="N92" i="8" s="1"/>
  <c r="U92" i="8"/>
  <c r="V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54" i="8"/>
  <c r="Q54" i="8"/>
  <c r="W54" i="8"/>
  <c r="AC54" i="8"/>
  <c r="O54" i="8"/>
  <c r="AA54" i="8"/>
  <c r="S54" i="8"/>
  <c r="T54" i="8" s="1"/>
  <c r="U54" i="8"/>
  <c r="M54" i="8"/>
  <c r="N54" i="8" s="1"/>
  <c r="Y54" i="8"/>
  <c r="Z54" i="8" s="1"/>
  <c r="AE70" i="8"/>
  <c r="AF70" i="8" s="1"/>
  <c r="M70" i="8"/>
  <c r="N70" i="8" s="1"/>
  <c r="U70" i="8"/>
  <c r="V70" i="8" s="1"/>
  <c r="AC70" i="8"/>
  <c r="AD70" i="8" s="1"/>
  <c r="O70" i="8"/>
  <c r="P70" i="8" s="1"/>
  <c r="W70" i="8"/>
  <c r="X70" i="8" s="1"/>
  <c r="Y70" i="8"/>
  <c r="Z70" i="8" s="1"/>
  <c r="Q70" i="8"/>
  <c r="R70" i="8" s="1"/>
  <c r="AA70" i="8"/>
  <c r="AB70" i="8" s="1"/>
  <c r="S70" i="8"/>
  <c r="T70" i="8" s="1"/>
  <c r="AA82" i="8"/>
  <c r="AB82" i="8" s="1"/>
  <c r="S82" i="8"/>
  <c r="T82" i="8" s="1"/>
  <c r="Y82" i="8"/>
  <c r="Z82" i="8" s="1"/>
  <c r="Q82" i="8"/>
  <c r="R82" i="8" s="1"/>
  <c r="AE82" i="8"/>
  <c r="AF82" i="8" s="1"/>
  <c r="O82" i="8"/>
  <c r="P82" i="8" s="1"/>
  <c r="W82" i="8"/>
  <c r="X82" i="8" s="1"/>
  <c r="AC82" i="8"/>
  <c r="AD82" i="8" s="1"/>
  <c r="U82" i="8"/>
  <c r="V82" i="8" s="1"/>
  <c r="M82" i="8"/>
  <c r="N82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57" i="8"/>
  <c r="AF57" i="8" s="1"/>
  <c r="O57" i="8"/>
  <c r="S57" i="8"/>
  <c r="Q57" i="8"/>
  <c r="AA57" i="8"/>
  <c r="AB57" i="8" s="1"/>
  <c r="U57" i="8"/>
  <c r="V57" i="8" s="1"/>
  <c r="AC57" i="8"/>
  <c r="AD57" i="8" s="1"/>
  <c r="W57" i="8"/>
  <c r="X57" i="8" s="1"/>
  <c r="Y57" i="8"/>
  <c r="Z57" i="8" s="1"/>
  <c r="M57" i="8"/>
  <c r="AE73" i="8"/>
  <c r="AF73" i="8" s="1"/>
  <c r="O73" i="8"/>
  <c r="P73" i="8" s="1"/>
  <c r="W73" i="8"/>
  <c r="X73" i="8" s="1"/>
  <c r="Q73" i="8"/>
  <c r="R73" i="8" s="1"/>
  <c r="Y73" i="8"/>
  <c r="Z73" i="8" s="1"/>
  <c r="AA73" i="8"/>
  <c r="AB73" i="8" s="1"/>
  <c r="S73" i="8"/>
  <c r="T73" i="8" s="1"/>
  <c r="M73" i="8"/>
  <c r="N73" i="8" s="1"/>
  <c r="U73" i="8"/>
  <c r="V73" i="8" s="1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43" i="8"/>
  <c r="AE43" i="8"/>
  <c r="N55" i="8" l="1"/>
  <c r="E7" i="5" s="1"/>
  <c r="F12" i="8" s="1"/>
  <c r="P59" i="8"/>
  <c r="F5" i="2" s="1"/>
  <c r="X56" i="8"/>
  <c r="G8" i="5" s="1"/>
  <c r="G26" i="8" s="1"/>
  <c r="X46" i="8"/>
  <c r="G6" i="5" s="1"/>
  <c r="C26" i="8" s="1"/>
  <c r="V44" i="8"/>
  <c r="F6" i="6" s="1"/>
  <c r="D24" i="8" s="1"/>
  <c r="X50" i="8"/>
  <c r="G9" i="5" s="1"/>
  <c r="E26" i="8" s="1"/>
  <c r="AB54" i="8"/>
  <c r="G10" i="6" s="1"/>
  <c r="I32" i="8" s="1"/>
  <c r="V53" i="8"/>
  <c r="F11" i="6" s="1"/>
  <c r="H24" i="8" s="1"/>
  <c r="V45" i="8"/>
  <c r="F7" i="6" s="1"/>
  <c r="E24" i="8" s="1"/>
  <c r="N57" i="8"/>
  <c r="E7" i="2" s="1"/>
  <c r="P57" i="8"/>
  <c r="F7" i="2" s="1"/>
  <c r="V54" i="8"/>
  <c r="F10" i="6" s="1"/>
  <c r="I24" i="8" s="1"/>
  <c r="AD54" i="8"/>
  <c r="H10" i="6" s="1"/>
  <c r="I35" i="8" s="1"/>
  <c r="AD53" i="8"/>
  <c r="H11" i="6" s="1"/>
  <c r="H35" i="8" s="1"/>
  <c r="AB45" i="8"/>
  <c r="G7" i="6" s="1"/>
  <c r="E32" i="8" s="1"/>
  <c r="AD45" i="8"/>
  <c r="H7" i="6" s="1"/>
  <c r="E35" i="8" s="1"/>
  <c r="X55" i="8"/>
  <c r="G7" i="5" s="1"/>
  <c r="F26" i="8" s="1"/>
  <c r="R49" i="8"/>
  <c r="T49" i="8"/>
  <c r="N59" i="8"/>
  <c r="E5" i="2" s="1"/>
  <c r="T51" i="8"/>
  <c r="H6" i="2" s="1"/>
  <c r="D20" i="8" s="1"/>
  <c r="AB47" i="8"/>
  <c r="G8" i="6" s="1"/>
  <c r="F32" i="8" s="1"/>
  <c r="AF47" i="8"/>
  <c r="N48" i="8"/>
  <c r="E5" i="5" s="1"/>
  <c r="D12" i="8" s="1"/>
  <c r="X52" i="8"/>
  <c r="X44" i="8"/>
  <c r="N50" i="8"/>
  <c r="E9" i="5" s="1"/>
  <c r="E12" i="8" s="1"/>
  <c r="X53" i="8"/>
  <c r="P45" i="8"/>
  <c r="E7" i="6" s="1"/>
  <c r="E15" i="8" s="1"/>
  <c r="V55" i="8"/>
  <c r="F7" i="5" s="1"/>
  <c r="F23" i="8" s="1"/>
  <c r="N58" i="8"/>
  <c r="E8" i="2" s="1"/>
  <c r="AD47" i="8"/>
  <c r="H8" i="6" s="1"/>
  <c r="F35" i="8" s="1"/>
  <c r="Z48" i="8"/>
  <c r="H5" i="5" s="1"/>
  <c r="D29" i="8" s="1"/>
  <c r="R52" i="8"/>
  <c r="AB44" i="8"/>
  <c r="G6" i="6" s="1"/>
  <c r="D32" i="8" s="1"/>
  <c r="R44" i="8"/>
  <c r="AF43" i="8"/>
  <c r="R53" i="8"/>
  <c r="AB43" i="8"/>
  <c r="G5" i="6" s="1"/>
  <c r="C32" i="8" s="1"/>
  <c r="N51" i="8"/>
  <c r="E6" i="2" s="1"/>
  <c r="D11" i="8" s="1"/>
  <c r="P58" i="8"/>
  <c r="F8" i="2" s="1"/>
  <c r="F14" i="8" s="1"/>
  <c r="N56" i="8"/>
  <c r="E8" i="5" s="1"/>
  <c r="G12" i="8" s="1"/>
  <c r="X47" i="8"/>
  <c r="P52" i="8"/>
  <c r="E9" i="6" s="1"/>
  <c r="G15" i="8" s="1"/>
  <c r="V52" i="8"/>
  <c r="F9" i="6" s="1"/>
  <c r="G24" i="8" s="1"/>
  <c r="AF52" i="8"/>
  <c r="N46" i="8"/>
  <c r="E6" i="5" s="1"/>
  <c r="C12" i="8" s="1"/>
  <c r="V46" i="8"/>
  <c r="F6" i="5" s="1"/>
  <c r="C23" i="8" s="1"/>
  <c r="P44" i="8"/>
  <c r="E6" i="6" s="1"/>
  <c r="D15" i="8" s="1"/>
  <c r="AF44" i="8"/>
  <c r="V50" i="8"/>
  <c r="F9" i="5" s="1"/>
  <c r="E23" i="8" s="1"/>
  <c r="X54" i="8"/>
  <c r="X45" i="8"/>
  <c r="P43" i="8"/>
  <c r="E5" i="6" s="1"/>
  <c r="C15" i="8" s="1"/>
  <c r="P51" i="8"/>
  <c r="F6" i="2" s="1"/>
  <c r="D14" i="8" s="1"/>
  <c r="Z56" i="8"/>
  <c r="H8" i="5" s="1"/>
  <c r="G29" i="8" s="1"/>
  <c r="R57" i="8"/>
  <c r="G7" i="2" s="1"/>
  <c r="R54" i="8"/>
  <c r="AB53" i="8"/>
  <c r="G11" i="6" s="1"/>
  <c r="H32" i="8" s="1"/>
  <c r="R45" i="8"/>
  <c r="Z55" i="8"/>
  <c r="H7" i="5" s="1"/>
  <c r="F29" i="8" s="1"/>
  <c r="N49" i="8"/>
  <c r="X43" i="8"/>
  <c r="T59" i="8"/>
  <c r="H5" i="2" s="1"/>
  <c r="V43" i="8"/>
  <c r="F5" i="6" s="1"/>
  <c r="C24" i="8" s="1"/>
  <c r="T57" i="8"/>
  <c r="H7" i="2" s="1"/>
  <c r="E20" i="8" s="1"/>
  <c r="P54" i="8"/>
  <c r="E10" i="6" s="1"/>
  <c r="I15" i="8" s="1"/>
  <c r="AF54" i="8"/>
  <c r="P53" i="8"/>
  <c r="E11" i="6" s="1"/>
  <c r="H15" i="8" s="1"/>
  <c r="AF53" i="8"/>
  <c r="AF45" i="8"/>
  <c r="P49" i="8"/>
  <c r="AD43" i="8"/>
  <c r="H5" i="6" s="1"/>
  <c r="C35" i="8" s="1"/>
  <c r="R59" i="8"/>
  <c r="G5" i="2" s="1"/>
  <c r="R51" i="8"/>
  <c r="G6" i="2" s="1"/>
  <c r="D17" i="8" s="1"/>
  <c r="R58" i="8"/>
  <c r="G8" i="2" s="1"/>
  <c r="F17" i="8" s="1"/>
  <c r="T58" i="8"/>
  <c r="H8" i="2" s="1"/>
  <c r="V56" i="8"/>
  <c r="F8" i="5" s="1"/>
  <c r="G23" i="8" s="1"/>
  <c r="P47" i="8"/>
  <c r="E8" i="6" s="1"/>
  <c r="F15" i="8" s="1"/>
  <c r="V47" i="8"/>
  <c r="F8" i="6" s="1"/>
  <c r="F24" i="8" s="1"/>
  <c r="R47" i="8"/>
  <c r="X48" i="8"/>
  <c r="G5" i="5" s="1"/>
  <c r="D26" i="8" s="1"/>
  <c r="V48" i="8"/>
  <c r="F5" i="5" s="1"/>
  <c r="D23" i="8" s="1"/>
  <c r="AB52" i="8"/>
  <c r="G9" i="6" s="1"/>
  <c r="G32" i="8" s="1"/>
  <c r="AD52" i="8"/>
  <c r="H9" i="6" s="1"/>
  <c r="G35" i="8" s="1"/>
  <c r="Z46" i="8"/>
  <c r="H6" i="5" s="1"/>
  <c r="C29" i="8" s="1"/>
  <c r="AD44" i="8"/>
  <c r="H6" i="6" s="1"/>
  <c r="D35" i="8" s="1"/>
  <c r="Z50" i="8"/>
  <c r="H9" i="5" s="1"/>
  <c r="E29" i="8" s="1"/>
  <c r="R43" i="8"/>
  <c r="F9" i="2" l="1"/>
  <c r="C14" i="8" s="1"/>
  <c r="F10" i="2"/>
  <c r="G20" i="8"/>
  <c r="H20" i="8"/>
  <c r="G11" i="8"/>
  <c r="H11" i="8"/>
  <c r="F11" i="8"/>
  <c r="H9" i="2"/>
  <c r="C20" i="8" s="1"/>
  <c r="H10" i="2"/>
  <c r="E14" i="8"/>
  <c r="G17" i="8"/>
  <c r="H17" i="8"/>
  <c r="E9" i="2"/>
  <c r="C11" i="8" s="1"/>
  <c r="E10" i="2"/>
  <c r="G9" i="2"/>
  <c r="C17" i="8" s="1"/>
  <c r="G10" i="2"/>
  <c r="E11" i="8"/>
  <c r="G14" i="8"/>
  <c r="O14" i="8" s="1"/>
  <c r="K14" i="8" s="1"/>
  <c r="H14" i="8"/>
  <c r="F20" i="8"/>
  <c r="E17" i="8"/>
  <c r="O23" i="8"/>
  <c r="K23" i="8" s="1"/>
  <c r="O24" i="8"/>
  <c r="K24" i="8" s="1"/>
  <c r="O26" i="8"/>
  <c r="O27" i="8"/>
  <c r="O32" i="8"/>
  <c r="O33" i="8"/>
  <c r="O20" i="8"/>
  <c r="O15" i="8"/>
  <c r="O30" i="8"/>
  <c r="O29" i="8"/>
  <c r="O11" i="8"/>
  <c r="K11" i="8" s="1"/>
  <c r="O12" i="8"/>
  <c r="K12" i="8" s="1"/>
  <c r="K15" i="8"/>
  <c r="O17" i="8"/>
  <c r="O35" i="8"/>
  <c r="O36" i="8"/>
  <c r="O21" i="8" l="1"/>
  <c r="O18" i="8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<sst xmlns="http://schemas.openxmlformats.org/spreadsheetml/2006/main" count="173" uniqueCount="96">
  <si>
    <t>Cross Country Meet Information</t>
  </si>
  <si>
    <t>Team 1:</t>
  </si>
  <si>
    <t>Donegal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</si>
  <si>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</si>
  <si>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</si>
  <si>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</si>
  <si>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</si>
  <si>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</si>
  <si>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</si>
  <si>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</si>
  <si>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</si>
  <si>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</si>
  <si>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</si>
  <si>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</si>
  <si>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D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</si>
  <si>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</si>
  <si>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</si>
  <si>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</si>
  <si>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</si>
  <si>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</si>
  <si>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</si>
  <si>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</si>
  <si>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</si>
  <si>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</si>
  <si>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</si>
  <si>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</si>
  <si>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</si>
  <si>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</si>
  <si>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</si>
  <si>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</si>
  <si>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</si>
  <si>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</si>
  <si>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</si>
  <si>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</si>
  <si>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</si>
  <si>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</si>
  <si>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</si>
  <si>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</si>
  <si>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</si>
  <si>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</si>
  <si>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</si>
  <si>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</si>
  <si>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</si>
  <si>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</si>
  <si>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</si>
  <si>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</si>
  <si>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</si>
  <si>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</si>
  <si>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</si>
  <si>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</si>
  <si>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Donegal High School</t>
  </si>
  <si>
    <t>3 vs .5</t>
  </si>
  <si>
    <t>J.P. McCaskey</t>
  </si>
  <si>
    <t>JPM</t>
  </si>
  <si>
    <t>Lancaster Mennonite</t>
  </si>
  <si>
    <t>LMH</t>
  </si>
  <si>
    <t>17:30</t>
  </si>
  <si>
    <t>Jr. High</t>
  </si>
  <si>
    <t>Zach Bunn</t>
  </si>
  <si>
    <t>Rory Frey</t>
  </si>
  <si>
    <t>Michael Hiestand</t>
  </si>
  <si>
    <t>Jake Perry</t>
  </si>
  <si>
    <t>Shane Perry</t>
  </si>
  <si>
    <t>Nathan Carl</t>
  </si>
  <si>
    <t>Cody Cohen</t>
  </si>
  <si>
    <t>Tyler Holdren</t>
  </si>
  <si>
    <t>Quicho Walker</t>
  </si>
  <si>
    <t>James Wallace</t>
  </si>
  <si>
    <t>Kevin Martin</t>
  </si>
  <si>
    <t>Keith Mast</t>
  </si>
  <si>
    <t>Ryan Schloneger</t>
  </si>
  <si>
    <t>Zach Zook</t>
  </si>
  <si>
    <t>Derek Hershey</t>
  </si>
  <si>
    <t>Gus Mozloom</t>
  </si>
  <si>
    <t>Jamal Stokes</t>
  </si>
  <si>
    <t>11:39</t>
  </si>
  <si>
    <t>11:49</t>
  </si>
  <si>
    <t>11:56</t>
  </si>
  <si>
    <t>12:14</t>
  </si>
  <si>
    <t>12:25</t>
  </si>
  <si>
    <t>13:20</t>
  </si>
  <si>
    <t>13:21</t>
  </si>
  <si>
    <t>13:25</t>
  </si>
  <si>
    <t>13:38</t>
  </si>
  <si>
    <t>13:56</t>
  </si>
  <si>
    <t>14:10</t>
  </si>
  <si>
    <t>14:16</t>
  </si>
  <si>
    <t>14:47</t>
  </si>
  <si>
    <t>15:02</t>
  </si>
  <si>
    <t>25:53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</si>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</sst>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5" xfId="0" applyFont="1" applyBorder="1"/>
    <xf numFmtId="165" fontId="1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tabSelected="1" workbookViewId="0">
      <selection activeCell="B4" sqref="B4"/>
    </sheetView>
  </sheetViews>
  <sheetFormatPr defaultRowHeight="12.75" x14ac:dyDescent="0.2"/>
  <cols>
    <col min="2" max="2" width="27.5703125" customWidth="1"/>
    <col min="3" max="3" width="11.42578125" customWidth="1"/>
  </cols>
  <sheetData>
    <row r="1" spans="1:3" x14ac:dyDescent="0.2">
      <c r="A1" s="13" t="s">
        <v>0</v>
      </c>
      <c r="B1" s="14"/>
      <c r="C1" s="14"/>
    </row>
    <row r="2" spans="1:3" x14ac:dyDescent="0.2">
      <c r="A2" s="1"/>
    </row>
    <row r="3" spans="1:3" x14ac:dyDescent="0.2">
      <c r="B3" t="s">
        <v>27</v>
      </c>
      <c r="C3" s="2" t="s">
        <v>13</v>
      </c>
    </row>
    <row r="4" spans="1:3" x14ac:dyDescent="0.2">
      <c r="A4" t="s">
        <v>1</v>
      </c>
      <c r="B4" s="21" t="s">
        <v>2</v>
      </c>
      <c r="C4" s="22" t="s">
        <v>14</v>
      </c>
    </row>
    <row r="5" spans="1:3" x14ac:dyDescent="0.2">
      <c r="A5" t="s">
        <v>3</v>
      </c>
      <c r="B5" s="21" t="s">
        <v>52</v>
      </c>
      <c r="C5" s="22" t="s">
        <v>53</v>
      </c>
    </row>
    <row r="6" spans="1:3" x14ac:dyDescent="0.2">
      <c r="A6" t="s">
        <v>6</v>
      </c>
      <c r="B6" s="21" t="s">
        <v>54</v>
      </c>
      <c r="C6" s="22" t="s">
        <v>55</v>
      </c>
    </row>
    <row r="7" spans="1:3" hidden="1" x14ac:dyDescent="0.2">
      <c r="A7" t="s">
        <v>7</v>
      </c>
      <c r="B7" s="21" t="s">
        <v>54</v>
      </c>
      <c r="C7" s="22" t="s">
        <v>55</v>
      </c>
    </row>
    <row r="8" spans="1:3" hidden="1" x14ac:dyDescent="0.2">
      <c r="A8" t="s">
        <v>22</v>
      </c>
      <c r="B8" s="21"/>
      <c r="C8" s="22"/>
    </row>
    <row r="10" spans="1:3" x14ac:dyDescent="0.2">
      <c r="A10" t="s">
        <v>8</v>
      </c>
      <c r="B10" s="23">
        <v>38972</v>
      </c>
    </row>
    <row r="12" spans="1:3" x14ac:dyDescent="0.2">
      <c r="A12" t="s">
        <v>9</v>
      </c>
      <c r="B12" s="21" t="s">
        <v>57</v>
      </c>
    </row>
    <row r="13" spans="1:3" x14ac:dyDescent="0.2">
      <c r="A13" t="s">
        <v>10</v>
      </c>
      <c r="B13" s="21" t="s">
        <v>25</v>
      </c>
    </row>
    <row r="14" spans="1:3" x14ac:dyDescent="0.2">
      <c r="A14" t="s">
        <v>16</v>
      </c>
      <c r="B14" s="21" t="s">
        <v>50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75" x14ac:dyDescent="0.2"/>
  <cols>
    <col min="1" max="1" width="13.7109375" style="41" bestFit="1" customWidth="1"/>
    <col min="2" max="2" width="89.140625" bestFit="1" customWidth="1"/>
  </cols>
  <sheetData>
    <row r="1" spans="1:2" x14ac:dyDescent="0.2">
      <c r="A1" s="41">
        <v>38630</v>
      </c>
      <c r="B1" t="s">
        <v>42</v>
      </c>
    </row>
    <row r="3" spans="1:2" x14ac:dyDescent="0.2">
      <c r="A3" s="41">
        <v>38962</v>
      </c>
      <c r="B3" t="s">
        <v>43</v>
      </c>
    </row>
    <row r="5" spans="1:2" x14ac:dyDescent="0.2">
      <c r="A5" s="41">
        <v>38973</v>
      </c>
      <c r="B5" t="s">
        <v>45</v>
      </c>
    </row>
    <row r="6" spans="1:2" x14ac:dyDescent="0.2">
      <c r="B6" t="s">
        <v>46</v>
      </c>
    </row>
    <row r="7" spans="1:2" x14ac:dyDescent="0.2">
      <c r="B7" t="s">
        <v>49</v>
      </c>
    </row>
    <row r="8" spans="1:2" x14ac:dyDescent="0.2">
      <c r="B8" t="s">
        <v>47</v>
      </c>
    </row>
    <row r="9" spans="1:2" x14ac:dyDescent="0.2">
      <c r="B9" t="s">
        <v>48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10" sqref="A10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8" t="str">
        <f>'Meet Info'!B4 &amp; " (" &amp; 'Meet Info'!C4 &amp; ")"</f>
        <v>Donegal (D)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24</v>
      </c>
      <c r="F3" t="s">
        <v>28</v>
      </c>
      <c r="G3" t="s">
        <v>40</v>
      </c>
      <c r="H3" t="s">
        <v>30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17</v>
      </c>
      <c r="B5" s="25" t="s">
        <v>58</v>
      </c>
      <c r="C5" s="28" t="str">
        <f>IF(ISERROR(VLOOKUP(A5,TimeTable,2)),"",VLOOKUP(A5,TimeTable,2))</f>
        <v>25:53</v>
      </c>
      <c r="D5" s="32">
        <f>IF(A5&gt;0,RANK(A5,$A$5:$A$104,1),0)</f>
        <v>5</v>
      </c>
      <c r="E5">
        <f t="shared" ref="E5:E104" si="0">IF($A5&lt;&gt;"",VLOOKUP($A5,ScoringTable,14,FALSE),"")</f>
        <v>10</v>
      </c>
      <c r="F5">
        <f t="shared" ref="F5:F104" si="1">IF($A5&lt;&gt;"",VLOOKUP($A5,ScoringTable,16,FALSE),"")</f>
        <v>12</v>
      </c>
      <c r="G5">
        <f t="shared" ref="G5:G104" si="2">IF($A5&lt;&gt;"",VLOOKUP($A5,ScoringTable,18,FALSE),"")</f>
        <v>12</v>
      </c>
      <c r="H5">
        <f t="shared" ref="H5:H104" si="3">IF($A5&lt;&gt;"",VLOOKUP($A5,ScoringTable,20,FALSE),"")</f>
        <v>5</v>
      </c>
    </row>
    <row r="6" spans="1:8" x14ac:dyDescent="0.2">
      <c r="A6" s="24">
        <v>9</v>
      </c>
      <c r="B6" s="25" t="s">
        <v>59</v>
      </c>
      <c r="C6" s="28" t="str">
        <f>IF(ISERROR(VLOOKUP(A6,TimeTable,2)),"",VLOOKUP(A6,TimeTable,2))</f>
        <v>13:25</v>
      </c>
      <c r="D6" s="32">
        <f>IF(A6&gt;0,RANK(A6,$A$5:$A$104,1),0)</f>
        <v>2</v>
      </c>
      <c r="E6">
        <f t="shared" si="0"/>
        <v>5</v>
      </c>
      <c r="F6">
        <f t="shared" si="1"/>
        <v>6</v>
      </c>
      <c r="G6">
        <f t="shared" si="2"/>
        <v>6</v>
      </c>
      <c r="H6">
        <f t="shared" si="3"/>
        <v>2</v>
      </c>
    </row>
    <row r="7" spans="1:8" x14ac:dyDescent="0.2">
      <c r="A7" s="24">
        <v>15</v>
      </c>
      <c r="B7" s="25" t="s">
        <v>60</v>
      </c>
      <c r="C7" s="28" t="str">
        <f>IF(ISERROR(VLOOKUP(A7,TimeTable,2)),"",VLOOKUP(A7,TimeTable,2))</f>
        <v>15:02</v>
      </c>
      <c r="D7" s="32">
        <f>IF(A7&gt;0,RANK(A7,$A$5:$A$104,1),0)</f>
        <v>3</v>
      </c>
      <c r="E7">
        <f t="shared" si="0"/>
        <v>8</v>
      </c>
      <c r="F7">
        <f t="shared" si="1"/>
        <v>10</v>
      </c>
      <c r="G7">
        <f t="shared" si="2"/>
        <v>10</v>
      </c>
      <c r="H7">
        <f t="shared" si="3"/>
        <v>3</v>
      </c>
    </row>
    <row r="8" spans="1:8" x14ac:dyDescent="0.2">
      <c r="A8" s="24">
        <v>16</v>
      </c>
      <c r="B8" s="25" t="s">
        <v>61</v>
      </c>
      <c r="C8" s="28" t="str">
        <f>IF(ISERROR(VLOOKUP(A8,TimeTable,2)),"",VLOOKUP(A8,TimeTable,2))</f>
        <v>17:30</v>
      </c>
      <c r="D8" s="32">
        <f>IF(A8&gt;0,RANK(A8,$A$5:$A$104,1),0)</f>
        <v>4</v>
      </c>
      <c r="E8">
        <f t="shared" si="0"/>
        <v>9</v>
      </c>
      <c r="F8">
        <f t="shared" si="1"/>
        <v>11</v>
      </c>
      <c r="G8">
        <f t="shared" si="2"/>
        <v>11</v>
      </c>
      <c r="H8">
        <f t="shared" si="3"/>
        <v>4</v>
      </c>
    </row>
    <row r="9" spans="1:8" x14ac:dyDescent="0.2">
      <c r="A9" s="24">
        <v>7</v>
      </c>
      <c r="B9" s="25" t="s">
        <v>62</v>
      </c>
      <c r="C9" s="28" t="str">
        <f>IF(ISERROR(VLOOKUP(A9,TimeTable,2)),"",VLOOKUP(A9,TimeTable,2))</f>
        <v>13:20</v>
      </c>
      <c r="D9" s="32">
        <f>IF(A9&gt;0,RANK(A9,$A$5:$A$104,1),0)</f>
        <v>1</v>
      </c>
      <c r="E9">
        <f t="shared" si="0"/>
        <v>3</v>
      </c>
      <c r="F9">
        <f t="shared" si="1"/>
        <v>5</v>
      </c>
      <c r="G9">
        <f t="shared" si="2"/>
        <v>5</v>
      </c>
      <c r="H9">
        <f t="shared" si="3"/>
        <v>1</v>
      </c>
    </row>
    <row r="10" spans="1:8" x14ac:dyDescent="0.2">
      <c r="A10" s="24"/>
      <c r="B10" s="25"/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">
      <c r="A11" s="24"/>
      <c r="B11" s="25"/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">
      <c r="A12" s="78"/>
      <c r="B12" s="79"/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">
      <c r="A13" s="80"/>
      <c r="B13" s="81"/>
      <c r="C13" s="28" t="str">
        <f t="shared" si="4"/>
        <v/>
      </c>
      <c r="D13" s="32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">
      <c r="A14" s="80"/>
      <c r="B14" s="81"/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">
      <c r="A15" s="80"/>
      <c r="B15" s="81"/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">
      <c r="A16" s="80"/>
      <c r="B16" s="81"/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">
      <c r="C105" s="4"/>
      <c r="D105" s="2"/>
    </row>
    <row r="106" spans="1:8" x14ac:dyDescent="0.2">
      <c r="A106">
        <f>100-COUNTBLANK(A5:A104)</f>
        <v>5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B11" sqref="B11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8" t="str">
        <f>'Meet Info'!B5 &amp; " (" &amp; 'Meet Info'!C5 &amp; ")"</f>
        <v>J.P. McCaskey (JPM)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24</v>
      </c>
      <c r="F3" t="s">
        <v>31</v>
      </c>
      <c r="G3" t="s">
        <v>32</v>
      </c>
      <c r="H3" t="s">
        <v>33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6</v>
      </c>
      <c r="B5" s="25" t="s">
        <v>63</v>
      </c>
      <c r="C5" s="28" t="str">
        <f>IF(ISERROR(VLOOKUP(A5,TimeTable,2)),"",VLOOKUP(A5,TimeTable,2))</f>
        <v>13:20</v>
      </c>
      <c r="D5" s="32">
        <f>IF(A5&gt;0,RANK(A5,$A$5:$A$104,1),0)</f>
        <v>2</v>
      </c>
      <c r="E5">
        <f t="shared" ref="E5:E104" si="0">IF($A5&lt;&gt;"",VLOOKUP($A5,ScoringTable,14,FALSE),"")</f>
        <v>2</v>
      </c>
      <c r="F5">
        <f t="shared" ref="F5:F104" si="1">IF($A5&lt;&gt;"",VLOOKUP($A5,ScoringTable,22,FALSE),"")</f>
        <v>6</v>
      </c>
      <c r="G5">
        <f t="shared" ref="G5:G104" si="2">IF($A5&lt;&gt;"",VLOOKUP($A5,ScoringTable,24,FALSE),"")</f>
        <v>6</v>
      </c>
      <c r="H5">
        <f t="shared" ref="H5:H104" si="3">IF($A5&lt;&gt;"",VLOOKUP($A5,ScoringTable,26,FALSE),"")</f>
        <v>2</v>
      </c>
    </row>
    <row r="6" spans="1:8" x14ac:dyDescent="0.2">
      <c r="A6" s="24">
        <v>4</v>
      </c>
      <c r="B6" s="25" t="s">
        <v>64</v>
      </c>
      <c r="C6" s="28" t="str">
        <f>IF(ISERROR(VLOOKUP(A6,TimeTable,2)),"",VLOOKUP(A6,TimeTable,2))</f>
        <v>12:14</v>
      </c>
      <c r="D6" s="32">
        <f>IF(A6&gt;0,RANK(A6,$A$5:$A$104,1),0)</f>
        <v>1</v>
      </c>
      <c r="E6">
        <f t="shared" si="0"/>
        <v>1</v>
      </c>
      <c r="F6">
        <f t="shared" si="1"/>
        <v>4</v>
      </c>
      <c r="G6">
        <f t="shared" si="2"/>
        <v>4</v>
      </c>
      <c r="H6">
        <f t="shared" si="3"/>
        <v>1</v>
      </c>
    </row>
    <row r="7" spans="1:8" x14ac:dyDescent="0.2">
      <c r="A7" s="24">
        <v>13</v>
      </c>
      <c r="B7" s="25" t="s">
        <v>65</v>
      </c>
      <c r="C7" s="28" t="str">
        <f>IF(ISERROR(VLOOKUP(A7,TimeTable,2)),"",VLOOKUP(A7,TimeTable,2))</f>
        <v>14:16</v>
      </c>
      <c r="D7" s="32">
        <f>IF(A7&gt;0,RANK(A7,$A$5:$A$104,1),0)</f>
        <v>4</v>
      </c>
      <c r="E7">
        <f t="shared" si="0"/>
        <v>6</v>
      </c>
      <c r="F7">
        <f t="shared" si="1"/>
        <v>11</v>
      </c>
      <c r="G7">
        <f t="shared" si="2"/>
        <v>11</v>
      </c>
      <c r="H7">
        <f t="shared" si="3"/>
        <v>4</v>
      </c>
    </row>
    <row r="8" spans="1:8" x14ac:dyDescent="0.2">
      <c r="A8" s="24">
        <v>14</v>
      </c>
      <c r="B8" s="25" t="s">
        <v>66</v>
      </c>
      <c r="C8" s="28" t="str">
        <f>IF(ISERROR(VLOOKUP(A8,TimeTable,2)),"",VLOOKUP(A8,TimeTable,2))</f>
        <v>14:47</v>
      </c>
      <c r="D8" s="32">
        <f>IF(A8&gt;0,RANK(A8,$A$5:$A$104,1),0)</f>
        <v>5</v>
      </c>
      <c r="E8">
        <f t="shared" si="0"/>
        <v>7</v>
      </c>
      <c r="F8">
        <f t="shared" si="1"/>
        <v>12</v>
      </c>
      <c r="G8">
        <f t="shared" si="2"/>
        <v>12</v>
      </c>
      <c r="H8">
        <f t="shared" si="3"/>
        <v>5</v>
      </c>
    </row>
    <row r="9" spans="1:8" x14ac:dyDescent="0.2">
      <c r="A9" s="24">
        <v>8</v>
      </c>
      <c r="B9" s="25" t="s">
        <v>67</v>
      </c>
      <c r="C9" s="28" t="str">
        <f>IF(ISERROR(VLOOKUP(A9,TimeTable,2)),"",VLOOKUP(A9,TimeTable,2))</f>
        <v>13:21</v>
      </c>
      <c r="D9" s="32">
        <f>IF(A9&gt;0,RANK(A9,$A$5:$A$104,1),0)</f>
        <v>3</v>
      </c>
      <c r="E9">
        <f t="shared" si="0"/>
        <v>4</v>
      </c>
      <c r="F9">
        <f t="shared" si="1"/>
        <v>7</v>
      </c>
      <c r="G9">
        <f t="shared" si="2"/>
        <v>7</v>
      </c>
      <c r="H9">
        <f t="shared" si="3"/>
        <v>3</v>
      </c>
    </row>
    <row r="10" spans="1:8" x14ac:dyDescent="0.2">
      <c r="A10" s="24"/>
      <c r="B10" s="25"/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">
      <c r="A11" s="24"/>
      <c r="B11" s="25"/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">
      <c r="A12" s="78"/>
      <c r="B12" s="79"/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">
      <c r="A13" s="80"/>
      <c r="B13" s="81"/>
      <c r="C13" s="28" t="str">
        <f t="shared" si="4"/>
        <v/>
      </c>
      <c r="D13" s="32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">
      <c r="A14" s="80"/>
      <c r="B14" s="81"/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">
      <c r="A15" s="80"/>
      <c r="B15" s="81"/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">
      <c r="A16" s="80"/>
      <c r="B16" s="81"/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">
      <c r="C105" s="4"/>
    </row>
    <row r="106" spans="1:8" x14ac:dyDescent="0.2">
      <c r="A106">
        <f>100-COUNTBLANK(A5:A104)</f>
        <v>5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B10" sqref="B10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8" t="str">
        <f>'Meet Info'!B6 &amp; " (" &amp; 'Meet Info'!C6 &amp; ")"</f>
        <v>Lancaster Mennonite (LMH)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28</v>
      </c>
      <c r="F3" t="s">
        <v>31</v>
      </c>
      <c r="G3" t="s">
        <v>34</v>
      </c>
      <c r="H3" t="s">
        <v>35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1</v>
      </c>
      <c r="B5" s="25" t="s">
        <v>68</v>
      </c>
      <c r="C5" s="28" t="str">
        <f t="shared" ref="C5:C11" si="0">IF(ISERROR(VLOOKUP(A5,TimeTable,2)),"",VLOOKUP(A5,TimeTable,2))</f>
        <v>11:39</v>
      </c>
      <c r="D5" s="32">
        <f t="shared" ref="D5:D11" si="1">IF(A5&gt;0,RANK(A5,$A$5:$A$104,1),0)</f>
        <v>1</v>
      </c>
      <c r="E5">
        <f t="shared" ref="E5:E104" si="2">IF($A5&lt;&gt;"",VLOOKUP($A5,ScoringTable,16,FALSE),"")</f>
        <v>1</v>
      </c>
      <c r="F5">
        <f t="shared" ref="F5:F104" si="3">IF($A5&lt;&gt;"",VLOOKUP($A5,ScoringTable,22,FALSE),"")</f>
        <v>1</v>
      </c>
      <c r="G5">
        <f t="shared" ref="G5:G104" si="4">IF($A5&lt;&gt;"",VLOOKUP($A5,ScoringTable,28,FALSE),"")</f>
        <v>1</v>
      </c>
      <c r="H5">
        <f t="shared" ref="H5:H104" si="5">IF($A5&lt;&gt;"",VLOOKUP($A5,ScoringTable,30,FALSE),"")</f>
        <v>1</v>
      </c>
    </row>
    <row r="6" spans="1:8" x14ac:dyDescent="0.2">
      <c r="A6" s="24">
        <v>2</v>
      </c>
      <c r="B6" s="25" t="s">
        <v>69</v>
      </c>
      <c r="C6" s="28" t="str">
        <f t="shared" si="0"/>
        <v>11:49</v>
      </c>
      <c r="D6" s="32">
        <f t="shared" si="1"/>
        <v>2</v>
      </c>
      <c r="E6">
        <f t="shared" si="2"/>
        <v>2</v>
      </c>
      <c r="F6">
        <f t="shared" si="3"/>
        <v>2</v>
      </c>
      <c r="G6">
        <f t="shared" si="4"/>
        <v>2</v>
      </c>
      <c r="H6">
        <f t="shared" si="5"/>
        <v>2</v>
      </c>
    </row>
    <row r="7" spans="1:8" x14ac:dyDescent="0.2">
      <c r="A7" s="24">
        <v>3</v>
      </c>
      <c r="B7" s="25" t="s">
        <v>70</v>
      </c>
      <c r="C7" s="28" t="str">
        <f t="shared" si="0"/>
        <v>11:56</v>
      </c>
      <c r="D7" s="32">
        <f t="shared" si="1"/>
        <v>3</v>
      </c>
      <c r="E7">
        <f t="shared" si="2"/>
        <v>3</v>
      </c>
      <c r="F7">
        <f t="shared" si="3"/>
        <v>3</v>
      </c>
      <c r="G7">
        <f t="shared" si="4"/>
        <v>3</v>
      </c>
      <c r="H7">
        <f t="shared" si="5"/>
        <v>3</v>
      </c>
    </row>
    <row r="8" spans="1:8" x14ac:dyDescent="0.2">
      <c r="A8" s="24">
        <v>5</v>
      </c>
      <c r="B8" s="25" t="s">
        <v>71</v>
      </c>
      <c r="C8" s="28" t="str">
        <f t="shared" si="0"/>
        <v>12:25</v>
      </c>
      <c r="D8" s="32">
        <f t="shared" si="1"/>
        <v>4</v>
      </c>
      <c r="E8">
        <f t="shared" si="2"/>
        <v>4</v>
      </c>
      <c r="F8">
        <f t="shared" si="3"/>
        <v>5</v>
      </c>
      <c r="G8">
        <f t="shared" si="4"/>
        <v>4</v>
      </c>
      <c r="H8">
        <f t="shared" si="5"/>
        <v>4</v>
      </c>
    </row>
    <row r="9" spans="1:8" x14ac:dyDescent="0.2">
      <c r="A9" s="24">
        <v>10</v>
      </c>
      <c r="B9" s="25" t="s">
        <v>72</v>
      </c>
      <c r="C9" s="28" t="str">
        <f t="shared" si="0"/>
        <v>13:38</v>
      </c>
      <c r="D9" s="32">
        <f t="shared" si="1"/>
        <v>5</v>
      </c>
      <c r="E9">
        <f t="shared" si="2"/>
        <v>7</v>
      </c>
      <c r="F9">
        <f t="shared" si="3"/>
        <v>8</v>
      </c>
      <c r="G9">
        <f t="shared" si="4"/>
        <v>5</v>
      </c>
      <c r="H9">
        <f t="shared" si="5"/>
        <v>5</v>
      </c>
    </row>
    <row r="10" spans="1:8" x14ac:dyDescent="0.2">
      <c r="A10" s="24">
        <v>12</v>
      </c>
      <c r="B10" s="25" t="s">
        <v>73</v>
      </c>
      <c r="C10" s="28" t="str">
        <f t="shared" si="0"/>
        <v>14:10</v>
      </c>
      <c r="D10" s="32">
        <f t="shared" si="1"/>
        <v>7</v>
      </c>
      <c r="E10">
        <f t="shared" si="2"/>
        <v>9</v>
      </c>
      <c r="F10">
        <f t="shared" si="3"/>
        <v>10</v>
      </c>
      <c r="G10">
        <f t="shared" si="4"/>
        <v>7</v>
      </c>
      <c r="H10">
        <f t="shared" si="5"/>
        <v>7</v>
      </c>
    </row>
    <row r="11" spans="1:8" x14ac:dyDescent="0.2">
      <c r="A11" s="24">
        <v>11</v>
      </c>
      <c r="B11" s="25" t="s">
        <v>74</v>
      </c>
      <c r="C11" s="28" t="str">
        <f t="shared" si="0"/>
        <v>13:56</v>
      </c>
      <c r="D11" s="32">
        <f t="shared" si="1"/>
        <v>6</v>
      </c>
      <c r="E11">
        <f t="shared" si="2"/>
        <v>8</v>
      </c>
      <c r="F11">
        <f t="shared" si="3"/>
        <v>9</v>
      </c>
      <c r="G11">
        <f t="shared" si="4"/>
        <v>6</v>
      </c>
      <c r="H11">
        <f t="shared" si="5"/>
        <v>6</v>
      </c>
    </row>
    <row r="12" spans="1:8" x14ac:dyDescent="0.2">
      <c r="A12" s="78"/>
      <c r="B12" s="79"/>
      <c r="C12" s="28" t="str">
        <f t="shared" ref="C12:C75" si="6">IF(ISERROR(VLOOKUP(A12,TimeTable,2)),"",VLOOKUP(A12,TimeTable,2))</f>
        <v/>
      </c>
      <c r="D12" s="32">
        <f t="shared" ref="D12:D75" si="7">IF(A12&gt;0,RANK(A12,$A$5:$A$104,1),0)</f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">
      <c r="A13" s="80"/>
      <c r="B13" s="81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80"/>
      <c r="B14" s="81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80"/>
      <c r="B15" s="81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</row>
    <row r="106" spans="1:8" x14ac:dyDescent="0.2">
      <c r="A106">
        <f>100-COUNTBLANK(A5:A104)</f>
        <v>7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0" hidden="1" customWidth="1"/>
  </cols>
  <sheetData>
    <row r="1" spans="1:8" ht="15.75" x14ac:dyDescent="0.25">
      <c r="A1" s="88" t="str">
        <f>'Meet Info'!B7 &amp; " (" &amp; 'Meet Info'!C7 &amp; ")"</f>
        <v>Lancaster Mennonite (LMH)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29</v>
      </c>
      <c r="F3" t="s">
        <v>32</v>
      </c>
      <c r="G3" t="s">
        <v>34</v>
      </c>
      <c r="H3" t="s">
        <v>36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">
      <c r="C32" s="4"/>
    </row>
    <row r="33" spans="1:4" x14ac:dyDescent="0.2">
      <c r="A33">
        <f>27-COUNTBLANK(A5:A31)</f>
        <v>0</v>
      </c>
      <c r="B33" t="s">
        <v>12</v>
      </c>
    </row>
    <row r="35" spans="1:4" x14ac:dyDescent="0.2">
      <c r="A35" s="89" t="s">
        <v>44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0" hidden="1" customWidth="1"/>
  </cols>
  <sheetData>
    <row r="1" spans="1:8" ht="15.75" x14ac:dyDescent="0.25">
      <c r="A1" s="88" t="str">
        <f>'Meet Info'!B8 &amp; " (" &amp; 'Meet Info'!C8 &amp; ")"</f>
        <v xml:space="preserve"> ()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30</v>
      </c>
      <c r="F3" t="s">
        <v>33</v>
      </c>
      <c r="G3" t="s">
        <v>51</v>
      </c>
      <c r="H3" t="s">
        <v>36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">
      <c r="C32" s="4"/>
    </row>
    <row r="33" spans="1:4" x14ac:dyDescent="0.2">
      <c r="A33">
        <f>27-COUNTBLANK(A5:A31)</f>
        <v>0</v>
      </c>
      <c r="B33" t="s">
        <v>12</v>
      </c>
    </row>
    <row r="35" spans="1:4" x14ac:dyDescent="0.2">
      <c r="A35" s="89" t="s">
        <v>44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zoomScale="200" workbookViewId="0">
      <selection activeCell="B5" sqref="B5"/>
    </sheetView>
  </sheetViews>
  <sheetFormatPr defaultRowHeight="12.75" x14ac:dyDescent="0.2"/>
  <cols>
    <col min="2" max="2" width="9.140625" style="3"/>
  </cols>
  <sheetData>
    <row r="1" spans="1:2" x14ac:dyDescent="0.2">
      <c r="A1" s="6" t="s">
        <v>4</v>
      </c>
      <c r="B1" s="7" t="s">
        <v>11</v>
      </c>
    </row>
    <row r="2" spans="1:2" ht="6" customHeight="1" x14ac:dyDescent="0.2">
      <c r="A2" s="63"/>
      <c r="B2" s="64"/>
    </row>
    <row r="3" spans="1:2" x14ac:dyDescent="0.2">
      <c r="A3" s="65">
        <v>1</v>
      </c>
      <c r="B3" s="66" t="s">
        <v>75</v>
      </c>
    </row>
    <row r="4" spans="1:2" x14ac:dyDescent="0.2">
      <c r="A4" s="65">
        <v>2</v>
      </c>
      <c r="B4" s="66" t="s">
        <v>76</v>
      </c>
    </row>
    <row r="5" spans="1:2" x14ac:dyDescent="0.2">
      <c r="A5" s="65">
        <v>3</v>
      </c>
      <c r="B5" s="66" t="s">
        <v>77</v>
      </c>
    </row>
    <row r="6" spans="1:2" x14ac:dyDescent="0.2">
      <c r="A6" s="65">
        <v>4</v>
      </c>
      <c r="B6" s="66" t="s">
        <v>78</v>
      </c>
    </row>
    <row r="7" spans="1:2" x14ac:dyDescent="0.2">
      <c r="A7" s="65">
        <v>5</v>
      </c>
      <c r="B7" s="66" t="s">
        <v>79</v>
      </c>
    </row>
    <row r="8" spans="1:2" x14ac:dyDescent="0.2">
      <c r="A8" s="65">
        <v>6</v>
      </c>
      <c r="B8" s="66" t="s">
        <v>80</v>
      </c>
    </row>
    <row r="9" spans="1:2" x14ac:dyDescent="0.2">
      <c r="A9" s="65">
        <v>7</v>
      </c>
      <c r="B9" s="66" t="s">
        <v>80</v>
      </c>
    </row>
    <row r="10" spans="1:2" x14ac:dyDescent="0.2">
      <c r="A10" s="65">
        <v>8</v>
      </c>
      <c r="B10" s="66" t="s">
        <v>81</v>
      </c>
    </row>
    <row r="11" spans="1:2" x14ac:dyDescent="0.2">
      <c r="A11" s="65">
        <v>9</v>
      </c>
      <c r="B11" s="66" t="s">
        <v>82</v>
      </c>
    </row>
    <row r="12" spans="1:2" x14ac:dyDescent="0.2">
      <c r="A12" s="65">
        <v>10</v>
      </c>
      <c r="B12" s="66" t="s">
        <v>83</v>
      </c>
    </row>
    <row r="13" spans="1:2" x14ac:dyDescent="0.2">
      <c r="A13" s="65">
        <v>11</v>
      </c>
      <c r="B13" s="66" t="s">
        <v>84</v>
      </c>
    </row>
    <row r="14" spans="1:2" x14ac:dyDescent="0.2">
      <c r="A14" s="65">
        <v>12</v>
      </c>
      <c r="B14" s="66" t="s">
        <v>85</v>
      </c>
    </row>
    <row r="15" spans="1:2" x14ac:dyDescent="0.2">
      <c r="A15" s="65">
        <v>13</v>
      </c>
      <c r="B15" s="66" t="s">
        <v>86</v>
      </c>
    </row>
    <row r="16" spans="1:2" x14ac:dyDescent="0.2">
      <c r="A16" s="65">
        <v>14</v>
      </c>
      <c r="B16" s="66" t="s">
        <v>87</v>
      </c>
    </row>
    <row r="17" spans="1:2" x14ac:dyDescent="0.2">
      <c r="A17" s="65">
        <v>15</v>
      </c>
      <c r="B17" s="66" t="s">
        <v>88</v>
      </c>
    </row>
    <row r="18" spans="1:2" x14ac:dyDescent="0.2">
      <c r="A18" s="65">
        <v>16</v>
      </c>
      <c r="B18" s="66" t="s">
        <v>56</v>
      </c>
    </row>
    <row r="19" spans="1:2" x14ac:dyDescent="0.2">
      <c r="A19" s="65">
        <v>17</v>
      </c>
      <c r="B19" s="66" t="s">
        <v>89</v>
      </c>
    </row>
    <row r="20" spans="1:2" x14ac:dyDescent="0.2">
      <c r="A20" s="65">
        <v>18</v>
      </c>
      <c r="B20" s="66"/>
    </row>
    <row r="21" spans="1:2" x14ac:dyDescent="0.2">
      <c r="A21" s="65">
        <v>19</v>
      </c>
      <c r="B21" s="66"/>
    </row>
    <row r="22" spans="1:2" x14ac:dyDescent="0.2">
      <c r="A22" s="65">
        <v>20</v>
      </c>
      <c r="B22" s="66"/>
    </row>
    <row r="23" spans="1:2" x14ac:dyDescent="0.2">
      <c r="A23" s="65">
        <v>21</v>
      </c>
      <c r="B23" s="66"/>
    </row>
    <row r="24" spans="1:2" x14ac:dyDescent="0.2">
      <c r="A24" s="65">
        <v>22</v>
      </c>
      <c r="B24" s="66"/>
    </row>
    <row r="25" spans="1:2" x14ac:dyDescent="0.2">
      <c r="A25" s="65">
        <v>23</v>
      </c>
      <c r="B25" s="66"/>
    </row>
    <row r="26" spans="1:2" x14ac:dyDescent="0.2">
      <c r="A26" s="65">
        <v>24</v>
      </c>
      <c r="B26" s="66"/>
    </row>
    <row r="27" spans="1:2" x14ac:dyDescent="0.2">
      <c r="A27" s="65">
        <v>25</v>
      </c>
      <c r="B27" s="66"/>
    </row>
    <row r="28" spans="1:2" x14ac:dyDescent="0.2">
      <c r="A28" s="65">
        <v>26</v>
      </c>
      <c r="B28" s="66"/>
    </row>
    <row r="29" spans="1:2" x14ac:dyDescent="0.2">
      <c r="A29" s="65">
        <v>27</v>
      </c>
      <c r="B29" s="66"/>
    </row>
    <row r="30" spans="1:2" x14ac:dyDescent="0.2">
      <c r="A30" s="65">
        <v>28</v>
      </c>
      <c r="B30" s="66"/>
    </row>
    <row r="31" spans="1:2" x14ac:dyDescent="0.2">
      <c r="A31" s="65">
        <v>29</v>
      </c>
      <c r="B31" s="66"/>
    </row>
    <row r="32" spans="1:2" x14ac:dyDescent="0.2">
      <c r="A32" s="65">
        <v>30</v>
      </c>
      <c r="B32" s="66"/>
    </row>
    <row r="33" spans="1:2" x14ac:dyDescent="0.2">
      <c r="A33" s="65">
        <v>31</v>
      </c>
      <c r="B33" s="66"/>
    </row>
    <row r="34" spans="1:2" x14ac:dyDescent="0.2">
      <c r="A34" s="65">
        <v>32</v>
      </c>
      <c r="B34" s="66"/>
    </row>
    <row r="35" spans="1:2" x14ac:dyDescent="0.2">
      <c r="A35" s="65">
        <v>33</v>
      </c>
      <c r="B35" s="66"/>
    </row>
    <row r="36" spans="1:2" x14ac:dyDescent="0.2">
      <c r="A36" s="65">
        <v>34</v>
      </c>
      <c r="B36" s="66"/>
    </row>
    <row r="37" spans="1:2" x14ac:dyDescent="0.2">
      <c r="A37" s="65">
        <v>35</v>
      </c>
      <c r="B37" s="66"/>
    </row>
    <row r="38" spans="1:2" x14ac:dyDescent="0.2">
      <c r="A38" s="65">
        <v>36</v>
      </c>
      <c r="B38" s="66"/>
    </row>
    <row r="39" spans="1:2" x14ac:dyDescent="0.2">
      <c r="A39" s="65">
        <v>37</v>
      </c>
      <c r="B39" s="66"/>
    </row>
    <row r="40" spans="1:2" x14ac:dyDescent="0.2">
      <c r="A40" s="65">
        <v>38</v>
      </c>
      <c r="B40" s="66"/>
    </row>
    <row r="41" spans="1:2" x14ac:dyDescent="0.2">
      <c r="A41" s="65">
        <v>39</v>
      </c>
      <c r="B41" s="66"/>
    </row>
    <row r="42" spans="1:2" x14ac:dyDescent="0.2">
      <c r="A42" s="65">
        <v>40</v>
      </c>
      <c r="B42" s="66"/>
    </row>
    <row r="43" spans="1:2" x14ac:dyDescent="0.2">
      <c r="A43" s="65">
        <v>41</v>
      </c>
      <c r="B43" s="66"/>
    </row>
    <row r="44" spans="1:2" x14ac:dyDescent="0.2">
      <c r="A44" s="65">
        <v>42</v>
      </c>
      <c r="B44" s="66"/>
    </row>
    <row r="45" spans="1:2" x14ac:dyDescent="0.2">
      <c r="A45" s="65">
        <v>43</v>
      </c>
      <c r="B45" s="66"/>
    </row>
    <row r="46" spans="1:2" x14ac:dyDescent="0.2">
      <c r="A46" s="65">
        <v>44</v>
      </c>
      <c r="B46" s="66"/>
    </row>
    <row r="47" spans="1:2" x14ac:dyDescent="0.2">
      <c r="A47" s="65">
        <v>45</v>
      </c>
      <c r="B47" s="66"/>
    </row>
    <row r="48" spans="1:2" x14ac:dyDescent="0.2">
      <c r="A48" s="65">
        <v>46</v>
      </c>
      <c r="B48" s="66"/>
    </row>
    <row r="49" spans="1:2" x14ac:dyDescent="0.2">
      <c r="A49" s="65">
        <v>47</v>
      </c>
      <c r="B49" s="66"/>
    </row>
    <row r="50" spans="1:2" x14ac:dyDescent="0.2">
      <c r="A50" s="65">
        <v>48</v>
      </c>
      <c r="B50" s="66"/>
    </row>
    <row r="51" spans="1:2" x14ac:dyDescent="0.2">
      <c r="A51" s="65">
        <v>49</v>
      </c>
      <c r="B51" s="66"/>
    </row>
    <row r="52" spans="1:2" x14ac:dyDescent="0.2">
      <c r="A52" s="65">
        <v>50</v>
      </c>
      <c r="B52" s="66"/>
    </row>
    <row r="53" spans="1:2" x14ac:dyDescent="0.2">
      <c r="A53" s="65">
        <v>51</v>
      </c>
      <c r="B53" s="66"/>
    </row>
    <row r="54" spans="1:2" x14ac:dyDescent="0.2">
      <c r="A54" s="65">
        <v>52</v>
      </c>
      <c r="B54" s="66"/>
    </row>
    <row r="55" spans="1:2" x14ac:dyDescent="0.2">
      <c r="A55" s="65">
        <v>53</v>
      </c>
      <c r="B55" s="66"/>
    </row>
    <row r="56" spans="1:2" x14ac:dyDescent="0.2">
      <c r="A56" s="65">
        <v>54</v>
      </c>
      <c r="B56" s="66"/>
    </row>
    <row r="57" spans="1:2" x14ac:dyDescent="0.2">
      <c r="A57" s="65">
        <v>55</v>
      </c>
      <c r="B57" s="66"/>
    </row>
    <row r="58" spans="1:2" x14ac:dyDescent="0.2">
      <c r="A58" s="65">
        <v>56</v>
      </c>
      <c r="B58" s="66"/>
    </row>
    <row r="59" spans="1:2" x14ac:dyDescent="0.2">
      <c r="A59" s="65">
        <v>57</v>
      </c>
      <c r="B59" s="66"/>
    </row>
    <row r="60" spans="1:2" x14ac:dyDescent="0.2">
      <c r="A60" s="65">
        <v>58</v>
      </c>
      <c r="B60" s="66"/>
    </row>
    <row r="61" spans="1:2" x14ac:dyDescent="0.2">
      <c r="A61" s="65">
        <v>59</v>
      </c>
      <c r="B61" s="66"/>
    </row>
    <row r="62" spans="1:2" x14ac:dyDescent="0.2">
      <c r="A62" s="65">
        <v>60</v>
      </c>
      <c r="B62" s="66"/>
    </row>
    <row r="63" spans="1:2" x14ac:dyDescent="0.2">
      <c r="A63" s="65">
        <v>61</v>
      </c>
      <c r="B63" s="66"/>
    </row>
    <row r="64" spans="1:2" x14ac:dyDescent="0.2">
      <c r="A64" s="65">
        <v>62</v>
      </c>
      <c r="B64" s="66"/>
    </row>
    <row r="65" spans="1:2" x14ac:dyDescent="0.2">
      <c r="A65" s="65">
        <v>63</v>
      </c>
      <c r="B65" s="66"/>
    </row>
    <row r="66" spans="1:2" x14ac:dyDescent="0.2">
      <c r="A66" s="65">
        <v>64</v>
      </c>
      <c r="B66" s="66"/>
    </row>
    <row r="67" spans="1:2" x14ac:dyDescent="0.2">
      <c r="A67" s="65">
        <v>65</v>
      </c>
      <c r="B67" s="66"/>
    </row>
    <row r="68" spans="1:2" x14ac:dyDescent="0.2">
      <c r="A68" s="65">
        <v>66</v>
      </c>
      <c r="B68" s="66"/>
    </row>
    <row r="69" spans="1:2" x14ac:dyDescent="0.2">
      <c r="A69" s="65">
        <v>67</v>
      </c>
      <c r="B69" s="66"/>
    </row>
    <row r="70" spans="1:2" x14ac:dyDescent="0.2">
      <c r="A70" s="65">
        <v>68</v>
      </c>
      <c r="B70" s="66"/>
    </row>
    <row r="71" spans="1:2" x14ac:dyDescent="0.2">
      <c r="A71" s="65">
        <v>69</v>
      </c>
      <c r="B71" s="66"/>
    </row>
    <row r="72" spans="1:2" x14ac:dyDescent="0.2">
      <c r="A72" s="65">
        <v>70</v>
      </c>
      <c r="B72" s="66"/>
    </row>
    <row r="73" spans="1:2" x14ac:dyDescent="0.2">
      <c r="A73" s="65">
        <v>71</v>
      </c>
      <c r="B73" s="66"/>
    </row>
    <row r="74" spans="1:2" x14ac:dyDescent="0.2">
      <c r="A74" s="65">
        <v>72</v>
      </c>
      <c r="B74" s="66"/>
    </row>
    <row r="75" spans="1:2" x14ac:dyDescent="0.2">
      <c r="A75" s="65">
        <v>73</v>
      </c>
      <c r="B75" s="66"/>
    </row>
    <row r="76" spans="1:2" x14ac:dyDescent="0.2">
      <c r="A76" s="65">
        <v>74</v>
      </c>
      <c r="B76" s="66"/>
    </row>
    <row r="77" spans="1:2" x14ac:dyDescent="0.2">
      <c r="A77" s="65">
        <v>75</v>
      </c>
      <c r="B77" s="66"/>
    </row>
    <row r="78" spans="1:2" x14ac:dyDescent="0.2">
      <c r="A78" s="65">
        <v>76</v>
      </c>
      <c r="B78" s="66"/>
    </row>
    <row r="79" spans="1:2" x14ac:dyDescent="0.2">
      <c r="A79" s="65">
        <v>77</v>
      </c>
      <c r="B79" s="66"/>
    </row>
    <row r="80" spans="1:2" x14ac:dyDescent="0.2">
      <c r="A80" s="65">
        <v>78</v>
      </c>
      <c r="B80" s="66"/>
    </row>
    <row r="81" spans="1:2" x14ac:dyDescent="0.2">
      <c r="A81" s="65">
        <v>79</v>
      </c>
      <c r="B81" s="66"/>
    </row>
    <row r="82" spans="1:2" x14ac:dyDescent="0.2">
      <c r="A82" s="65">
        <v>80</v>
      </c>
      <c r="B82" s="66"/>
    </row>
    <row r="83" spans="1:2" x14ac:dyDescent="0.2">
      <c r="A83" s="65">
        <v>81</v>
      </c>
      <c r="B83" s="66"/>
    </row>
    <row r="84" spans="1:2" x14ac:dyDescent="0.2">
      <c r="A84" s="65">
        <v>82</v>
      </c>
      <c r="B84" s="66"/>
    </row>
    <row r="85" spans="1:2" x14ac:dyDescent="0.2">
      <c r="A85" s="65">
        <v>83</v>
      </c>
      <c r="B85" s="66"/>
    </row>
    <row r="86" spans="1:2" x14ac:dyDescent="0.2">
      <c r="A86" s="65">
        <v>84</v>
      </c>
      <c r="B86" s="66"/>
    </row>
    <row r="87" spans="1:2" x14ac:dyDescent="0.2">
      <c r="A87" s="65">
        <v>85</v>
      </c>
      <c r="B87" s="66"/>
    </row>
    <row r="88" spans="1:2" x14ac:dyDescent="0.2">
      <c r="A88" s="65">
        <v>86</v>
      </c>
      <c r="B88" s="66"/>
    </row>
    <row r="89" spans="1:2" x14ac:dyDescent="0.2">
      <c r="A89" s="65">
        <v>87</v>
      </c>
      <c r="B89" s="66"/>
    </row>
    <row r="90" spans="1:2" x14ac:dyDescent="0.2">
      <c r="A90" s="65">
        <v>88</v>
      </c>
      <c r="B90" s="66"/>
    </row>
    <row r="91" spans="1:2" x14ac:dyDescent="0.2">
      <c r="A91" s="65">
        <v>89</v>
      </c>
      <c r="B91" s="66"/>
    </row>
    <row r="92" spans="1:2" x14ac:dyDescent="0.2">
      <c r="A92" s="65">
        <v>90</v>
      </c>
      <c r="B92" s="66"/>
    </row>
    <row r="93" spans="1:2" x14ac:dyDescent="0.2">
      <c r="A93" s="65">
        <v>91</v>
      </c>
      <c r="B93" s="66"/>
    </row>
    <row r="94" spans="1:2" x14ac:dyDescent="0.2">
      <c r="A94" s="65">
        <v>92</v>
      </c>
      <c r="B94" s="66"/>
    </row>
    <row r="95" spans="1:2" x14ac:dyDescent="0.2">
      <c r="A95" s="65">
        <v>93</v>
      </c>
      <c r="B95" s="66"/>
    </row>
    <row r="96" spans="1:2" x14ac:dyDescent="0.2">
      <c r="A96" s="65">
        <v>94</v>
      </c>
      <c r="B96" s="66"/>
    </row>
    <row r="97" spans="1:2" x14ac:dyDescent="0.2">
      <c r="A97" s="65">
        <v>95</v>
      </c>
      <c r="B97" s="66"/>
    </row>
    <row r="98" spans="1:2" x14ac:dyDescent="0.2">
      <c r="A98" s="65">
        <v>96</v>
      </c>
      <c r="B98" s="66"/>
    </row>
    <row r="99" spans="1:2" x14ac:dyDescent="0.2">
      <c r="A99" s="65">
        <v>97</v>
      </c>
      <c r="B99" s="66"/>
    </row>
    <row r="100" spans="1:2" x14ac:dyDescent="0.2">
      <c r="A100" s="65">
        <v>98</v>
      </c>
      <c r="B100" s="66"/>
    </row>
    <row r="101" spans="1:2" x14ac:dyDescent="0.2">
      <c r="A101" s="65">
        <v>99</v>
      </c>
      <c r="B101" s="66"/>
    </row>
    <row r="102" spans="1:2" x14ac:dyDescent="0.2">
      <c r="A102" s="65">
        <v>100</v>
      </c>
      <c r="B102" s="66"/>
    </row>
    <row r="103" spans="1:2" x14ac:dyDescent="0.2">
      <c r="A103" s="65">
        <v>101</v>
      </c>
      <c r="B103" s="67"/>
    </row>
    <row r="104" spans="1:2" x14ac:dyDescent="0.2">
      <c r="A104" s="65">
        <v>102</v>
      </c>
      <c r="B104" s="67"/>
    </row>
    <row r="105" spans="1:2" x14ac:dyDescent="0.2">
      <c r="A105" s="65">
        <v>103</v>
      </c>
      <c r="B105" s="67"/>
    </row>
    <row r="106" spans="1:2" x14ac:dyDescent="0.2">
      <c r="A106" s="65">
        <v>104</v>
      </c>
      <c r="B106" s="67"/>
    </row>
    <row r="107" spans="1:2" x14ac:dyDescent="0.2">
      <c r="A107" s="65">
        <v>105</v>
      </c>
      <c r="B107" s="67"/>
    </row>
    <row r="108" spans="1:2" x14ac:dyDescent="0.2">
      <c r="A108" s="65">
        <v>106</v>
      </c>
      <c r="B108" s="67"/>
    </row>
    <row r="109" spans="1:2" x14ac:dyDescent="0.2">
      <c r="A109" s="65">
        <v>107</v>
      </c>
      <c r="B109" s="67"/>
    </row>
    <row r="110" spans="1:2" x14ac:dyDescent="0.2">
      <c r="A110" s="65">
        <v>108</v>
      </c>
      <c r="B110" s="67"/>
    </row>
    <row r="111" spans="1:2" x14ac:dyDescent="0.2">
      <c r="A111" s="65">
        <v>109</v>
      </c>
      <c r="B111" s="67"/>
    </row>
    <row r="112" spans="1:2" x14ac:dyDescent="0.2">
      <c r="A112" s="65">
        <v>110</v>
      </c>
      <c r="B112" s="67"/>
    </row>
    <row r="113" spans="1:2" x14ac:dyDescent="0.2">
      <c r="A113" s="65">
        <v>111</v>
      </c>
      <c r="B113" s="67"/>
    </row>
    <row r="114" spans="1:2" x14ac:dyDescent="0.2">
      <c r="A114" s="65">
        <v>112</v>
      </c>
      <c r="B114" s="67"/>
    </row>
    <row r="115" spans="1:2" x14ac:dyDescent="0.2">
      <c r="A115" s="65">
        <v>113</v>
      </c>
      <c r="B115" s="67"/>
    </row>
    <row r="116" spans="1:2" x14ac:dyDescent="0.2">
      <c r="A116" s="65">
        <v>114</v>
      </c>
      <c r="B116" s="67"/>
    </row>
    <row r="117" spans="1:2" x14ac:dyDescent="0.2">
      <c r="A117" s="65">
        <v>115</v>
      </c>
      <c r="B117" s="67"/>
    </row>
    <row r="118" spans="1:2" x14ac:dyDescent="0.2">
      <c r="A118" s="65">
        <v>116</v>
      </c>
      <c r="B118" s="67"/>
    </row>
    <row r="119" spans="1:2" x14ac:dyDescent="0.2">
      <c r="A119" s="65">
        <v>117</v>
      </c>
      <c r="B119" s="67"/>
    </row>
    <row r="120" spans="1:2" x14ac:dyDescent="0.2">
      <c r="A120" s="65">
        <v>118</v>
      </c>
      <c r="B120" s="67"/>
    </row>
    <row r="121" spans="1:2" x14ac:dyDescent="0.2">
      <c r="A121" s="65">
        <v>119</v>
      </c>
      <c r="B121" s="67"/>
    </row>
    <row r="122" spans="1:2" x14ac:dyDescent="0.2">
      <c r="A122" s="65">
        <v>120</v>
      </c>
      <c r="B122" s="67"/>
    </row>
    <row r="123" spans="1:2" x14ac:dyDescent="0.2">
      <c r="A123" s="65">
        <v>121</v>
      </c>
      <c r="B123" s="67"/>
    </row>
    <row r="124" spans="1:2" x14ac:dyDescent="0.2">
      <c r="A124" s="65">
        <v>122</v>
      </c>
      <c r="B124" s="67"/>
    </row>
    <row r="125" spans="1:2" x14ac:dyDescent="0.2">
      <c r="A125" s="65">
        <v>123</v>
      </c>
      <c r="B125" s="67"/>
    </row>
    <row r="126" spans="1:2" x14ac:dyDescent="0.2">
      <c r="A126" s="65">
        <v>124</v>
      </c>
      <c r="B126" s="67"/>
    </row>
    <row r="127" spans="1:2" x14ac:dyDescent="0.2">
      <c r="A127" s="65">
        <v>125</v>
      </c>
      <c r="B127" s="67"/>
    </row>
    <row r="128" spans="1:2" x14ac:dyDescent="0.2">
      <c r="A128" s="65">
        <v>126</v>
      </c>
      <c r="B128" s="67"/>
    </row>
    <row r="129" spans="1:2" x14ac:dyDescent="0.2">
      <c r="A129" s="65">
        <v>127</v>
      </c>
      <c r="B129" s="67"/>
    </row>
    <row r="130" spans="1:2" x14ac:dyDescent="0.2">
      <c r="A130" s="65">
        <v>128</v>
      </c>
      <c r="B130" s="67"/>
    </row>
    <row r="131" spans="1:2" x14ac:dyDescent="0.2">
      <c r="A131" s="65">
        <v>129</v>
      </c>
      <c r="B131" s="67"/>
    </row>
    <row r="132" spans="1:2" x14ac:dyDescent="0.2">
      <c r="A132" s="65">
        <v>130</v>
      </c>
      <c r="B132" s="67"/>
    </row>
    <row r="133" spans="1:2" x14ac:dyDescent="0.2">
      <c r="A133" s="65">
        <v>131</v>
      </c>
      <c r="B133" s="67"/>
    </row>
    <row r="134" spans="1:2" x14ac:dyDescent="0.2">
      <c r="A134" s="65">
        <v>132</v>
      </c>
      <c r="B134" s="67"/>
    </row>
    <row r="135" spans="1:2" x14ac:dyDescent="0.2">
      <c r="A135" s="65">
        <v>133</v>
      </c>
      <c r="B135" s="67"/>
    </row>
    <row r="136" spans="1:2" x14ac:dyDescent="0.2">
      <c r="A136" s="65">
        <v>134</v>
      </c>
      <c r="B136" s="67"/>
    </row>
    <row r="137" spans="1:2" x14ac:dyDescent="0.2">
      <c r="A137" s="65">
        <v>135</v>
      </c>
      <c r="B137" s="67"/>
    </row>
    <row r="138" spans="1:2" x14ac:dyDescent="0.2">
      <c r="A138" s="65">
        <v>136</v>
      </c>
      <c r="B138" s="67"/>
    </row>
    <row r="139" spans="1:2" x14ac:dyDescent="0.2">
      <c r="A139" s="65">
        <v>137</v>
      </c>
      <c r="B139" s="67"/>
    </row>
    <row r="140" spans="1:2" x14ac:dyDescent="0.2">
      <c r="A140" s="65">
        <v>138</v>
      </c>
      <c r="B140" s="67"/>
    </row>
    <row r="141" spans="1:2" x14ac:dyDescent="0.2">
      <c r="A141" s="65">
        <v>139</v>
      </c>
      <c r="B141" s="67"/>
    </row>
    <row r="142" spans="1:2" x14ac:dyDescent="0.2">
      <c r="A142" s="65">
        <v>140</v>
      </c>
      <c r="B142" s="67"/>
    </row>
    <row r="143" spans="1:2" x14ac:dyDescent="0.2">
      <c r="A143" s="65">
        <v>141</v>
      </c>
      <c r="B143" s="67"/>
    </row>
    <row r="144" spans="1:2" x14ac:dyDescent="0.2">
      <c r="A144" s="65">
        <v>142</v>
      </c>
      <c r="B144" s="67"/>
    </row>
    <row r="145" spans="1:2" x14ac:dyDescent="0.2">
      <c r="A145" s="65">
        <v>143</v>
      </c>
      <c r="B145" s="67"/>
    </row>
    <row r="146" spans="1:2" x14ac:dyDescent="0.2">
      <c r="A146" s="65">
        <v>144</v>
      </c>
      <c r="B146" s="67"/>
    </row>
    <row r="147" spans="1:2" x14ac:dyDescent="0.2">
      <c r="A147" s="65">
        <v>145</v>
      </c>
      <c r="B147" s="67"/>
    </row>
    <row r="148" spans="1:2" x14ac:dyDescent="0.2">
      <c r="A148" s="65">
        <v>146</v>
      </c>
      <c r="B148" s="67"/>
    </row>
    <row r="149" spans="1:2" x14ac:dyDescent="0.2">
      <c r="A149" s="65">
        <v>147</v>
      </c>
      <c r="B149" s="67"/>
    </row>
    <row r="150" spans="1:2" x14ac:dyDescent="0.2">
      <c r="A150" s="65">
        <v>148</v>
      </c>
      <c r="B150" s="67"/>
    </row>
    <row r="151" spans="1:2" x14ac:dyDescent="0.2">
      <c r="A151" s="65">
        <v>149</v>
      </c>
      <c r="B151" s="67"/>
    </row>
    <row r="152" spans="1:2" x14ac:dyDescent="0.2">
      <c r="A152" s="65">
        <v>150</v>
      </c>
      <c r="B152" s="67"/>
    </row>
    <row r="153" spans="1:2" x14ac:dyDescent="0.2">
      <c r="A153" s="65">
        <v>151</v>
      </c>
      <c r="B153" s="67"/>
    </row>
    <row r="154" spans="1:2" x14ac:dyDescent="0.2">
      <c r="A154" s="65">
        <v>152</v>
      </c>
      <c r="B154" s="67"/>
    </row>
    <row r="155" spans="1:2" x14ac:dyDescent="0.2">
      <c r="A155" s="65">
        <v>153</v>
      </c>
      <c r="B155" s="67"/>
    </row>
    <row r="156" spans="1:2" x14ac:dyDescent="0.2">
      <c r="A156" s="65">
        <v>154</v>
      </c>
      <c r="B156" s="67"/>
    </row>
    <row r="157" spans="1:2" x14ac:dyDescent="0.2">
      <c r="A157" s="65">
        <v>155</v>
      </c>
      <c r="B157" s="67"/>
    </row>
    <row r="158" spans="1:2" x14ac:dyDescent="0.2">
      <c r="A158" s="65">
        <v>156</v>
      </c>
      <c r="B158" s="67"/>
    </row>
    <row r="159" spans="1:2" x14ac:dyDescent="0.2">
      <c r="A159" s="65">
        <v>157</v>
      </c>
      <c r="B159" s="67"/>
    </row>
    <row r="160" spans="1:2" x14ac:dyDescent="0.2">
      <c r="A160" s="65">
        <v>158</v>
      </c>
      <c r="B160" s="67"/>
    </row>
    <row r="161" spans="1:2" x14ac:dyDescent="0.2">
      <c r="A161" s="65">
        <v>159</v>
      </c>
      <c r="B161" s="67"/>
    </row>
    <row r="162" spans="1:2" x14ac:dyDescent="0.2">
      <c r="A162" s="65">
        <v>160</v>
      </c>
      <c r="B162" s="67"/>
    </row>
    <row r="163" spans="1:2" x14ac:dyDescent="0.2">
      <c r="A163" s="65">
        <v>161</v>
      </c>
      <c r="B163" s="67"/>
    </row>
    <row r="164" spans="1:2" x14ac:dyDescent="0.2">
      <c r="A164" s="65">
        <v>162</v>
      </c>
      <c r="B164" s="67"/>
    </row>
    <row r="165" spans="1:2" x14ac:dyDescent="0.2">
      <c r="A165" s="65">
        <v>163</v>
      </c>
      <c r="B165" s="67"/>
    </row>
    <row r="166" spans="1:2" x14ac:dyDescent="0.2">
      <c r="A166" s="65">
        <v>164</v>
      </c>
      <c r="B166" s="67"/>
    </row>
    <row r="167" spans="1:2" x14ac:dyDescent="0.2">
      <c r="A167" s="65">
        <v>165</v>
      </c>
      <c r="B167" s="67"/>
    </row>
    <row r="168" spans="1:2" x14ac:dyDescent="0.2">
      <c r="A168" s="65">
        <v>166</v>
      </c>
      <c r="B168" s="67"/>
    </row>
    <row r="169" spans="1:2" x14ac:dyDescent="0.2">
      <c r="A169" s="65">
        <v>167</v>
      </c>
      <c r="B169" s="67"/>
    </row>
    <row r="170" spans="1:2" x14ac:dyDescent="0.2">
      <c r="A170" s="65">
        <v>168</v>
      </c>
      <c r="B170" s="67"/>
    </row>
    <row r="171" spans="1:2" x14ac:dyDescent="0.2">
      <c r="A171" s="65">
        <v>169</v>
      </c>
      <c r="B171" s="67"/>
    </row>
    <row r="172" spans="1:2" x14ac:dyDescent="0.2">
      <c r="A172" s="65">
        <v>170</v>
      </c>
      <c r="B172" s="67"/>
    </row>
    <row r="173" spans="1:2" x14ac:dyDescent="0.2">
      <c r="A173" s="65">
        <v>171</v>
      </c>
      <c r="B173" s="67"/>
    </row>
    <row r="174" spans="1:2" x14ac:dyDescent="0.2">
      <c r="A174" s="65">
        <v>172</v>
      </c>
      <c r="B174" s="67"/>
    </row>
    <row r="175" spans="1:2" x14ac:dyDescent="0.2">
      <c r="A175" s="65">
        <v>173</v>
      </c>
      <c r="B175" s="67"/>
    </row>
    <row r="176" spans="1:2" x14ac:dyDescent="0.2">
      <c r="A176" s="65">
        <v>174</v>
      </c>
      <c r="B176" s="67"/>
    </row>
    <row r="177" spans="1:2" x14ac:dyDescent="0.2">
      <c r="A177" s="65">
        <v>175</v>
      </c>
      <c r="B177" s="67"/>
    </row>
    <row r="178" spans="1:2" x14ac:dyDescent="0.2">
      <c r="A178" s="65">
        <v>176</v>
      </c>
      <c r="B178" s="67"/>
    </row>
    <row r="179" spans="1:2" x14ac:dyDescent="0.2">
      <c r="A179" s="65">
        <v>177</v>
      </c>
      <c r="B179" s="67"/>
    </row>
    <row r="180" spans="1:2" x14ac:dyDescent="0.2">
      <c r="A180" s="65">
        <v>178</v>
      </c>
      <c r="B180" s="67"/>
    </row>
    <row r="181" spans="1:2" x14ac:dyDescent="0.2">
      <c r="A181" s="65">
        <v>179</v>
      </c>
      <c r="B181" s="67"/>
    </row>
    <row r="182" spans="1:2" x14ac:dyDescent="0.2">
      <c r="A182" s="65">
        <v>180</v>
      </c>
      <c r="B182" s="67"/>
    </row>
    <row r="183" spans="1:2" x14ac:dyDescent="0.2">
      <c r="A183" s="65">
        <v>181</v>
      </c>
      <c r="B183" s="67"/>
    </row>
    <row r="184" spans="1:2" x14ac:dyDescent="0.2">
      <c r="A184" s="65">
        <v>182</v>
      </c>
      <c r="B184" s="67"/>
    </row>
    <row r="185" spans="1:2" x14ac:dyDescent="0.2">
      <c r="A185" s="65">
        <v>183</v>
      </c>
      <c r="B185" s="67"/>
    </row>
    <row r="186" spans="1:2" x14ac:dyDescent="0.2">
      <c r="A186" s="65">
        <v>184</v>
      </c>
      <c r="B186" s="67"/>
    </row>
    <row r="187" spans="1:2" x14ac:dyDescent="0.2">
      <c r="A187" s="65">
        <v>185</v>
      </c>
      <c r="B187" s="67"/>
    </row>
    <row r="188" spans="1:2" x14ac:dyDescent="0.2">
      <c r="A188" s="65">
        <v>186</v>
      </c>
      <c r="B188" s="67"/>
    </row>
    <row r="189" spans="1:2" x14ac:dyDescent="0.2">
      <c r="A189" s="65">
        <v>187</v>
      </c>
      <c r="B189" s="67"/>
    </row>
    <row r="190" spans="1:2" x14ac:dyDescent="0.2">
      <c r="A190" s="65">
        <v>188</v>
      </c>
      <c r="B190" s="67"/>
    </row>
    <row r="191" spans="1:2" x14ac:dyDescent="0.2">
      <c r="A191" s="65">
        <v>189</v>
      </c>
      <c r="B191" s="67"/>
    </row>
    <row r="192" spans="1:2" x14ac:dyDescent="0.2">
      <c r="A192" s="65">
        <v>190</v>
      </c>
      <c r="B192" s="67"/>
    </row>
    <row r="193" spans="1:2" x14ac:dyDescent="0.2">
      <c r="A193" s="65">
        <v>191</v>
      </c>
      <c r="B193" s="67"/>
    </row>
    <row r="194" spans="1:2" x14ac:dyDescent="0.2">
      <c r="A194" s="65">
        <v>192</v>
      </c>
      <c r="B194" s="67"/>
    </row>
    <row r="195" spans="1:2" x14ac:dyDescent="0.2">
      <c r="A195" s="65">
        <v>193</v>
      </c>
      <c r="B195" s="67"/>
    </row>
    <row r="196" spans="1:2" x14ac:dyDescent="0.2">
      <c r="A196" s="65">
        <v>194</v>
      </c>
      <c r="B196" s="67"/>
    </row>
    <row r="197" spans="1:2" x14ac:dyDescent="0.2">
      <c r="A197" s="65">
        <v>195</v>
      </c>
      <c r="B197" s="67"/>
    </row>
    <row r="198" spans="1:2" x14ac:dyDescent="0.2">
      <c r="A198" s="65">
        <v>196</v>
      </c>
      <c r="B198" s="67"/>
    </row>
    <row r="199" spans="1:2" x14ac:dyDescent="0.2">
      <c r="A199" s="65">
        <v>197</v>
      </c>
      <c r="B199" s="67"/>
    </row>
    <row r="200" spans="1:2" x14ac:dyDescent="0.2">
      <c r="A200" s="65">
        <v>198</v>
      </c>
      <c r="B200" s="67"/>
    </row>
    <row r="201" spans="1:2" x14ac:dyDescent="0.2">
      <c r="A201" s="65">
        <v>199</v>
      </c>
      <c r="B201" s="67"/>
    </row>
    <row r="202" spans="1:2" x14ac:dyDescent="0.2">
      <c r="A202" s="65">
        <v>200</v>
      </c>
      <c r="B202" s="67"/>
    </row>
    <row r="203" spans="1:2" x14ac:dyDescent="0.2">
      <c r="A203" s="65">
        <v>201</v>
      </c>
      <c r="B203" s="67"/>
    </row>
    <row r="204" spans="1:2" x14ac:dyDescent="0.2">
      <c r="A204" s="65">
        <v>202</v>
      </c>
      <c r="B204" s="67"/>
    </row>
    <row r="205" spans="1:2" x14ac:dyDescent="0.2">
      <c r="A205" s="65">
        <v>203</v>
      </c>
      <c r="B205" s="67"/>
    </row>
    <row r="206" spans="1:2" x14ac:dyDescent="0.2">
      <c r="A206" s="65">
        <v>204</v>
      </c>
      <c r="B206" s="67"/>
    </row>
    <row r="207" spans="1:2" x14ac:dyDescent="0.2">
      <c r="A207" s="65">
        <v>205</v>
      </c>
      <c r="B207" s="67"/>
    </row>
    <row r="208" spans="1:2" x14ac:dyDescent="0.2">
      <c r="A208" s="65">
        <v>206</v>
      </c>
      <c r="B208" s="67"/>
    </row>
    <row r="209" spans="1:2" x14ac:dyDescent="0.2">
      <c r="A209" s="65">
        <v>207</v>
      </c>
      <c r="B209" s="67"/>
    </row>
    <row r="210" spans="1:2" x14ac:dyDescent="0.2">
      <c r="A210" s="65">
        <v>208</v>
      </c>
      <c r="B210" s="67"/>
    </row>
    <row r="211" spans="1:2" x14ac:dyDescent="0.2">
      <c r="A211" s="65">
        <v>209</v>
      </c>
      <c r="B211" s="67"/>
    </row>
    <row r="212" spans="1:2" x14ac:dyDescent="0.2">
      <c r="A212" s="65">
        <v>210</v>
      </c>
      <c r="B212" s="67"/>
    </row>
    <row r="213" spans="1:2" x14ac:dyDescent="0.2">
      <c r="A213" s="65">
        <v>211</v>
      </c>
      <c r="B213" s="67"/>
    </row>
    <row r="214" spans="1:2" x14ac:dyDescent="0.2">
      <c r="A214" s="65">
        <v>212</v>
      </c>
      <c r="B214" s="67"/>
    </row>
    <row r="215" spans="1:2" x14ac:dyDescent="0.2">
      <c r="A215" s="65">
        <v>213</v>
      </c>
      <c r="B215" s="67"/>
    </row>
    <row r="216" spans="1:2" x14ac:dyDescent="0.2">
      <c r="A216" s="65">
        <v>214</v>
      </c>
      <c r="B216" s="67"/>
    </row>
    <row r="217" spans="1:2" x14ac:dyDescent="0.2">
      <c r="A217" s="65">
        <v>215</v>
      </c>
      <c r="B217" s="67"/>
    </row>
    <row r="218" spans="1:2" x14ac:dyDescent="0.2">
      <c r="A218" s="65">
        <v>216</v>
      </c>
      <c r="B218" s="67"/>
    </row>
    <row r="219" spans="1:2" x14ac:dyDescent="0.2">
      <c r="A219" s="65">
        <v>217</v>
      </c>
      <c r="B219" s="67"/>
    </row>
    <row r="220" spans="1:2" x14ac:dyDescent="0.2">
      <c r="A220" s="65">
        <v>218</v>
      </c>
      <c r="B220" s="67"/>
    </row>
    <row r="221" spans="1:2" x14ac:dyDescent="0.2">
      <c r="A221" s="65">
        <v>219</v>
      </c>
      <c r="B221" s="67"/>
    </row>
    <row r="222" spans="1:2" x14ac:dyDescent="0.2">
      <c r="A222" s="65">
        <v>220</v>
      </c>
      <c r="B222" s="67"/>
    </row>
    <row r="223" spans="1:2" x14ac:dyDescent="0.2">
      <c r="A223" s="65">
        <v>221</v>
      </c>
      <c r="B223" s="67"/>
    </row>
    <row r="224" spans="1:2" x14ac:dyDescent="0.2">
      <c r="A224" s="65">
        <v>222</v>
      </c>
      <c r="B224" s="67"/>
    </row>
    <row r="225" spans="1:2" x14ac:dyDescent="0.2">
      <c r="A225" s="65">
        <v>223</v>
      </c>
      <c r="B225" s="67"/>
    </row>
    <row r="226" spans="1:2" x14ac:dyDescent="0.2">
      <c r="A226" s="65">
        <v>224</v>
      </c>
      <c r="B226" s="67"/>
    </row>
    <row r="227" spans="1:2" x14ac:dyDescent="0.2">
      <c r="A227" s="65">
        <v>225</v>
      </c>
      <c r="B227" s="67"/>
    </row>
    <row r="228" spans="1:2" x14ac:dyDescent="0.2">
      <c r="A228" s="65">
        <v>226</v>
      </c>
      <c r="B228" s="67"/>
    </row>
    <row r="229" spans="1:2" x14ac:dyDescent="0.2">
      <c r="A229" s="65">
        <v>227</v>
      </c>
      <c r="B229" s="67"/>
    </row>
    <row r="230" spans="1:2" x14ac:dyDescent="0.2">
      <c r="A230" s="65">
        <v>228</v>
      </c>
      <c r="B230" s="67"/>
    </row>
    <row r="231" spans="1:2" x14ac:dyDescent="0.2">
      <c r="A231" s="65">
        <v>229</v>
      </c>
      <c r="B231" s="67"/>
    </row>
    <row r="232" spans="1:2" x14ac:dyDescent="0.2">
      <c r="A232" s="65">
        <v>230</v>
      </c>
      <c r="B232" s="67"/>
    </row>
    <row r="233" spans="1:2" x14ac:dyDescent="0.2">
      <c r="A233" s="65">
        <v>231</v>
      </c>
      <c r="B233" s="67"/>
    </row>
    <row r="234" spans="1:2" x14ac:dyDescent="0.2">
      <c r="A234" s="65">
        <v>232</v>
      </c>
      <c r="B234" s="67"/>
    </row>
    <row r="235" spans="1:2" x14ac:dyDescent="0.2">
      <c r="A235" s="65">
        <v>233</v>
      </c>
      <c r="B235" s="67"/>
    </row>
    <row r="236" spans="1:2" x14ac:dyDescent="0.2">
      <c r="A236" s="65">
        <v>234</v>
      </c>
      <c r="B236" s="67"/>
    </row>
    <row r="237" spans="1:2" x14ac:dyDescent="0.2">
      <c r="A237" s="65">
        <v>235</v>
      </c>
      <c r="B237" s="67"/>
    </row>
    <row r="238" spans="1:2" x14ac:dyDescent="0.2">
      <c r="A238" s="65">
        <v>236</v>
      </c>
      <c r="B238" s="67"/>
    </row>
    <row r="239" spans="1:2" x14ac:dyDescent="0.2">
      <c r="A239" s="65">
        <v>237</v>
      </c>
      <c r="B239" s="67"/>
    </row>
    <row r="240" spans="1:2" x14ac:dyDescent="0.2">
      <c r="A240" s="65">
        <v>238</v>
      </c>
      <c r="B240" s="67"/>
    </row>
    <row r="241" spans="1:2" x14ac:dyDescent="0.2">
      <c r="A241" s="65">
        <v>239</v>
      </c>
      <c r="B241" s="67"/>
    </row>
    <row r="242" spans="1:2" x14ac:dyDescent="0.2">
      <c r="A242" s="65">
        <v>240</v>
      </c>
      <c r="B242" s="67"/>
    </row>
    <row r="243" spans="1:2" x14ac:dyDescent="0.2">
      <c r="A243" s="65">
        <v>241</v>
      </c>
      <c r="B243" s="67"/>
    </row>
    <row r="244" spans="1:2" x14ac:dyDescent="0.2">
      <c r="A244" s="65">
        <v>242</v>
      </c>
      <c r="B244" s="67"/>
    </row>
    <row r="245" spans="1:2" x14ac:dyDescent="0.2">
      <c r="A245" s="65">
        <v>243</v>
      </c>
      <c r="B245" s="67"/>
    </row>
    <row r="246" spans="1:2" x14ac:dyDescent="0.2">
      <c r="A246" s="65">
        <v>244</v>
      </c>
      <c r="B246" s="67"/>
    </row>
    <row r="247" spans="1:2" x14ac:dyDescent="0.2">
      <c r="A247" s="65">
        <v>245</v>
      </c>
      <c r="B247" s="67"/>
    </row>
    <row r="248" spans="1:2" x14ac:dyDescent="0.2">
      <c r="A248" s="65">
        <v>246</v>
      </c>
      <c r="B248" s="67"/>
    </row>
    <row r="249" spans="1:2" x14ac:dyDescent="0.2">
      <c r="A249" s="65">
        <v>247</v>
      </c>
      <c r="B249" s="67"/>
    </row>
    <row r="250" spans="1:2" x14ac:dyDescent="0.2">
      <c r="A250" s="65">
        <v>248</v>
      </c>
      <c r="B250" s="67"/>
    </row>
    <row r="251" spans="1:2" x14ac:dyDescent="0.2">
      <c r="A251" s="65">
        <v>249</v>
      </c>
      <c r="B251" s="67"/>
    </row>
    <row r="252" spans="1:2" x14ac:dyDescent="0.2">
      <c r="A252" s="65">
        <v>250</v>
      </c>
      <c r="B252" s="67"/>
    </row>
    <row r="253" spans="1:2" x14ac:dyDescent="0.2">
      <c r="A253" s="65">
        <v>251</v>
      </c>
      <c r="B253" s="67"/>
    </row>
    <row r="254" spans="1:2" x14ac:dyDescent="0.2">
      <c r="A254" s="65">
        <v>252</v>
      </c>
      <c r="B254" s="67"/>
    </row>
    <row r="255" spans="1:2" x14ac:dyDescent="0.2">
      <c r="A255" s="65">
        <v>253</v>
      </c>
      <c r="B255" s="67"/>
    </row>
    <row r="256" spans="1:2" x14ac:dyDescent="0.2">
      <c r="A256" s="65">
        <v>254</v>
      </c>
      <c r="B256" s="67"/>
    </row>
    <row r="257" spans="1:2" x14ac:dyDescent="0.2">
      <c r="A257" s="65">
        <v>255</v>
      </c>
      <c r="B257" s="67"/>
    </row>
    <row r="258" spans="1:2" x14ac:dyDescent="0.2">
      <c r="A258" s="65">
        <v>256</v>
      </c>
      <c r="B258" s="67"/>
    </row>
    <row r="259" spans="1:2" x14ac:dyDescent="0.2">
      <c r="A259" s="65">
        <v>257</v>
      </c>
      <c r="B259" s="67"/>
    </row>
    <row r="260" spans="1:2" x14ac:dyDescent="0.2">
      <c r="A260" s="65">
        <v>258</v>
      </c>
      <c r="B260" s="67"/>
    </row>
    <row r="261" spans="1:2" x14ac:dyDescent="0.2">
      <c r="A261" s="65">
        <v>259</v>
      </c>
      <c r="B261" s="67"/>
    </row>
    <row r="262" spans="1:2" x14ac:dyDescent="0.2">
      <c r="A262" s="65">
        <v>260</v>
      </c>
      <c r="B262" s="67"/>
    </row>
    <row r="263" spans="1:2" x14ac:dyDescent="0.2">
      <c r="A263" s="65">
        <v>261</v>
      </c>
      <c r="B263" s="67"/>
    </row>
    <row r="264" spans="1:2" x14ac:dyDescent="0.2">
      <c r="A264" s="65">
        <v>262</v>
      </c>
      <c r="B264" s="67"/>
    </row>
    <row r="265" spans="1:2" x14ac:dyDescent="0.2">
      <c r="A265" s="65">
        <v>263</v>
      </c>
      <c r="B265" s="67"/>
    </row>
    <row r="266" spans="1:2" x14ac:dyDescent="0.2">
      <c r="A266" s="65">
        <v>264</v>
      </c>
      <c r="B266" s="67"/>
    </row>
    <row r="267" spans="1:2" x14ac:dyDescent="0.2">
      <c r="A267" s="65">
        <v>265</v>
      </c>
      <c r="B267" s="67"/>
    </row>
    <row r="268" spans="1:2" x14ac:dyDescent="0.2">
      <c r="A268" s="65">
        <v>266</v>
      </c>
      <c r="B268" s="67"/>
    </row>
    <row r="269" spans="1:2" x14ac:dyDescent="0.2">
      <c r="A269" s="65">
        <v>267</v>
      </c>
      <c r="B269" s="67"/>
    </row>
    <row r="270" spans="1:2" x14ac:dyDescent="0.2">
      <c r="A270" s="65">
        <v>268</v>
      </c>
      <c r="B270" s="67"/>
    </row>
    <row r="271" spans="1:2" x14ac:dyDescent="0.2">
      <c r="A271" s="65">
        <v>269</v>
      </c>
      <c r="B271" s="67"/>
    </row>
    <row r="272" spans="1:2" x14ac:dyDescent="0.2">
      <c r="A272" s="65">
        <v>270</v>
      </c>
      <c r="B272" s="67"/>
    </row>
    <row r="273" spans="1:2" x14ac:dyDescent="0.2">
      <c r="A273" s="65">
        <v>271</v>
      </c>
      <c r="B273" s="67"/>
    </row>
    <row r="274" spans="1:2" x14ac:dyDescent="0.2">
      <c r="A274" s="65">
        <v>272</v>
      </c>
      <c r="B274" s="67"/>
    </row>
    <row r="275" spans="1:2" x14ac:dyDescent="0.2">
      <c r="A275" s="65">
        <v>273</v>
      </c>
      <c r="B275" s="67"/>
    </row>
    <row r="276" spans="1:2" x14ac:dyDescent="0.2">
      <c r="A276" s="65">
        <v>274</v>
      </c>
      <c r="B276" s="67"/>
    </row>
    <row r="277" spans="1:2" x14ac:dyDescent="0.2">
      <c r="A277" s="65">
        <v>275</v>
      </c>
      <c r="B277" s="67"/>
    </row>
    <row r="278" spans="1:2" x14ac:dyDescent="0.2">
      <c r="A278" s="65">
        <v>276</v>
      </c>
      <c r="B278" s="67"/>
    </row>
    <row r="279" spans="1:2" x14ac:dyDescent="0.2">
      <c r="A279" s="65">
        <v>277</v>
      </c>
      <c r="B279" s="67"/>
    </row>
    <row r="280" spans="1:2" x14ac:dyDescent="0.2">
      <c r="A280" s="65">
        <v>278</v>
      </c>
      <c r="B280" s="67"/>
    </row>
    <row r="281" spans="1:2" x14ac:dyDescent="0.2">
      <c r="A281" s="65">
        <v>279</v>
      </c>
      <c r="B281" s="67"/>
    </row>
    <row r="282" spans="1:2" x14ac:dyDescent="0.2">
      <c r="A282" s="65">
        <v>280</v>
      </c>
      <c r="B282" s="67"/>
    </row>
    <row r="283" spans="1:2" x14ac:dyDescent="0.2">
      <c r="A283" s="65">
        <v>281</v>
      </c>
      <c r="B283" s="67"/>
    </row>
    <row r="284" spans="1:2" x14ac:dyDescent="0.2">
      <c r="A284" s="65">
        <v>282</v>
      </c>
      <c r="B284" s="67"/>
    </row>
    <row r="285" spans="1:2" x14ac:dyDescent="0.2">
      <c r="A285" s="65">
        <v>283</v>
      </c>
      <c r="B285" s="67"/>
    </row>
    <row r="286" spans="1:2" x14ac:dyDescent="0.2">
      <c r="A286" s="65">
        <v>284</v>
      </c>
      <c r="B286" s="67"/>
    </row>
    <row r="287" spans="1:2" x14ac:dyDescent="0.2">
      <c r="A287" s="65">
        <v>285</v>
      </c>
      <c r="B287" s="67"/>
    </row>
    <row r="288" spans="1:2" x14ac:dyDescent="0.2">
      <c r="A288" s="65">
        <v>286</v>
      </c>
      <c r="B288" s="67"/>
    </row>
    <row r="289" spans="1:2" x14ac:dyDescent="0.2">
      <c r="A289" s="65">
        <v>287</v>
      </c>
      <c r="B289" s="67"/>
    </row>
    <row r="290" spans="1:2" x14ac:dyDescent="0.2">
      <c r="A290" s="65">
        <v>288</v>
      </c>
      <c r="B290" s="67"/>
    </row>
    <row r="291" spans="1:2" x14ac:dyDescent="0.2">
      <c r="A291" s="65">
        <v>289</v>
      </c>
      <c r="B291" s="67"/>
    </row>
    <row r="292" spans="1:2" x14ac:dyDescent="0.2">
      <c r="A292" s="65">
        <v>290</v>
      </c>
      <c r="B292" s="67"/>
    </row>
    <row r="293" spans="1:2" x14ac:dyDescent="0.2">
      <c r="A293" s="65">
        <v>291</v>
      </c>
      <c r="B293" s="67"/>
    </row>
    <row r="294" spans="1:2" x14ac:dyDescent="0.2">
      <c r="A294" s="65">
        <v>292</v>
      </c>
      <c r="B294" s="67"/>
    </row>
    <row r="295" spans="1:2" x14ac:dyDescent="0.2">
      <c r="A295" s="65">
        <v>293</v>
      </c>
      <c r="B295" s="67"/>
    </row>
    <row r="296" spans="1:2" x14ac:dyDescent="0.2">
      <c r="A296" s="65">
        <v>294</v>
      </c>
      <c r="B296" s="67"/>
    </row>
    <row r="297" spans="1:2" x14ac:dyDescent="0.2">
      <c r="A297" s="65">
        <v>295</v>
      </c>
      <c r="B297" s="67"/>
    </row>
    <row r="298" spans="1:2" x14ac:dyDescent="0.2">
      <c r="A298" s="65">
        <v>296</v>
      </c>
      <c r="B298" s="67"/>
    </row>
    <row r="299" spans="1:2" x14ac:dyDescent="0.2">
      <c r="A299" s="65">
        <v>297</v>
      </c>
      <c r="B299" s="67"/>
    </row>
    <row r="300" spans="1:2" x14ac:dyDescent="0.2">
      <c r="A300" s="65">
        <v>298</v>
      </c>
      <c r="B300" s="67"/>
    </row>
    <row r="301" spans="1:2" x14ac:dyDescent="0.2">
      <c r="A301" s="65">
        <v>299</v>
      </c>
      <c r="B301" s="67"/>
    </row>
    <row r="302" spans="1:2" x14ac:dyDescent="0.2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384"/>
  <sheetViews>
    <sheetView workbookViewId="0">
      <selection activeCell="B393" sqref="B393"/>
    </sheetView>
  </sheetViews>
  <sheetFormatPr defaultRowHeight="12.75" x14ac:dyDescent="0.2"/>
  <cols>
    <col min="2" max="2" width="19.5703125" customWidth="1"/>
    <col min="4" max="4" width="9.140625" style="4"/>
    <col min="5" max="5" width="10.42578125" style="4" bestFit="1" customWidth="1"/>
    <col min="6" max="6" width="10.42578125" style="4" customWidth="1"/>
    <col min="7" max="7" width="1.7109375" customWidth="1"/>
    <col min="9" max="9" width="12.28515625" customWidth="1"/>
  </cols>
  <sheetData>
    <row r="1" spans="1:11" x14ac:dyDescent="0.2">
      <c r="A1" s="11" t="s">
        <v>19</v>
      </c>
    </row>
    <row r="2" spans="1:11" x14ac:dyDescent="0.2">
      <c r="A2" s="11" t="s">
        <v>20</v>
      </c>
    </row>
    <row r="3" spans="1:11" x14ac:dyDescent="0.2">
      <c r="A3" s="1" t="s">
        <v>21</v>
      </c>
      <c r="H3" s="1"/>
    </row>
    <row r="4" spans="1:11" x14ac:dyDescent="0.2">
      <c r="A4" s="5" t="s">
        <v>4</v>
      </c>
      <c r="B4" s="5" t="s">
        <v>5</v>
      </c>
      <c r="C4" s="5" t="s">
        <v>17</v>
      </c>
      <c r="D4" s="5" t="s">
        <v>11</v>
      </c>
      <c r="E4" s="5" t="s">
        <v>23</v>
      </c>
      <c r="F4" s="39"/>
      <c r="H4" s="12"/>
      <c r="I4" s="12"/>
      <c r="J4" s="12"/>
      <c r="K4" s="12"/>
    </row>
    <row r="5" spans="1:11" x14ac:dyDescent="0.2">
      <c r="A5" s="29">
        <f>IF('Team 1'!A5&lt;&gt;"",'Team 1'!A5,"")</f>
        <v>17</v>
      </c>
      <c r="B5" s="34" t="str">
        <f>'Team 1'!B5</f>
        <v>Zach Bunn</v>
      </c>
      <c r="C5" s="29" t="str">
        <f t="shared" ref="C5:C104" si="0">_Abb1</f>
        <v>D</v>
      </c>
      <c r="D5" s="28" t="str">
        <f>'Team 1'!C5</f>
        <v>25:53</v>
      </c>
      <c r="E5" s="29">
        <f>IF(A5&lt;&gt;"",RANK(A5,$A$5:$A$104,1),"")</f>
        <v>5</v>
      </c>
      <c r="F5" s="29" t="str">
        <f>IF(E5&lt;=8,"Var","JV")</f>
        <v>Var</v>
      </c>
    </row>
    <row r="6" spans="1:11" x14ac:dyDescent="0.2">
      <c r="A6" s="29">
        <f>IF('Team 1'!A6&lt;&gt;"",'Team 1'!A6,"")</f>
        <v>9</v>
      </c>
      <c r="B6" s="34" t="str">
        <f>'Team 1'!B6</f>
        <v>Rory Frey</v>
      </c>
      <c r="C6" s="29" t="str">
        <f t="shared" si="0"/>
        <v>D</v>
      </c>
      <c r="D6" s="28" t="str">
        <f>'Team 1'!C6</f>
        <v>13:25</v>
      </c>
      <c r="E6" s="29">
        <f t="shared" ref="E6:E30" si="1">IF(A6&lt;&gt;"",RANK(A6,$A$5:$A$104,1),"")</f>
        <v>2</v>
      </c>
      <c r="F6" s="29" t="str">
        <f t="shared" ref="F6:F129" si="2">IF(E6&lt;=8,"Var","JV")</f>
        <v>Var</v>
      </c>
    </row>
    <row r="7" spans="1:11" x14ac:dyDescent="0.2">
      <c r="A7" s="29">
        <f>IF('Team 1'!A7&lt;&gt;"",'Team 1'!A7,"")</f>
        <v>15</v>
      </c>
      <c r="B7" s="34" t="str">
        <f>'Team 1'!B7</f>
        <v>Michael Hiestand</v>
      </c>
      <c r="C7" s="29" t="str">
        <f t="shared" si="0"/>
        <v>D</v>
      </c>
      <c r="D7" s="28" t="str">
        <f>'Team 1'!C7</f>
        <v>15:02</v>
      </c>
      <c r="E7" s="29">
        <f t="shared" si="1"/>
        <v>3</v>
      </c>
      <c r="F7" s="29" t="str">
        <f t="shared" si="2"/>
        <v>Var</v>
      </c>
    </row>
    <row r="8" spans="1:11" x14ac:dyDescent="0.2">
      <c r="A8" s="29">
        <f>IF('Team 1'!A8&lt;&gt;"",'Team 1'!A8,"")</f>
        <v>16</v>
      </c>
      <c r="B8" s="34" t="str">
        <f>'Team 1'!B8</f>
        <v>Jake Perry</v>
      </c>
      <c r="C8" s="29" t="str">
        <f t="shared" si="0"/>
        <v>D</v>
      </c>
      <c r="D8" s="28" t="str">
        <f>'Team 1'!C8</f>
        <v>17:30</v>
      </c>
      <c r="E8" s="29">
        <f t="shared" si="1"/>
        <v>4</v>
      </c>
      <c r="F8" s="29" t="str">
        <f t="shared" si="2"/>
        <v>Var</v>
      </c>
    </row>
    <row r="9" spans="1:11" x14ac:dyDescent="0.2">
      <c r="A9" s="29">
        <f>IF('Team 1'!A9&lt;&gt;"",'Team 1'!A9,"")</f>
        <v>7</v>
      </c>
      <c r="B9" s="34" t="str">
        <f>'Team 1'!B9</f>
        <v>Shane Perry</v>
      </c>
      <c r="C9" s="29" t="str">
        <f t="shared" si="0"/>
        <v>D</v>
      </c>
      <c r="D9" s="28" t="str">
        <f>'Team 1'!C9</f>
        <v>13:20</v>
      </c>
      <c r="E9" s="29">
        <f t="shared" si="1"/>
        <v>1</v>
      </c>
      <c r="F9" s="29" t="str">
        <f t="shared" si="2"/>
        <v>Var</v>
      </c>
    </row>
    <row r="10" spans="1:11" x14ac:dyDescent="0.2">
      <c r="A10" s="29" t="str">
        <f>IF('Team 1'!A10&lt;&gt;"",'Team 1'!A10,"")</f>
        <v/>
      </c>
      <c r="B10" s="34">
        <f>'Team 1'!B10</f>
        <v>0</v>
      </c>
      <c r="C10" s="29" t="str">
        <f t="shared" si="0"/>
        <v>D</v>
      </c>
      <c r="D10" s="28" t="str">
        <f>'Team 1'!C10</f>
        <v/>
      </c>
      <c r="E10" s="29" t="str">
        <f t="shared" si="1"/>
        <v/>
      </c>
      <c r="F10" s="29" t="str">
        <f t="shared" si="2"/>
        <v>JV</v>
      </c>
    </row>
    <row r="11" spans="1:11" x14ac:dyDescent="0.2">
      <c r="A11" s="29" t="str">
        <f>IF('Team 1'!A11&lt;&gt;"",'Team 1'!A11,"")</f>
        <v/>
      </c>
      <c r="B11" s="34">
        <f>'Team 1'!B11</f>
        <v>0</v>
      </c>
      <c r="C11" s="29" t="str">
        <f t="shared" si="0"/>
        <v>D</v>
      </c>
      <c r="D11" s="28" t="str">
        <f>'Team 1'!C11</f>
        <v/>
      </c>
      <c r="E11" s="29" t="str">
        <f t="shared" si="1"/>
        <v/>
      </c>
      <c r="F11" s="29" t="str">
        <f t="shared" si="2"/>
        <v>JV</v>
      </c>
    </row>
    <row r="12" spans="1:11" x14ac:dyDescent="0.2">
      <c r="A12" s="29" t="str">
        <f>IF('Team 1'!A12&lt;&gt;"",'Team 1'!A12,"")</f>
        <v/>
      </c>
      <c r="B12" s="34">
        <f>'Team 1'!B12</f>
        <v>0</v>
      </c>
      <c r="C12" s="29" t="str">
        <f t="shared" si="0"/>
        <v>D</v>
      </c>
      <c r="D12" s="28" t="str">
        <f>'Team 1'!C12</f>
        <v/>
      </c>
      <c r="E12" s="29" t="str">
        <f t="shared" si="1"/>
        <v/>
      </c>
      <c r="F12" s="29" t="str">
        <f t="shared" si="2"/>
        <v>JV</v>
      </c>
    </row>
    <row r="13" spans="1:11" x14ac:dyDescent="0.2">
      <c r="A13" s="29" t="str">
        <f>IF('Team 1'!A13&lt;&gt;"",'Team 1'!A13,"")</f>
        <v/>
      </c>
      <c r="B13" s="34">
        <f>'Team 1'!B13</f>
        <v>0</v>
      </c>
      <c r="C13" s="29" t="str">
        <f t="shared" si="0"/>
        <v>D</v>
      </c>
      <c r="D13" s="28" t="str">
        <f>'Team 1'!C13</f>
        <v/>
      </c>
      <c r="E13" s="29" t="str">
        <f t="shared" si="1"/>
        <v/>
      </c>
      <c r="F13" s="29" t="str">
        <f t="shared" si="2"/>
        <v>JV</v>
      </c>
    </row>
    <row r="14" spans="1:11" x14ac:dyDescent="0.2">
      <c r="A14" s="29" t="str">
        <f>IF('Team 1'!A14&lt;&gt;"",'Team 1'!A14,"")</f>
        <v/>
      </c>
      <c r="B14" s="34">
        <f>'Team 1'!B14</f>
        <v>0</v>
      </c>
      <c r="C14" s="29" t="str">
        <f t="shared" si="0"/>
        <v>D</v>
      </c>
      <c r="D14" s="28" t="str">
        <f>'Team 1'!C14</f>
        <v/>
      </c>
      <c r="E14" s="29" t="str">
        <f t="shared" si="1"/>
        <v/>
      </c>
      <c r="F14" s="29" t="str">
        <f t="shared" si="2"/>
        <v>JV</v>
      </c>
    </row>
    <row r="15" spans="1:11" x14ac:dyDescent="0.2">
      <c r="A15" s="29" t="str">
        <f>IF('Team 1'!A15&lt;&gt;"",'Team 1'!A15,"")</f>
        <v/>
      </c>
      <c r="B15" s="34">
        <f>'Team 1'!B15</f>
        <v>0</v>
      </c>
      <c r="C15" s="29" t="str">
        <f t="shared" si="0"/>
        <v>D</v>
      </c>
      <c r="D15" s="28" t="str">
        <f>'Team 1'!C15</f>
        <v/>
      </c>
      <c r="E15" s="29" t="str">
        <f t="shared" si="1"/>
        <v/>
      </c>
      <c r="F15" s="29" t="str">
        <f t="shared" si="2"/>
        <v>JV</v>
      </c>
    </row>
    <row r="16" spans="1:11" x14ac:dyDescent="0.2">
      <c r="A16" s="29" t="str">
        <f>IF('Team 1'!A16&lt;&gt;"",'Team 1'!A16,"")</f>
        <v/>
      </c>
      <c r="B16" s="34">
        <f>'Team 1'!B16</f>
        <v>0</v>
      </c>
      <c r="C16" s="29" t="str">
        <f t="shared" si="0"/>
        <v>D</v>
      </c>
      <c r="D16" s="28" t="str">
        <f>'Team 1'!C16</f>
        <v/>
      </c>
      <c r="E16" s="29" t="str">
        <f t="shared" si="1"/>
        <v/>
      </c>
      <c r="F16" s="29" t="str">
        <f t="shared" si="2"/>
        <v>JV</v>
      </c>
    </row>
    <row r="17" spans="1:6" x14ac:dyDescent="0.2">
      <c r="A17" s="29" t="str">
        <f>IF('Team 1'!A17&lt;&gt;"",'Team 1'!A17,"")</f>
        <v/>
      </c>
      <c r="B17" s="34">
        <f>'Team 1'!B17</f>
        <v>0</v>
      </c>
      <c r="C17" s="29" t="str">
        <f t="shared" si="0"/>
        <v>D</v>
      </c>
      <c r="D17" s="28" t="str">
        <f>'Team 1'!C17</f>
        <v/>
      </c>
      <c r="E17" s="29" t="str">
        <f t="shared" si="1"/>
        <v/>
      </c>
      <c r="F17" s="29" t="str">
        <f t="shared" si="2"/>
        <v>JV</v>
      </c>
    </row>
    <row r="18" spans="1:6" x14ac:dyDescent="0.2">
      <c r="A18" s="29" t="str">
        <f>IF('Team 1'!A18&lt;&gt;"",'Team 1'!A18,"")</f>
        <v/>
      </c>
      <c r="B18" s="34">
        <f>'Team 1'!B18</f>
        <v>0</v>
      </c>
      <c r="C18" s="29" t="str">
        <f t="shared" si="0"/>
        <v>D</v>
      </c>
      <c r="D18" s="28" t="str">
        <f>'Team 1'!C18</f>
        <v/>
      </c>
      <c r="E18" s="29" t="str">
        <f t="shared" si="1"/>
        <v/>
      </c>
      <c r="F18" s="29" t="str">
        <f t="shared" si="2"/>
        <v>JV</v>
      </c>
    </row>
    <row r="19" spans="1:6" x14ac:dyDescent="0.2">
      <c r="A19" s="29" t="str">
        <f>IF('Team 1'!A19&lt;&gt;"",'Team 1'!A19,"")</f>
        <v/>
      </c>
      <c r="B19" s="34">
        <f>'Team 1'!B19</f>
        <v>0</v>
      </c>
      <c r="C19" s="29" t="str">
        <f t="shared" si="0"/>
        <v>D</v>
      </c>
      <c r="D19" s="28" t="str">
        <f>'Team 1'!C19</f>
        <v/>
      </c>
      <c r="E19" s="29" t="str">
        <f t="shared" si="1"/>
        <v/>
      </c>
      <c r="F19" s="29" t="str">
        <f t="shared" si="2"/>
        <v>JV</v>
      </c>
    </row>
    <row r="20" spans="1:6" x14ac:dyDescent="0.2">
      <c r="A20" s="29" t="str">
        <f>IF('Team 1'!A20&lt;&gt;"",'Team 1'!A20,"")</f>
        <v/>
      </c>
      <c r="B20" s="34">
        <f>'Team 1'!B20</f>
        <v>0</v>
      </c>
      <c r="C20" s="29" t="str">
        <f t="shared" si="0"/>
        <v>D</v>
      </c>
      <c r="D20" s="28" t="str">
        <f>'Team 1'!C20</f>
        <v/>
      </c>
      <c r="E20" s="29" t="str">
        <f t="shared" si="1"/>
        <v/>
      </c>
      <c r="F20" s="29" t="str">
        <f t="shared" si="2"/>
        <v>JV</v>
      </c>
    </row>
    <row r="21" spans="1:6" x14ac:dyDescent="0.2">
      <c r="A21" s="29" t="str">
        <f>IF('Team 1'!A21&lt;&gt;"",'Team 1'!A21,"")</f>
        <v/>
      </c>
      <c r="B21" s="34">
        <f>'Team 1'!B21</f>
        <v>0</v>
      </c>
      <c r="C21" s="29" t="str">
        <f t="shared" si="0"/>
        <v>D</v>
      </c>
      <c r="D21" s="28" t="str">
        <f>'Team 1'!C21</f>
        <v/>
      </c>
      <c r="E21" s="29" t="str">
        <f t="shared" si="1"/>
        <v/>
      </c>
      <c r="F21" s="29" t="str">
        <f t="shared" si="2"/>
        <v>JV</v>
      </c>
    </row>
    <row r="22" spans="1:6" x14ac:dyDescent="0.2">
      <c r="A22" s="29" t="str">
        <f>IF('Team 1'!A22&lt;&gt;"",'Team 1'!A22,"")</f>
        <v/>
      </c>
      <c r="B22" s="34">
        <f>'Team 1'!B22</f>
        <v>0</v>
      </c>
      <c r="C22" s="29" t="str">
        <f t="shared" si="0"/>
        <v>D</v>
      </c>
      <c r="D22" s="28" t="str">
        <f>'Team 1'!C22</f>
        <v/>
      </c>
      <c r="E22" s="29" t="str">
        <f t="shared" si="1"/>
        <v/>
      </c>
      <c r="F22" s="29" t="str">
        <f t="shared" si="2"/>
        <v>JV</v>
      </c>
    </row>
    <row r="23" spans="1:6" x14ac:dyDescent="0.2">
      <c r="A23" s="29" t="str">
        <f>IF('Team 1'!A23&lt;&gt;"",'Team 1'!A23,"")</f>
        <v/>
      </c>
      <c r="B23" s="34">
        <f>'Team 1'!B23</f>
        <v>0</v>
      </c>
      <c r="C23" s="29" t="str">
        <f t="shared" si="0"/>
        <v>D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">
      <c r="A24" s="29" t="str">
        <f>IF('Team 1'!A24&lt;&gt;"",'Team 1'!A24,"")</f>
        <v/>
      </c>
      <c r="B24" s="34">
        <f>'Team 1'!B24</f>
        <v>0</v>
      </c>
      <c r="C24" s="29" t="str">
        <f t="shared" si="0"/>
        <v>D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">
      <c r="A25" s="29" t="str">
        <f>IF('Team 1'!A25&lt;&gt;"",'Team 1'!A25,"")</f>
        <v/>
      </c>
      <c r="B25" s="34">
        <f>'Team 1'!B25</f>
        <v>0</v>
      </c>
      <c r="C25" s="29" t="str">
        <f t="shared" si="0"/>
        <v>D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">
      <c r="A26" s="29" t="str">
        <f>IF('Team 1'!A26&lt;&gt;"",'Team 1'!A26,"")</f>
        <v/>
      </c>
      <c r="B26" s="34">
        <f>'Team 1'!B26</f>
        <v>0</v>
      </c>
      <c r="C26" s="29" t="str">
        <f t="shared" si="0"/>
        <v>D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">
      <c r="A27" s="29" t="str">
        <f>IF('Team 1'!A27&lt;&gt;"",'Team 1'!A27,"")</f>
        <v/>
      </c>
      <c r="B27" s="34">
        <f>'Team 1'!B27</f>
        <v>0</v>
      </c>
      <c r="C27" s="29" t="str">
        <f t="shared" si="0"/>
        <v>D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">
      <c r="A28" s="29" t="str">
        <f>IF('Team 1'!A28&lt;&gt;"",'Team 1'!A28,"")</f>
        <v/>
      </c>
      <c r="B28" s="34">
        <f>'Team 1'!B28</f>
        <v>0</v>
      </c>
      <c r="C28" s="29" t="str">
        <f t="shared" si="0"/>
        <v>D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">
      <c r="A29" s="29" t="str">
        <f>IF('Team 1'!A29&lt;&gt;"",'Team 1'!A29,"")</f>
        <v/>
      </c>
      <c r="B29" s="34">
        <f>'Team 1'!B29</f>
        <v>0</v>
      </c>
      <c r="C29" s="29" t="str">
        <f t="shared" si="0"/>
        <v>D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">
      <c r="A30" s="29" t="str">
        <f>IF('Team 1'!A30&lt;&gt;"",'Team 1'!A30,"")</f>
        <v/>
      </c>
      <c r="B30" s="34">
        <f>'Team 1'!B30</f>
        <v>0</v>
      </c>
      <c r="C30" s="29" t="str">
        <f t="shared" si="0"/>
        <v>D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">
      <c r="A31" s="29" t="str">
        <f>IF('Team 1'!A31&lt;&gt;"",'Team 1'!A31,"")</f>
        <v/>
      </c>
      <c r="B31" s="34">
        <f>'Team 1'!B31</f>
        <v>0</v>
      </c>
      <c r="C31" s="29" t="str">
        <f t="shared" si="0"/>
        <v>D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">
      <c r="A32" s="29" t="str">
        <f>IF('Team 1'!A32&lt;&gt;"",'Team 1'!A32,"")</f>
        <v/>
      </c>
      <c r="B32" s="34">
        <f>'Team 1'!B32</f>
        <v>0</v>
      </c>
      <c r="C32" s="29" t="str">
        <f t="shared" si="0"/>
        <v>D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">
      <c r="A33" s="29" t="str">
        <f>IF('Team 1'!A33&lt;&gt;"",'Team 1'!A33,"")</f>
        <v/>
      </c>
      <c r="B33" s="34">
        <f>'Team 1'!B33</f>
        <v>0</v>
      </c>
      <c r="C33" s="29" t="str">
        <f t="shared" si="0"/>
        <v>D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">
      <c r="A34" s="29" t="str">
        <f>IF('Team 1'!A34&lt;&gt;"",'Team 1'!A34,"")</f>
        <v/>
      </c>
      <c r="B34" s="34">
        <f>'Team 1'!B34</f>
        <v>0</v>
      </c>
      <c r="C34" s="29" t="str">
        <f t="shared" si="0"/>
        <v>D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">
      <c r="A35" s="29" t="str">
        <f>IF('Team 1'!A35&lt;&gt;"",'Team 1'!A35,"")</f>
        <v/>
      </c>
      <c r="B35" s="34">
        <f>'Team 1'!B35</f>
        <v>0</v>
      </c>
      <c r="C35" s="29" t="str">
        <f t="shared" si="0"/>
        <v>D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">
      <c r="A36" s="29" t="str">
        <f>IF('Team 1'!A36&lt;&gt;"",'Team 1'!A36,"")</f>
        <v/>
      </c>
      <c r="B36" s="34">
        <f>'Team 1'!B36</f>
        <v>0</v>
      </c>
      <c r="C36" s="29" t="str">
        <f t="shared" si="0"/>
        <v>D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">
      <c r="A37" s="29" t="str">
        <f>IF('Team 1'!A37&lt;&gt;"",'Team 1'!A37,"")</f>
        <v/>
      </c>
      <c r="B37" s="34">
        <f>'Team 1'!B37</f>
        <v>0</v>
      </c>
      <c r="C37" s="29" t="str">
        <f t="shared" si="0"/>
        <v>D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">
      <c r="A38" s="29" t="str">
        <f>IF('Team 1'!A38&lt;&gt;"",'Team 1'!A38,"")</f>
        <v/>
      </c>
      <c r="B38" s="34">
        <f>'Team 1'!B38</f>
        <v>0</v>
      </c>
      <c r="C38" s="29" t="str">
        <f t="shared" si="0"/>
        <v>D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">
      <c r="A39" s="29" t="str">
        <f>IF('Team 1'!A39&lt;&gt;"",'Team 1'!A39,"")</f>
        <v/>
      </c>
      <c r="B39" s="34">
        <f>'Team 1'!B39</f>
        <v>0</v>
      </c>
      <c r="C39" s="29" t="str">
        <f t="shared" si="0"/>
        <v>D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">
      <c r="A40" s="29" t="str">
        <f>IF('Team 1'!A40&lt;&gt;"",'Team 1'!A40,"")</f>
        <v/>
      </c>
      <c r="B40" s="34">
        <f>'Team 1'!B40</f>
        <v>0</v>
      </c>
      <c r="C40" s="29" t="str">
        <f t="shared" si="0"/>
        <v>D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">
      <c r="A41" s="29" t="str">
        <f>IF('Team 1'!A41&lt;&gt;"",'Team 1'!A41,"")</f>
        <v/>
      </c>
      <c r="B41" s="34">
        <f>'Team 1'!B41</f>
        <v>0</v>
      </c>
      <c r="C41" s="29" t="str">
        <f t="shared" si="0"/>
        <v>D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">
      <c r="A42" s="29" t="str">
        <f>IF('Team 1'!A42&lt;&gt;"",'Team 1'!A42,"")</f>
        <v/>
      </c>
      <c r="B42" s="34">
        <f>'Team 1'!B42</f>
        <v>0</v>
      </c>
      <c r="C42" s="29" t="str">
        <f t="shared" si="0"/>
        <v>D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">
      <c r="A43" s="29" t="str">
        <f>IF('Team 1'!A43&lt;&gt;"",'Team 1'!A43,"")</f>
        <v/>
      </c>
      <c r="B43" s="34">
        <f>'Team 1'!B43</f>
        <v>0</v>
      </c>
      <c r="C43" s="29" t="str">
        <f t="shared" si="0"/>
        <v>D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">
      <c r="A44" s="29" t="str">
        <f>IF('Team 1'!A44&lt;&gt;"",'Team 1'!A44,"")</f>
        <v/>
      </c>
      <c r="B44" s="34">
        <f>'Team 1'!B44</f>
        <v>0</v>
      </c>
      <c r="C44" s="29" t="str">
        <f t="shared" si="0"/>
        <v>D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">
      <c r="A45" s="29" t="str">
        <f>IF('Team 1'!A45&lt;&gt;"",'Team 1'!A45,"")</f>
        <v/>
      </c>
      <c r="B45" s="34">
        <f>'Team 1'!B45</f>
        <v>0</v>
      </c>
      <c r="C45" s="29" t="str">
        <f t="shared" si="0"/>
        <v>D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">
      <c r="A46" s="29" t="str">
        <f>IF('Team 1'!A46&lt;&gt;"",'Team 1'!A46,"")</f>
        <v/>
      </c>
      <c r="B46" s="34">
        <f>'Team 1'!B46</f>
        <v>0</v>
      </c>
      <c r="C46" s="29" t="str">
        <f t="shared" si="0"/>
        <v>D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">
      <c r="A47" s="29" t="str">
        <f>IF('Team 1'!A47&lt;&gt;"",'Team 1'!A47,"")</f>
        <v/>
      </c>
      <c r="B47" s="34">
        <f>'Team 1'!B47</f>
        <v>0</v>
      </c>
      <c r="C47" s="29" t="str">
        <f t="shared" si="0"/>
        <v>D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">
      <c r="A48" s="29" t="str">
        <f>IF('Team 1'!A48&lt;&gt;"",'Team 1'!A48,"")</f>
        <v/>
      </c>
      <c r="B48" s="34">
        <f>'Team 1'!B48</f>
        <v>0</v>
      </c>
      <c r="C48" s="29" t="str">
        <f t="shared" si="0"/>
        <v>D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">
      <c r="A49" s="29" t="str">
        <f>IF('Team 1'!A49&lt;&gt;"",'Team 1'!A49,"")</f>
        <v/>
      </c>
      <c r="B49" s="34">
        <f>'Team 1'!B49</f>
        <v>0</v>
      </c>
      <c r="C49" s="29" t="str">
        <f t="shared" si="0"/>
        <v>D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">
      <c r="A50" s="29" t="str">
        <f>IF('Team 1'!A50&lt;&gt;"",'Team 1'!A50,"")</f>
        <v/>
      </c>
      <c r="B50" s="34">
        <f>'Team 1'!B50</f>
        <v>0</v>
      </c>
      <c r="C50" s="29" t="str">
        <f t="shared" si="0"/>
        <v>D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">
      <c r="A51" s="29" t="str">
        <f>IF('Team 1'!A51&lt;&gt;"",'Team 1'!A51,"")</f>
        <v/>
      </c>
      <c r="B51" s="34">
        <f>'Team 1'!B51</f>
        <v>0</v>
      </c>
      <c r="C51" s="29" t="str">
        <f t="shared" si="0"/>
        <v>D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">
      <c r="A52" s="29" t="str">
        <f>IF('Team 1'!A52&lt;&gt;"",'Team 1'!A52,"")</f>
        <v/>
      </c>
      <c r="B52" s="34">
        <f>'Team 1'!B52</f>
        <v>0</v>
      </c>
      <c r="C52" s="29" t="str">
        <f t="shared" si="0"/>
        <v>D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">
      <c r="A53" s="29" t="str">
        <f>IF('Team 1'!A53&lt;&gt;"",'Team 1'!A53,"")</f>
        <v/>
      </c>
      <c r="B53" s="34">
        <f>'Team 1'!B53</f>
        <v>0</v>
      </c>
      <c r="C53" s="29" t="str">
        <f t="shared" si="0"/>
        <v>D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">
      <c r="A54" s="29" t="str">
        <f>IF('Team 1'!A54&lt;&gt;"",'Team 1'!A54,"")</f>
        <v/>
      </c>
      <c r="B54" s="34">
        <f>'Team 1'!B54</f>
        <v>0</v>
      </c>
      <c r="C54" s="29" t="str">
        <f t="shared" si="0"/>
        <v>D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">
      <c r="A55" s="29" t="str">
        <f>IF('Team 1'!A55&lt;&gt;"",'Team 1'!A55,"")</f>
        <v/>
      </c>
      <c r="B55" s="34">
        <f>'Team 1'!B55</f>
        <v>0</v>
      </c>
      <c r="C55" s="29" t="str">
        <f t="shared" si="0"/>
        <v>D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">
      <c r="A56" s="29" t="str">
        <f>IF('Team 1'!A56&lt;&gt;"",'Team 1'!A56,"")</f>
        <v/>
      </c>
      <c r="B56" s="34">
        <f>'Team 1'!B56</f>
        <v>0</v>
      </c>
      <c r="C56" s="29" t="str">
        <f t="shared" si="0"/>
        <v>D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">
      <c r="A57" s="29" t="str">
        <f>IF('Team 1'!A57&lt;&gt;"",'Team 1'!A57,"")</f>
        <v/>
      </c>
      <c r="B57" s="34">
        <f>'Team 1'!B57</f>
        <v>0</v>
      </c>
      <c r="C57" s="29" t="str">
        <f t="shared" si="0"/>
        <v>D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">
      <c r="A58" s="29" t="str">
        <f>IF('Team 1'!A58&lt;&gt;"",'Team 1'!A58,"")</f>
        <v/>
      </c>
      <c r="B58" s="34">
        <f>'Team 1'!B58</f>
        <v>0</v>
      </c>
      <c r="C58" s="29" t="str">
        <f t="shared" si="0"/>
        <v>D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">
      <c r="A59" s="29" t="str">
        <f>IF('Team 1'!A59&lt;&gt;"",'Team 1'!A59,"")</f>
        <v/>
      </c>
      <c r="B59" s="34">
        <f>'Team 1'!B59</f>
        <v>0</v>
      </c>
      <c r="C59" s="29" t="str">
        <f t="shared" si="0"/>
        <v>D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">
      <c r="A60" s="29" t="str">
        <f>IF('Team 1'!A60&lt;&gt;"",'Team 1'!A60,"")</f>
        <v/>
      </c>
      <c r="B60" s="34">
        <f>'Team 1'!B60</f>
        <v>0</v>
      </c>
      <c r="C60" s="29" t="str">
        <f t="shared" si="0"/>
        <v>D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">
      <c r="A61" s="29" t="str">
        <f>IF('Team 1'!A61&lt;&gt;"",'Team 1'!A61,"")</f>
        <v/>
      </c>
      <c r="B61" s="34">
        <f>'Team 1'!B61</f>
        <v>0</v>
      </c>
      <c r="C61" s="29" t="str">
        <f t="shared" si="0"/>
        <v>D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">
      <c r="A62" s="29" t="str">
        <f>IF('Team 1'!A62&lt;&gt;"",'Team 1'!A62,"")</f>
        <v/>
      </c>
      <c r="B62" s="34">
        <f>'Team 1'!B62</f>
        <v>0</v>
      </c>
      <c r="C62" s="29" t="str">
        <f t="shared" si="0"/>
        <v>D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">
      <c r="A63" s="29" t="str">
        <f>IF('Team 1'!A63&lt;&gt;"",'Team 1'!A63,"")</f>
        <v/>
      </c>
      <c r="B63" s="34">
        <f>'Team 1'!B63</f>
        <v>0</v>
      </c>
      <c r="C63" s="29" t="str">
        <f t="shared" si="0"/>
        <v>D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">
      <c r="A64" s="29" t="str">
        <f>IF('Team 1'!A64&lt;&gt;"",'Team 1'!A64,"")</f>
        <v/>
      </c>
      <c r="B64" s="34">
        <f>'Team 1'!B64</f>
        <v>0</v>
      </c>
      <c r="C64" s="29" t="str">
        <f t="shared" si="0"/>
        <v>D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">
      <c r="A65" s="29" t="str">
        <f>IF('Team 1'!A65&lt;&gt;"",'Team 1'!A65,"")</f>
        <v/>
      </c>
      <c r="B65" s="34">
        <f>'Team 1'!B65</f>
        <v>0</v>
      </c>
      <c r="C65" s="29" t="str">
        <f t="shared" si="0"/>
        <v>D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">
      <c r="A66" s="29" t="str">
        <f>IF('Team 1'!A66&lt;&gt;"",'Team 1'!A66,"")</f>
        <v/>
      </c>
      <c r="B66" s="34">
        <f>'Team 1'!B66</f>
        <v>0</v>
      </c>
      <c r="C66" s="29" t="str">
        <f t="shared" si="0"/>
        <v>D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">
      <c r="A67" s="29" t="str">
        <f>IF('Team 1'!A67&lt;&gt;"",'Team 1'!A67,"")</f>
        <v/>
      </c>
      <c r="B67" s="34">
        <f>'Team 1'!B67</f>
        <v>0</v>
      </c>
      <c r="C67" s="29" t="str">
        <f t="shared" si="0"/>
        <v>D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">
      <c r="A68" s="29" t="str">
        <f>IF('Team 1'!A68&lt;&gt;"",'Team 1'!A68,"")</f>
        <v/>
      </c>
      <c r="B68" s="34">
        <f>'Team 1'!B68</f>
        <v>0</v>
      </c>
      <c r="C68" s="29" t="str">
        <f t="shared" si="0"/>
        <v>D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">
      <c r="A69" s="29" t="str">
        <f>IF('Team 1'!A69&lt;&gt;"",'Team 1'!A69,"")</f>
        <v/>
      </c>
      <c r="B69" s="34">
        <f>'Team 1'!B69</f>
        <v>0</v>
      </c>
      <c r="C69" s="29" t="str">
        <f t="shared" si="0"/>
        <v>D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">
      <c r="A70" s="29" t="str">
        <f>IF('Team 1'!A70&lt;&gt;"",'Team 1'!A70,"")</f>
        <v/>
      </c>
      <c r="B70" s="34">
        <f>'Team 1'!B70</f>
        <v>0</v>
      </c>
      <c r="C70" s="29" t="str">
        <f t="shared" si="0"/>
        <v>D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">
      <c r="A71" s="29" t="str">
        <f>IF('Team 1'!A71&lt;&gt;"",'Team 1'!A71,"")</f>
        <v/>
      </c>
      <c r="B71" s="34">
        <f>'Team 1'!B71</f>
        <v>0</v>
      </c>
      <c r="C71" s="29" t="str">
        <f t="shared" si="0"/>
        <v>D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">
      <c r="A72" s="29" t="str">
        <f>IF('Team 1'!A72&lt;&gt;"",'Team 1'!A72,"")</f>
        <v/>
      </c>
      <c r="B72" s="34">
        <f>'Team 1'!B72</f>
        <v>0</v>
      </c>
      <c r="C72" s="29" t="str">
        <f t="shared" si="0"/>
        <v>D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">
      <c r="A73" s="29" t="str">
        <f>IF('Team 1'!A73&lt;&gt;"",'Team 1'!A73,"")</f>
        <v/>
      </c>
      <c r="B73" s="34">
        <f>'Team 1'!B73</f>
        <v>0</v>
      </c>
      <c r="C73" s="29" t="str">
        <f t="shared" si="0"/>
        <v>D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">
      <c r="A74" s="29" t="str">
        <f>IF('Team 1'!A74&lt;&gt;"",'Team 1'!A74,"")</f>
        <v/>
      </c>
      <c r="B74" s="34">
        <f>'Team 1'!B74</f>
        <v>0</v>
      </c>
      <c r="C74" s="29" t="str">
        <f t="shared" si="0"/>
        <v>D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">
      <c r="A75" s="29" t="str">
        <f>IF('Team 1'!A75&lt;&gt;"",'Team 1'!A75,"")</f>
        <v/>
      </c>
      <c r="B75" s="34">
        <f>'Team 1'!B75</f>
        <v>0</v>
      </c>
      <c r="C75" s="29" t="str">
        <f t="shared" si="0"/>
        <v>D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">
      <c r="A76" s="29" t="str">
        <f>IF('Team 1'!A76&lt;&gt;"",'Team 1'!A76,"")</f>
        <v/>
      </c>
      <c r="B76" s="34">
        <f>'Team 1'!B76</f>
        <v>0</v>
      </c>
      <c r="C76" s="29" t="str">
        <f t="shared" si="0"/>
        <v>D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">
      <c r="A77" s="29" t="str">
        <f>IF('Team 1'!A77&lt;&gt;"",'Team 1'!A77,"")</f>
        <v/>
      </c>
      <c r="B77" s="34">
        <f>'Team 1'!B77</f>
        <v>0</v>
      </c>
      <c r="C77" s="29" t="str">
        <f t="shared" si="0"/>
        <v>D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">
      <c r="A78" s="29" t="str">
        <f>IF('Team 1'!A78&lt;&gt;"",'Team 1'!A78,"")</f>
        <v/>
      </c>
      <c r="B78" s="34">
        <f>'Team 1'!B78</f>
        <v>0</v>
      </c>
      <c r="C78" s="29" t="str">
        <f t="shared" si="0"/>
        <v>D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">
      <c r="A79" s="29" t="str">
        <f>IF('Team 1'!A79&lt;&gt;"",'Team 1'!A79,"")</f>
        <v/>
      </c>
      <c r="B79" s="34">
        <f>'Team 1'!B79</f>
        <v>0</v>
      </c>
      <c r="C79" s="29" t="str">
        <f t="shared" si="0"/>
        <v>D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">
      <c r="A80" s="29" t="str">
        <f>IF('Team 1'!A80&lt;&gt;"",'Team 1'!A80,"")</f>
        <v/>
      </c>
      <c r="B80" s="34">
        <f>'Team 1'!B80</f>
        <v>0</v>
      </c>
      <c r="C80" s="29" t="str">
        <f t="shared" si="0"/>
        <v>D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">
      <c r="A81" s="29" t="str">
        <f>IF('Team 1'!A81&lt;&gt;"",'Team 1'!A81,"")</f>
        <v/>
      </c>
      <c r="B81" s="34">
        <f>'Team 1'!B81</f>
        <v>0</v>
      </c>
      <c r="C81" s="29" t="str">
        <f t="shared" si="0"/>
        <v>D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">
      <c r="A82" s="29" t="str">
        <f>IF('Team 1'!A82&lt;&gt;"",'Team 1'!A82,"")</f>
        <v/>
      </c>
      <c r="B82" s="34">
        <f>'Team 1'!B82</f>
        <v>0</v>
      </c>
      <c r="C82" s="29" t="str">
        <f t="shared" si="0"/>
        <v>D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">
      <c r="A83" s="29" t="str">
        <f>IF('Team 1'!A83&lt;&gt;"",'Team 1'!A83,"")</f>
        <v/>
      </c>
      <c r="B83" s="34">
        <f>'Team 1'!B83</f>
        <v>0</v>
      </c>
      <c r="C83" s="29" t="str">
        <f t="shared" si="0"/>
        <v>D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">
      <c r="A84" s="29" t="str">
        <f>IF('Team 1'!A84&lt;&gt;"",'Team 1'!A84,"")</f>
        <v/>
      </c>
      <c r="B84" s="34">
        <f>'Team 1'!B84</f>
        <v>0</v>
      </c>
      <c r="C84" s="29" t="str">
        <f t="shared" si="0"/>
        <v>D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">
      <c r="A85" s="29" t="str">
        <f>IF('Team 1'!A85&lt;&gt;"",'Team 1'!A85,"")</f>
        <v/>
      </c>
      <c r="B85" s="34">
        <f>'Team 1'!B85</f>
        <v>0</v>
      </c>
      <c r="C85" s="29" t="str">
        <f t="shared" si="0"/>
        <v>D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">
      <c r="A86" s="29" t="str">
        <f>IF('Team 1'!A86&lt;&gt;"",'Team 1'!A86,"")</f>
        <v/>
      </c>
      <c r="B86" s="34">
        <f>'Team 1'!B86</f>
        <v>0</v>
      </c>
      <c r="C86" s="29" t="str">
        <f t="shared" si="0"/>
        <v>D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">
      <c r="A87" s="29" t="str">
        <f>IF('Team 1'!A87&lt;&gt;"",'Team 1'!A87,"")</f>
        <v/>
      </c>
      <c r="B87" s="34">
        <f>'Team 1'!B87</f>
        <v>0</v>
      </c>
      <c r="C87" s="29" t="str">
        <f t="shared" si="0"/>
        <v>D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">
      <c r="A88" s="29" t="str">
        <f>IF('Team 1'!A88&lt;&gt;"",'Team 1'!A88,"")</f>
        <v/>
      </c>
      <c r="B88" s="34">
        <f>'Team 1'!B88</f>
        <v>0</v>
      </c>
      <c r="C88" s="29" t="str">
        <f t="shared" si="0"/>
        <v>D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">
      <c r="A89" s="29" t="str">
        <f>IF('Team 1'!A89&lt;&gt;"",'Team 1'!A89,"")</f>
        <v/>
      </c>
      <c r="B89" s="34">
        <f>'Team 1'!B89</f>
        <v>0</v>
      </c>
      <c r="C89" s="29" t="str">
        <f t="shared" si="0"/>
        <v>D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">
      <c r="A90" s="29" t="str">
        <f>IF('Team 1'!A90&lt;&gt;"",'Team 1'!A90,"")</f>
        <v/>
      </c>
      <c r="B90" s="34">
        <f>'Team 1'!B90</f>
        <v>0</v>
      </c>
      <c r="C90" s="29" t="str">
        <f t="shared" si="0"/>
        <v>D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">
      <c r="A91" s="29" t="str">
        <f>IF('Team 1'!A91&lt;&gt;"",'Team 1'!A91,"")</f>
        <v/>
      </c>
      <c r="B91" s="34">
        <f>'Team 1'!B91</f>
        <v>0</v>
      </c>
      <c r="C91" s="29" t="str">
        <f t="shared" si="0"/>
        <v>D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">
      <c r="A92" s="29" t="str">
        <f>IF('Team 1'!A92&lt;&gt;"",'Team 1'!A92,"")</f>
        <v/>
      </c>
      <c r="B92" s="34">
        <f>'Team 1'!B92</f>
        <v>0</v>
      </c>
      <c r="C92" s="29" t="str">
        <f t="shared" si="0"/>
        <v>D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">
      <c r="A93" s="29" t="str">
        <f>IF('Team 1'!A93&lt;&gt;"",'Team 1'!A93,"")</f>
        <v/>
      </c>
      <c r="B93" s="34">
        <f>'Team 1'!B93</f>
        <v>0</v>
      </c>
      <c r="C93" s="29" t="str">
        <f t="shared" si="0"/>
        <v>D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">
      <c r="A94" s="29" t="str">
        <f>IF('Team 1'!A94&lt;&gt;"",'Team 1'!A94,"")</f>
        <v/>
      </c>
      <c r="B94" s="34">
        <f>'Team 1'!B94</f>
        <v>0</v>
      </c>
      <c r="C94" s="29" t="str">
        <f t="shared" si="0"/>
        <v>D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">
      <c r="A95" s="29" t="str">
        <f>IF('Team 1'!A95&lt;&gt;"",'Team 1'!A95,"")</f>
        <v/>
      </c>
      <c r="B95" s="34">
        <f>'Team 1'!B95</f>
        <v>0</v>
      </c>
      <c r="C95" s="29" t="str">
        <f t="shared" si="0"/>
        <v>D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">
      <c r="A96" s="29" t="str">
        <f>IF('Team 1'!A96&lt;&gt;"",'Team 1'!A96,"")</f>
        <v/>
      </c>
      <c r="B96" s="34">
        <f>'Team 1'!B96</f>
        <v>0</v>
      </c>
      <c r="C96" s="29" t="str">
        <f t="shared" si="0"/>
        <v>D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">
      <c r="A97" s="29" t="str">
        <f>IF('Team 1'!A97&lt;&gt;"",'Team 1'!A97,"")</f>
        <v/>
      </c>
      <c r="B97" s="34">
        <f>'Team 1'!B97</f>
        <v>0</v>
      </c>
      <c r="C97" s="29" t="str">
        <f t="shared" si="0"/>
        <v>D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">
      <c r="A98" s="29" t="str">
        <f>IF('Team 1'!A98&lt;&gt;"",'Team 1'!A98,"")</f>
        <v/>
      </c>
      <c r="B98" s="34">
        <f>'Team 1'!B98</f>
        <v>0</v>
      </c>
      <c r="C98" s="29" t="str">
        <f t="shared" si="0"/>
        <v>D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">
      <c r="A99" s="29" t="str">
        <f>IF('Team 1'!A99&lt;&gt;"",'Team 1'!A99,"")</f>
        <v/>
      </c>
      <c r="B99" s="34">
        <f>'Team 1'!B99</f>
        <v>0</v>
      </c>
      <c r="C99" s="29" t="str">
        <f t="shared" si="0"/>
        <v>D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D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D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D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D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D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">
      <c r="A105" s="29">
        <f>IF('Team 2'!A5&lt;&gt;"",'Team 2'!A5,"")</f>
        <v>6</v>
      </c>
      <c r="B105" s="34" t="str">
        <f>'Team 2'!B5</f>
        <v>Nathan Carl</v>
      </c>
      <c r="C105" s="29" t="str">
        <f t="shared" ref="C105:C204" si="6">_Abb2</f>
        <v>JPM</v>
      </c>
      <c r="D105" s="28" t="str">
        <f>'Team 2'!C5</f>
        <v>13:20</v>
      </c>
      <c r="E105" s="29">
        <f t="shared" ref="E105:E130" si="7">IF(A105&lt;&gt;"",RANK(A105,$A$105:$A$204,1),"")</f>
        <v>2</v>
      </c>
      <c r="F105" s="29" t="str">
        <f>IF(E105&lt;=8,"Var","JV")</f>
        <v>Var</v>
      </c>
    </row>
    <row r="106" spans="1:6" x14ac:dyDescent="0.2">
      <c r="A106" s="29">
        <f>IF('Team 2'!A6&lt;&gt;"",'Team 2'!A6,"")</f>
        <v>4</v>
      </c>
      <c r="B106" s="34" t="str">
        <f>'Team 2'!B6</f>
        <v>Cody Cohen</v>
      </c>
      <c r="C106" s="29" t="str">
        <f t="shared" si="6"/>
        <v>JPM</v>
      </c>
      <c r="D106" s="28" t="str">
        <f>'Team 2'!C6</f>
        <v>12:14</v>
      </c>
      <c r="E106" s="37">
        <f t="shared" si="7"/>
        <v>1</v>
      </c>
      <c r="F106" s="29" t="str">
        <f t="shared" si="2"/>
        <v>Var</v>
      </c>
    </row>
    <row r="107" spans="1:6" x14ac:dyDescent="0.2">
      <c r="A107" s="29">
        <f>IF('Team 2'!A7&lt;&gt;"",'Team 2'!A7,"")</f>
        <v>13</v>
      </c>
      <c r="B107" s="34" t="str">
        <f>'Team 2'!B7</f>
        <v>Tyler Holdren</v>
      </c>
      <c r="C107" s="29" t="str">
        <f t="shared" si="6"/>
        <v>JPM</v>
      </c>
      <c r="D107" s="28" t="str">
        <f>'Team 2'!C7</f>
        <v>14:16</v>
      </c>
      <c r="E107" s="37">
        <f t="shared" si="7"/>
        <v>4</v>
      </c>
      <c r="F107" s="29" t="str">
        <f t="shared" si="2"/>
        <v>Var</v>
      </c>
    </row>
    <row r="108" spans="1:6" x14ac:dyDescent="0.2">
      <c r="A108" s="29">
        <f>IF('Team 2'!A8&lt;&gt;"",'Team 2'!A8,"")</f>
        <v>14</v>
      </c>
      <c r="B108" s="34" t="str">
        <f>'Team 2'!B8</f>
        <v>Quicho Walker</v>
      </c>
      <c r="C108" s="29" t="str">
        <f t="shared" si="6"/>
        <v>JPM</v>
      </c>
      <c r="D108" s="28" t="str">
        <f>'Team 2'!C8</f>
        <v>14:47</v>
      </c>
      <c r="E108" s="37">
        <f t="shared" si="7"/>
        <v>5</v>
      </c>
      <c r="F108" s="29" t="str">
        <f t="shared" si="2"/>
        <v>Var</v>
      </c>
    </row>
    <row r="109" spans="1:6" x14ac:dyDescent="0.2">
      <c r="A109" s="29">
        <f>IF('Team 2'!A9&lt;&gt;"",'Team 2'!A9,"")</f>
        <v>8</v>
      </c>
      <c r="B109" s="34" t="str">
        <f>'Team 2'!B9</f>
        <v>James Wallace</v>
      </c>
      <c r="C109" s="29" t="str">
        <f t="shared" si="6"/>
        <v>JPM</v>
      </c>
      <c r="D109" s="28" t="str">
        <f>'Team 2'!C9</f>
        <v>13:21</v>
      </c>
      <c r="E109" s="37">
        <f t="shared" si="7"/>
        <v>3</v>
      </c>
      <c r="F109" s="29" t="str">
        <f t="shared" si="2"/>
        <v>Var</v>
      </c>
    </row>
    <row r="110" spans="1:6" x14ac:dyDescent="0.2">
      <c r="A110" s="29" t="str">
        <f>IF('Team 2'!A10&lt;&gt;"",'Team 2'!A10,"")</f>
        <v/>
      </c>
      <c r="B110" s="34">
        <f>'Team 2'!B10</f>
        <v>0</v>
      </c>
      <c r="C110" s="29" t="str">
        <f t="shared" si="6"/>
        <v>JPM</v>
      </c>
      <c r="D110" s="28" t="str">
        <f>'Team 2'!C10</f>
        <v/>
      </c>
      <c r="E110" s="37" t="str">
        <f t="shared" si="7"/>
        <v/>
      </c>
      <c r="F110" s="29" t="str">
        <f t="shared" si="2"/>
        <v>JV</v>
      </c>
    </row>
    <row r="111" spans="1:6" x14ac:dyDescent="0.2">
      <c r="A111" s="29" t="str">
        <f>IF('Team 2'!A11&lt;&gt;"",'Team 2'!A11,"")</f>
        <v/>
      </c>
      <c r="B111" s="34">
        <f>'Team 2'!B11</f>
        <v>0</v>
      </c>
      <c r="C111" s="29" t="str">
        <f t="shared" si="6"/>
        <v>JPM</v>
      </c>
      <c r="D111" s="28" t="str">
        <f>'Team 2'!C11</f>
        <v/>
      </c>
      <c r="E111" s="37" t="str">
        <f t="shared" si="7"/>
        <v/>
      </c>
      <c r="F111" s="29" t="str">
        <f t="shared" si="2"/>
        <v>JV</v>
      </c>
    </row>
    <row r="112" spans="1:6" x14ac:dyDescent="0.2">
      <c r="A112" s="29" t="str">
        <f>IF('Team 2'!A12&lt;&gt;"",'Team 2'!A12,"")</f>
        <v/>
      </c>
      <c r="B112" s="34">
        <f>'Team 2'!B12</f>
        <v>0</v>
      </c>
      <c r="C112" s="29" t="str">
        <f t="shared" si="6"/>
        <v>JPM</v>
      </c>
      <c r="D112" s="28" t="str">
        <f>'Team 2'!C12</f>
        <v/>
      </c>
      <c r="E112" s="37" t="str">
        <f t="shared" si="7"/>
        <v/>
      </c>
      <c r="F112" s="29" t="str">
        <f t="shared" si="2"/>
        <v>JV</v>
      </c>
    </row>
    <row r="113" spans="1:6" x14ac:dyDescent="0.2">
      <c r="A113" s="29" t="str">
        <f>IF('Team 2'!A13&lt;&gt;"",'Team 2'!A13,"")</f>
        <v/>
      </c>
      <c r="B113" s="34">
        <f>'Team 2'!B13</f>
        <v>0</v>
      </c>
      <c r="C113" s="29" t="str">
        <f t="shared" si="6"/>
        <v>JPM</v>
      </c>
      <c r="D113" s="28" t="str">
        <f>'Team 2'!C13</f>
        <v/>
      </c>
      <c r="E113" s="37" t="str">
        <f t="shared" si="7"/>
        <v/>
      </c>
      <c r="F113" s="29" t="str">
        <f t="shared" si="2"/>
        <v>JV</v>
      </c>
    </row>
    <row r="114" spans="1:6" x14ac:dyDescent="0.2">
      <c r="A114" s="29" t="str">
        <f>IF('Team 2'!A14&lt;&gt;"",'Team 2'!A14,"")</f>
        <v/>
      </c>
      <c r="B114" s="34">
        <f>'Team 2'!B14</f>
        <v>0</v>
      </c>
      <c r="C114" s="29" t="str">
        <f t="shared" si="6"/>
        <v>JPM</v>
      </c>
      <c r="D114" s="28" t="str">
        <f>'Team 2'!C14</f>
        <v/>
      </c>
      <c r="E114" s="37" t="str">
        <f t="shared" si="7"/>
        <v/>
      </c>
      <c r="F114" s="29" t="str">
        <f t="shared" si="2"/>
        <v>JV</v>
      </c>
    </row>
    <row r="115" spans="1:6" x14ac:dyDescent="0.2">
      <c r="A115" s="29" t="str">
        <f>IF('Team 2'!A15&lt;&gt;"",'Team 2'!A15,"")</f>
        <v/>
      </c>
      <c r="B115" s="34">
        <f>'Team 2'!B15</f>
        <v>0</v>
      </c>
      <c r="C115" s="29" t="str">
        <f t="shared" si="6"/>
        <v>JPM</v>
      </c>
      <c r="D115" s="28" t="str">
        <f>'Team 2'!C15</f>
        <v/>
      </c>
      <c r="E115" s="37" t="str">
        <f t="shared" si="7"/>
        <v/>
      </c>
      <c r="F115" s="29" t="str">
        <f t="shared" si="2"/>
        <v>JV</v>
      </c>
    </row>
    <row r="116" spans="1:6" x14ac:dyDescent="0.2">
      <c r="A116" s="29" t="str">
        <f>IF('Team 2'!A16&lt;&gt;"",'Team 2'!A16,"")</f>
        <v/>
      </c>
      <c r="B116" s="34">
        <f>'Team 2'!B16</f>
        <v>0</v>
      </c>
      <c r="C116" s="29" t="str">
        <f t="shared" si="6"/>
        <v>JPM</v>
      </c>
      <c r="D116" s="28" t="str">
        <f>'Team 2'!C16</f>
        <v/>
      </c>
      <c r="E116" s="37" t="str">
        <f t="shared" si="7"/>
        <v/>
      </c>
      <c r="F116" s="29" t="str">
        <f t="shared" si="2"/>
        <v>JV</v>
      </c>
    </row>
    <row r="117" spans="1:6" x14ac:dyDescent="0.2">
      <c r="A117" s="29" t="str">
        <f>IF('Team 2'!A17&lt;&gt;"",'Team 2'!A17,"")</f>
        <v/>
      </c>
      <c r="B117" s="34">
        <f>'Team 2'!B17</f>
        <v>0</v>
      </c>
      <c r="C117" s="29" t="str">
        <f t="shared" si="6"/>
        <v>JPM</v>
      </c>
      <c r="D117" s="28" t="str">
        <f>'Team 2'!C17</f>
        <v/>
      </c>
      <c r="E117" s="37" t="str">
        <f t="shared" si="7"/>
        <v/>
      </c>
      <c r="F117" s="29" t="str">
        <f t="shared" si="2"/>
        <v>JV</v>
      </c>
    </row>
    <row r="118" spans="1:6" x14ac:dyDescent="0.2">
      <c r="A118" s="29" t="str">
        <f>IF('Team 2'!A18&lt;&gt;"",'Team 2'!A18,"")</f>
        <v/>
      </c>
      <c r="B118" s="34">
        <f>'Team 2'!B18</f>
        <v>0</v>
      </c>
      <c r="C118" s="29" t="str">
        <f t="shared" si="6"/>
        <v>JPM</v>
      </c>
      <c r="D118" s="28" t="str">
        <f>'Team 2'!C18</f>
        <v/>
      </c>
      <c r="E118" s="37" t="str">
        <f t="shared" si="7"/>
        <v/>
      </c>
      <c r="F118" s="29" t="str">
        <f t="shared" si="2"/>
        <v>JV</v>
      </c>
    </row>
    <row r="119" spans="1:6" x14ac:dyDescent="0.2">
      <c r="A119" s="29" t="str">
        <f>IF('Team 2'!A19&lt;&gt;"",'Team 2'!A19,"")</f>
        <v/>
      </c>
      <c r="B119" s="34">
        <f>'Team 2'!B19</f>
        <v>0</v>
      </c>
      <c r="C119" s="29" t="str">
        <f t="shared" si="6"/>
        <v>JPM</v>
      </c>
      <c r="D119" s="28" t="str">
        <f>'Team 2'!C19</f>
        <v/>
      </c>
      <c r="E119" s="37" t="str">
        <f t="shared" si="7"/>
        <v/>
      </c>
      <c r="F119" s="29" t="str">
        <f t="shared" si="2"/>
        <v>JV</v>
      </c>
    </row>
    <row r="120" spans="1:6" x14ac:dyDescent="0.2">
      <c r="A120" s="29" t="str">
        <f>IF('Team 2'!A20&lt;&gt;"",'Team 2'!A20,"")</f>
        <v/>
      </c>
      <c r="B120" s="34">
        <f>'Team 2'!B20</f>
        <v>0</v>
      </c>
      <c r="C120" s="29" t="str">
        <f t="shared" si="6"/>
        <v>JPM</v>
      </c>
      <c r="D120" s="28" t="str">
        <f>'Team 2'!C20</f>
        <v/>
      </c>
      <c r="E120" s="37" t="str">
        <f t="shared" si="7"/>
        <v/>
      </c>
      <c r="F120" s="29" t="str">
        <f t="shared" si="2"/>
        <v>JV</v>
      </c>
    </row>
    <row r="121" spans="1:6" x14ac:dyDescent="0.2">
      <c r="A121" s="29" t="str">
        <f>IF('Team 2'!A21&lt;&gt;"",'Team 2'!A21,"")</f>
        <v/>
      </c>
      <c r="B121" s="34">
        <f>'Team 2'!B21</f>
        <v>0</v>
      </c>
      <c r="C121" s="29" t="str">
        <f t="shared" si="6"/>
        <v>JPM</v>
      </c>
      <c r="D121" s="28" t="str">
        <f>'Team 2'!C21</f>
        <v/>
      </c>
      <c r="E121" s="37" t="str">
        <f t="shared" si="7"/>
        <v/>
      </c>
      <c r="F121" s="29" t="str">
        <f t="shared" si="2"/>
        <v>JV</v>
      </c>
    </row>
    <row r="122" spans="1:6" x14ac:dyDescent="0.2">
      <c r="A122" s="29" t="str">
        <f>IF('Team 2'!A22&lt;&gt;"",'Team 2'!A22,"")</f>
        <v/>
      </c>
      <c r="B122" s="34">
        <f>'Team 2'!B22</f>
        <v>0</v>
      </c>
      <c r="C122" s="29" t="str">
        <f t="shared" si="6"/>
        <v>JPM</v>
      </c>
      <c r="D122" s="28" t="str">
        <f>'Team 2'!C22</f>
        <v/>
      </c>
      <c r="E122" s="37" t="str">
        <f t="shared" si="7"/>
        <v/>
      </c>
      <c r="F122" s="29" t="str">
        <f t="shared" si="2"/>
        <v>JV</v>
      </c>
    </row>
    <row r="123" spans="1:6" x14ac:dyDescent="0.2">
      <c r="A123" s="29" t="str">
        <f>IF('Team 2'!A23&lt;&gt;"",'Team 2'!A23,"")</f>
        <v/>
      </c>
      <c r="B123" s="34">
        <f>'Team 2'!B23</f>
        <v>0</v>
      </c>
      <c r="C123" s="29" t="str">
        <f t="shared" si="6"/>
        <v>JPM</v>
      </c>
      <c r="D123" s="28" t="str">
        <f>'Team 2'!C23</f>
        <v/>
      </c>
      <c r="E123" s="37" t="str">
        <f t="shared" si="7"/>
        <v/>
      </c>
      <c r="F123" s="29" t="str">
        <f t="shared" si="2"/>
        <v>JV</v>
      </c>
    </row>
    <row r="124" spans="1:6" x14ac:dyDescent="0.2">
      <c r="A124" s="29" t="str">
        <f>IF('Team 2'!A24&lt;&gt;"",'Team 2'!A24,"")</f>
        <v/>
      </c>
      <c r="B124" s="34">
        <f>'Team 2'!B24</f>
        <v>0</v>
      </c>
      <c r="C124" s="29" t="str">
        <f t="shared" si="6"/>
        <v>JPM</v>
      </c>
      <c r="D124" s="28" t="str">
        <f>'Team 2'!C24</f>
        <v/>
      </c>
      <c r="E124" s="37" t="str">
        <f t="shared" si="7"/>
        <v/>
      </c>
      <c r="F124" s="29" t="str">
        <f t="shared" si="2"/>
        <v>JV</v>
      </c>
    </row>
    <row r="125" spans="1:6" x14ac:dyDescent="0.2">
      <c r="A125" s="29" t="str">
        <f>IF('Team 2'!A25&lt;&gt;"",'Team 2'!A25,"")</f>
        <v/>
      </c>
      <c r="B125" s="34">
        <f>'Team 2'!B25</f>
        <v>0</v>
      </c>
      <c r="C125" s="29" t="str">
        <f t="shared" si="6"/>
        <v>JPM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">
      <c r="A126" s="29" t="str">
        <f>IF('Team 2'!A26&lt;&gt;"",'Team 2'!A26,"")</f>
        <v/>
      </c>
      <c r="B126" s="34">
        <f>'Team 2'!B26</f>
        <v>0</v>
      </c>
      <c r="C126" s="29" t="str">
        <f t="shared" si="6"/>
        <v>JPM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">
      <c r="A127" s="29" t="str">
        <f>IF('Team 2'!A27&lt;&gt;"",'Team 2'!A27,"")</f>
        <v/>
      </c>
      <c r="B127" s="34">
        <f>'Team 2'!B27</f>
        <v>0</v>
      </c>
      <c r="C127" s="29" t="str">
        <f t="shared" si="6"/>
        <v>JPM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">
      <c r="A128" s="29" t="str">
        <f>IF('Team 2'!A28&lt;&gt;"",'Team 2'!A28,"")</f>
        <v/>
      </c>
      <c r="B128" s="34">
        <f>'Team 2'!B28</f>
        <v>0</v>
      </c>
      <c r="C128" s="29" t="str">
        <f t="shared" si="6"/>
        <v>JPM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">
      <c r="A129" s="29" t="str">
        <f>IF('Team 2'!A29&lt;&gt;"",'Team 2'!A29,"")</f>
        <v/>
      </c>
      <c r="B129" s="34">
        <f>'Team 2'!B29</f>
        <v>0</v>
      </c>
      <c r="C129" s="29" t="str">
        <f t="shared" si="6"/>
        <v>JPM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">
      <c r="A130" s="29" t="str">
        <f>IF('Team 2'!A30&lt;&gt;"",'Team 2'!A30,"")</f>
        <v/>
      </c>
      <c r="B130" s="34">
        <f>'Team 2'!B30</f>
        <v>0</v>
      </c>
      <c r="C130" s="29" t="str">
        <f t="shared" si="6"/>
        <v>JPM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">
      <c r="A131" s="29" t="str">
        <f>IF('Team 2'!A31&lt;&gt;"",'Team 2'!A31,"")</f>
        <v/>
      </c>
      <c r="B131" s="34">
        <f>'Team 2'!B31</f>
        <v>0</v>
      </c>
      <c r="C131" s="29" t="str">
        <f t="shared" si="6"/>
        <v>JPM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">
      <c r="A132" s="29" t="str">
        <f>IF('Team 2'!A32&lt;&gt;"",'Team 2'!A32,"")</f>
        <v/>
      </c>
      <c r="B132" s="34">
        <f>'Team 2'!B32</f>
        <v>0</v>
      </c>
      <c r="C132" s="29" t="str">
        <f t="shared" si="6"/>
        <v>JPM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">
      <c r="A133" s="29" t="str">
        <f>IF('Team 2'!A33&lt;&gt;"",'Team 2'!A33,"")</f>
        <v/>
      </c>
      <c r="B133" s="34">
        <f>'Team 2'!B33</f>
        <v>0</v>
      </c>
      <c r="C133" s="29" t="str">
        <f t="shared" si="6"/>
        <v>JPM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">
      <c r="A134" s="29" t="str">
        <f>IF('Team 2'!A34&lt;&gt;"",'Team 2'!A34,"")</f>
        <v/>
      </c>
      <c r="B134" s="34">
        <f>'Team 2'!B34</f>
        <v>0</v>
      </c>
      <c r="C134" s="29" t="str">
        <f t="shared" si="6"/>
        <v>JPM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">
      <c r="A135" s="29" t="str">
        <f>IF('Team 2'!A35&lt;&gt;"",'Team 2'!A35,"")</f>
        <v/>
      </c>
      <c r="B135" s="34">
        <f>'Team 2'!B35</f>
        <v>0</v>
      </c>
      <c r="C135" s="29" t="str">
        <f t="shared" si="6"/>
        <v>JPM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">
      <c r="A136" s="29" t="str">
        <f>IF('Team 2'!A36&lt;&gt;"",'Team 2'!A36,"")</f>
        <v/>
      </c>
      <c r="B136" s="34">
        <f>'Team 2'!B36</f>
        <v>0</v>
      </c>
      <c r="C136" s="29" t="str">
        <f t="shared" si="6"/>
        <v>JPM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">
      <c r="A137" s="29" t="str">
        <f>IF('Team 2'!A37&lt;&gt;"",'Team 2'!A37,"")</f>
        <v/>
      </c>
      <c r="B137" s="34">
        <f>'Team 2'!B37</f>
        <v>0</v>
      </c>
      <c r="C137" s="29" t="str">
        <f t="shared" si="6"/>
        <v>JPM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">
      <c r="A138" s="29" t="str">
        <f>IF('Team 2'!A38&lt;&gt;"",'Team 2'!A38,"")</f>
        <v/>
      </c>
      <c r="B138" s="34">
        <f>'Team 2'!B38</f>
        <v>0</v>
      </c>
      <c r="C138" s="29" t="str">
        <f t="shared" si="6"/>
        <v>JPM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">
      <c r="A139" s="29" t="str">
        <f>IF('Team 2'!A39&lt;&gt;"",'Team 2'!A39,"")</f>
        <v/>
      </c>
      <c r="B139" s="34">
        <f>'Team 2'!B39</f>
        <v>0</v>
      </c>
      <c r="C139" s="29" t="str">
        <f t="shared" si="6"/>
        <v>JPM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">
      <c r="A140" s="29" t="str">
        <f>IF('Team 2'!A40&lt;&gt;"",'Team 2'!A40,"")</f>
        <v/>
      </c>
      <c r="B140" s="34">
        <f>'Team 2'!B40</f>
        <v>0</v>
      </c>
      <c r="C140" s="29" t="str">
        <f t="shared" si="6"/>
        <v>JPM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">
      <c r="A141" s="29" t="str">
        <f>IF('Team 2'!A41&lt;&gt;"",'Team 2'!A41,"")</f>
        <v/>
      </c>
      <c r="B141" s="34">
        <f>'Team 2'!B41</f>
        <v>0</v>
      </c>
      <c r="C141" s="29" t="str">
        <f t="shared" si="6"/>
        <v>JPM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">
      <c r="A142" s="29" t="str">
        <f>IF('Team 2'!A42&lt;&gt;"",'Team 2'!A42,"")</f>
        <v/>
      </c>
      <c r="B142" s="34">
        <f>'Team 2'!B42</f>
        <v>0</v>
      </c>
      <c r="C142" s="29" t="str">
        <f t="shared" si="6"/>
        <v>JPM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">
      <c r="A143" s="29" t="str">
        <f>IF('Team 2'!A43&lt;&gt;"",'Team 2'!A43,"")</f>
        <v/>
      </c>
      <c r="B143" s="34">
        <f>'Team 2'!B43</f>
        <v>0</v>
      </c>
      <c r="C143" s="29" t="str">
        <f t="shared" si="6"/>
        <v>JPM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">
      <c r="A144" s="29" t="str">
        <f>IF('Team 2'!A44&lt;&gt;"",'Team 2'!A44,"")</f>
        <v/>
      </c>
      <c r="B144" s="34">
        <f>'Team 2'!B44</f>
        <v>0</v>
      </c>
      <c r="C144" s="29" t="str">
        <f t="shared" si="6"/>
        <v>JPM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">
      <c r="A145" s="29" t="str">
        <f>IF('Team 2'!A45&lt;&gt;"",'Team 2'!A45,"")</f>
        <v/>
      </c>
      <c r="B145" s="34">
        <f>'Team 2'!B45</f>
        <v>0</v>
      </c>
      <c r="C145" s="29" t="str">
        <f t="shared" si="6"/>
        <v>JPM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">
      <c r="A146" s="29" t="str">
        <f>IF('Team 2'!A46&lt;&gt;"",'Team 2'!A46,"")</f>
        <v/>
      </c>
      <c r="B146" s="34">
        <f>'Team 2'!B46</f>
        <v>0</v>
      </c>
      <c r="C146" s="29" t="str">
        <f t="shared" si="6"/>
        <v>JPM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">
      <c r="A147" s="29" t="str">
        <f>IF('Team 2'!A47&lt;&gt;"",'Team 2'!A47,"")</f>
        <v/>
      </c>
      <c r="B147" s="34">
        <f>'Team 2'!B47</f>
        <v>0</v>
      </c>
      <c r="C147" s="29" t="str">
        <f t="shared" si="6"/>
        <v>JPM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">
      <c r="A148" s="29" t="str">
        <f>IF('Team 2'!A48&lt;&gt;"",'Team 2'!A48,"")</f>
        <v/>
      </c>
      <c r="B148" s="34">
        <f>'Team 2'!B48</f>
        <v>0</v>
      </c>
      <c r="C148" s="29" t="str">
        <f t="shared" si="6"/>
        <v>JPM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">
      <c r="A149" s="29" t="str">
        <f>IF('Team 2'!A49&lt;&gt;"",'Team 2'!A49,"")</f>
        <v/>
      </c>
      <c r="B149" s="34">
        <f>'Team 2'!B49</f>
        <v>0</v>
      </c>
      <c r="C149" s="29" t="str">
        <f t="shared" si="6"/>
        <v>JPM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">
      <c r="A150" s="29" t="str">
        <f>IF('Team 2'!A50&lt;&gt;"",'Team 2'!A50,"")</f>
        <v/>
      </c>
      <c r="B150" s="34">
        <f>'Team 2'!B50</f>
        <v>0</v>
      </c>
      <c r="C150" s="29" t="str">
        <f t="shared" si="6"/>
        <v>JPM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">
      <c r="A151" s="29" t="str">
        <f>IF('Team 2'!A51&lt;&gt;"",'Team 2'!A51,"")</f>
        <v/>
      </c>
      <c r="B151" s="34">
        <f>'Team 2'!B51</f>
        <v>0</v>
      </c>
      <c r="C151" s="29" t="str">
        <f t="shared" si="6"/>
        <v>JPM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">
      <c r="A152" s="29" t="str">
        <f>IF('Team 2'!A52&lt;&gt;"",'Team 2'!A52,"")</f>
        <v/>
      </c>
      <c r="B152" s="34">
        <f>'Team 2'!B52</f>
        <v>0</v>
      </c>
      <c r="C152" s="29" t="str">
        <f t="shared" si="6"/>
        <v>JPM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">
      <c r="A153" s="29" t="str">
        <f>IF('Team 2'!A53&lt;&gt;"",'Team 2'!A53,"")</f>
        <v/>
      </c>
      <c r="B153" s="34">
        <f>'Team 2'!B53</f>
        <v>0</v>
      </c>
      <c r="C153" s="29" t="str">
        <f t="shared" si="6"/>
        <v>JPM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">
      <c r="A154" s="29" t="str">
        <f>IF('Team 2'!A54&lt;&gt;"",'Team 2'!A54,"")</f>
        <v/>
      </c>
      <c r="B154" s="34">
        <f>'Team 2'!B54</f>
        <v>0</v>
      </c>
      <c r="C154" s="29" t="str">
        <f t="shared" si="6"/>
        <v>JPM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">
      <c r="A155" s="29" t="str">
        <f>IF('Team 2'!A55&lt;&gt;"",'Team 2'!A55,"")</f>
        <v/>
      </c>
      <c r="B155" s="34">
        <f>'Team 2'!B55</f>
        <v>0</v>
      </c>
      <c r="C155" s="29" t="str">
        <f t="shared" si="6"/>
        <v>JPM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">
      <c r="A156" s="29" t="str">
        <f>IF('Team 2'!A56&lt;&gt;"",'Team 2'!A56,"")</f>
        <v/>
      </c>
      <c r="B156" s="34">
        <f>'Team 2'!B56</f>
        <v>0</v>
      </c>
      <c r="C156" s="29" t="str">
        <f t="shared" si="6"/>
        <v>JPM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">
      <c r="A157" s="29" t="str">
        <f>IF('Team 2'!A57&lt;&gt;"",'Team 2'!A57,"")</f>
        <v/>
      </c>
      <c r="B157" s="34">
        <f>'Team 2'!B57</f>
        <v>0</v>
      </c>
      <c r="C157" s="29" t="str">
        <f t="shared" si="6"/>
        <v>JPM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">
      <c r="A158" s="29" t="str">
        <f>IF('Team 2'!A58&lt;&gt;"",'Team 2'!A58,"")</f>
        <v/>
      </c>
      <c r="B158" s="34">
        <f>'Team 2'!B58</f>
        <v>0</v>
      </c>
      <c r="C158" s="29" t="str">
        <f t="shared" si="6"/>
        <v>JPM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">
      <c r="A159" s="29" t="str">
        <f>IF('Team 2'!A59&lt;&gt;"",'Team 2'!A59,"")</f>
        <v/>
      </c>
      <c r="B159" s="34">
        <f>'Team 2'!B59</f>
        <v>0</v>
      </c>
      <c r="C159" s="29" t="str">
        <f t="shared" si="6"/>
        <v>JPM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">
      <c r="A160" s="29" t="str">
        <f>IF('Team 2'!A60&lt;&gt;"",'Team 2'!A60,"")</f>
        <v/>
      </c>
      <c r="B160" s="34">
        <f>'Team 2'!B60</f>
        <v>0</v>
      </c>
      <c r="C160" s="29" t="str">
        <f t="shared" si="6"/>
        <v>JPM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">
      <c r="A161" s="29" t="str">
        <f>IF('Team 2'!A61&lt;&gt;"",'Team 2'!A61,"")</f>
        <v/>
      </c>
      <c r="B161" s="34">
        <f>'Team 2'!B61</f>
        <v>0</v>
      </c>
      <c r="C161" s="29" t="str">
        <f t="shared" si="6"/>
        <v>JPM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">
      <c r="A162" s="29" t="str">
        <f>IF('Team 2'!A62&lt;&gt;"",'Team 2'!A62,"")</f>
        <v/>
      </c>
      <c r="B162" s="34">
        <f>'Team 2'!B62</f>
        <v>0</v>
      </c>
      <c r="C162" s="29" t="str">
        <f t="shared" si="6"/>
        <v>JPM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">
      <c r="A163" s="29" t="str">
        <f>IF('Team 2'!A63&lt;&gt;"",'Team 2'!A63,"")</f>
        <v/>
      </c>
      <c r="B163" s="34">
        <f>'Team 2'!B63</f>
        <v>0</v>
      </c>
      <c r="C163" s="29" t="str">
        <f t="shared" si="6"/>
        <v>JPM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">
      <c r="A164" s="29" t="str">
        <f>IF('Team 2'!A64&lt;&gt;"",'Team 2'!A64,"")</f>
        <v/>
      </c>
      <c r="B164" s="34">
        <f>'Team 2'!B64</f>
        <v>0</v>
      </c>
      <c r="C164" s="29" t="str">
        <f t="shared" si="6"/>
        <v>JPM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">
      <c r="A165" s="29" t="str">
        <f>IF('Team 2'!A65&lt;&gt;"",'Team 2'!A65,"")</f>
        <v/>
      </c>
      <c r="B165" s="34">
        <f>'Team 2'!B65</f>
        <v>0</v>
      </c>
      <c r="C165" s="29" t="str">
        <f t="shared" si="6"/>
        <v>JPM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">
      <c r="A166" s="29" t="str">
        <f>IF('Team 2'!A66&lt;&gt;"",'Team 2'!A66,"")</f>
        <v/>
      </c>
      <c r="B166" s="34">
        <f>'Team 2'!B66</f>
        <v>0</v>
      </c>
      <c r="C166" s="29" t="str">
        <f t="shared" si="6"/>
        <v>JPM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">
      <c r="A167" s="29" t="str">
        <f>IF('Team 2'!A67&lt;&gt;"",'Team 2'!A67,"")</f>
        <v/>
      </c>
      <c r="B167" s="34">
        <f>'Team 2'!B67</f>
        <v>0</v>
      </c>
      <c r="C167" s="29" t="str">
        <f t="shared" si="6"/>
        <v>JPM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">
      <c r="A168" s="29" t="str">
        <f>IF('Team 2'!A68&lt;&gt;"",'Team 2'!A68,"")</f>
        <v/>
      </c>
      <c r="B168" s="34">
        <f>'Team 2'!B68</f>
        <v>0</v>
      </c>
      <c r="C168" s="29" t="str">
        <f t="shared" si="6"/>
        <v>JPM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">
      <c r="A169" s="29" t="str">
        <f>IF('Team 2'!A69&lt;&gt;"",'Team 2'!A69,"")</f>
        <v/>
      </c>
      <c r="B169" s="34">
        <f>'Team 2'!B69</f>
        <v>0</v>
      </c>
      <c r="C169" s="29" t="str">
        <f t="shared" si="6"/>
        <v>JPM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">
      <c r="A170" s="29" t="str">
        <f>IF('Team 2'!A70&lt;&gt;"",'Team 2'!A70,"")</f>
        <v/>
      </c>
      <c r="B170" s="34">
        <f>'Team 2'!B70</f>
        <v>0</v>
      </c>
      <c r="C170" s="29" t="str">
        <f t="shared" si="6"/>
        <v>JPM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">
      <c r="A171" s="29" t="str">
        <f>IF('Team 2'!A71&lt;&gt;"",'Team 2'!A71,"")</f>
        <v/>
      </c>
      <c r="B171" s="34">
        <f>'Team 2'!B71</f>
        <v>0</v>
      </c>
      <c r="C171" s="29" t="str">
        <f t="shared" si="6"/>
        <v>JPM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">
      <c r="A172" s="29" t="str">
        <f>IF('Team 2'!A72&lt;&gt;"",'Team 2'!A72,"")</f>
        <v/>
      </c>
      <c r="B172" s="34">
        <f>'Team 2'!B72</f>
        <v>0</v>
      </c>
      <c r="C172" s="29" t="str">
        <f t="shared" si="6"/>
        <v>JPM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">
      <c r="A173" s="29" t="str">
        <f>IF('Team 2'!A73&lt;&gt;"",'Team 2'!A73,"")</f>
        <v/>
      </c>
      <c r="B173" s="34">
        <f>'Team 2'!B73</f>
        <v>0</v>
      </c>
      <c r="C173" s="29" t="str">
        <f t="shared" si="6"/>
        <v>JPM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">
      <c r="A174" s="29" t="str">
        <f>IF('Team 2'!A74&lt;&gt;"",'Team 2'!A74,"")</f>
        <v/>
      </c>
      <c r="B174" s="34">
        <f>'Team 2'!B74</f>
        <v>0</v>
      </c>
      <c r="C174" s="29" t="str">
        <f t="shared" si="6"/>
        <v>JPM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">
      <c r="A175" s="29" t="str">
        <f>IF('Team 2'!A75&lt;&gt;"",'Team 2'!A75,"")</f>
        <v/>
      </c>
      <c r="B175" s="34">
        <f>'Team 2'!B75</f>
        <v>0</v>
      </c>
      <c r="C175" s="29" t="str">
        <f t="shared" si="6"/>
        <v>JPM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">
      <c r="A176" s="29" t="str">
        <f>IF('Team 2'!A76&lt;&gt;"",'Team 2'!A76,"")</f>
        <v/>
      </c>
      <c r="B176" s="34">
        <f>'Team 2'!B76</f>
        <v>0</v>
      </c>
      <c r="C176" s="29" t="str">
        <f t="shared" si="6"/>
        <v>JPM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">
      <c r="A177" s="29" t="str">
        <f>IF('Team 2'!A77&lt;&gt;"",'Team 2'!A77,"")</f>
        <v/>
      </c>
      <c r="B177" s="34">
        <f>'Team 2'!B77</f>
        <v>0</v>
      </c>
      <c r="C177" s="29" t="str">
        <f t="shared" si="6"/>
        <v>JPM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">
      <c r="A178" s="29" t="str">
        <f>IF('Team 2'!A78&lt;&gt;"",'Team 2'!A78,"")</f>
        <v/>
      </c>
      <c r="B178" s="34">
        <f>'Team 2'!B78</f>
        <v>0</v>
      </c>
      <c r="C178" s="29" t="str">
        <f t="shared" si="6"/>
        <v>JPM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">
      <c r="A179" s="29" t="str">
        <f>IF('Team 2'!A79&lt;&gt;"",'Team 2'!A79,"")</f>
        <v/>
      </c>
      <c r="B179" s="34">
        <f>'Team 2'!B79</f>
        <v>0</v>
      </c>
      <c r="C179" s="29" t="str">
        <f t="shared" si="6"/>
        <v>JPM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">
      <c r="A180" s="29" t="str">
        <f>IF('Team 2'!A80&lt;&gt;"",'Team 2'!A80,"")</f>
        <v/>
      </c>
      <c r="B180" s="34">
        <f>'Team 2'!B80</f>
        <v>0</v>
      </c>
      <c r="C180" s="29" t="str">
        <f t="shared" si="6"/>
        <v>JPM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">
      <c r="A181" s="29" t="str">
        <f>IF('Team 2'!A81&lt;&gt;"",'Team 2'!A81,"")</f>
        <v/>
      </c>
      <c r="B181" s="34">
        <f>'Team 2'!B81</f>
        <v>0</v>
      </c>
      <c r="C181" s="29" t="str">
        <f t="shared" si="6"/>
        <v>JPM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">
      <c r="A182" s="29" t="str">
        <f>IF('Team 2'!A82&lt;&gt;"",'Team 2'!A82,"")</f>
        <v/>
      </c>
      <c r="B182" s="34">
        <f>'Team 2'!B82</f>
        <v>0</v>
      </c>
      <c r="C182" s="29" t="str">
        <f t="shared" si="6"/>
        <v>JPM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">
      <c r="A183" s="29" t="str">
        <f>IF('Team 2'!A83&lt;&gt;"",'Team 2'!A83,"")</f>
        <v/>
      </c>
      <c r="B183" s="34">
        <f>'Team 2'!B83</f>
        <v>0</v>
      </c>
      <c r="C183" s="29" t="str">
        <f t="shared" si="6"/>
        <v>JPM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">
      <c r="A184" s="29" t="str">
        <f>IF('Team 2'!A84&lt;&gt;"",'Team 2'!A84,"")</f>
        <v/>
      </c>
      <c r="B184" s="34">
        <f>'Team 2'!B84</f>
        <v>0</v>
      </c>
      <c r="C184" s="29" t="str">
        <f t="shared" si="6"/>
        <v>JPM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">
      <c r="A185" s="29" t="str">
        <f>IF('Team 2'!A85&lt;&gt;"",'Team 2'!A85,"")</f>
        <v/>
      </c>
      <c r="B185" s="34">
        <f>'Team 2'!B85</f>
        <v>0</v>
      </c>
      <c r="C185" s="29" t="str">
        <f t="shared" si="6"/>
        <v>JPM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">
      <c r="A186" s="29" t="str">
        <f>IF('Team 2'!A86&lt;&gt;"",'Team 2'!A86,"")</f>
        <v/>
      </c>
      <c r="B186" s="34">
        <f>'Team 2'!B86</f>
        <v>0</v>
      </c>
      <c r="C186" s="29" t="str">
        <f t="shared" si="6"/>
        <v>JPM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">
      <c r="A187" s="29" t="str">
        <f>IF('Team 2'!A87&lt;&gt;"",'Team 2'!A87,"")</f>
        <v/>
      </c>
      <c r="B187" s="34">
        <f>'Team 2'!B87</f>
        <v>0</v>
      </c>
      <c r="C187" s="29" t="str">
        <f t="shared" si="6"/>
        <v>JPM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">
      <c r="A188" s="29" t="str">
        <f>IF('Team 2'!A88&lt;&gt;"",'Team 2'!A88,"")</f>
        <v/>
      </c>
      <c r="B188" s="34">
        <f>'Team 2'!B88</f>
        <v>0</v>
      </c>
      <c r="C188" s="29" t="str">
        <f t="shared" si="6"/>
        <v>JPM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">
      <c r="A189" s="29" t="str">
        <f>IF('Team 2'!A89&lt;&gt;"",'Team 2'!A89,"")</f>
        <v/>
      </c>
      <c r="B189" s="34">
        <f>'Team 2'!B89</f>
        <v>0</v>
      </c>
      <c r="C189" s="29" t="str">
        <f t="shared" si="6"/>
        <v>JPM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">
      <c r="A190" s="29" t="str">
        <f>IF('Team 2'!A90&lt;&gt;"",'Team 2'!A90,"")</f>
        <v/>
      </c>
      <c r="B190" s="34">
        <f>'Team 2'!B90</f>
        <v>0</v>
      </c>
      <c r="C190" s="29" t="str">
        <f t="shared" si="6"/>
        <v>JPM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">
      <c r="A191" s="29" t="str">
        <f>IF('Team 2'!A91&lt;&gt;"",'Team 2'!A91,"")</f>
        <v/>
      </c>
      <c r="B191" s="34">
        <f>'Team 2'!B91</f>
        <v>0</v>
      </c>
      <c r="C191" s="29" t="str">
        <f t="shared" si="6"/>
        <v>JPM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">
      <c r="A192" s="29" t="str">
        <f>IF('Team 2'!A92&lt;&gt;"",'Team 2'!A92,"")</f>
        <v/>
      </c>
      <c r="B192" s="34">
        <f>'Team 2'!B92</f>
        <v>0</v>
      </c>
      <c r="C192" s="29" t="str">
        <f t="shared" si="6"/>
        <v>JPM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">
      <c r="A193" s="29" t="str">
        <f>IF('Team 2'!A93&lt;&gt;"",'Team 2'!A93,"")</f>
        <v/>
      </c>
      <c r="B193" s="34">
        <f>'Team 2'!B93</f>
        <v>0</v>
      </c>
      <c r="C193" s="29" t="str">
        <f t="shared" si="6"/>
        <v>JPM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">
      <c r="A194" s="29" t="str">
        <f>IF('Team 2'!A94&lt;&gt;"",'Team 2'!A94,"")</f>
        <v/>
      </c>
      <c r="B194" s="34">
        <f>'Team 2'!B94</f>
        <v>0</v>
      </c>
      <c r="C194" s="29" t="str">
        <f t="shared" si="6"/>
        <v>JPM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">
      <c r="A195" s="29" t="str">
        <f>IF('Team 2'!A95&lt;&gt;"",'Team 2'!A95,"")</f>
        <v/>
      </c>
      <c r="B195" s="34">
        <f>'Team 2'!B95</f>
        <v>0</v>
      </c>
      <c r="C195" s="29" t="str">
        <f t="shared" si="6"/>
        <v>JPM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">
      <c r="A196" s="29" t="str">
        <f>IF('Team 2'!A96&lt;&gt;"",'Team 2'!A96,"")</f>
        <v/>
      </c>
      <c r="B196" s="34">
        <f>'Team 2'!B96</f>
        <v>0</v>
      </c>
      <c r="C196" s="29" t="str">
        <f t="shared" si="6"/>
        <v>JPM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">
      <c r="A197" s="29" t="str">
        <f>IF('Team 2'!A97&lt;&gt;"",'Team 2'!A97,"")</f>
        <v/>
      </c>
      <c r="B197" s="34">
        <f>'Team 2'!B97</f>
        <v>0</v>
      </c>
      <c r="C197" s="29" t="str">
        <f t="shared" si="6"/>
        <v>JPM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">
      <c r="A198" s="29" t="str">
        <f>IF('Team 2'!A98&lt;&gt;"",'Team 2'!A98,"")</f>
        <v/>
      </c>
      <c r="B198" s="34">
        <f>'Team 2'!B98</f>
        <v>0</v>
      </c>
      <c r="C198" s="29" t="str">
        <f t="shared" si="6"/>
        <v>JPM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">
      <c r="A199" s="29" t="str">
        <f>IF('Team 2'!A99&lt;&gt;"",'Team 2'!A99,"")</f>
        <v/>
      </c>
      <c r="B199" s="34">
        <f>'Team 2'!B99</f>
        <v>0</v>
      </c>
      <c r="C199" s="29" t="str">
        <f t="shared" si="6"/>
        <v>JPM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JPM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JPM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JPM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JPM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JPM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x14ac:dyDescent="0.2">
      <c r="A205" s="29">
        <f>IF('Team 3'!A5&lt;&gt;"",'Team 3'!A5,"")</f>
        <v>1</v>
      </c>
      <c r="B205" s="34" t="str">
        <f>'Team 3'!B5</f>
        <v>Kevin Martin</v>
      </c>
      <c r="C205" s="29" t="str">
        <f t="shared" ref="C205:C304" si="12">_Abb3</f>
        <v>LMH</v>
      </c>
      <c r="D205" s="28" t="str">
        <f>'Team 3'!C5</f>
        <v>11:39</v>
      </c>
      <c r="E205" s="29">
        <f t="shared" ref="E205:E230" si="13">IF(A205&lt;&gt;"",RANK(A205,$A$205:$A$304,1),"")</f>
        <v>1</v>
      </c>
      <c r="F205" s="29" t="str">
        <f t="shared" ref="F205:F243" si="14">IF(E205&lt;=8,"Var","JV")</f>
        <v>Var</v>
      </c>
    </row>
    <row r="206" spans="1:6" x14ac:dyDescent="0.2">
      <c r="A206" s="29">
        <f>IF('Team 3'!A6&lt;&gt;"",'Team 3'!A6,"")</f>
        <v>2</v>
      </c>
      <c r="B206" s="34" t="str">
        <f>'Team 3'!B6</f>
        <v>Keith Mast</v>
      </c>
      <c r="C206" s="29" t="str">
        <f t="shared" si="12"/>
        <v>LMH</v>
      </c>
      <c r="D206" s="28" t="str">
        <f>'Team 3'!C6</f>
        <v>11:49</v>
      </c>
      <c r="E206" s="29">
        <f t="shared" si="13"/>
        <v>2</v>
      </c>
      <c r="F206" s="29" t="str">
        <f t="shared" si="14"/>
        <v>Var</v>
      </c>
    </row>
    <row r="207" spans="1:6" x14ac:dyDescent="0.2">
      <c r="A207" s="29">
        <f>IF('Team 3'!A7&lt;&gt;"",'Team 3'!A7,"")</f>
        <v>3</v>
      </c>
      <c r="B207" s="34" t="str">
        <f>'Team 3'!B7</f>
        <v>Ryan Schloneger</v>
      </c>
      <c r="C207" s="29" t="str">
        <f t="shared" si="12"/>
        <v>LMH</v>
      </c>
      <c r="D207" s="28" t="str">
        <f>'Team 3'!C7</f>
        <v>11:56</v>
      </c>
      <c r="E207" s="29">
        <f t="shared" si="13"/>
        <v>3</v>
      </c>
      <c r="F207" s="29" t="str">
        <f t="shared" si="14"/>
        <v>Var</v>
      </c>
    </row>
    <row r="208" spans="1:6" x14ac:dyDescent="0.2">
      <c r="A208" s="29">
        <f>IF('Team 3'!A8&lt;&gt;"",'Team 3'!A8,"")</f>
        <v>5</v>
      </c>
      <c r="B208" s="34" t="str">
        <f>'Team 3'!B8</f>
        <v>Zach Zook</v>
      </c>
      <c r="C208" s="29" t="str">
        <f t="shared" si="12"/>
        <v>LMH</v>
      </c>
      <c r="D208" s="28" t="str">
        <f>'Team 3'!C8</f>
        <v>12:25</v>
      </c>
      <c r="E208" s="29">
        <f t="shared" si="13"/>
        <v>4</v>
      </c>
      <c r="F208" s="29" t="str">
        <f t="shared" si="14"/>
        <v>Var</v>
      </c>
    </row>
    <row r="209" spans="1:6" x14ac:dyDescent="0.2">
      <c r="A209" s="29">
        <f>IF('Team 3'!A9&lt;&gt;"",'Team 3'!A9,"")</f>
        <v>10</v>
      </c>
      <c r="B209" s="34" t="str">
        <f>'Team 3'!B9</f>
        <v>Derek Hershey</v>
      </c>
      <c r="C209" s="29" t="str">
        <f t="shared" si="12"/>
        <v>LMH</v>
      </c>
      <c r="D209" s="28" t="str">
        <f>'Team 3'!C9</f>
        <v>13:38</v>
      </c>
      <c r="E209" s="29">
        <f t="shared" si="13"/>
        <v>5</v>
      </c>
      <c r="F209" s="29" t="str">
        <f t="shared" si="14"/>
        <v>Var</v>
      </c>
    </row>
    <row r="210" spans="1:6" x14ac:dyDescent="0.2">
      <c r="A210" s="29">
        <f>IF('Team 3'!A10&lt;&gt;"",'Team 3'!A10,"")</f>
        <v>12</v>
      </c>
      <c r="B210" s="34" t="str">
        <f>'Team 3'!B10</f>
        <v>Gus Mozloom</v>
      </c>
      <c r="C210" s="29" t="str">
        <f t="shared" si="12"/>
        <v>LMH</v>
      </c>
      <c r="D210" s="28" t="str">
        <f>'Team 3'!C10</f>
        <v>14:10</v>
      </c>
      <c r="E210" s="29">
        <f t="shared" si="13"/>
        <v>7</v>
      </c>
      <c r="F210" s="29" t="str">
        <f t="shared" si="14"/>
        <v>Var</v>
      </c>
    </row>
    <row r="211" spans="1:6" x14ac:dyDescent="0.2">
      <c r="A211" s="29">
        <f>IF('Team 3'!A11&lt;&gt;"",'Team 3'!A11,"")</f>
        <v>11</v>
      </c>
      <c r="B211" s="34" t="str">
        <f>'Team 3'!B11</f>
        <v>Jamal Stokes</v>
      </c>
      <c r="C211" s="29" t="str">
        <f t="shared" si="12"/>
        <v>LMH</v>
      </c>
      <c r="D211" s="28" t="str">
        <f>'Team 3'!C11</f>
        <v>13:56</v>
      </c>
      <c r="E211" s="29">
        <f t="shared" si="13"/>
        <v>6</v>
      </c>
      <c r="F211" s="29" t="str">
        <f t="shared" si="14"/>
        <v>Var</v>
      </c>
    </row>
    <row r="212" spans="1:6" x14ac:dyDescent="0.2">
      <c r="A212" s="29" t="str">
        <f>IF('Team 3'!A12&lt;&gt;"",'Team 3'!A12,"")</f>
        <v/>
      </c>
      <c r="B212" s="34">
        <f>'Team 3'!B12</f>
        <v>0</v>
      </c>
      <c r="C212" s="29" t="str">
        <f t="shared" si="12"/>
        <v>LMH</v>
      </c>
      <c r="D212" s="28" t="str">
        <f>'Team 3'!C12</f>
        <v/>
      </c>
      <c r="E212" s="29" t="str">
        <f t="shared" si="13"/>
        <v/>
      </c>
      <c r="F212" s="29" t="str">
        <f t="shared" si="14"/>
        <v>JV</v>
      </c>
    </row>
    <row r="213" spans="1:6" x14ac:dyDescent="0.2">
      <c r="A213" s="29" t="str">
        <f>IF('Team 3'!A13&lt;&gt;"",'Team 3'!A13,"")</f>
        <v/>
      </c>
      <c r="B213" s="34">
        <f>'Team 3'!B13</f>
        <v>0</v>
      </c>
      <c r="C213" s="29" t="str">
        <f t="shared" si="12"/>
        <v>LMH</v>
      </c>
      <c r="D213" s="28" t="str">
        <f>'Team 3'!C13</f>
        <v/>
      </c>
      <c r="E213" s="29" t="str">
        <f t="shared" si="13"/>
        <v/>
      </c>
      <c r="F213" s="29" t="str">
        <f t="shared" si="14"/>
        <v>JV</v>
      </c>
    </row>
    <row r="214" spans="1:6" x14ac:dyDescent="0.2">
      <c r="A214" s="29" t="str">
        <f>IF('Team 3'!A14&lt;&gt;"",'Team 3'!A14,"")</f>
        <v/>
      </c>
      <c r="B214" s="34">
        <f>'Team 3'!B14</f>
        <v>0</v>
      </c>
      <c r="C214" s="29" t="str">
        <f t="shared" si="12"/>
        <v>LMH</v>
      </c>
      <c r="D214" s="28" t="str">
        <f>'Team 3'!C14</f>
        <v/>
      </c>
      <c r="E214" s="29" t="str">
        <f t="shared" si="13"/>
        <v/>
      </c>
      <c r="F214" s="29" t="str">
        <f t="shared" si="14"/>
        <v>JV</v>
      </c>
    </row>
    <row r="215" spans="1:6" x14ac:dyDescent="0.2">
      <c r="A215" s="29" t="str">
        <f>IF('Team 3'!A15&lt;&gt;"",'Team 3'!A15,"")</f>
        <v/>
      </c>
      <c r="B215" s="34">
        <f>'Team 3'!B15</f>
        <v>0</v>
      </c>
      <c r="C215" s="29" t="str">
        <f t="shared" si="12"/>
        <v>LMH</v>
      </c>
      <c r="D215" s="28" t="str">
        <f>'Team 3'!C15</f>
        <v/>
      </c>
      <c r="E215" s="29" t="str">
        <f t="shared" si="13"/>
        <v/>
      </c>
      <c r="F215" s="29" t="str">
        <f t="shared" si="14"/>
        <v>JV</v>
      </c>
    </row>
    <row r="216" spans="1:6" x14ac:dyDescent="0.2">
      <c r="A216" s="29" t="str">
        <f>IF('Team 3'!A16&lt;&gt;"",'Team 3'!A16,"")</f>
        <v/>
      </c>
      <c r="B216" s="34">
        <f>'Team 3'!B16</f>
        <v>0</v>
      </c>
      <c r="C216" s="29" t="str">
        <f t="shared" si="12"/>
        <v>LMH</v>
      </c>
      <c r="D216" s="28" t="str">
        <f>'Team 3'!C16</f>
        <v/>
      </c>
      <c r="E216" s="29" t="str">
        <f t="shared" si="13"/>
        <v/>
      </c>
      <c r="F216" s="29" t="str">
        <f t="shared" si="14"/>
        <v>JV</v>
      </c>
    </row>
    <row r="217" spans="1:6" x14ac:dyDescent="0.2">
      <c r="A217" s="29" t="str">
        <f>IF('Team 3'!A17&lt;&gt;"",'Team 3'!A17,"")</f>
        <v/>
      </c>
      <c r="B217" s="34">
        <f>'Team 3'!B17</f>
        <v>0</v>
      </c>
      <c r="C217" s="29" t="str">
        <f t="shared" si="12"/>
        <v>LMH</v>
      </c>
      <c r="D217" s="28" t="str">
        <f>'Team 3'!C17</f>
        <v/>
      </c>
      <c r="E217" s="29" t="str">
        <f t="shared" si="13"/>
        <v/>
      </c>
      <c r="F217" s="29" t="str">
        <f t="shared" si="14"/>
        <v>JV</v>
      </c>
    </row>
    <row r="218" spans="1:6" x14ac:dyDescent="0.2">
      <c r="A218" s="29" t="str">
        <f>IF('Team 3'!A18&lt;&gt;"",'Team 3'!A18,"")</f>
        <v/>
      </c>
      <c r="B218" s="34">
        <f>'Team 3'!B18</f>
        <v>0</v>
      </c>
      <c r="C218" s="29" t="str">
        <f t="shared" si="12"/>
        <v>LMH</v>
      </c>
      <c r="D218" s="28" t="str">
        <f>'Team 3'!C18</f>
        <v/>
      </c>
      <c r="E218" s="29" t="str">
        <f t="shared" si="13"/>
        <v/>
      </c>
      <c r="F218" s="29" t="str">
        <f t="shared" si="14"/>
        <v>JV</v>
      </c>
    </row>
    <row r="219" spans="1:6" x14ac:dyDescent="0.2">
      <c r="A219" s="29" t="str">
        <f>IF('Team 3'!A19&lt;&gt;"",'Team 3'!A19,"")</f>
        <v/>
      </c>
      <c r="B219" s="34">
        <f>'Team 3'!B19</f>
        <v>0</v>
      </c>
      <c r="C219" s="29" t="str">
        <f t="shared" si="12"/>
        <v>LMH</v>
      </c>
      <c r="D219" s="28" t="str">
        <f>'Team 3'!C19</f>
        <v/>
      </c>
      <c r="E219" s="29" t="str">
        <f t="shared" si="13"/>
        <v/>
      </c>
      <c r="F219" s="29" t="str">
        <f t="shared" si="14"/>
        <v>JV</v>
      </c>
    </row>
    <row r="220" spans="1:6" x14ac:dyDescent="0.2">
      <c r="A220" s="29" t="str">
        <f>IF('Team 3'!A20&lt;&gt;"",'Team 3'!A20,"")</f>
        <v/>
      </c>
      <c r="B220" s="34">
        <f>'Team 3'!B20</f>
        <v>0</v>
      </c>
      <c r="C220" s="29" t="str">
        <f t="shared" si="12"/>
        <v>LMH</v>
      </c>
      <c r="D220" s="28" t="str">
        <f>'Team 3'!C20</f>
        <v/>
      </c>
      <c r="E220" s="29" t="str">
        <f t="shared" si="13"/>
        <v/>
      </c>
      <c r="F220" s="29" t="str">
        <f t="shared" si="14"/>
        <v>JV</v>
      </c>
    </row>
    <row r="221" spans="1:6" x14ac:dyDescent="0.2">
      <c r="A221" s="29" t="str">
        <f>IF('Team 3'!A21&lt;&gt;"",'Team 3'!A21,"")</f>
        <v/>
      </c>
      <c r="B221" s="34">
        <f>'Team 3'!B21</f>
        <v>0</v>
      </c>
      <c r="C221" s="29" t="str">
        <f t="shared" si="12"/>
        <v>LMH</v>
      </c>
      <c r="D221" s="28" t="str">
        <f>'Team 3'!C21</f>
        <v/>
      </c>
      <c r="E221" s="29" t="str">
        <f t="shared" si="13"/>
        <v/>
      </c>
      <c r="F221" s="29" t="str">
        <f t="shared" si="14"/>
        <v>JV</v>
      </c>
    </row>
    <row r="222" spans="1:6" x14ac:dyDescent="0.2">
      <c r="A222" s="29" t="str">
        <f>IF('Team 3'!A22&lt;&gt;"",'Team 3'!A22,"")</f>
        <v/>
      </c>
      <c r="B222" s="34">
        <f>'Team 3'!B22</f>
        <v>0</v>
      </c>
      <c r="C222" s="29" t="str">
        <f t="shared" si="12"/>
        <v>LMH</v>
      </c>
      <c r="D222" s="28" t="str">
        <f>'Team 3'!C22</f>
        <v/>
      </c>
      <c r="E222" s="29" t="str">
        <f t="shared" si="13"/>
        <v/>
      </c>
      <c r="F222" s="29" t="str">
        <f t="shared" si="14"/>
        <v>JV</v>
      </c>
    </row>
    <row r="223" spans="1:6" x14ac:dyDescent="0.2">
      <c r="A223" s="29" t="str">
        <f>IF('Team 3'!A23&lt;&gt;"",'Team 3'!A23,"")</f>
        <v/>
      </c>
      <c r="B223" s="34">
        <f>'Team 3'!B23</f>
        <v>0</v>
      </c>
      <c r="C223" s="29" t="str">
        <f t="shared" si="12"/>
        <v>LMH</v>
      </c>
      <c r="D223" s="28" t="str">
        <f>'Team 3'!C23</f>
        <v/>
      </c>
      <c r="E223" s="29" t="str">
        <f t="shared" si="13"/>
        <v/>
      </c>
      <c r="F223" s="29" t="str">
        <f t="shared" si="14"/>
        <v>JV</v>
      </c>
    </row>
    <row r="224" spans="1:6" x14ac:dyDescent="0.2">
      <c r="A224" s="29" t="str">
        <f>IF('Team 3'!A24&lt;&gt;"",'Team 3'!A24,"")</f>
        <v/>
      </c>
      <c r="B224" s="34">
        <f>'Team 3'!B24</f>
        <v>0</v>
      </c>
      <c r="C224" s="29" t="str">
        <f t="shared" si="12"/>
        <v>LMH</v>
      </c>
      <c r="D224" s="28" t="str">
        <f>'Team 3'!C24</f>
        <v/>
      </c>
      <c r="E224" s="29" t="str">
        <f t="shared" si="13"/>
        <v/>
      </c>
      <c r="F224" s="29" t="str">
        <f t="shared" si="14"/>
        <v>JV</v>
      </c>
    </row>
    <row r="225" spans="1:6" x14ac:dyDescent="0.2">
      <c r="A225" s="29" t="str">
        <f>IF('Team 3'!A25&lt;&gt;"",'Team 3'!A25,"")</f>
        <v/>
      </c>
      <c r="B225" s="34">
        <f>'Team 3'!B25</f>
        <v>0</v>
      </c>
      <c r="C225" s="29" t="str">
        <f t="shared" si="12"/>
        <v>LMH</v>
      </c>
      <c r="D225" s="28" t="str">
        <f>'Team 3'!C25</f>
        <v/>
      </c>
      <c r="E225" s="29" t="str">
        <f t="shared" si="13"/>
        <v/>
      </c>
      <c r="F225" s="29" t="str">
        <f t="shared" si="14"/>
        <v>JV</v>
      </c>
    </row>
    <row r="226" spans="1:6" x14ac:dyDescent="0.2">
      <c r="A226" s="29" t="str">
        <f>IF('Team 3'!A26&lt;&gt;"",'Team 3'!A26,"")</f>
        <v/>
      </c>
      <c r="B226" s="34">
        <f>'Team 3'!B26</f>
        <v>0</v>
      </c>
      <c r="C226" s="29" t="str">
        <f t="shared" si="12"/>
        <v>LMH</v>
      </c>
      <c r="D226" s="28" t="str">
        <f>'Team 3'!C26</f>
        <v/>
      </c>
      <c r="E226" s="29" t="str">
        <f t="shared" si="13"/>
        <v/>
      </c>
      <c r="F226" s="29" t="str">
        <f t="shared" si="14"/>
        <v>JV</v>
      </c>
    </row>
    <row r="227" spans="1:6" x14ac:dyDescent="0.2">
      <c r="A227" s="29" t="str">
        <f>IF('Team 3'!A27&lt;&gt;"",'Team 3'!A27,"")</f>
        <v/>
      </c>
      <c r="B227" s="34">
        <f>'Team 3'!B27</f>
        <v>0</v>
      </c>
      <c r="C227" s="29" t="str">
        <f t="shared" si="12"/>
        <v>LMH</v>
      </c>
      <c r="D227" s="28" t="str">
        <f>'Team 3'!C27</f>
        <v/>
      </c>
      <c r="E227" s="29" t="str">
        <f t="shared" si="13"/>
        <v/>
      </c>
      <c r="F227" s="29" t="str">
        <f t="shared" si="14"/>
        <v>JV</v>
      </c>
    </row>
    <row r="228" spans="1:6" x14ac:dyDescent="0.2">
      <c r="A228" s="29" t="str">
        <f>IF('Team 3'!A28&lt;&gt;"",'Team 3'!A28,"")</f>
        <v/>
      </c>
      <c r="B228" s="34">
        <f>'Team 3'!B28</f>
        <v>0</v>
      </c>
      <c r="C228" s="29" t="str">
        <f t="shared" si="12"/>
        <v>LMH</v>
      </c>
      <c r="D228" s="28" t="str">
        <f>'Team 3'!C28</f>
        <v/>
      </c>
      <c r="E228" s="29" t="str">
        <f t="shared" si="13"/>
        <v/>
      </c>
      <c r="F228" s="29" t="str">
        <f t="shared" si="14"/>
        <v>JV</v>
      </c>
    </row>
    <row r="229" spans="1:6" x14ac:dyDescent="0.2">
      <c r="A229" s="29" t="str">
        <f>IF('Team 3'!A29&lt;&gt;"",'Team 3'!A29,"")</f>
        <v/>
      </c>
      <c r="B229" s="34">
        <f>'Team 3'!B29</f>
        <v>0</v>
      </c>
      <c r="C229" s="29" t="str">
        <f t="shared" si="12"/>
        <v>LMH</v>
      </c>
      <c r="D229" s="28" t="str">
        <f>'Team 3'!C29</f>
        <v/>
      </c>
      <c r="E229" s="29" t="str">
        <f t="shared" si="13"/>
        <v/>
      </c>
      <c r="F229" s="29" t="str">
        <f t="shared" si="14"/>
        <v>JV</v>
      </c>
    </row>
    <row r="230" spans="1:6" x14ac:dyDescent="0.2">
      <c r="A230" s="29" t="str">
        <f>IF('Team 3'!A30&lt;&gt;"",'Team 3'!A30,"")</f>
        <v/>
      </c>
      <c r="B230" s="34">
        <f>'Team 3'!B30</f>
        <v>0</v>
      </c>
      <c r="C230" s="29" t="str">
        <f t="shared" si="12"/>
        <v>LMH</v>
      </c>
      <c r="D230" s="28" t="str">
        <f>'Team 3'!C30</f>
        <v/>
      </c>
      <c r="E230" s="29" t="str">
        <f t="shared" si="13"/>
        <v/>
      </c>
      <c r="F230" s="29" t="str">
        <f t="shared" si="14"/>
        <v>JV</v>
      </c>
    </row>
    <row r="231" spans="1:6" x14ac:dyDescent="0.2">
      <c r="A231" s="29" t="str">
        <f>IF('Team 3'!A31&lt;&gt;"",'Team 3'!A31,"")</f>
        <v/>
      </c>
      <c r="B231" s="34">
        <f>'Team 3'!B31</f>
        <v>0</v>
      </c>
      <c r="C231" s="29" t="str">
        <f t="shared" si="12"/>
        <v>LMH</v>
      </c>
      <c r="D231" s="28" t="str">
        <f>'Team 3'!C31</f>
        <v/>
      </c>
      <c r="E231" s="29" t="str">
        <f t="shared" ref="E231:E243" si="15">IF(A231&lt;&gt;"",RANK(A231,$A$205:$A$304,1),"")</f>
        <v/>
      </c>
      <c r="F231" s="29" t="str">
        <f t="shared" si="14"/>
        <v>JV</v>
      </c>
    </row>
    <row r="232" spans="1:6" x14ac:dyDescent="0.2">
      <c r="A232" s="29" t="str">
        <f>IF('Team 3'!A32&lt;&gt;"",'Team 3'!A32,"")</f>
        <v/>
      </c>
      <c r="B232" s="34">
        <f>'Team 3'!B32</f>
        <v>0</v>
      </c>
      <c r="C232" s="29" t="str">
        <f t="shared" si="12"/>
        <v>LMH</v>
      </c>
      <c r="D232" s="28" t="str">
        <f>'Team 3'!C32</f>
        <v/>
      </c>
      <c r="E232" s="29" t="str">
        <f t="shared" si="15"/>
        <v/>
      </c>
      <c r="F232" s="29" t="str">
        <f t="shared" si="14"/>
        <v>JV</v>
      </c>
    </row>
    <row r="233" spans="1:6" x14ac:dyDescent="0.2">
      <c r="A233" s="29" t="str">
        <f>IF('Team 3'!A33&lt;&gt;"",'Team 3'!A33,"")</f>
        <v/>
      </c>
      <c r="B233" s="34">
        <f>'Team 3'!B33</f>
        <v>0</v>
      </c>
      <c r="C233" s="29" t="str">
        <f t="shared" si="12"/>
        <v>LMH</v>
      </c>
      <c r="D233" s="28" t="str">
        <f>'Team 3'!C33</f>
        <v/>
      </c>
      <c r="E233" s="29" t="str">
        <f t="shared" si="15"/>
        <v/>
      </c>
      <c r="F233" s="29" t="str">
        <f t="shared" si="14"/>
        <v>JV</v>
      </c>
    </row>
    <row r="234" spans="1:6" x14ac:dyDescent="0.2">
      <c r="A234" s="29" t="str">
        <f>IF('Team 3'!A34&lt;&gt;"",'Team 3'!A34,"")</f>
        <v/>
      </c>
      <c r="B234" s="34">
        <f>'Team 3'!B34</f>
        <v>0</v>
      </c>
      <c r="C234" s="29" t="str">
        <f t="shared" si="12"/>
        <v>LMH</v>
      </c>
      <c r="D234" s="28" t="str">
        <f>'Team 3'!C34</f>
        <v/>
      </c>
      <c r="E234" s="29" t="str">
        <f t="shared" si="15"/>
        <v/>
      </c>
      <c r="F234" s="29" t="str">
        <f t="shared" si="14"/>
        <v>JV</v>
      </c>
    </row>
    <row r="235" spans="1:6" x14ac:dyDescent="0.2">
      <c r="A235" s="29" t="str">
        <f>IF('Team 3'!A35&lt;&gt;"",'Team 3'!A35,"")</f>
        <v/>
      </c>
      <c r="B235" s="34">
        <f>'Team 3'!B35</f>
        <v>0</v>
      </c>
      <c r="C235" s="29" t="str">
        <f t="shared" si="12"/>
        <v>LMH</v>
      </c>
      <c r="D235" s="28" t="str">
        <f>'Team 3'!C35</f>
        <v/>
      </c>
      <c r="E235" s="29" t="str">
        <f t="shared" si="15"/>
        <v/>
      </c>
      <c r="F235" s="29" t="str">
        <f t="shared" si="14"/>
        <v>JV</v>
      </c>
    </row>
    <row r="236" spans="1:6" x14ac:dyDescent="0.2">
      <c r="A236" s="29" t="str">
        <f>IF('Team 3'!A36&lt;&gt;"",'Team 3'!A36,"")</f>
        <v/>
      </c>
      <c r="B236" s="34">
        <f>'Team 3'!B36</f>
        <v>0</v>
      </c>
      <c r="C236" s="29" t="str">
        <f t="shared" si="12"/>
        <v>LMH</v>
      </c>
      <c r="D236" s="28" t="str">
        <f>'Team 3'!C36</f>
        <v/>
      </c>
      <c r="E236" s="29" t="str">
        <f t="shared" si="15"/>
        <v/>
      </c>
      <c r="F236" s="29" t="str">
        <f t="shared" si="14"/>
        <v>JV</v>
      </c>
    </row>
    <row r="237" spans="1:6" x14ac:dyDescent="0.2">
      <c r="A237" s="29" t="str">
        <f>IF('Team 3'!A37&lt;&gt;"",'Team 3'!A37,"")</f>
        <v/>
      </c>
      <c r="B237" s="34">
        <f>'Team 3'!B37</f>
        <v>0</v>
      </c>
      <c r="C237" s="29" t="str">
        <f t="shared" si="12"/>
        <v>LMH</v>
      </c>
      <c r="D237" s="28" t="str">
        <f>'Team 3'!C37</f>
        <v/>
      </c>
      <c r="E237" s="29" t="str">
        <f t="shared" si="15"/>
        <v/>
      </c>
      <c r="F237" s="29" t="str">
        <f t="shared" si="14"/>
        <v>JV</v>
      </c>
    </row>
    <row r="238" spans="1:6" x14ac:dyDescent="0.2">
      <c r="A238" s="29" t="str">
        <f>IF('Team 3'!A38&lt;&gt;"",'Team 3'!A38,"")</f>
        <v/>
      </c>
      <c r="B238" s="34">
        <f>'Team 3'!B38</f>
        <v>0</v>
      </c>
      <c r="C238" s="29" t="str">
        <f t="shared" si="12"/>
        <v>LMH</v>
      </c>
      <c r="D238" s="28" t="str">
        <f>'Team 3'!C38</f>
        <v/>
      </c>
      <c r="E238" s="29" t="str">
        <f t="shared" si="15"/>
        <v/>
      </c>
      <c r="F238" s="29" t="str">
        <f t="shared" si="14"/>
        <v>JV</v>
      </c>
    </row>
    <row r="239" spans="1:6" x14ac:dyDescent="0.2">
      <c r="A239" s="29" t="str">
        <f>IF('Team 3'!A39&lt;&gt;"",'Team 3'!A39,"")</f>
        <v/>
      </c>
      <c r="B239" s="34">
        <f>'Team 3'!B39</f>
        <v>0</v>
      </c>
      <c r="C239" s="29" t="str">
        <f t="shared" si="12"/>
        <v>LMH</v>
      </c>
      <c r="D239" s="28" t="str">
        <f>'Team 3'!C39</f>
        <v/>
      </c>
      <c r="E239" s="29" t="str">
        <f t="shared" si="15"/>
        <v/>
      </c>
      <c r="F239" s="29" t="str">
        <f t="shared" si="14"/>
        <v>JV</v>
      </c>
    </row>
    <row r="240" spans="1:6" x14ac:dyDescent="0.2">
      <c r="A240" s="29" t="str">
        <f>IF('Team 3'!A40&lt;&gt;"",'Team 3'!A40,"")</f>
        <v/>
      </c>
      <c r="B240" s="34">
        <f>'Team 3'!B40</f>
        <v>0</v>
      </c>
      <c r="C240" s="29" t="str">
        <f t="shared" si="12"/>
        <v>LMH</v>
      </c>
      <c r="D240" s="28" t="str">
        <f>'Team 3'!C40</f>
        <v/>
      </c>
      <c r="E240" s="29" t="str">
        <f t="shared" si="15"/>
        <v/>
      </c>
      <c r="F240" s="29" t="str">
        <f t="shared" si="14"/>
        <v>JV</v>
      </c>
    </row>
    <row r="241" spans="1:6" x14ac:dyDescent="0.2">
      <c r="A241" s="29" t="str">
        <f>IF('Team 3'!A41&lt;&gt;"",'Team 3'!A41,"")</f>
        <v/>
      </c>
      <c r="B241" s="34">
        <f>'Team 3'!B41</f>
        <v>0</v>
      </c>
      <c r="C241" s="29" t="str">
        <f t="shared" si="12"/>
        <v>LMH</v>
      </c>
      <c r="D241" s="28" t="str">
        <f>'Team 3'!C41</f>
        <v/>
      </c>
      <c r="E241" s="29" t="str">
        <f t="shared" si="15"/>
        <v/>
      </c>
      <c r="F241" s="29" t="str">
        <f t="shared" si="14"/>
        <v>JV</v>
      </c>
    </row>
    <row r="242" spans="1:6" x14ac:dyDescent="0.2">
      <c r="A242" s="29" t="str">
        <f>IF('Team 3'!A42&lt;&gt;"",'Team 3'!A42,"")</f>
        <v/>
      </c>
      <c r="B242" s="34">
        <f>'Team 3'!B42</f>
        <v>0</v>
      </c>
      <c r="C242" s="29" t="str">
        <f t="shared" si="12"/>
        <v>LMH</v>
      </c>
      <c r="D242" s="28" t="str">
        <f>'Team 3'!C42</f>
        <v/>
      </c>
      <c r="E242" s="29" t="str">
        <f t="shared" si="15"/>
        <v/>
      </c>
      <c r="F242" s="29" t="str">
        <f t="shared" si="14"/>
        <v>JV</v>
      </c>
    </row>
    <row r="243" spans="1:6" x14ac:dyDescent="0.2">
      <c r="A243" s="29" t="str">
        <f>IF('Team 3'!A43&lt;&gt;"",'Team 3'!A43,"")</f>
        <v/>
      </c>
      <c r="B243" s="34">
        <f>'Team 3'!B43</f>
        <v>0</v>
      </c>
      <c r="C243" s="29" t="str">
        <f t="shared" si="12"/>
        <v>LMH</v>
      </c>
      <c r="D243" s="28" t="str">
        <f>'Team 3'!C43</f>
        <v/>
      </c>
      <c r="E243" s="29" t="str">
        <f t="shared" si="15"/>
        <v/>
      </c>
      <c r="F243" s="29" t="str">
        <f t="shared" si="14"/>
        <v>JV</v>
      </c>
    </row>
    <row r="244" spans="1:6" x14ac:dyDescent="0.2">
      <c r="A244" s="29" t="str">
        <f>IF('Team 3'!A44&lt;&gt;"",'Team 3'!A44,"")</f>
        <v/>
      </c>
      <c r="B244" s="34">
        <f>'Team 3'!B44</f>
        <v>0</v>
      </c>
      <c r="C244" s="29" t="str">
        <f t="shared" si="12"/>
        <v>LMH</v>
      </c>
      <c r="D244" s="28" t="str">
        <f>'Team 3'!C44</f>
        <v/>
      </c>
      <c r="E244" s="29" t="str">
        <f t="shared" ref="E244:E304" si="16">IF(A244&lt;&gt;"",RANK(A244,$A$205:$A$304,1),"")</f>
        <v/>
      </c>
      <c r="F244" s="29" t="str">
        <f t="shared" ref="F244:F304" si="17">IF(E244&lt;=8,"Var","JV")</f>
        <v>JV</v>
      </c>
    </row>
    <row r="245" spans="1:6" x14ac:dyDescent="0.2">
      <c r="A245" s="29" t="str">
        <f>IF('Team 3'!A45&lt;&gt;"",'Team 3'!A45,"")</f>
        <v/>
      </c>
      <c r="B245" s="34">
        <f>'Team 3'!B45</f>
        <v>0</v>
      </c>
      <c r="C245" s="29" t="str">
        <f t="shared" si="12"/>
        <v>LMH</v>
      </c>
      <c r="D245" s="28" t="str">
        <f>'Team 3'!C45</f>
        <v/>
      </c>
      <c r="E245" s="29" t="str">
        <f t="shared" si="16"/>
        <v/>
      </c>
      <c r="F245" s="29" t="str">
        <f t="shared" si="17"/>
        <v>JV</v>
      </c>
    </row>
    <row r="246" spans="1:6" x14ac:dyDescent="0.2">
      <c r="A246" s="29" t="str">
        <f>IF('Team 3'!A46&lt;&gt;"",'Team 3'!A46,"")</f>
        <v/>
      </c>
      <c r="B246" s="34">
        <f>'Team 3'!B46</f>
        <v>0</v>
      </c>
      <c r="C246" s="29" t="str">
        <f t="shared" si="12"/>
        <v>LMH</v>
      </c>
      <c r="D246" s="28" t="str">
        <f>'Team 3'!C46</f>
        <v/>
      </c>
      <c r="E246" s="29" t="str">
        <f t="shared" si="16"/>
        <v/>
      </c>
      <c r="F246" s="29" t="str">
        <f t="shared" si="17"/>
        <v>JV</v>
      </c>
    </row>
    <row r="247" spans="1:6" x14ac:dyDescent="0.2">
      <c r="A247" s="29" t="str">
        <f>IF('Team 3'!A47&lt;&gt;"",'Team 3'!A47,"")</f>
        <v/>
      </c>
      <c r="B247" s="34">
        <f>'Team 3'!B47</f>
        <v>0</v>
      </c>
      <c r="C247" s="29" t="str">
        <f t="shared" si="12"/>
        <v>LMH</v>
      </c>
      <c r="D247" s="28" t="str">
        <f>'Team 3'!C47</f>
        <v/>
      </c>
      <c r="E247" s="29" t="str">
        <f t="shared" si="16"/>
        <v/>
      </c>
      <c r="F247" s="29" t="str">
        <f t="shared" si="17"/>
        <v>JV</v>
      </c>
    </row>
    <row r="248" spans="1:6" x14ac:dyDescent="0.2">
      <c r="A248" s="29" t="str">
        <f>IF('Team 3'!A48&lt;&gt;"",'Team 3'!A48,"")</f>
        <v/>
      </c>
      <c r="B248" s="34">
        <f>'Team 3'!B48</f>
        <v>0</v>
      </c>
      <c r="C248" s="29" t="str">
        <f t="shared" si="12"/>
        <v>LMH</v>
      </c>
      <c r="D248" s="28" t="str">
        <f>'Team 3'!C48</f>
        <v/>
      </c>
      <c r="E248" s="29" t="str">
        <f t="shared" si="16"/>
        <v/>
      </c>
      <c r="F248" s="29" t="str">
        <f t="shared" si="17"/>
        <v>JV</v>
      </c>
    </row>
    <row r="249" spans="1:6" x14ac:dyDescent="0.2">
      <c r="A249" s="29" t="str">
        <f>IF('Team 3'!A49&lt;&gt;"",'Team 3'!A49,"")</f>
        <v/>
      </c>
      <c r="B249" s="34">
        <f>'Team 3'!B49</f>
        <v>0</v>
      </c>
      <c r="C249" s="29" t="str">
        <f t="shared" si="12"/>
        <v>LMH</v>
      </c>
      <c r="D249" s="28" t="str">
        <f>'Team 3'!C49</f>
        <v/>
      </c>
      <c r="E249" s="29" t="str">
        <f t="shared" si="16"/>
        <v/>
      </c>
      <c r="F249" s="29" t="str">
        <f t="shared" si="17"/>
        <v>JV</v>
      </c>
    </row>
    <row r="250" spans="1:6" x14ac:dyDescent="0.2">
      <c r="A250" s="29" t="str">
        <f>IF('Team 3'!A50&lt;&gt;"",'Team 3'!A50,"")</f>
        <v/>
      </c>
      <c r="B250" s="34">
        <f>'Team 3'!B50</f>
        <v>0</v>
      </c>
      <c r="C250" s="29" t="str">
        <f t="shared" si="12"/>
        <v>LMH</v>
      </c>
      <c r="D250" s="28" t="str">
        <f>'Team 3'!C50</f>
        <v/>
      </c>
      <c r="E250" s="29" t="str">
        <f t="shared" si="16"/>
        <v/>
      </c>
      <c r="F250" s="29" t="str">
        <f t="shared" si="17"/>
        <v>JV</v>
      </c>
    </row>
    <row r="251" spans="1:6" x14ac:dyDescent="0.2">
      <c r="A251" s="29" t="str">
        <f>IF('Team 3'!A51&lt;&gt;"",'Team 3'!A51,"")</f>
        <v/>
      </c>
      <c r="B251" s="34">
        <f>'Team 3'!B51</f>
        <v>0</v>
      </c>
      <c r="C251" s="29" t="str">
        <f t="shared" si="12"/>
        <v>LMH</v>
      </c>
      <c r="D251" s="28" t="str">
        <f>'Team 3'!C51</f>
        <v/>
      </c>
      <c r="E251" s="29" t="str">
        <f t="shared" si="16"/>
        <v/>
      </c>
      <c r="F251" s="29" t="str">
        <f t="shared" si="17"/>
        <v>JV</v>
      </c>
    </row>
    <row r="252" spans="1:6" x14ac:dyDescent="0.2">
      <c r="A252" s="29" t="str">
        <f>IF('Team 3'!A52&lt;&gt;"",'Team 3'!A52,"")</f>
        <v/>
      </c>
      <c r="B252" s="34">
        <f>'Team 3'!B52</f>
        <v>0</v>
      </c>
      <c r="C252" s="29" t="str">
        <f t="shared" si="12"/>
        <v>LMH</v>
      </c>
      <c r="D252" s="28" t="str">
        <f>'Team 3'!C52</f>
        <v/>
      </c>
      <c r="E252" s="29" t="str">
        <f t="shared" si="16"/>
        <v/>
      </c>
      <c r="F252" s="29" t="str">
        <f t="shared" si="17"/>
        <v>JV</v>
      </c>
    </row>
    <row r="253" spans="1:6" x14ac:dyDescent="0.2">
      <c r="A253" s="29" t="str">
        <f>IF('Team 3'!A53&lt;&gt;"",'Team 3'!A53,"")</f>
        <v/>
      </c>
      <c r="B253" s="34">
        <f>'Team 3'!B53</f>
        <v>0</v>
      </c>
      <c r="C253" s="29" t="str">
        <f t="shared" si="12"/>
        <v>LMH</v>
      </c>
      <c r="D253" s="28" t="str">
        <f>'Team 3'!C53</f>
        <v/>
      </c>
      <c r="E253" s="29" t="str">
        <f t="shared" si="16"/>
        <v/>
      </c>
      <c r="F253" s="29" t="str">
        <f t="shared" si="17"/>
        <v>JV</v>
      </c>
    </row>
    <row r="254" spans="1:6" x14ac:dyDescent="0.2">
      <c r="A254" s="29" t="str">
        <f>IF('Team 3'!A54&lt;&gt;"",'Team 3'!A54,"")</f>
        <v/>
      </c>
      <c r="B254" s="34">
        <f>'Team 3'!B54</f>
        <v>0</v>
      </c>
      <c r="C254" s="29" t="str">
        <f t="shared" si="12"/>
        <v>LMH</v>
      </c>
      <c r="D254" s="28" t="str">
        <f>'Team 3'!C54</f>
        <v/>
      </c>
      <c r="E254" s="29" t="str">
        <f t="shared" si="16"/>
        <v/>
      </c>
      <c r="F254" s="29" t="str">
        <f t="shared" si="17"/>
        <v>JV</v>
      </c>
    </row>
    <row r="255" spans="1:6" x14ac:dyDescent="0.2">
      <c r="A255" s="29" t="str">
        <f>IF('Team 3'!A55&lt;&gt;"",'Team 3'!A55,"")</f>
        <v/>
      </c>
      <c r="B255" s="34">
        <f>'Team 3'!B55</f>
        <v>0</v>
      </c>
      <c r="C255" s="29" t="str">
        <f t="shared" si="12"/>
        <v>LMH</v>
      </c>
      <c r="D255" s="28" t="str">
        <f>'Team 3'!C55</f>
        <v/>
      </c>
      <c r="E255" s="29" t="str">
        <f t="shared" si="16"/>
        <v/>
      </c>
      <c r="F255" s="29" t="str">
        <f t="shared" si="17"/>
        <v>JV</v>
      </c>
    </row>
    <row r="256" spans="1:6" x14ac:dyDescent="0.2">
      <c r="A256" s="29" t="str">
        <f>IF('Team 3'!A56&lt;&gt;"",'Team 3'!A56,"")</f>
        <v/>
      </c>
      <c r="B256" s="34">
        <f>'Team 3'!B56</f>
        <v>0</v>
      </c>
      <c r="C256" s="29" t="str">
        <f t="shared" si="12"/>
        <v>LMH</v>
      </c>
      <c r="D256" s="28" t="str">
        <f>'Team 3'!C56</f>
        <v/>
      </c>
      <c r="E256" s="29" t="str">
        <f t="shared" si="16"/>
        <v/>
      </c>
      <c r="F256" s="29" t="str">
        <f t="shared" si="17"/>
        <v>JV</v>
      </c>
    </row>
    <row r="257" spans="1:6" x14ac:dyDescent="0.2">
      <c r="A257" s="29" t="str">
        <f>IF('Team 3'!A57&lt;&gt;"",'Team 3'!A57,"")</f>
        <v/>
      </c>
      <c r="B257" s="34">
        <f>'Team 3'!B57</f>
        <v>0</v>
      </c>
      <c r="C257" s="29" t="str">
        <f t="shared" si="12"/>
        <v>LMH</v>
      </c>
      <c r="D257" s="28" t="str">
        <f>'Team 3'!C57</f>
        <v/>
      </c>
      <c r="E257" s="29" t="str">
        <f t="shared" si="16"/>
        <v/>
      </c>
      <c r="F257" s="29" t="str">
        <f t="shared" si="17"/>
        <v>JV</v>
      </c>
    </row>
    <row r="258" spans="1:6" x14ac:dyDescent="0.2">
      <c r="A258" s="29" t="str">
        <f>IF('Team 3'!A58&lt;&gt;"",'Team 3'!A58,"")</f>
        <v/>
      </c>
      <c r="B258" s="34">
        <f>'Team 3'!B58</f>
        <v>0</v>
      </c>
      <c r="C258" s="29" t="str">
        <f t="shared" si="12"/>
        <v>LMH</v>
      </c>
      <c r="D258" s="28" t="str">
        <f>'Team 3'!C58</f>
        <v/>
      </c>
      <c r="E258" s="29" t="str">
        <f t="shared" si="16"/>
        <v/>
      </c>
      <c r="F258" s="29" t="str">
        <f t="shared" si="17"/>
        <v>JV</v>
      </c>
    </row>
    <row r="259" spans="1:6" x14ac:dyDescent="0.2">
      <c r="A259" s="29" t="str">
        <f>IF('Team 3'!A59&lt;&gt;"",'Team 3'!A59,"")</f>
        <v/>
      </c>
      <c r="B259" s="34">
        <f>'Team 3'!B59</f>
        <v>0</v>
      </c>
      <c r="C259" s="29" t="str">
        <f t="shared" si="12"/>
        <v>LMH</v>
      </c>
      <c r="D259" s="28" t="str">
        <f>'Team 3'!C59</f>
        <v/>
      </c>
      <c r="E259" s="29" t="str">
        <f t="shared" si="16"/>
        <v/>
      </c>
      <c r="F259" s="29" t="str">
        <f t="shared" si="17"/>
        <v>JV</v>
      </c>
    </row>
    <row r="260" spans="1:6" x14ac:dyDescent="0.2">
      <c r="A260" s="29" t="str">
        <f>IF('Team 3'!A60&lt;&gt;"",'Team 3'!A60,"")</f>
        <v/>
      </c>
      <c r="B260" s="34">
        <f>'Team 3'!B60</f>
        <v>0</v>
      </c>
      <c r="C260" s="29" t="str">
        <f t="shared" si="12"/>
        <v>LMH</v>
      </c>
      <c r="D260" s="28" t="str">
        <f>'Team 3'!C60</f>
        <v/>
      </c>
      <c r="E260" s="29" t="str">
        <f t="shared" si="16"/>
        <v/>
      </c>
      <c r="F260" s="29" t="str">
        <f t="shared" si="17"/>
        <v>JV</v>
      </c>
    </row>
    <row r="261" spans="1:6" x14ac:dyDescent="0.2">
      <c r="A261" s="29" t="str">
        <f>IF('Team 3'!A61&lt;&gt;"",'Team 3'!A61,"")</f>
        <v/>
      </c>
      <c r="B261" s="34">
        <f>'Team 3'!B61</f>
        <v>0</v>
      </c>
      <c r="C261" s="29" t="str">
        <f t="shared" si="12"/>
        <v>LMH</v>
      </c>
      <c r="D261" s="28" t="str">
        <f>'Team 3'!C61</f>
        <v/>
      </c>
      <c r="E261" s="29" t="str">
        <f t="shared" si="16"/>
        <v/>
      </c>
      <c r="F261" s="29" t="str">
        <f t="shared" si="17"/>
        <v>JV</v>
      </c>
    </row>
    <row r="262" spans="1:6" x14ac:dyDescent="0.2">
      <c r="A262" s="29" t="str">
        <f>IF('Team 3'!A62&lt;&gt;"",'Team 3'!A62,"")</f>
        <v/>
      </c>
      <c r="B262" s="34">
        <f>'Team 3'!B62</f>
        <v>0</v>
      </c>
      <c r="C262" s="29" t="str">
        <f t="shared" si="12"/>
        <v>LMH</v>
      </c>
      <c r="D262" s="28" t="str">
        <f>'Team 3'!C62</f>
        <v/>
      </c>
      <c r="E262" s="29" t="str">
        <f t="shared" si="16"/>
        <v/>
      </c>
      <c r="F262" s="29" t="str">
        <f t="shared" si="17"/>
        <v>JV</v>
      </c>
    </row>
    <row r="263" spans="1:6" x14ac:dyDescent="0.2">
      <c r="A263" s="29" t="str">
        <f>IF('Team 3'!A63&lt;&gt;"",'Team 3'!A63,"")</f>
        <v/>
      </c>
      <c r="B263" s="34">
        <f>'Team 3'!B63</f>
        <v>0</v>
      </c>
      <c r="C263" s="29" t="str">
        <f t="shared" si="12"/>
        <v>LMH</v>
      </c>
      <c r="D263" s="28" t="str">
        <f>'Team 3'!C63</f>
        <v/>
      </c>
      <c r="E263" s="29" t="str">
        <f t="shared" si="16"/>
        <v/>
      </c>
      <c r="F263" s="29" t="str">
        <f t="shared" si="17"/>
        <v>JV</v>
      </c>
    </row>
    <row r="264" spans="1:6" x14ac:dyDescent="0.2">
      <c r="A264" s="29" t="str">
        <f>IF('Team 3'!A64&lt;&gt;"",'Team 3'!A64,"")</f>
        <v/>
      </c>
      <c r="B264" s="34">
        <f>'Team 3'!B64</f>
        <v>0</v>
      </c>
      <c r="C264" s="29" t="str">
        <f t="shared" si="12"/>
        <v>LMH</v>
      </c>
      <c r="D264" s="28" t="str">
        <f>'Team 3'!C64</f>
        <v/>
      </c>
      <c r="E264" s="29" t="str">
        <f t="shared" si="16"/>
        <v/>
      </c>
      <c r="F264" s="29" t="str">
        <f t="shared" si="17"/>
        <v>JV</v>
      </c>
    </row>
    <row r="265" spans="1:6" x14ac:dyDescent="0.2">
      <c r="A265" s="29" t="str">
        <f>IF('Team 3'!A65&lt;&gt;"",'Team 3'!A65,"")</f>
        <v/>
      </c>
      <c r="B265" s="34">
        <f>'Team 3'!B65</f>
        <v>0</v>
      </c>
      <c r="C265" s="29" t="str">
        <f t="shared" si="12"/>
        <v>LMH</v>
      </c>
      <c r="D265" s="28" t="str">
        <f>'Team 3'!C65</f>
        <v/>
      </c>
      <c r="E265" s="29" t="str">
        <f t="shared" si="16"/>
        <v/>
      </c>
      <c r="F265" s="29" t="str">
        <f t="shared" si="17"/>
        <v>JV</v>
      </c>
    </row>
    <row r="266" spans="1:6" x14ac:dyDescent="0.2">
      <c r="A266" s="29" t="str">
        <f>IF('Team 3'!A66&lt;&gt;"",'Team 3'!A66,"")</f>
        <v/>
      </c>
      <c r="B266" s="34">
        <f>'Team 3'!B66</f>
        <v>0</v>
      </c>
      <c r="C266" s="29" t="str">
        <f t="shared" si="12"/>
        <v>LMH</v>
      </c>
      <c r="D266" s="28" t="str">
        <f>'Team 3'!C66</f>
        <v/>
      </c>
      <c r="E266" s="29" t="str">
        <f t="shared" si="16"/>
        <v/>
      </c>
      <c r="F266" s="29" t="str">
        <f t="shared" si="17"/>
        <v>JV</v>
      </c>
    </row>
    <row r="267" spans="1:6" x14ac:dyDescent="0.2">
      <c r="A267" s="29" t="str">
        <f>IF('Team 3'!A67&lt;&gt;"",'Team 3'!A67,"")</f>
        <v/>
      </c>
      <c r="B267" s="34">
        <f>'Team 3'!B67</f>
        <v>0</v>
      </c>
      <c r="C267" s="29" t="str">
        <f t="shared" si="12"/>
        <v>LMH</v>
      </c>
      <c r="D267" s="28" t="str">
        <f>'Team 3'!C67</f>
        <v/>
      </c>
      <c r="E267" s="29" t="str">
        <f t="shared" si="16"/>
        <v/>
      </c>
      <c r="F267" s="29" t="str">
        <f t="shared" si="17"/>
        <v>JV</v>
      </c>
    </row>
    <row r="268" spans="1:6" x14ac:dyDescent="0.2">
      <c r="A268" s="29" t="str">
        <f>IF('Team 3'!A68&lt;&gt;"",'Team 3'!A68,"")</f>
        <v/>
      </c>
      <c r="B268" s="34">
        <f>'Team 3'!B68</f>
        <v>0</v>
      </c>
      <c r="C268" s="29" t="str">
        <f t="shared" si="12"/>
        <v>LMH</v>
      </c>
      <c r="D268" s="28" t="str">
        <f>'Team 3'!C68</f>
        <v/>
      </c>
      <c r="E268" s="29" t="str">
        <f t="shared" si="16"/>
        <v/>
      </c>
      <c r="F268" s="29" t="str">
        <f t="shared" si="17"/>
        <v>JV</v>
      </c>
    </row>
    <row r="269" spans="1:6" x14ac:dyDescent="0.2">
      <c r="A269" s="29" t="str">
        <f>IF('Team 3'!A69&lt;&gt;"",'Team 3'!A69,"")</f>
        <v/>
      </c>
      <c r="B269" s="34">
        <f>'Team 3'!B69</f>
        <v>0</v>
      </c>
      <c r="C269" s="29" t="str">
        <f t="shared" si="12"/>
        <v>LMH</v>
      </c>
      <c r="D269" s="28" t="str">
        <f>'Team 3'!C69</f>
        <v/>
      </c>
      <c r="E269" s="29" t="str">
        <f t="shared" si="16"/>
        <v/>
      </c>
      <c r="F269" s="29" t="str">
        <f t="shared" si="17"/>
        <v>JV</v>
      </c>
    </row>
    <row r="270" spans="1:6" x14ac:dyDescent="0.2">
      <c r="A270" s="29" t="str">
        <f>IF('Team 3'!A70&lt;&gt;"",'Team 3'!A70,"")</f>
        <v/>
      </c>
      <c r="B270" s="34">
        <f>'Team 3'!B70</f>
        <v>0</v>
      </c>
      <c r="C270" s="29" t="str">
        <f t="shared" si="12"/>
        <v>LMH</v>
      </c>
      <c r="D270" s="28" t="str">
        <f>'Team 3'!C70</f>
        <v/>
      </c>
      <c r="E270" s="29" t="str">
        <f t="shared" si="16"/>
        <v/>
      </c>
      <c r="F270" s="29" t="str">
        <f t="shared" si="17"/>
        <v>JV</v>
      </c>
    </row>
    <row r="271" spans="1:6" x14ac:dyDescent="0.2">
      <c r="A271" s="29" t="str">
        <f>IF('Team 3'!A71&lt;&gt;"",'Team 3'!A71,"")</f>
        <v/>
      </c>
      <c r="B271" s="34">
        <f>'Team 3'!B71</f>
        <v>0</v>
      </c>
      <c r="C271" s="29" t="str">
        <f t="shared" si="12"/>
        <v>LMH</v>
      </c>
      <c r="D271" s="28" t="str">
        <f>'Team 3'!C71</f>
        <v/>
      </c>
      <c r="E271" s="29" t="str">
        <f t="shared" si="16"/>
        <v/>
      </c>
      <c r="F271" s="29" t="str">
        <f t="shared" si="17"/>
        <v>JV</v>
      </c>
    </row>
    <row r="272" spans="1:6" x14ac:dyDescent="0.2">
      <c r="A272" s="29" t="str">
        <f>IF('Team 3'!A72&lt;&gt;"",'Team 3'!A72,"")</f>
        <v/>
      </c>
      <c r="B272" s="34">
        <f>'Team 3'!B72</f>
        <v>0</v>
      </c>
      <c r="C272" s="29" t="str">
        <f t="shared" si="12"/>
        <v>LMH</v>
      </c>
      <c r="D272" s="28" t="str">
        <f>'Team 3'!C72</f>
        <v/>
      </c>
      <c r="E272" s="29" t="str">
        <f t="shared" si="16"/>
        <v/>
      </c>
      <c r="F272" s="29" t="str">
        <f t="shared" si="17"/>
        <v>JV</v>
      </c>
    </row>
    <row r="273" spans="1:6" x14ac:dyDescent="0.2">
      <c r="A273" s="29" t="str">
        <f>IF('Team 3'!A73&lt;&gt;"",'Team 3'!A73,"")</f>
        <v/>
      </c>
      <c r="B273" s="34">
        <f>'Team 3'!B73</f>
        <v>0</v>
      </c>
      <c r="C273" s="29" t="str">
        <f t="shared" si="12"/>
        <v>LMH</v>
      </c>
      <c r="D273" s="28" t="str">
        <f>'Team 3'!C73</f>
        <v/>
      </c>
      <c r="E273" s="29" t="str">
        <f t="shared" si="16"/>
        <v/>
      </c>
      <c r="F273" s="29" t="str">
        <f t="shared" si="17"/>
        <v>JV</v>
      </c>
    </row>
    <row r="274" spans="1:6" x14ac:dyDescent="0.2">
      <c r="A274" s="29" t="str">
        <f>IF('Team 3'!A74&lt;&gt;"",'Team 3'!A74,"")</f>
        <v/>
      </c>
      <c r="B274" s="34">
        <f>'Team 3'!B74</f>
        <v>0</v>
      </c>
      <c r="C274" s="29" t="str">
        <f t="shared" si="12"/>
        <v>LMH</v>
      </c>
      <c r="D274" s="28" t="str">
        <f>'Team 3'!C74</f>
        <v/>
      </c>
      <c r="E274" s="29" t="str">
        <f t="shared" si="16"/>
        <v/>
      </c>
      <c r="F274" s="29" t="str">
        <f t="shared" si="17"/>
        <v>JV</v>
      </c>
    </row>
    <row r="275" spans="1:6" x14ac:dyDescent="0.2">
      <c r="A275" s="29" t="str">
        <f>IF('Team 3'!A75&lt;&gt;"",'Team 3'!A75,"")</f>
        <v/>
      </c>
      <c r="B275" s="34">
        <f>'Team 3'!B75</f>
        <v>0</v>
      </c>
      <c r="C275" s="29" t="str">
        <f t="shared" si="12"/>
        <v>LMH</v>
      </c>
      <c r="D275" s="28" t="str">
        <f>'Team 3'!C75</f>
        <v/>
      </c>
      <c r="E275" s="29" t="str">
        <f t="shared" si="16"/>
        <v/>
      </c>
      <c r="F275" s="29" t="str">
        <f t="shared" si="17"/>
        <v>JV</v>
      </c>
    </row>
    <row r="276" spans="1:6" x14ac:dyDescent="0.2">
      <c r="A276" s="29" t="str">
        <f>IF('Team 3'!A76&lt;&gt;"",'Team 3'!A76,"")</f>
        <v/>
      </c>
      <c r="B276" s="34">
        <f>'Team 3'!B76</f>
        <v>0</v>
      </c>
      <c r="C276" s="29" t="str">
        <f t="shared" si="12"/>
        <v>LMH</v>
      </c>
      <c r="D276" s="28" t="str">
        <f>'Team 3'!C76</f>
        <v/>
      </c>
      <c r="E276" s="29" t="str">
        <f t="shared" si="16"/>
        <v/>
      </c>
      <c r="F276" s="29" t="str">
        <f t="shared" si="17"/>
        <v>JV</v>
      </c>
    </row>
    <row r="277" spans="1:6" x14ac:dyDescent="0.2">
      <c r="A277" s="29" t="str">
        <f>IF('Team 3'!A77&lt;&gt;"",'Team 3'!A77,"")</f>
        <v/>
      </c>
      <c r="B277" s="34">
        <f>'Team 3'!B77</f>
        <v>0</v>
      </c>
      <c r="C277" s="29" t="str">
        <f t="shared" si="12"/>
        <v>LMH</v>
      </c>
      <c r="D277" s="28" t="str">
        <f>'Team 3'!C77</f>
        <v/>
      </c>
      <c r="E277" s="29" t="str">
        <f t="shared" si="16"/>
        <v/>
      </c>
      <c r="F277" s="29" t="str">
        <f t="shared" si="17"/>
        <v>JV</v>
      </c>
    </row>
    <row r="278" spans="1:6" x14ac:dyDescent="0.2">
      <c r="A278" s="29" t="str">
        <f>IF('Team 3'!A78&lt;&gt;"",'Team 3'!A78,"")</f>
        <v/>
      </c>
      <c r="B278" s="34">
        <f>'Team 3'!B78</f>
        <v>0</v>
      </c>
      <c r="C278" s="29" t="str">
        <f t="shared" si="12"/>
        <v>LMH</v>
      </c>
      <c r="D278" s="28" t="str">
        <f>'Team 3'!C78</f>
        <v/>
      </c>
      <c r="E278" s="29" t="str">
        <f t="shared" si="16"/>
        <v/>
      </c>
      <c r="F278" s="29" t="str">
        <f t="shared" si="17"/>
        <v>JV</v>
      </c>
    </row>
    <row r="279" spans="1:6" x14ac:dyDescent="0.2">
      <c r="A279" s="29" t="str">
        <f>IF('Team 3'!A79&lt;&gt;"",'Team 3'!A79,"")</f>
        <v/>
      </c>
      <c r="B279" s="34">
        <f>'Team 3'!B79</f>
        <v>0</v>
      </c>
      <c r="C279" s="29" t="str">
        <f t="shared" si="12"/>
        <v>LMH</v>
      </c>
      <c r="D279" s="28" t="str">
        <f>'Team 3'!C79</f>
        <v/>
      </c>
      <c r="E279" s="29" t="str">
        <f t="shared" si="16"/>
        <v/>
      </c>
      <c r="F279" s="29" t="str">
        <f t="shared" si="17"/>
        <v>JV</v>
      </c>
    </row>
    <row r="280" spans="1:6" x14ac:dyDescent="0.2">
      <c r="A280" s="29" t="str">
        <f>IF('Team 3'!A80&lt;&gt;"",'Team 3'!A80,"")</f>
        <v/>
      </c>
      <c r="B280" s="34">
        <f>'Team 3'!B80</f>
        <v>0</v>
      </c>
      <c r="C280" s="29" t="str">
        <f t="shared" si="12"/>
        <v>LMH</v>
      </c>
      <c r="D280" s="28" t="str">
        <f>'Team 3'!C80</f>
        <v/>
      </c>
      <c r="E280" s="29" t="str">
        <f t="shared" si="16"/>
        <v/>
      </c>
      <c r="F280" s="29" t="str">
        <f t="shared" si="17"/>
        <v>JV</v>
      </c>
    </row>
    <row r="281" spans="1:6" x14ac:dyDescent="0.2">
      <c r="A281" s="29" t="str">
        <f>IF('Team 3'!A81&lt;&gt;"",'Team 3'!A81,"")</f>
        <v/>
      </c>
      <c r="B281" s="34">
        <f>'Team 3'!B81</f>
        <v>0</v>
      </c>
      <c r="C281" s="29" t="str">
        <f t="shared" si="12"/>
        <v>LMH</v>
      </c>
      <c r="D281" s="28" t="str">
        <f>'Team 3'!C81</f>
        <v/>
      </c>
      <c r="E281" s="29" t="str">
        <f t="shared" si="16"/>
        <v/>
      </c>
      <c r="F281" s="29" t="str">
        <f t="shared" si="17"/>
        <v>JV</v>
      </c>
    </row>
    <row r="282" spans="1:6" x14ac:dyDescent="0.2">
      <c r="A282" s="29" t="str">
        <f>IF('Team 3'!A82&lt;&gt;"",'Team 3'!A82,"")</f>
        <v/>
      </c>
      <c r="B282" s="34">
        <f>'Team 3'!B82</f>
        <v>0</v>
      </c>
      <c r="C282" s="29" t="str">
        <f t="shared" si="12"/>
        <v>LMH</v>
      </c>
      <c r="D282" s="28" t="str">
        <f>'Team 3'!C82</f>
        <v/>
      </c>
      <c r="E282" s="29" t="str">
        <f t="shared" si="16"/>
        <v/>
      </c>
      <c r="F282" s="29" t="str">
        <f t="shared" si="17"/>
        <v>JV</v>
      </c>
    </row>
    <row r="283" spans="1:6" x14ac:dyDescent="0.2">
      <c r="A283" s="29" t="str">
        <f>IF('Team 3'!A83&lt;&gt;"",'Team 3'!A83,"")</f>
        <v/>
      </c>
      <c r="B283" s="34">
        <f>'Team 3'!B83</f>
        <v>0</v>
      </c>
      <c r="C283" s="29" t="str">
        <f t="shared" si="12"/>
        <v>LMH</v>
      </c>
      <c r="D283" s="28" t="str">
        <f>'Team 3'!C83</f>
        <v/>
      </c>
      <c r="E283" s="29" t="str">
        <f t="shared" si="16"/>
        <v/>
      </c>
      <c r="F283" s="29" t="str">
        <f t="shared" si="17"/>
        <v>JV</v>
      </c>
    </row>
    <row r="284" spans="1:6" x14ac:dyDescent="0.2">
      <c r="A284" s="29" t="str">
        <f>IF('Team 3'!A84&lt;&gt;"",'Team 3'!A84,"")</f>
        <v/>
      </c>
      <c r="B284" s="34">
        <f>'Team 3'!B84</f>
        <v>0</v>
      </c>
      <c r="C284" s="29" t="str">
        <f t="shared" si="12"/>
        <v>LMH</v>
      </c>
      <c r="D284" s="28" t="str">
        <f>'Team 3'!C84</f>
        <v/>
      </c>
      <c r="E284" s="29" t="str">
        <f t="shared" si="16"/>
        <v/>
      </c>
      <c r="F284" s="29" t="str">
        <f t="shared" si="17"/>
        <v>JV</v>
      </c>
    </row>
    <row r="285" spans="1:6" x14ac:dyDescent="0.2">
      <c r="A285" s="29" t="str">
        <f>IF('Team 3'!A85&lt;&gt;"",'Team 3'!A85,"")</f>
        <v/>
      </c>
      <c r="B285" s="34">
        <f>'Team 3'!B85</f>
        <v>0</v>
      </c>
      <c r="C285" s="29" t="str">
        <f t="shared" si="12"/>
        <v>LMH</v>
      </c>
      <c r="D285" s="28" t="str">
        <f>'Team 3'!C85</f>
        <v/>
      </c>
      <c r="E285" s="29" t="str">
        <f t="shared" si="16"/>
        <v/>
      </c>
      <c r="F285" s="29" t="str">
        <f t="shared" si="17"/>
        <v>JV</v>
      </c>
    </row>
    <row r="286" spans="1:6" x14ac:dyDescent="0.2">
      <c r="A286" s="29" t="str">
        <f>IF('Team 3'!A86&lt;&gt;"",'Team 3'!A86,"")</f>
        <v/>
      </c>
      <c r="B286" s="34">
        <f>'Team 3'!B86</f>
        <v>0</v>
      </c>
      <c r="C286" s="29" t="str">
        <f t="shared" si="12"/>
        <v>LMH</v>
      </c>
      <c r="D286" s="28" t="str">
        <f>'Team 3'!C86</f>
        <v/>
      </c>
      <c r="E286" s="29" t="str">
        <f t="shared" si="16"/>
        <v/>
      </c>
      <c r="F286" s="29" t="str">
        <f t="shared" si="17"/>
        <v>JV</v>
      </c>
    </row>
    <row r="287" spans="1:6" x14ac:dyDescent="0.2">
      <c r="A287" s="29" t="str">
        <f>IF('Team 3'!A87&lt;&gt;"",'Team 3'!A87,"")</f>
        <v/>
      </c>
      <c r="B287" s="34">
        <f>'Team 3'!B87</f>
        <v>0</v>
      </c>
      <c r="C287" s="29" t="str">
        <f t="shared" si="12"/>
        <v>LMH</v>
      </c>
      <c r="D287" s="28" t="str">
        <f>'Team 3'!C87</f>
        <v/>
      </c>
      <c r="E287" s="29" t="str">
        <f t="shared" si="16"/>
        <v/>
      </c>
      <c r="F287" s="29" t="str">
        <f t="shared" si="17"/>
        <v>JV</v>
      </c>
    </row>
    <row r="288" spans="1:6" x14ac:dyDescent="0.2">
      <c r="A288" s="29" t="str">
        <f>IF('Team 3'!A88&lt;&gt;"",'Team 3'!A88,"")</f>
        <v/>
      </c>
      <c r="B288" s="34">
        <f>'Team 3'!B88</f>
        <v>0</v>
      </c>
      <c r="C288" s="29" t="str">
        <f t="shared" si="12"/>
        <v>LMH</v>
      </c>
      <c r="D288" s="28" t="str">
        <f>'Team 3'!C88</f>
        <v/>
      </c>
      <c r="E288" s="29" t="str">
        <f t="shared" si="16"/>
        <v/>
      </c>
      <c r="F288" s="29" t="str">
        <f t="shared" si="17"/>
        <v>JV</v>
      </c>
    </row>
    <row r="289" spans="1:6" x14ac:dyDescent="0.2">
      <c r="A289" s="29" t="str">
        <f>IF('Team 3'!A89&lt;&gt;"",'Team 3'!A89,"")</f>
        <v/>
      </c>
      <c r="B289" s="34">
        <f>'Team 3'!B89</f>
        <v>0</v>
      </c>
      <c r="C289" s="29" t="str">
        <f t="shared" si="12"/>
        <v>LMH</v>
      </c>
      <c r="D289" s="28" t="str">
        <f>'Team 3'!C89</f>
        <v/>
      </c>
      <c r="E289" s="29" t="str">
        <f t="shared" si="16"/>
        <v/>
      </c>
      <c r="F289" s="29" t="str">
        <f t="shared" si="17"/>
        <v>JV</v>
      </c>
    </row>
    <row r="290" spans="1:6" x14ac:dyDescent="0.2">
      <c r="A290" s="29" t="str">
        <f>IF('Team 3'!A90&lt;&gt;"",'Team 3'!A90,"")</f>
        <v/>
      </c>
      <c r="B290" s="34">
        <f>'Team 3'!B90</f>
        <v>0</v>
      </c>
      <c r="C290" s="29" t="str">
        <f t="shared" si="12"/>
        <v>LMH</v>
      </c>
      <c r="D290" s="28" t="str">
        <f>'Team 3'!C90</f>
        <v/>
      </c>
      <c r="E290" s="29" t="str">
        <f t="shared" si="16"/>
        <v/>
      </c>
      <c r="F290" s="29" t="str">
        <f t="shared" si="17"/>
        <v>JV</v>
      </c>
    </row>
    <row r="291" spans="1:6" x14ac:dyDescent="0.2">
      <c r="A291" s="29" t="str">
        <f>IF('Team 3'!A91&lt;&gt;"",'Team 3'!A91,"")</f>
        <v/>
      </c>
      <c r="B291" s="34">
        <f>'Team 3'!B91</f>
        <v>0</v>
      </c>
      <c r="C291" s="29" t="str">
        <f t="shared" si="12"/>
        <v>LMH</v>
      </c>
      <c r="D291" s="28" t="str">
        <f>'Team 3'!C91</f>
        <v/>
      </c>
      <c r="E291" s="29" t="str">
        <f t="shared" si="16"/>
        <v/>
      </c>
      <c r="F291" s="29" t="str">
        <f t="shared" si="17"/>
        <v>JV</v>
      </c>
    </row>
    <row r="292" spans="1:6" x14ac:dyDescent="0.2">
      <c r="A292" s="29" t="str">
        <f>IF('Team 3'!A92&lt;&gt;"",'Team 3'!A92,"")</f>
        <v/>
      </c>
      <c r="B292" s="34">
        <f>'Team 3'!B92</f>
        <v>0</v>
      </c>
      <c r="C292" s="29" t="str">
        <f t="shared" si="12"/>
        <v>LMH</v>
      </c>
      <c r="D292" s="28" t="str">
        <f>'Team 3'!C92</f>
        <v/>
      </c>
      <c r="E292" s="29" t="str">
        <f t="shared" si="16"/>
        <v/>
      </c>
      <c r="F292" s="29" t="str">
        <f t="shared" si="17"/>
        <v>JV</v>
      </c>
    </row>
    <row r="293" spans="1:6" x14ac:dyDescent="0.2">
      <c r="A293" s="29" t="str">
        <f>IF('Team 3'!A93&lt;&gt;"",'Team 3'!A93,"")</f>
        <v/>
      </c>
      <c r="B293" s="34">
        <f>'Team 3'!B93</f>
        <v>0</v>
      </c>
      <c r="C293" s="29" t="str">
        <f t="shared" si="12"/>
        <v>LMH</v>
      </c>
      <c r="D293" s="28" t="str">
        <f>'Team 3'!C93</f>
        <v/>
      </c>
      <c r="E293" s="29" t="str">
        <f t="shared" si="16"/>
        <v/>
      </c>
      <c r="F293" s="29" t="str">
        <f t="shared" si="17"/>
        <v>JV</v>
      </c>
    </row>
    <row r="294" spans="1:6" x14ac:dyDescent="0.2">
      <c r="A294" s="29" t="str">
        <f>IF('Team 3'!A94&lt;&gt;"",'Team 3'!A94,"")</f>
        <v/>
      </c>
      <c r="B294" s="34">
        <f>'Team 3'!B94</f>
        <v>0</v>
      </c>
      <c r="C294" s="29" t="str">
        <f t="shared" si="12"/>
        <v>LMH</v>
      </c>
      <c r="D294" s="28" t="str">
        <f>'Team 3'!C94</f>
        <v/>
      </c>
      <c r="E294" s="29" t="str">
        <f t="shared" si="16"/>
        <v/>
      </c>
      <c r="F294" s="29" t="str">
        <f t="shared" si="17"/>
        <v>JV</v>
      </c>
    </row>
    <row r="295" spans="1:6" x14ac:dyDescent="0.2">
      <c r="A295" s="29" t="str">
        <f>IF('Team 3'!A95&lt;&gt;"",'Team 3'!A95,"")</f>
        <v/>
      </c>
      <c r="B295" s="34">
        <f>'Team 3'!B95</f>
        <v>0</v>
      </c>
      <c r="C295" s="29" t="str">
        <f t="shared" si="12"/>
        <v>LMH</v>
      </c>
      <c r="D295" s="28" t="str">
        <f>'Team 3'!C95</f>
        <v/>
      </c>
      <c r="E295" s="29" t="str">
        <f t="shared" si="16"/>
        <v/>
      </c>
      <c r="F295" s="29" t="str">
        <f t="shared" si="17"/>
        <v>JV</v>
      </c>
    </row>
    <row r="296" spans="1:6" x14ac:dyDescent="0.2">
      <c r="A296" s="29" t="str">
        <f>IF('Team 3'!A96&lt;&gt;"",'Team 3'!A96,"")</f>
        <v/>
      </c>
      <c r="B296" s="34">
        <f>'Team 3'!B96</f>
        <v>0</v>
      </c>
      <c r="C296" s="29" t="str">
        <f t="shared" si="12"/>
        <v>LMH</v>
      </c>
      <c r="D296" s="28" t="str">
        <f>'Team 3'!C96</f>
        <v/>
      </c>
      <c r="E296" s="29" t="str">
        <f t="shared" si="16"/>
        <v/>
      </c>
      <c r="F296" s="29" t="str">
        <f t="shared" si="17"/>
        <v>JV</v>
      </c>
    </row>
    <row r="297" spans="1:6" x14ac:dyDescent="0.2">
      <c r="A297" s="29" t="str">
        <f>IF('Team 3'!A97&lt;&gt;"",'Team 3'!A97,"")</f>
        <v/>
      </c>
      <c r="B297" s="34">
        <f>'Team 3'!B97</f>
        <v>0</v>
      </c>
      <c r="C297" s="29" t="str">
        <f t="shared" si="12"/>
        <v>LMH</v>
      </c>
      <c r="D297" s="28" t="str">
        <f>'Team 3'!C97</f>
        <v/>
      </c>
      <c r="E297" s="29" t="str">
        <f t="shared" si="16"/>
        <v/>
      </c>
      <c r="F297" s="29" t="str">
        <f t="shared" si="17"/>
        <v>JV</v>
      </c>
    </row>
    <row r="298" spans="1:6" x14ac:dyDescent="0.2">
      <c r="A298" s="29" t="str">
        <f>IF('Team 3'!A98&lt;&gt;"",'Team 3'!A98,"")</f>
        <v/>
      </c>
      <c r="B298" s="34">
        <f>'Team 3'!B98</f>
        <v>0</v>
      </c>
      <c r="C298" s="29" t="str">
        <f t="shared" si="12"/>
        <v>LMH</v>
      </c>
      <c r="D298" s="28" t="str">
        <f>'Team 3'!C98</f>
        <v/>
      </c>
      <c r="E298" s="29" t="str">
        <f t="shared" si="16"/>
        <v/>
      </c>
      <c r="F298" s="29" t="str">
        <f t="shared" si="17"/>
        <v>JV</v>
      </c>
    </row>
    <row r="299" spans="1:6" x14ac:dyDescent="0.2">
      <c r="A299" s="29" t="str">
        <f>IF('Team 3'!A99&lt;&gt;"",'Team 3'!A99,"")</f>
        <v/>
      </c>
      <c r="B299" s="34">
        <f>'Team 3'!B99</f>
        <v>0</v>
      </c>
      <c r="C299" s="29" t="str">
        <f t="shared" si="12"/>
        <v>LMH</v>
      </c>
      <c r="D299" s="28" t="str">
        <f>'Team 3'!C99</f>
        <v/>
      </c>
      <c r="E299" s="29" t="str">
        <f t="shared" si="16"/>
        <v/>
      </c>
      <c r="F299" s="29" t="str">
        <f t="shared" si="17"/>
        <v>JV</v>
      </c>
    </row>
    <row r="300" spans="1:6" x14ac:dyDescent="0.2">
      <c r="A300" s="29" t="str">
        <f>IF('Team 3'!A100&lt;&gt;"",'Team 3'!A100,"")</f>
        <v/>
      </c>
      <c r="B300" s="34">
        <f>'Team 3'!B100</f>
        <v>0</v>
      </c>
      <c r="C300" s="29" t="str">
        <f t="shared" si="12"/>
        <v>LMH</v>
      </c>
      <c r="D300" s="28" t="str">
        <f>'Team 3'!C100</f>
        <v/>
      </c>
      <c r="E300" s="29" t="str">
        <f t="shared" si="16"/>
        <v/>
      </c>
      <c r="F300" s="29" t="str">
        <f t="shared" si="17"/>
        <v>JV</v>
      </c>
    </row>
    <row r="301" spans="1:6" x14ac:dyDescent="0.2">
      <c r="A301" s="29" t="str">
        <f>IF('Team 3'!A101&lt;&gt;"",'Team 3'!A101,"")</f>
        <v/>
      </c>
      <c r="B301" s="34">
        <f>'Team 3'!B101</f>
        <v>0</v>
      </c>
      <c r="C301" s="29" t="str">
        <f t="shared" si="12"/>
        <v>LMH</v>
      </c>
      <c r="D301" s="28" t="str">
        <f>'Team 3'!C101</f>
        <v/>
      </c>
      <c r="E301" s="29" t="str">
        <f t="shared" si="16"/>
        <v/>
      </c>
      <c r="F301" s="29" t="str">
        <f t="shared" si="17"/>
        <v>JV</v>
      </c>
    </row>
    <row r="302" spans="1:6" x14ac:dyDescent="0.2">
      <c r="A302" s="29" t="str">
        <f>IF('Team 3'!A102&lt;&gt;"",'Team 3'!A102,"")</f>
        <v/>
      </c>
      <c r="B302" s="34">
        <f>'Team 3'!B102</f>
        <v>0</v>
      </c>
      <c r="C302" s="29" t="str">
        <f t="shared" si="12"/>
        <v>LMH</v>
      </c>
      <c r="D302" s="28" t="str">
        <f>'Team 3'!C102</f>
        <v/>
      </c>
      <c r="E302" s="29" t="str">
        <f t="shared" si="16"/>
        <v/>
      </c>
      <c r="F302" s="29" t="str">
        <f t="shared" si="17"/>
        <v>JV</v>
      </c>
    </row>
    <row r="303" spans="1:6" x14ac:dyDescent="0.2">
      <c r="A303" s="29" t="str">
        <f>IF('Team 3'!A103&lt;&gt;"",'Team 3'!A103,"")</f>
        <v/>
      </c>
      <c r="B303" s="34">
        <f>'Team 3'!B103</f>
        <v>0</v>
      </c>
      <c r="C303" s="29" t="str">
        <f t="shared" si="12"/>
        <v>LMH</v>
      </c>
      <c r="D303" s="28" t="str">
        <f>'Team 3'!C103</f>
        <v/>
      </c>
      <c r="E303" s="29" t="str">
        <f t="shared" si="16"/>
        <v/>
      </c>
      <c r="F303" s="29" t="str">
        <f t="shared" si="17"/>
        <v>JV</v>
      </c>
    </row>
    <row r="304" spans="1:6" x14ac:dyDescent="0.2">
      <c r="A304" s="31" t="str">
        <f>IF('Team 3'!A104&lt;&gt;"",'Team 3'!A104,"")</f>
        <v/>
      </c>
      <c r="B304" s="20">
        <f>'Team 3'!B104</f>
        <v>0</v>
      </c>
      <c r="C304" s="31" t="str">
        <f t="shared" si="12"/>
        <v>LMH</v>
      </c>
      <c r="D304" s="30" t="str">
        <f>'Team 3'!C104</f>
        <v/>
      </c>
      <c r="E304" s="31" t="str">
        <f t="shared" si="16"/>
        <v/>
      </c>
      <c r="F304" s="31" t="str">
        <f t="shared" si="17"/>
        <v>JV</v>
      </c>
    </row>
    <row r="305" spans="1:6" hidden="1" x14ac:dyDescent="0.2">
      <c r="A305" s="29" t="str">
        <f>IF('Team 4'!A5&lt;&gt;"",'Team 4'!A5,"")</f>
        <v/>
      </c>
      <c r="B305" s="34">
        <f>'Team 4'!B5</f>
        <v>0</v>
      </c>
      <c r="C305" s="29" t="str">
        <f t="shared" ref="C305:C331" si="18">_Abb4</f>
        <v>LMH</v>
      </c>
      <c r="D305" s="28" t="str">
        <f>'Team 4'!C5</f>
        <v/>
      </c>
      <c r="E305" s="29" t="str">
        <f>IF(A305&lt;&gt;"",RANK(A305,$A$305:$A$331,1),"")</f>
        <v/>
      </c>
      <c r="F305" s="29" t="str">
        <f>IF(E305&lt;=8,"Var","JV")</f>
        <v>JV</v>
      </c>
    </row>
    <row r="306" spans="1:6" hidden="1" x14ac:dyDescent="0.2">
      <c r="A306" s="29" t="str">
        <f>IF('Team 4'!A6&lt;&gt;"",'Team 4'!A6,"")</f>
        <v/>
      </c>
      <c r="B306" s="34">
        <f>'Team 4'!B6</f>
        <v>0</v>
      </c>
      <c r="C306" s="29" t="str">
        <f t="shared" si="18"/>
        <v>LMH</v>
      </c>
      <c r="D306" s="28" t="str">
        <f>'Team 4'!C6</f>
        <v/>
      </c>
      <c r="E306" s="29" t="str">
        <f t="shared" ref="E306:E331" si="19">IF(A306&lt;&gt;"",RANK(A306,$A$305:$A$331,1),"")</f>
        <v/>
      </c>
      <c r="F306" s="29" t="str">
        <f t="shared" ref="F306:F344" si="20">IF(E306&lt;=8,"Var","JV")</f>
        <v>JV</v>
      </c>
    </row>
    <row r="307" spans="1:6" hidden="1" x14ac:dyDescent="0.2">
      <c r="A307" s="29" t="str">
        <f>IF('Team 4'!A7&lt;&gt;"",'Team 4'!A7,"")</f>
        <v/>
      </c>
      <c r="B307" s="34">
        <f>'Team 4'!B7</f>
        <v>0</v>
      </c>
      <c r="C307" s="29" t="str">
        <f t="shared" si="18"/>
        <v>LMH</v>
      </c>
      <c r="D307" s="28" t="str">
        <f>'Team 4'!C7</f>
        <v/>
      </c>
      <c r="E307" s="29" t="str">
        <f t="shared" si="19"/>
        <v/>
      </c>
      <c r="F307" s="29" t="str">
        <f t="shared" si="20"/>
        <v>JV</v>
      </c>
    </row>
    <row r="308" spans="1:6" hidden="1" x14ac:dyDescent="0.2">
      <c r="A308" s="29" t="str">
        <f>IF('Team 4'!A8&lt;&gt;"",'Team 4'!A8,"")</f>
        <v/>
      </c>
      <c r="B308" s="34">
        <f>'Team 4'!B8</f>
        <v>0</v>
      </c>
      <c r="C308" s="29" t="str">
        <f t="shared" si="18"/>
        <v>LMH</v>
      </c>
      <c r="D308" s="28" t="str">
        <f>'Team 4'!C8</f>
        <v/>
      </c>
      <c r="E308" s="29" t="str">
        <f t="shared" si="19"/>
        <v/>
      </c>
      <c r="F308" s="29" t="str">
        <f t="shared" si="20"/>
        <v>JV</v>
      </c>
    </row>
    <row r="309" spans="1:6" hidden="1" x14ac:dyDescent="0.2">
      <c r="A309" s="29" t="str">
        <f>IF('Team 4'!A9&lt;&gt;"",'Team 4'!A9,"")</f>
        <v/>
      </c>
      <c r="B309" s="34">
        <f>'Team 4'!B9</f>
        <v>0</v>
      </c>
      <c r="C309" s="29" t="str">
        <f t="shared" si="18"/>
        <v>LMH</v>
      </c>
      <c r="D309" s="28" t="str">
        <f>'Team 4'!C9</f>
        <v/>
      </c>
      <c r="E309" s="29" t="str">
        <f t="shared" si="19"/>
        <v/>
      </c>
      <c r="F309" s="29" t="str">
        <f t="shared" si="20"/>
        <v>JV</v>
      </c>
    </row>
    <row r="310" spans="1:6" hidden="1" x14ac:dyDescent="0.2">
      <c r="A310" s="29" t="str">
        <f>IF('Team 4'!A10&lt;&gt;"",'Team 4'!A10,"")</f>
        <v/>
      </c>
      <c r="B310" s="34">
        <f>'Team 4'!B10</f>
        <v>0</v>
      </c>
      <c r="C310" s="29" t="str">
        <f t="shared" si="18"/>
        <v>LMH</v>
      </c>
      <c r="D310" s="28" t="str">
        <f>'Team 4'!C10</f>
        <v/>
      </c>
      <c r="E310" s="29" t="str">
        <f t="shared" si="19"/>
        <v/>
      </c>
      <c r="F310" s="29" t="str">
        <f t="shared" si="20"/>
        <v>JV</v>
      </c>
    </row>
    <row r="311" spans="1:6" hidden="1" x14ac:dyDescent="0.2">
      <c r="A311" s="29" t="str">
        <f>IF('Team 4'!A11&lt;&gt;"",'Team 4'!A11,"")</f>
        <v/>
      </c>
      <c r="B311" s="34">
        <f>'Team 4'!B11</f>
        <v>0</v>
      </c>
      <c r="C311" s="29" t="str">
        <f t="shared" si="18"/>
        <v>LMH</v>
      </c>
      <c r="D311" s="28" t="str">
        <f>'Team 4'!C11</f>
        <v/>
      </c>
      <c r="E311" s="29" t="str">
        <f t="shared" si="19"/>
        <v/>
      </c>
      <c r="F311" s="29" t="str">
        <f t="shared" si="20"/>
        <v>JV</v>
      </c>
    </row>
    <row r="312" spans="1:6" hidden="1" x14ac:dyDescent="0.2">
      <c r="A312" s="29" t="str">
        <f>IF('Team 4'!A12&lt;&gt;"",'Team 4'!A12,"")</f>
        <v/>
      </c>
      <c r="B312" s="34">
        <f>'Team 4'!B12</f>
        <v>0</v>
      </c>
      <c r="C312" s="29" t="str">
        <f t="shared" si="18"/>
        <v>LMH</v>
      </c>
      <c r="D312" s="28" t="str">
        <f>'Team 4'!C12</f>
        <v/>
      </c>
      <c r="E312" s="29" t="str">
        <f t="shared" si="19"/>
        <v/>
      </c>
      <c r="F312" s="29" t="str">
        <f t="shared" si="20"/>
        <v>JV</v>
      </c>
    </row>
    <row r="313" spans="1:6" hidden="1" x14ac:dyDescent="0.2">
      <c r="A313" s="29" t="str">
        <f>IF('Team 4'!A13&lt;&gt;"",'Team 4'!A13,"")</f>
        <v/>
      </c>
      <c r="B313" s="34">
        <f>'Team 4'!B13</f>
        <v>0</v>
      </c>
      <c r="C313" s="29" t="str">
        <f t="shared" si="18"/>
        <v>LMH</v>
      </c>
      <c r="D313" s="28" t="str">
        <f>'Team 4'!C13</f>
        <v/>
      </c>
      <c r="E313" s="29" t="str">
        <f t="shared" si="19"/>
        <v/>
      </c>
      <c r="F313" s="29" t="str">
        <f t="shared" si="20"/>
        <v>JV</v>
      </c>
    </row>
    <row r="314" spans="1:6" hidden="1" x14ac:dyDescent="0.2">
      <c r="A314" s="29" t="str">
        <f>IF('Team 4'!A14&lt;&gt;"",'Team 4'!A14,"")</f>
        <v/>
      </c>
      <c r="B314" s="34">
        <f>'Team 4'!B14</f>
        <v>0</v>
      </c>
      <c r="C314" s="29" t="str">
        <f t="shared" si="18"/>
        <v>LMH</v>
      </c>
      <c r="D314" s="28" t="str">
        <f>'Team 4'!C14</f>
        <v/>
      </c>
      <c r="E314" s="29" t="str">
        <f t="shared" si="19"/>
        <v/>
      </c>
      <c r="F314" s="29" t="str">
        <f t="shared" si="20"/>
        <v>JV</v>
      </c>
    </row>
    <row r="315" spans="1:6" hidden="1" x14ac:dyDescent="0.2">
      <c r="A315" s="29" t="str">
        <f>IF('Team 4'!A15&lt;&gt;"",'Team 4'!A15,"")</f>
        <v/>
      </c>
      <c r="B315" s="34">
        <f>'Team 4'!B15</f>
        <v>0</v>
      </c>
      <c r="C315" s="29" t="str">
        <f t="shared" si="18"/>
        <v>LMH</v>
      </c>
      <c r="D315" s="28" t="str">
        <f>'Team 4'!C15</f>
        <v/>
      </c>
      <c r="E315" s="29" t="str">
        <f t="shared" si="19"/>
        <v/>
      </c>
      <c r="F315" s="29" t="str">
        <f t="shared" si="20"/>
        <v>JV</v>
      </c>
    </row>
    <row r="316" spans="1:6" hidden="1" x14ac:dyDescent="0.2">
      <c r="A316" s="29" t="str">
        <f>IF('Team 4'!A16&lt;&gt;"",'Team 4'!A16,"")</f>
        <v/>
      </c>
      <c r="B316" s="34">
        <f>'Team 4'!B16</f>
        <v>0</v>
      </c>
      <c r="C316" s="29" t="str">
        <f t="shared" si="18"/>
        <v>LMH</v>
      </c>
      <c r="D316" s="28" t="str">
        <f>'Team 4'!C16</f>
        <v/>
      </c>
      <c r="E316" s="29" t="str">
        <f t="shared" si="19"/>
        <v/>
      </c>
      <c r="F316" s="29" t="str">
        <f t="shared" si="20"/>
        <v>JV</v>
      </c>
    </row>
    <row r="317" spans="1:6" hidden="1" x14ac:dyDescent="0.2">
      <c r="A317" s="29" t="str">
        <f>IF('Team 4'!A17&lt;&gt;"",'Team 4'!A17,"")</f>
        <v/>
      </c>
      <c r="B317" s="34">
        <f>'Team 4'!B17</f>
        <v>0</v>
      </c>
      <c r="C317" s="29" t="str">
        <f t="shared" si="18"/>
        <v>LMH</v>
      </c>
      <c r="D317" s="28" t="str">
        <f>'Team 4'!C17</f>
        <v/>
      </c>
      <c r="E317" s="29" t="str">
        <f t="shared" si="19"/>
        <v/>
      </c>
      <c r="F317" s="29" t="str">
        <f t="shared" si="20"/>
        <v>JV</v>
      </c>
    </row>
    <row r="318" spans="1:6" hidden="1" x14ac:dyDescent="0.2">
      <c r="A318" s="29" t="str">
        <f>IF('Team 4'!A18&lt;&gt;"",'Team 4'!A18,"")</f>
        <v/>
      </c>
      <c r="B318" s="34">
        <f>'Team 4'!B18</f>
        <v>0</v>
      </c>
      <c r="C318" s="29" t="str">
        <f t="shared" si="18"/>
        <v>LMH</v>
      </c>
      <c r="D318" s="28" t="str">
        <f>'Team 4'!C18</f>
        <v/>
      </c>
      <c r="E318" s="29" t="str">
        <f t="shared" si="19"/>
        <v/>
      </c>
      <c r="F318" s="29" t="str">
        <f t="shared" si="20"/>
        <v>JV</v>
      </c>
    </row>
    <row r="319" spans="1:6" hidden="1" x14ac:dyDescent="0.2">
      <c r="A319" s="29" t="str">
        <f>IF('Team 4'!A19&lt;&gt;"",'Team 4'!A19,"")</f>
        <v/>
      </c>
      <c r="B319" s="34">
        <f>'Team 4'!B19</f>
        <v>0</v>
      </c>
      <c r="C319" s="29" t="str">
        <f t="shared" si="18"/>
        <v>LMH</v>
      </c>
      <c r="D319" s="28" t="str">
        <f>'Team 4'!C19</f>
        <v/>
      </c>
      <c r="E319" s="29" t="str">
        <f t="shared" si="19"/>
        <v/>
      </c>
      <c r="F319" s="29" t="str">
        <f t="shared" si="20"/>
        <v>JV</v>
      </c>
    </row>
    <row r="320" spans="1:6" hidden="1" x14ac:dyDescent="0.2">
      <c r="A320" s="29" t="str">
        <f>IF('Team 4'!A20&lt;&gt;"",'Team 4'!A20,"")</f>
        <v/>
      </c>
      <c r="B320" s="34">
        <f>'Team 4'!B20</f>
        <v>0</v>
      </c>
      <c r="C320" s="29" t="str">
        <f t="shared" si="18"/>
        <v>LMH</v>
      </c>
      <c r="D320" s="28" t="str">
        <f>'Team 4'!C20</f>
        <v/>
      </c>
      <c r="E320" s="29" t="str">
        <f t="shared" si="19"/>
        <v/>
      </c>
      <c r="F320" s="29" t="str">
        <f t="shared" si="20"/>
        <v>JV</v>
      </c>
    </row>
    <row r="321" spans="1:6" hidden="1" x14ac:dyDescent="0.2">
      <c r="A321" s="29" t="str">
        <f>IF('Team 4'!A21&lt;&gt;"",'Team 4'!A21,"")</f>
        <v/>
      </c>
      <c r="B321" s="34">
        <f>'Team 4'!B21</f>
        <v>0</v>
      </c>
      <c r="C321" s="29" t="str">
        <f t="shared" si="18"/>
        <v>LMH</v>
      </c>
      <c r="D321" s="28" t="str">
        <f>'Team 4'!C21</f>
        <v/>
      </c>
      <c r="E321" s="29" t="str">
        <f t="shared" si="19"/>
        <v/>
      </c>
      <c r="F321" s="29" t="str">
        <f t="shared" si="20"/>
        <v>JV</v>
      </c>
    </row>
    <row r="322" spans="1:6" hidden="1" x14ac:dyDescent="0.2">
      <c r="A322" s="29" t="str">
        <f>IF('Team 4'!A22&lt;&gt;"",'Team 4'!A22,"")</f>
        <v/>
      </c>
      <c r="B322" s="34">
        <f>'Team 4'!B22</f>
        <v>0</v>
      </c>
      <c r="C322" s="29" t="str">
        <f t="shared" si="18"/>
        <v>LMH</v>
      </c>
      <c r="D322" s="28" t="str">
        <f>'Team 4'!C22</f>
        <v/>
      </c>
      <c r="E322" s="29" t="str">
        <f t="shared" si="19"/>
        <v/>
      </c>
      <c r="F322" s="29" t="str">
        <f t="shared" si="20"/>
        <v>JV</v>
      </c>
    </row>
    <row r="323" spans="1:6" hidden="1" x14ac:dyDescent="0.2">
      <c r="A323" s="29" t="str">
        <f>IF('Team 4'!A23&lt;&gt;"",'Team 4'!A23,"")</f>
        <v/>
      </c>
      <c r="B323" s="34">
        <f>'Team 4'!B23</f>
        <v>0</v>
      </c>
      <c r="C323" s="29" t="str">
        <f t="shared" si="18"/>
        <v>LMH</v>
      </c>
      <c r="D323" s="28" t="str">
        <f>'Team 4'!C23</f>
        <v/>
      </c>
      <c r="E323" s="29" t="str">
        <f t="shared" si="19"/>
        <v/>
      </c>
      <c r="F323" s="29" t="str">
        <f t="shared" si="20"/>
        <v>JV</v>
      </c>
    </row>
    <row r="324" spans="1:6" hidden="1" x14ac:dyDescent="0.2">
      <c r="A324" s="29" t="str">
        <f>IF('Team 4'!A24&lt;&gt;"",'Team 4'!A24,"")</f>
        <v/>
      </c>
      <c r="B324" s="34">
        <f>'Team 4'!B24</f>
        <v>0</v>
      </c>
      <c r="C324" s="29" t="str">
        <f t="shared" si="18"/>
        <v>LMH</v>
      </c>
      <c r="D324" s="28" t="str">
        <f>'Team 4'!C24</f>
        <v/>
      </c>
      <c r="E324" s="29" t="str">
        <f t="shared" si="19"/>
        <v/>
      </c>
      <c r="F324" s="29" t="str">
        <f t="shared" si="20"/>
        <v>JV</v>
      </c>
    </row>
    <row r="325" spans="1:6" hidden="1" x14ac:dyDescent="0.2">
      <c r="A325" s="29" t="str">
        <f>IF('Team 4'!A25&lt;&gt;"",'Team 4'!A25,"")</f>
        <v/>
      </c>
      <c r="B325" s="34">
        <f>'Team 4'!B25</f>
        <v>0</v>
      </c>
      <c r="C325" s="29" t="str">
        <f t="shared" si="18"/>
        <v>LMH</v>
      </c>
      <c r="D325" s="28" t="str">
        <f>'Team 4'!C25</f>
        <v/>
      </c>
      <c r="E325" s="29" t="str">
        <f t="shared" si="19"/>
        <v/>
      </c>
      <c r="F325" s="29" t="str">
        <f t="shared" si="20"/>
        <v>JV</v>
      </c>
    </row>
    <row r="326" spans="1:6" hidden="1" x14ac:dyDescent="0.2">
      <c r="A326" s="29" t="str">
        <f>IF('Team 4'!A26&lt;&gt;"",'Team 4'!A26,"")</f>
        <v/>
      </c>
      <c r="B326" s="34">
        <f>'Team 4'!B26</f>
        <v>0</v>
      </c>
      <c r="C326" s="29" t="str">
        <f t="shared" si="18"/>
        <v>LMH</v>
      </c>
      <c r="D326" s="28" t="str">
        <f>'Team 4'!C26</f>
        <v/>
      </c>
      <c r="E326" s="29" t="str">
        <f t="shared" si="19"/>
        <v/>
      </c>
      <c r="F326" s="29" t="str">
        <f t="shared" si="20"/>
        <v>JV</v>
      </c>
    </row>
    <row r="327" spans="1:6" hidden="1" x14ac:dyDescent="0.2">
      <c r="A327" s="29" t="str">
        <f>IF('Team 4'!A27&lt;&gt;"",'Team 4'!A27,"")</f>
        <v/>
      </c>
      <c r="B327" s="34">
        <f>'Team 4'!B27</f>
        <v>0</v>
      </c>
      <c r="C327" s="29" t="str">
        <f t="shared" si="18"/>
        <v>LMH</v>
      </c>
      <c r="D327" s="28" t="str">
        <f>'Team 4'!C27</f>
        <v/>
      </c>
      <c r="E327" s="29" t="str">
        <f t="shared" si="19"/>
        <v/>
      </c>
      <c r="F327" s="29" t="str">
        <f t="shared" si="20"/>
        <v>JV</v>
      </c>
    </row>
    <row r="328" spans="1:6" hidden="1" x14ac:dyDescent="0.2">
      <c r="A328" s="29" t="str">
        <f>IF('Team 4'!A28&lt;&gt;"",'Team 4'!A28,"")</f>
        <v/>
      </c>
      <c r="B328" s="34">
        <f>'Team 4'!B28</f>
        <v>0</v>
      </c>
      <c r="C328" s="29" t="str">
        <f t="shared" si="18"/>
        <v>LMH</v>
      </c>
      <c r="D328" s="28" t="str">
        <f>'Team 4'!C28</f>
        <v/>
      </c>
      <c r="E328" s="29" t="str">
        <f t="shared" si="19"/>
        <v/>
      </c>
      <c r="F328" s="29" t="str">
        <f t="shared" si="20"/>
        <v>JV</v>
      </c>
    </row>
    <row r="329" spans="1:6" hidden="1" x14ac:dyDescent="0.2">
      <c r="A329" s="29" t="str">
        <f>IF('Team 4'!A29&lt;&gt;"",'Team 4'!A29,"")</f>
        <v/>
      </c>
      <c r="B329" s="34">
        <f>'Team 4'!B29</f>
        <v>0</v>
      </c>
      <c r="C329" s="29" t="str">
        <f t="shared" si="18"/>
        <v>LMH</v>
      </c>
      <c r="D329" s="28" t="str">
        <f>'Team 4'!C29</f>
        <v/>
      </c>
      <c r="E329" s="29" t="str">
        <f t="shared" si="19"/>
        <v/>
      </c>
      <c r="F329" s="29" t="str">
        <f t="shared" si="20"/>
        <v>JV</v>
      </c>
    </row>
    <row r="330" spans="1:6" hidden="1" x14ac:dyDescent="0.2">
      <c r="A330" s="29" t="str">
        <f>IF('Team 4'!A30&lt;&gt;"",'Team 4'!A30,"")</f>
        <v/>
      </c>
      <c r="B330" s="34">
        <f>'Team 4'!B30</f>
        <v>0</v>
      </c>
      <c r="C330" s="29" t="str">
        <f t="shared" si="18"/>
        <v>LMH</v>
      </c>
      <c r="D330" s="28" t="str">
        <f>'Team 4'!C30</f>
        <v/>
      </c>
      <c r="E330" s="29" t="str">
        <f t="shared" si="19"/>
        <v/>
      </c>
      <c r="F330" s="29" t="str">
        <f t="shared" si="20"/>
        <v>JV</v>
      </c>
    </row>
    <row r="331" spans="1:6" hidden="1" x14ac:dyDescent="0.2">
      <c r="A331" s="31" t="str">
        <f>IF('Team 4'!A31&lt;&gt;"",'Team 4'!A31,"")</f>
        <v/>
      </c>
      <c r="B331" s="20">
        <f>'Team 4'!B31</f>
        <v>0</v>
      </c>
      <c r="C331" s="31" t="str">
        <f t="shared" si="18"/>
        <v>LMH</v>
      </c>
      <c r="D331" s="30" t="str">
        <f>'Team 4'!C31</f>
        <v/>
      </c>
      <c r="E331" s="31" t="str">
        <f t="shared" si="19"/>
        <v/>
      </c>
      <c r="F331" s="29" t="str">
        <f t="shared" si="20"/>
        <v>JV</v>
      </c>
    </row>
    <row r="332" spans="1:6" hidden="1" x14ac:dyDescent="0.2">
      <c r="A332" s="29" t="str">
        <f>IF('Team 5'!A5&lt;&gt;"",'Team 5'!A5,"")</f>
        <v/>
      </c>
      <c r="B332" s="34">
        <f>'Team 5'!B5</f>
        <v>0</v>
      </c>
      <c r="C332" s="29">
        <f t="shared" ref="C332:C358" si="21">_Abb5</f>
        <v>0</v>
      </c>
      <c r="D332" s="28" t="str">
        <f>'Team 5'!C5</f>
        <v/>
      </c>
      <c r="E332" s="38" t="str">
        <f>IF(A332&lt;&gt;"",RANK(A332,$A$332:$A$358,1),"")</f>
        <v/>
      </c>
      <c r="F332" s="29" t="str">
        <f t="shared" si="20"/>
        <v>JV</v>
      </c>
    </row>
    <row r="333" spans="1:6" hidden="1" x14ac:dyDescent="0.2">
      <c r="A333" s="29" t="str">
        <f>IF('Team 5'!A6&lt;&gt;"",'Team 5'!A6,"")</f>
        <v/>
      </c>
      <c r="B333" s="34">
        <f>'Team 5'!B6</f>
        <v>0</v>
      </c>
      <c r="C333" s="29">
        <f t="shared" si="21"/>
        <v>0</v>
      </c>
      <c r="D333" s="28" t="str">
        <f>'Team 5'!C6</f>
        <v/>
      </c>
      <c r="E333" s="37" t="str">
        <f t="shared" ref="E333:E358" si="22">IF(A333&lt;&gt;"",RANK(A333,$A$332:$A$358,1),"")</f>
        <v/>
      </c>
      <c r="F333" s="29" t="str">
        <f t="shared" si="20"/>
        <v>JV</v>
      </c>
    </row>
    <row r="334" spans="1:6" hidden="1" x14ac:dyDescent="0.2">
      <c r="A334" s="29" t="str">
        <f>IF('Team 5'!A7&lt;&gt;"",'Team 5'!A7,"")</f>
        <v/>
      </c>
      <c r="B334" s="34">
        <f>'Team 5'!B7</f>
        <v>0</v>
      </c>
      <c r="C334" s="29">
        <f t="shared" si="21"/>
        <v>0</v>
      </c>
      <c r="D334" s="28" t="str">
        <f>'Team 5'!C7</f>
        <v/>
      </c>
      <c r="E334" s="37" t="str">
        <f t="shared" si="22"/>
        <v/>
      </c>
      <c r="F334" s="29" t="str">
        <f t="shared" si="20"/>
        <v>JV</v>
      </c>
    </row>
    <row r="335" spans="1:6" hidden="1" x14ac:dyDescent="0.2">
      <c r="A335" s="29" t="str">
        <f>IF('Team 5'!A8&lt;&gt;"",'Team 5'!A8,"")</f>
        <v/>
      </c>
      <c r="B335" s="34">
        <f>'Team 5'!B8</f>
        <v>0</v>
      </c>
      <c r="C335" s="29">
        <f t="shared" si="21"/>
        <v>0</v>
      </c>
      <c r="D335" s="28" t="str">
        <f>'Team 5'!C8</f>
        <v/>
      </c>
      <c r="E335" s="37" t="str">
        <f t="shared" si="22"/>
        <v/>
      </c>
      <c r="F335" s="29" t="str">
        <f t="shared" si="20"/>
        <v>JV</v>
      </c>
    </row>
    <row r="336" spans="1:6" hidden="1" x14ac:dyDescent="0.2">
      <c r="A336" s="29" t="str">
        <f>IF('Team 5'!A9&lt;&gt;"",'Team 5'!A9,"")</f>
        <v/>
      </c>
      <c r="B336" s="34">
        <f>'Team 5'!B9</f>
        <v>0</v>
      </c>
      <c r="C336" s="29">
        <f t="shared" si="21"/>
        <v>0</v>
      </c>
      <c r="D336" s="28" t="str">
        <f>'Team 5'!C9</f>
        <v/>
      </c>
      <c r="E336" s="37" t="str">
        <f t="shared" si="22"/>
        <v/>
      </c>
      <c r="F336" s="29" t="str">
        <f t="shared" si="20"/>
        <v>JV</v>
      </c>
    </row>
    <row r="337" spans="1:6" hidden="1" x14ac:dyDescent="0.2">
      <c r="A337" s="29" t="str">
        <f>IF('Team 5'!A10&lt;&gt;"",'Team 5'!A10,"")</f>
        <v/>
      </c>
      <c r="B337" s="34">
        <f>'Team 5'!B10</f>
        <v>0</v>
      </c>
      <c r="C337" s="29">
        <f t="shared" si="21"/>
        <v>0</v>
      </c>
      <c r="D337" s="28" t="str">
        <f>'Team 5'!C10</f>
        <v/>
      </c>
      <c r="E337" s="37" t="str">
        <f t="shared" si="22"/>
        <v/>
      </c>
      <c r="F337" s="29" t="str">
        <f t="shared" si="20"/>
        <v>JV</v>
      </c>
    </row>
    <row r="338" spans="1:6" hidden="1" x14ac:dyDescent="0.2">
      <c r="A338" s="29" t="str">
        <f>IF('Team 5'!A11&lt;&gt;"",'Team 5'!A11,"")</f>
        <v/>
      </c>
      <c r="B338" s="34">
        <f>'Team 5'!B11</f>
        <v>0</v>
      </c>
      <c r="C338" s="29">
        <f t="shared" si="21"/>
        <v>0</v>
      </c>
      <c r="D338" s="28" t="str">
        <f>'Team 5'!C11</f>
        <v/>
      </c>
      <c r="E338" s="37" t="str">
        <f t="shared" si="22"/>
        <v/>
      </c>
      <c r="F338" s="29" t="str">
        <f t="shared" si="20"/>
        <v>JV</v>
      </c>
    </row>
    <row r="339" spans="1:6" hidden="1" x14ac:dyDescent="0.2">
      <c r="A339" s="29" t="str">
        <f>IF('Team 5'!A12&lt;&gt;"",'Team 5'!A12,"")</f>
        <v/>
      </c>
      <c r="B339" s="34">
        <f>'Team 5'!B12</f>
        <v>0</v>
      </c>
      <c r="C339" s="29">
        <f t="shared" si="21"/>
        <v>0</v>
      </c>
      <c r="D339" s="28" t="str">
        <f>'Team 5'!C12</f>
        <v/>
      </c>
      <c r="E339" s="37" t="str">
        <f t="shared" si="22"/>
        <v/>
      </c>
      <c r="F339" s="29" t="str">
        <f t="shared" si="20"/>
        <v>JV</v>
      </c>
    </row>
    <row r="340" spans="1:6" hidden="1" x14ac:dyDescent="0.2">
      <c r="A340" s="29" t="str">
        <f>IF('Team 5'!A13&lt;&gt;"",'Team 5'!A13,"")</f>
        <v/>
      </c>
      <c r="B340" s="34">
        <f>'Team 5'!B13</f>
        <v>0</v>
      </c>
      <c r="C340" s="29">
        <f t="shared" si="21"/>
        <v>0</v>
      </c>
      <c r="D340" s="28" t="str">
        <f>'Team 5'!C13</f>
        <v/>
      </c>
      <c r="E340" s="37" t="str">
        <f t="shared" si="22"/>
        <v/>
      </c>
      <c r="F340" s="29" t="str">
        <f t="shared" si="20"/>
        <v>JV</v>
      </c>
    </row>
    <row r="341" spans="1:6" hidden="1" x14ac:dyDescent="0.2">
      <c r="A341" s="29" t="str">
        <f>IF('Team 5'!A14&lt;&gt;"",'Team 5'!A14,"")</f>
        <v/>
      </c>
      <c r="B341" s="34">
        <f>'Team 5'!B14</f>
        <v>0</v>
      </c>
      <c r="C341" s="29">
        <f t="shared" si="21"/>
        <v>0</v>
      </c>
      <c r="D341" s="28" t="str">
        <f>'Team 5'!C14</f>
        <v/>
      </c>
      <c r="E341" s="37" t="str">
        <f t="shared" si="22"/>
        <v/>
      </c>
      <c r="F341" s="29" t="str">
        <f t="shared" si="20"/>
        <v>JV</v>
      </c>
    </row>
    <row r="342" spans="1:6" hidden="1" x14ac:dyDescent="0.2">
      <c r="A342" s="29" t="str">
        <f>IF('Team 5'!A15&lt;&gt;"",'Team 5'!A15,"")</f>
        <v/>
      </c>
      <c r="B342" s="34">
        <f>'Team 5'!B15</f>
        <v>0</v>
      </c>
      <c r="C342" s="29">
        <f t="shared" si="21"/>
        <v>0</v>
      </c>
      <c r="D342" s="28" t="str">
        <f>'Team 5'!C15</f>
        <v/>
      </c>
      <c r="E342" s="37" t="str">
        <f t="shared" si="22"/>
        <v/>
      </c>
      <c r="F342" s="29" t="str">
        <f t="shared" si="20"/>
        <v>JV</v>
      </c>
    </row>
    <row r="343" spans="1:6" hidden="1" x14ac:dyDescent="0.2">
      <c r="A343" s="29" t="str">
        <f>IF('Team 5'!A16&lt;&gt;"",'Team 5'!A16,"")</f>
        <v/>
      </c>
      <c r="B343" s="34">
        <f>'Team 5'!B16</f>
        <v>0</v>
      </c>
      <c r="C343" s="29">
        <f t="shared" si="21"/>
        <v>0</v>
      </c>
      <c r="D343" s="28" t="str">
        <f>'Team 5'!C16</f>
        <v/>
      </c>
      <c r="E343" s="37" t="str">
        <f t="shared" si="22"/>
        <v/>
      </c>
      <c r="F343" s="29" t="str">
        <f t="shared" si="20"/>
        <v>JV</v>
      </c>
    </row>
    <row r="344" spans="1:6" hidden="1" x14ac:dyDescent="0.2">
      <c r="A344" s="29" t="str">
        <f>IF('Team 5'!A17&lt;&gt;"",'Team 5'!A17,"")</f>
        <v/>
      </c>
      <c r="B344" s="34">
        <f>'Team 5'!B17</f>
        <v>0</v>
      </c>
      <c r="C344" s="29">
        <f t="shared" si="21"/>
        <v>0</v>
      </c>
      <c r="D344" s="28" t="str">
        <f>'Team 5'!C17</f>
        <v/>
      </c>
      <c r="E344" s="37" t="str">
        <f t="shared" si="22"/>
        <v/>
      </c>
      <c r="F344" s="29" t="str">
        <f t="shared" si="20"/>
        <v>JV</v>
      </c>
    </row>
    <row r="345" spans="1:6" hidden="1" x14ac:dyDescent="0.2">
      <c r="A345" s="29" t="str">
        <f>IF('Team 5'!A18&lt;&gt;"",'Team 5'!A18,"")</f>
        <v/>
      </c>
      <c r="B345" s="34">
        <f>'Team 5'!B18</f>
        <v>0</v>
      </c>
      <c r="C345" s="29">
        <f t="shared" si="21"/>
        <v>0</v>
      </c>
      <c r="D345" s="28" t="str">
        <f>'Team 5'!C18</f>
        <v/>
      </c>
      <c r="E345" s="37" t="str">
        <f t="shared" si="22"/>
        <v/>
      </c>
      <c r="F345" s="29" t="str">
        <f>IF(E345&lt;=8,"Var","JV")</f>
        <v>JV</v>
      </c>
    </row>
    <row r="346" spans="1:6" hidden="1" x14ac:dyDescent="0.2">
      <c r="A346" s="29" t="str">
        <f>IF('Team 5'!A19&lt;&gt;"",'Team 5'!A19,"")</f>
        <v/>
      </c>
      <c r="B346" s="34">
        <f>'Team 5'!B19</f>
        <v>0</v>
      </c>
      <c r="C346" s="29">
        <f t="shared" si="21"/>
        <v>0</v>
      </c>
      <c r="D346" s="28" t="str">
        <f>'Team 5'!C19</f>
        <v/>
      </c>
      <c r="E346" s="37" t="str">
        <f t="shared" si="22"/>
        <v/>
      </c>
      <c r="F346" s="29" t="str">
        <f t="shared" ref="F346:F384" si="23">IF(E346&lt;=8,"Var","JV")</f>
        <v>JV</v>
      </c>
    </row>
    <row r="347" spans="1:6" hidden="1" x14ac:dyDescent="0.2">
      <c r="A347" s="29" t="str">
        <f>IF('Team 5'!A20&lt;&gt;"",'Team 5'!A20,"")</f>
        <v/>
      </c>
      <c r="B347" s="34">
        <f>'Team 5'!B20</f>
        <v>0</v>
      </c>
      <c r="C347" s="29">
        <f t="shared" si="21"/>
        <v>0</v>
      </c>
      <c r="D347" s="28" t="str">
        <f>'Team 5'!C20</f>
        <v/>
      </c>
      <c r="E347" s="37" t="str">
        <f t="shared" si="22"/>
        <v/>
      </c>
      <c r="F347" s="29" t="str">
        <f t="shared" si="23"/>
        <v>JV</v>
      </c>
    </row>
    <row r="348" spans="1:6" hidden="1" x14ac:dyDescent="0.2">
      <c r="A348" s="29" t="str">
        <f>IF('Team 5'!A21&lt;&gt;"",'Team 5'!A21,"")</f>
        <v/>
      </c>
      <c r="B348" s="34">
        <f>'Team 5'!B21</f>
        <v>0</v>
      </c>
      <c r="C348" s="29">
        <f t="shared" si="21"/>
        <v>0</v>
      </c>
      <c r="D348" s="28" t="str">
        <f>'Team 5'!C21</f>
        <v/>
      </c>
      <c r="E348" s="37" t="str">
        <f t="shared" si="22"/>
        <v/>
      </c>
      <c r="F348" s="29" t="str">
        <f t="shared" si="23"/>
        <v>JV</v>
      </c>
    </row>
    <row r="349" spans="1:6" hidden="1" x14ac:dyDescent="0.2">
      <c r="A349" s="29" t="str">
        <f>IF('Team 5'!A22&lt;&gt;"",'Team 5'!A22,"")</f>
        <v/>
      </c>
      <c r="B349" s="34">
        <f>'Team 5'!B22</f>
        <v>0</v>
      </c>
      <c r="C349" s="29">
        <f t="shared" si="21"/>
        <v>0</v>
      </c>
      <c r="D349" s="28" t="str">
        <f>'Team 5'!C22</f>
        <v/>
      </c>
      <c r="E349" s="37" t="str">
        <f t="shared" si="22"/>
        <v/>
      </c>
      <c r="F349" s="29" t="str">
        <f t="shared" si="23"/>
        <v>JV</v>
      </c>
    </row>
    <row r="350" spans="1:6" hidden="1" x14ac:dyDescent="0.2">
      <c r="A350" s="29" t="str">
        <f>IF('Team 5'!A23&lt;&gt;"",'Team 5'!A23,"")</f>
        <v/>
      </c>
      <c r="B350" s="34">
        <f>'Team 5'!B23</f>
        <v>0</v>
      </c>
      <c r="C350" s="29">
        <f t="shared" si="21"/>
        <v>0</v>
      </c>
      <c r="D350" s="28" t="str">
        <f>'Team 5'!C23</f>
        <v/>
      </c>
      <c r="E350" s="37" t="str">
        <f t="shared" si="22"/>
        <v/>
      </c>
      <c r="F350" s="29" t="str">
        <f t="shared" si="23"/>
        <v>JV</v>
      </c>
    </row>
    <row r="351" spans="1:6" hidden="1" x14ac:dyDescent="0.2">
      <c r="A351" s="29" t="str">
        <f>IF('Team 5'!A24&lt;&gt;"",'Team 5'!A24,"")</f>
        <v/>
      </c>
      <c r="B351" s="34">
        <f>'Team 5'!B24</f>
        <v>0</v>
      </c>
      <c r="C351" s="29">
        <f t="shared" si="21"/>
        <v>0</v>
      </c>
      <c r="D351" s="28" t="str">
        <f>'Team 5'!C24</f>
        <v/>
      </c>
      <c r="E351" s="37" t="str">
        <f t="shared" si="22"/>
        <v/>
      </c>
      <c r="F351" s="29" t="str">
        <f t="shared" si="23"/>
        <v>JV</v>
      </c>
    </row>
    <row r="352" spans="1:6" hidden="1" x14ac:dyDescent="0.2">
      <c r="A352" s="29" t="str">
        <f>IF('Team 5'!A25&lt;&gt;"",'Team 5'!A25,"")</f>
        <v/>
      </c>
      <c r="B352" s="34">
        <f>'Team 5'!B25</f>
        <v>0</v>
      </c>
      <c r="C352" s="29">
        <f t="shared" si="21"/>
        <v>0</v>
      </c>
      <c r="D352" s="28" t="str">
        <f>'Team 5'!C25</f>
        <v/>
      </c>
      <c r="E352" s="37" t="str">
        <f t="shared" si="22"/>
        <v/>
      </c>
      <c r="F352" s="29" t="str">
        <f t="shared" si="23"/>
        <v>JV</v>
      </c>
    </row>
    <row r="353" spans="1:6" hidden="1" x14ac:dyDescent="0.2">
      <c r="A353" s="29" t="str">
        <f>IF('Team 5'!A26&lt;&gt;"",'Team 5'!A26,"")</f>
        <v/>
      </c>
      <c r="B353" s="34">
        <f>'Team 5'!B26</f>
        <v>0</v>
      </c>
      <c r="C353" s="29">
        <f t="shared" si="21"/>
        <v>0</v>
      </c>
      <c r="D353" s="28" t="str">
        <f>'Team 5'!C26</f>
        <v/>
      </c>
      <c r="E353" s="37" t="str">
        <f t="shared" si="22"/>
        <v/>
      </c>
      <c r="F353" s="29" t="str">
        <f t="shared" si="23"/>
        <v>JV</v>
      </c>
    </row>
    <row r="354" spans="1:6" hidden="1" x14ac:dyDescent="0.2">
      <c r="A354" s="29" t="str">
        <f>IF('Team 5'!A27&lt;&gt;"",'Team 5'!A27,"")</f>
        <v/>
      </c>
      <c r="B354" s="34">
        <f>'Team 5'!B27</f>
        <v>0</v>
      </c>
      <c r="C354" s="29">
        <f t="shared" si="21"/>
        <v>0</v>
      </c>
      <c r="D354" s="28" t="str">
        <f>'Team 5'!C27</f>
        <v/>
      </c>
      <c r="E354" s="37" t="str">
        <f t="shared" si="22"/>
        <v/>
      </c>
      <c r="F354" s="29" t="str">
        <f t="shared" si="23"/>
        <v>JV</v>
      </c>
    </row>
    <row r="355" spans="1:6" hidden="1" x14ac:dyDescent="0.2">
      <c r="A355" s="29" t="str">
        <f>IF('Team 5'!A28&lt;&gt;"",'Team 5'!A28,"")</f>
        <v/>
      </c>
      <c r="B355" s="34">
        <f>'Team 5'!B28</f>
        <v>0</v>
      </c>
      <c r="C355" s="29">
        <f t="shared" si="21"/>
        <v>0</v>
      </c>
      <c r="D355" s="28" t="str">
        <f>'Team 5'!C28</f>
        <v/>
      </c>
      <c r="E355" s="37" t="str">
        <f t="shared" si="22"/>
        <v/>
      </c>
      <c r="F355" s="29" t="str">
        <f t="shared" si="23"/>
        <v>JV</v>
      </c>
    </row>
    <row r="356" spans="1:6" hidden="1" x14ac:dyDescent="0.2">
      <c r="A356" s="29" t="str">
        <f>IF('Team 5'!A29&lt;&gt;"",'Team 5'!A29,"")</f>
        <v/>
      </c>
      <c r="B356" s="34">
        <f>'Team 5'!B29</f>
        <v>0</v>
      </c>
      <c r="C356" s="29">
        <f t="shared" si="21"/>
        <v>0</v>
      </c>
      <c r="D356" s="28" t="str">
        <f>'Team 5'!C29</f>
        <v/>
      </c>
      <c r="E356" s="37" t="str">
        <f t="shared" si="22"/>
        <v/>
      </c>
      <c r="F356" s="29" t="str">
        <f t="shared" si="23"/>
        <v>JV</v>
      </c>
    </row>
    <row r="357" spans="1:6" hidden="1" x14ac:dyDescent="0.2">
      <c r="A357" s="29" t="str">
        <f>IF('Team 5'!A30&lt;&gt;"",'Team 5'!A30,"")</f>
        <v/>
      </c>
      <c r="B357" s="34">
        <f>'Team 5'!B30</f>
        <v>0</v>
      </c>
      <c r="C357" s="29">
        <f t="shared" si="21"/>
        <v>0</v>
      </c>
      <c r="D357" s="28" t="str">
        <f>'Team 5'!C30</f>
        <v/>
      </c>
      <c r="E357" s="37" t="str">
        <f t="shared" si="22"/>
        <v/>
      </c>
      <c r="F357" s="29" t="str">
        <f t="shared" si="23"/>
        <v>JV</v>
      </c>
    </row>
    <row r="358" spans="1:6" hidden="1" x14ac:dyDescent="0.2">
      <c r="A358" s="31" t="str">
        <f>IF('Team 5'!A31&lt;&gt;"",'Team 5'!A31,"")</f>
        <v/>
      </c>
      <c r="B358" s="20">
        <f>'Team 5'!B31</f>
        <v>0</v>
      </c>
      <c r="C358" s="31">
        <f t="shared" si="21"/>
        <v>0</v>
      </c>
      <c r="D358" s="30" t="str">
        <f>'Team 5'!C31</f>
        <v/>
      </c>
      <c r="E358" s="31" t="str">
        <f t="shared" si="22"/>
        <v/>
      </c>
      <c r="F358" s="29" t="str">
        <f t="shared" si="23"/>
        <v>JV</v>
      </c>
    </row>
    <row r="359" spans="1:6" hidden="1" x14ac:dyDescent="0.2">
      <c r="F359" s="29" t="str">
        <f t="shared" si="23"/>
        <v>Var</v>
      </c>
    </row>
    <row r="360" spans="1:6" hidden="1" x14ac:dyDescent="0.2">
      <c r="F360" s="29" t="str">
        <f t="shared" si="23"/>
        <v>Var</v>
      </c>
    </row>
    <row r="361" spans="1:6" hidden="1" x14ac:dyDescent="0.2">
      <c r="F361" s="29" t="str">
        <f t="shared" si="23"/>
        <v>Var</v>
      </c>
    </row>
    <row r="362" spans="1:6" hidden="1" x14ac:dyDescent="0.2">
      <c r="F362" s="29" t="str">
        <f t="shared" si="23"/>
        <v>Var</v>
      </c>
    </row>
    <row r="363" spans="1:6" hidden="1" x14ac:dyDescent="0.2">
      <c r="F363" s="29" t="str">
        <f t="shared" si="23"/>
        <v>Var</v>
      </c>
    </row>
    <row r="364" spans="1:6" hidden="1" x14ac:dyDescent="0.2">
      <c r="F364" s="29" t="str">
        <f t="shared" si="23"/>
        <v>Var</v>
      </c>
    </row>
    <row r="365" spans="1:6" hidden="1" x14ac:dyDescent="0.2">
      <c r="F365" s="29" t="str">
        <f t="shared" si="23"/>
        <v>Var</v>
      </c>
    </row>
    <row r="366" spans="1:6" hidden="1" x14ac:dyDescent="0.2">
      <c r="F366" s="29" t="str">
        <f t="shared" si="23"/>
        <v>Var</v>
      </c>
    </row>
    <row r="367" spans="1:6" hidden="1" x14ac:dyDescent="0.2">
      <c r="F367" s="29" t="str">
        <f t="shared" si="23"/>
        <v>Var</v>
      </c>
    </row>
    <row r="368" spans="1:6" hidden="1" x14ac:dyDescent="0.2">
      <c r="F368" s="29" t="str">
        <f t="shared" si="23"/>
        <v>Var</v>
      </c>
    </row>
    <row r="369" spans="6:6" hidden="1" x14ac:dyDescent="0.2">
      <c r="F369" s="29" t="str">
        <f t="shared" si="23"/>
        <v>Var</v>
      </c>
    </row>
    <row r="370" spans="6:6" hidden="1" x14ac:dyDescent="0.2">
      <c r="F370" s="29" t="str">
        <f t="shared" si="23"/>
        <v>Var</v>
      </c>
    </row>
    <row r="371" spans="6:6" hidden="1" x14ac:dyDescent="0.2">
      <c r="F371" s="29" t="str">
        <f t="shared" si="23"/>
        <v>Var</v>
      </c>
    </row>
    <row r="372" spans="6:6" hidden="1" x14ac:dyDescent="0.2">
      <c r="F372" s="29" t="str">
        <f t="shared" si="23"/>
        <v>Var</v>
      </c>
    </row>
    <row r="373" spans="6:6" hidden="1" x14ac:dyDescent="0.2">
      <c r="F373" s="29" t="str">
        <f t="shared" si="23"/>
        <v>Var</v>
      </c>
    </row>
    <row r="374" spans="6:6" hidden="1" x14ac:dyDescent="0.2">
      <c r="F374" s="29" t="str">
        <f t="shared" si="23"/>
        <v>Var</v>
      </c>
    </row>
    <row r="375" spans="6:6" hidden="1" x14ac:dyDescent="0.2">
      <c r="F375" s="29" t="str">
        <f t="shared" si="23"/>
        <v>Var</v>
      </c>
    </row>
    <row r="376" spans="6:6" hidden="1" x14ac:dyDescent="0.2">
      <c r="F376" s="29" t="str">
        <f t="shared" si="23"/>
        <v>Var</v>
      </c>
    </row>
    <row r="377" spans="6:6" hidden="1" x14ac:dyDescent="0.2">
      <c r="F377" s="29" t="str">
        <f t="shared" si="23"/>
        <v>Var</v>
      </c>
    </row>
    <row r="378" spans="6:6" hidden="1" x14ac:dyDescent="0.2">
      <c r="F378" s="29" t="str">
        <f t="shared" si="23"/>
        <v>Var</v>
      </c>
    </row>
    <row r="379" spans="6:6" hidden="1" x14ac:dyDescent="0.2">
      <c r="F379" s="29" t="str">
        <f t="shared" si="23"/>
        <v>Var</v>
      </c>
    </row>
    <row r="380" spans="6:6" hidden="1" x14ac:dyDescent="0.2">
      <c r="F380" s="29" t="str">
        <f t="shared" si="23"/>
        <v>Var</v>
      </c>
    </row>
    <row r="381" spans="6:6" hidden="1" x14ac:dyDescent="0.2">
      <c r="F381" s="29" t="str">
        <f t="shared" si="23"/>
        <v>Var</v>
      </c>
    </row>
    <row r="382" spans="6:6" hidden="1" x14ac:dyDescent="0.2">
      <c r="F382" s="29" t="str">
        <f t="shared" si="23"/>
        <v>Var</v>
      </c>
    </row>
    <row r="383" spans="6:6" hidden="1" x14ac:dyDescent="0.2">
      <c r="F383" s="29" t="str">
        <f t="shared" si="23"/>
        <v>Var</v>
      </c>
    </row>
    <row r="384" spans="6:6" hidden="1" x14ac:dyDescent="0.2">
      <c r="F384" s="29" t="str">
        <f t="shared" si="23"/>
        <v>Var</v>
      </c>
    </row>
  </sheetData>
  <sheetProtection algorithmName="SHA-512" hashValue="9z7C3l9GN1lxE3GSK+VKVYlBFsVKi07953YQT2TEqVVfQR2bwLnVnlNaISSHTB19RJxbavjmH3/3uUB7LQqmdw==" saltValue="jzucmOVv4fMD4ekiJV8Kb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zoomScaleNormal="100" workbookViewId="0">
      <selection activeCell="AJ51" sqref="AJ51"/>
    </sheetView>
  </sheetViews>
  <sheetFormatPr defaultRowHeight="12.75" x14ac:dyDescent="0.2"/>
  <cols>
    <col min="1" max="1" width="6.7109375" customWidth="1"/>
    <col min="2" max="2" width="13.7109375" customWidth="1"/>
    <col min="3" max="10" width="5.7109375" customWidth="1"/>
    <col min="11" max="11" width="8.7109375" customWidth="1"/>
    <col min="12" max="33" width="9.140625" hidden="1" customWidth="1"/>
    <col min="39" max="40" width="9.140625" hidden="1" customWidth="1"/>
  </cols>
  <sheetData>
    <row r="1" spans="1:40" ht="15.75" x14ac:dyDescent="0.25">
      <c r="A1" s="97" t="s">
        <v>15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91</v>
      </c>
      <c r="AM1" t="s">
        <v>92</v>
      </c>
    </row>
    <row r="2" spans="1:40" x14ac:dyDescent="0.2">
      <c r="A2" s="98" t="str">
        <f>Team1&amp;", "&amp;Team2&amp;", and "&amp;Team3</f>
        <v>Donegal, J.P. McCaskey, and Lancaster Mennonite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38</v>
      </c>
      <c r="AI2">
        <f>NumRunners1+NumRunners2+NumRunners3</f>
        <v>17</v>
      </c>
      <c r="AM2">
        <v>0</v>
      </c>
      <c r="AN2">
        <v>1</v>
      </c>
    </row>
    <row r="3" spans="1:40" x14ac:dyDescent="0.2">
      <c r="A3" s="99" t="str">
        <f>"at "&amp;'Meet Info'!B14</f>
        <v>at Donegal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35</v>
      </c>
      <c r="AN3">
        <v>2</v>
      </c>
    </row>
    <row r="4" spans="1:40" x14ac:dyDescent="0.2">
      <c r="A4" s="100">
        <f>'Meet Info'!B10</f>
        <v>38972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93</v>
      </c>
      <c r="AJ4" s="75"/>
      <c r="AK4" s="76">
        <f>VLOOKUP(AI2,AM2:AN8,2)</f>
        <v>1</v>
      </c>
      <c r="AM4">
        <v>80</v>
      </c>
      <c r="AN4">
        <v>3</v>
      </c>
    </row>
    <row r="5" spans="1:40" x14ac:dyDescent="0.2">
      <c r="A5" s="103" t="str">
        <f>'Meet Info'!B12&amp;" "&amp;'Meet Info'!B13</f>
        <v>Jr. High Boys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AM5">
        <f>AM4+45</f>
        <v>125</v>
      </c>
      <c r="AN5">
        <v>4</v>
      </c>
    </row>
    <row r="6" spans="1:40" ht="6" customHeight="1" x14ac:dyDescent="0.2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170</v>
      </c>
      <c r="AN6">
        <v>5</v>
      </c>
    </row>
    <row r="7" spans="1:40" x14ac:dyDescent="0.2">
      <c r="A7" s="101" t="s">
        <v>90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215</v>
      </c>
      <c r="AN7">
        <v>6</v>
      </c>
    </row>
    <row r="8" spans="1:40" ht="6" customHeight="1" x14ac:dyDescent="0.2">
      <c r="AM8">
        <f>AM7+45</f>
        <v>260</v>
      </c>
      <c r="AN8">
        <v>7</v>
      </c>
    </row>
    <row r="9" spans="1:40" s="3" customFormat="1" x14ac:dyDescent="0.2">
      <c r="A9" s="8" t="s">
        <v>17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18</v>
      </c>
      <c r="L9" s="18" t="s">
        <v>37</v>
      </c>
      <c r="O9" s="48" t="s">
        <v>41</v>
      </c>
      <c r="AM9"/>
      <c r="AN9" s="86"/>
    </row>
    <row r="10" spans="1:40" s="3" customFormat="1" ht="6" customHeight="1" x14ac:dyDescent="0.2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x14ac:dyDescent="0.2">
      <c r="A11" s="102" t="str">
        <f>Team1</f>
        <v>Donegal</v>
      </c>
      <c r="B11" s="91"/>
      <c r="C11" s="51">
        <f t="shared" ref="C11:J11" si="0">IF(NumRunners1&gt;=C$9,VLOOKUP(C$9,Team1Position,2,FALSE),"")</f>
        <v>3</v>
      </c>
      <c r="D11" s="51">
        <f t="shared" si="0"/>
        <v>5</v>
      </c>
      <c r="E11" s="51">
        <f t="shared" si="0"/>
        <v>8</v>
      </c>
      <c r="F11" s="51">
        <f t="shared" si="0"/>
        <v>9</v>
      </c>
      <c r="G11" s="51">
        <f t="shared" si="0"/>
        <v>10</v>
      </c>
      <c r="H11" s="52" t="str">
        <f t="shared" si="0"/>
        <v/>
      </c>
      <c r="I11" s="52" t="str">
        <f t="shared" si="0"/>
        <v/>
      </c>
      <c r="J11" s="52" t="str">
        <f t="shared" si="0"/>
        <v/>
      </c>
      <c r="K11" s="53" t="str">
        <f>IF(AND(L11="F",L12=""),55,IF(AND(L11="",L12="F"),15,IF(AND(L11="F",L12="F"),"NS",SUM(C11:G11)&amp;O11)))</f>
        <v>35</v>
      </c>
      <c r="L11" s="15" t="str">
        <f>IF(NumRunners1&lt;5,"F","")</f>
        <v/>
      </c>
      <c r="M11" s="1" t="s">
        <v>24</v>
      </c>
      <c r="O11" t="str">
        <f>IF(SUM(C11:G11)=SUM(C12:G12),IF(AND(NumRunners1&gt;5,NumRunners2&gt;5),IF(H11&lt;H12,"*",""),IF(F11&lt;F12,"*","")),"")</f>
        <v/>
      </c>
    </row>
    <row r="12" spans="1:40" x14ac:dyDescent="0.2">
      <c r="A12" s="92" t="str">
        <f>Team2</f>
        <v>J.P. McCaskey</v>
      </c>
      <c r="B12" s="92"/>
      <c r="C12" s="54">
        <f t="shared" ref="C12:J12" si="1">IF(NumRunners2&gt;=C$9,VLOOKUP(C$9,Team2Position,2,FALSE),"")</f>
        <v>1</v>
      </c>
      <c r="D12" s="54">
        <f t="shared" si="1"/>
        <v>2</v>
      </c>
      <c r="E12" s="54">
        <f t="shared" si="1"/>
        <v>4</v>
      </c>
      <c r="F12" s="54">
        <f t="shared" si="1"/>
        <v>6</v>
      </c>
      <c r="G12" s="54">
        <f t="shared" si="1"/>
        <v>7</v>
      </c>
      <c r="H12" s="55" t="str">
        <f t="shared" si="1"/>
        <v/>
      </c>
      <c r="I12" s="55" t="str">
        <f t="shared" si="1"/>
        <v/>
      </c>
      <c r="J12" s="55" t="str">
        <f t="shared" si="1"/>
        <v/>
      </c>
      <c r="K12" s="56" t="str">
        <f>IF(AND(L11="F",L12=""),15,IF(AND(L11="",L12="F"),55,IF(AND(L11="F",L12="F"),"NS",SUM(C12:G12)&amp;O12)))</f>
        <v>20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2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x14ac:dyDescent="0.2">
      <c r="A14" s="91" t="str">
        <f>Team1</f>
        <v>Donegal</v>
      </c>
      <c r="B14" s="91"/>
      <c r="C14" s="51">
        <f t="shared" ref="C14:J14" si="2">IF(NumRunners1&gt;=C$9,VLOOKUP(C$9,Team1Position,3,FALSE),"")</f>
        <v>5</v>
      </c>
      <c r="D14" s="51">
        <f t="shared" si="2"/>
        <v>6</v>
      </c>
      <c r="E14" s="51">
        <f t="shared" si="2"/>
        <v>10</v>
      </c>
      <c r="F14" s="51">
        <f t="shared" si="2"/>
        <v>11</v>
      </c>
      <c r="G14" s="51">
        <f t="shared" si="2"/>
        <v>12</v>
      </c>
      <c r="H14" s="52" t="str">
        <f t="shared" si="2"/>
        <v/>
      </c>
      <c r="I14" s="52" t="str">
        <f t="shared" si="2"/>
        <v/>
      </c>
      <c r="J14" s="52" t="str">
        <f t="shared" si="2"/>
        <v/>
      </c>
      <c r="K14" s="53" t="str">
        <f>IF(AND(L14="F",L15=""),55,IF(AND(L14="",L15="F"),15,IF(AND(L14="F",L15="F"),"NS",SUM(C14:G14)&amp;O14)))</f>
        <v>44</v>
      </c>
      <c r="L14" s="15" t="str">
        <f>IF(NumRunners1&lt;5,"F","")</f>
        <v/>
      </c>
      <c r="M14" s="1" t="s">
        <v>28</v>
      </c>
      <c r="O14" t="str">
        <f>IF(SUM(C14:G14)=SUM(C15:G15),IF(AND(NumRunners1&gt;5,NumRunners2&gt;5),IF(H14&lt;H15,"*",""),IF(F14&lt;F15,"*","")),"")</f>
        <v/>
      </c>
    </row>
    <row r="15" spans="1:40" x14ac:dyDescent="0.2">
      <c r="A15" s="92" t="str">
        <f>Team3</f>
        <v>Lancaster Mennonite</v>
      </c>
      <c r="B15" s="92"/>
      <c r="C15" s="54">
        <f t="shared" ref="C15:J15" si="3">IF(NumRunners3&gt;=C$9,VLOOKUP(C$9,Team3Position,2,FALSE),"")</f>
        <v>1</v>
      </c>
      <c r="D15" s="54">
        <f t="shared" si="3"/>
        <v>2</v>
      </c>
      <c r="E15" s="54">
        <f t="shared" si="3"/>
        <v>3</v>
      </c>
      <c r="F15" s="54">
        <f t="shared" si="3"/>
        <v>4</v>
      </c>
      <c r="G15" s="54">
        <f t="shared" si="3"/>
        <v>7</v>
      </c>
      <c r="H15" s="55">
        <f t="shared" si="3"/>
        <v>8</v>
      </c>
      <c r="I15" s="55">
        <f t="shared" si="3"/>
        <v>9</v>
      </c>
      <c r="J15" s="55" t="str">
        <f t="shared" si="3"/>
        <v/>
      </c>
      <c r="K15" s="56" t="str">
        <f>IF(AND(L14="F",L15=""),15,IF(AND(L14="",L15="F"),55,IF(AND(L14="F",L15="F"),"NS",SUM(C15:G15)&amp;O15)))</f>
        <v>17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2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idden="1" x14ac:dyDescent="0.2">
      <c r="A17" s="91" t="str">
        <f>Team1</f>
        <v>Donegal</v>
      </c>
      <c r="B17" s="91"/>
      <c r="C17" s="51">
        <f t="shared" ref="C17:J17" si="4">IF(NumRunners1&gt;=C$9,VLOOKUP(C$9,Team1Position,4,FALSE),"")</f>
        <v>5</v>
      </c>
      <c r="D17" s="51">
        <f t="shared" si="4"/>
        <v>6</v>
      </c>
      <c r="E17" s="51">
        <f t="shared" si="4"/>
        <v>10</v>
      </c>
      <c r="F17" s="51">
        <f t="shared" si="4"/>
        <v>11</v>
      </c>
      <c r="G17" s="51">
        <f t="shared" si="4"/>
        <v>12</v>
      </c>
      <c r="H17" s="52" t="str">
        <f t="shared" si="4"/>
        <v/>
      </c>
      <c r="I17" s="52" t="str">
        <f t="shared" si="4"/>
        <v/>
      </c>
      <c r="J17" s="52" t="str">
        <f t="shared" si="4"/>
        <v/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29</v>
      </c>
      <c r="O17" t="str">
        <f>IF(SUM(C17:G17)=SUM(C18:G18),IF(AND(NumRunners1&gt;5,NumRunners2&gt;5),IF(H17&lt;H18,"*",""),IF(F17&lt;F18,"*","")),"")</f>
        <v/>
      </c>
    </row>
    <row r="18" spans="1:15" hidden="1" x14ac:dyDescent="0.2">
      <c r="A18" s="92" t="str">
        <f>Team4</f>
        <v>Lancaster Mennonite</v>
      </c>
      <c r="B18" s="92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2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idden="1" x14ac:dyDescent="0.2">
      <c r="A20" s="91" t="str">
        <f>Team1</f>
        <v>Donegal</v>
      </c>
      <c r="B20" s="91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 t="str">
        <f t="shared" si="6"/>
        <v/>
      </c>
      <c r="I20" s="62" t="str">
        <f t="shared" si="6"/>
        <v/>
      </c>
      <c r="J20" s="62" t="str">
        <f t="shared" si="6"/>
        <v/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30</v>
      </c>
      <c r="O20" t="str">
        <f>IF(SUM(C20:G20)=SUM(C21:G21),IF(AND(NumRunners1&gt;5,NumRunners2&gt;5),IF(H20&lt;H21,"*",""),IF(F20&lt;F21,"*","")),"")</f>
        <v/>
      </c>
    </row>
    <row r="21" spans="1:15" hidden="1" x14ac:dyDescent="0.2">
      <c r="A21" s="92">
        <f>Team5</f>
        <v>0</v>
      </c>
      <c r="B21" s="92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2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x14ac:dyDescent="0.2">
      <c r="A23" s="91" t="str">
        <f>Team2</f>
        <v>J.P. McCaskey</v>
      </c>
      <c r="B23" s="91"/>
      <c r="C23" s="51">
        <f t="shared" ref="C23:J23" si="8">IF(NumRunners2&gt;=C$9,VLOOKUP(C$9,Team2Position,3,FALSE),"")</f>
        <v>4</v>
      </c>
      <c r="D23" s="51">
        <f t="shared" si="8"/>
        <v>6</v>
      </c>
      <c r="E23" s="51">
        <f t="shared" si="8"/>
        <v>7</v>
      </c>
      <c r="F23" s="51">
        <f t="shared" si="8"/>
        <v>11</v>
      </c>
      <c r="G23" s="51">
        <f t="shared" si="8"/>
        <v>12</v>
      </c>
      <c r="H23" s="52" t="str">
        <f t="shared" si="8"/>
        <v/>
      </c>
      <c r="I23" s="52" t="str">
        <f t="shared" si="8"/>
        <v/>
      </c>
      <c r="J23" s="52" t="str">
        <f t="shared" si="8"/>
        <v/>
      </c>
      <c r="K23" s="53" t="str">
        <f>IF(AND(L23="F",L24=""),55,IF(AND(L23="",L24="F"),15,IF(AND(L23="F",L24="F"),"NS",SUM(C23:G23)&amp;O23)))</f>
        <v>40</v>
      </c>
      <c r="L23" s="15" t="str">
        <f>IF(NumRunners2&lt;5,"F","")</f>
        <v/>
      </c>
      <c r="M23" s="1" t="s">
        <v>31</v>
      </c>
      <c r="O23" t="str">
        <f>IF(SUM(C23:G23)=SUM(C24:G24),IF(AND(NumRunners1&gt;5,NumRunners2&gt;5),IF(H23&lt;H24,"*",""),IF(F23&lt;F24,"*","")),"")</f>
        <v/>
      </c>
    </row>
    <row r="24" spans="1:15" x14ac:dyDescent="0.2">
      <c r="A24" s="92" t="str">
        <f>Team3</f>
        <v>Lancaster Mennonite</v>
      </c>
      <c r="B24" s="92"/>
      <c r="C24" s="54">
        <f t="shared" ref="C24:J24" si="9">IF(NumRunners3&gt;=C$9,VLOOKUP(C$9,Team3Position,3,FALSE),"")</f>
        <v>1</v>
      </c>
      <c r="D24" s="54">
        <f t="shared" si="9"/>
        <v>2</v>
      </c>
      <c r="E24" s="54">
        <f t="shared" si="9"/>
        <v>3</v>
      </c>
      <c r="F24" s="54">
        <f t="shared" si="9"/>
        <v>5</v>
      </c>
      <c r="G24" s="54">
        <f t="shared" si="9"/>
        <v>8</v>
      </c>
      <c r="H24" s="55">
        <f t="shared" si="9"/>
        <v>9</v>
      </c>
      <c r="I24" s="55">
        <f t="shared" si="9"/>
        <v>10</v>
      </c>
      <c r="J24" s="55" t="str">
        <f t="shared" si="9"/>
        <v/>
      </c>
      <c r="K24" s="56" t="str">
        <f>IF(AND(L23="F",L24=""),15,IF(AND(L23="",L24="F"),55,IF(AND(L23="F",L24="F"),"NS",SUM(C24:G24)&amp;O24)))</f>
        <v>19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2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idden="1" x14ac:dyDescent="0.2">
      <c r="A26" s="91" t="str">
        <f>Team2</f>
        <v>J.P. McCaskey</v>
      </c>
      <c r="B26" s="91"/>
      <c r="C26" s="51">
        <f t="shared" ref="C26:J26" si="10">IF(NumRunners2&gt;=C$9,VLOOKUP(C$9,Team2Position,4,FALSE),"")</f>
        <v>4</v>
      </c>
      <c r="D26" s="51">
        <f t="shared" si="10"/>
        <v>6</v>
      </c>
      <c r="E26" s="51">
        <f t="shared" si="10"/>
        <v>7</v>
      </c>
      <c r="F26" s="51">
        <f t="shared" si="10"/>
        <v>11</v>
      </c>
      <c r="G26" s="51">
        <f t="shared" si="10"/>
        <v>12</v>
      </c>
      <c r="H26" s="52" t="str">
        <f t="shared" si="10"/>
        <v/>
      </c>
      <c r="I26" s="52" t="str">
        <f t="shared" si="10"/>
        <v/>
      </c>
      <c r="J26" s="52" t="str">
        <f t="shared" si="10"/>
        <v/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32</v>
      </c>
      <c r="O26" t="str">
        <f>IF(SUM(C26:G26)=SUM(C27:G27),IF(AND(NumRunners1&gt;5,NumRunners2&gt;5),IF(H26&lt;H27,"*",""),IF(F26&lt;F27,"*","")),"")</f>
        <v/>
      </c>
    </row>
    <row r="27" spans="1:15" hidden="1" x14ac:dyDescent="0.2">
      <c r="A27" s="92" t="str">
        <f>Team4</f>
        <v>Lancaster Mennonite</v>
      </c>
      <c r="B27" s="92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2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idden="1" x14ac:dyDescent="0.2">
      <c r="A29" s="91" t="str">
        <f>Team2</f>
        <v>J.P. McCaskey</v>
      </c>
      <c r="B29" s="91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 t="str">
        <f t="shared" si="12"/>
        <v/>
      </c>
      <c r="I29" s="52" t="str">
        <f t="shared" si="12"/>
        <v/>
      </c>
      <c r="J29" s="52" t="str">
        <f t="shared" si="12"/>
        <v/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33</v>
      </c>
      <c r="O29" t="str">
        <f>IF(SUM(C29:G29)=SUM(C30:G30),IF(AND(NumRunners1&gt;5,NumRunners2&gt;5),IF(H29&lt;H30,"*",""),IF(F29&lt;F30,"*","")),"")</f>
        <v/>
      </c>
    </row>
    <row r="30" spans="1:15" hidden="1" x14ac:dyDescent="0.2">
      <c r="A30" s="92">
        <f>Team5</f>
        <v>0</v>
      </c>
      <c r="B30" s="92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2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idden="1" x14ac:dyDescent="0.2">
      <c r="A32" s="91" t="str">
        <f>Team3</f>
        <v>Lancaster Mennonite</v>
      </c>
      <c r="B32" s="91"/>
      <c r="C32" s="51">
        <f t="shared" ref="C32:J32" si="14">IF(NumRunners3&gt;=C$9,VLOOKUP(C$9,Team3Position,4,FALSE),"")</f>
        <v>1</v>
      </c>
      <c r="D32" s="51">
        <f t="shared" si="14"/>
        <v>2</v>
      </c>
      <c r="E32" s="51">
        <f t="shared" si="14"/>
        <v>3</v>
      </c>
      <c r="F32" s="51">
        <f t="shared" si="14"/>
        <v>4</v>
      </c>
      <c r="G32" s="51">
        <f t="shared" si="14"/>
        <v>5</v>
      </c>
      <c r="H32" s="52">
        <f t="shared" si="14"/>
        <v>6</v>
      </c>
      <c r="I32" s="52">
        <f t="shared" si="14"/>
        <v>7</v>
      </c>
      <c r="J32" s="52" t="str">
        <f t="shared" si="14"/>
        <v/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34</v>
      </c>
      <c r="O32" t="str">
        <f>IF(SUM(C32:G32)=SUM(C33:G33),IF(AND(NumRunners1&gt;5,NumRunners2&gt;5),IF(H32&lt;H33,"*",""),IF(F32&lt;F33,"*","")),"")</f>
        <v/>
      </c>
    </row>
    <row r="33" spans="1:33" hidden="1" x14ac:dyDescent="0.2">
      <c r="A33" s="92" t="str">
        <f>Team4</f>
        <v>Lancaster Mennonite</v>
      </c>
      <c r="B33" s="92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2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idden="1" x14ac:dyDescent="0.2">
      <c r="A35" s="91" t="str">
        <f>Team3</f>
        <v>Lancaster Mennonite</v>
      </c>
      <c r="B35" s="91"/>
      <c r="C35" s="51">
        <f t="shared" ref="C35:J35" si="16">IF(NumRunners3&gt;=C$9,VLOOKUP(C$9,Team3Position,5,FALSE),"")</f>
        <v>1</v>
      </c>
      <c r="D35" s="51">
        <f t="shared" si="16"/>
        <v>2</v>
      </c>
      <c r="E35" s="51">
        <f t="shared" si="16"/>
        <v>3</v>
      </c>
      <c r="F35" s="51">
        <f t="shared" si="16"/>
        <v>4</v>
      </c>
      <c r="G35" s="51">
        <f t="shared" si="16"/>
        <v>5</v>
      </c>
      <c r="H35" s="52">
        <f t="shared" si="16"/>
        <v>6</v>
      </c>
      <c r="I35" s="52">
        <f t="shared" si="16"/>
        <v>7</v>
      </c>
      <c r="J35" s="52" t="str">
        <f t="shared" si="16"/>
        <v/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35</v>
      </c>
      <c r="O35" t="str">
        <f>IF(SUM(C35:G35)=SUM(C36:G36),IF(AND(NumRunners1&gt;5,NumRunners2&gt;5),IF(H35&lt;H36,"*",""),IF(F35&lt;F36,"*","")),"")</f>
        <v/>
      </c>
    </row>
    <row r="36" spans="1:33" hidden="1" x14ac:dyDescent="0.2">
      <c r="A36" s="92">
        <f>Team5</f>
        <v>0</v>
      </c>
      <c r="B36" s="92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2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idden="1" x14ac:dyDescent="0.2">
      <c r="A38" s="91" t="str">
        <f>Team4</f>
        <v>Lancaster Mennonite</v>
      </c>
      <c r="B38" s="91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36</v>
      </c>
      <c r="O38" t="str">
        <f>IF(SUM(C38:G38)=SUM(C39:G39),IF(AND(NumRunners1&gt;5,NumRunners2&gt;5),IF(H38&lt;H39,"*",""),IF(F38&lt;F39,"*","")),"")</f>
        <v/>
      </c>
    </row>
    <row r="39" spans="1:33" hidden="1" x14ac:dyDescent="0.2">
      <c r="A39" s="92">
        <f>Team5</f>
        <v>0</v>
      </c>
      <c r="B39" s="92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">
      <c r="M40" s="73" t="s">
        <v>24</v>
      </c>
      <c r="O40" s="73" t="s">
        <v>28</v>
      </c>
      <c r="Q40" s="74" t="s">
        <v>29</v>
      </c>
      <c r="S40" s="74" t="s">
        <v>30</v>
      </c>
      <c r="U40" s="74" t="s">
        <v>31</v>
      </c>
      <c r="W40" s="74" t="s">
        <v>32</v>
      </c>
      <c r="Y40" s="74" t="s">
        <v>33</v>
      </c>
      <c r="AA40" s="74" t="s">
        <v>34</v>
      </c>
      <c r="AC40" s="74" t="s">
        <v>35</v>
      </c>
      <c r="AE40" s="74" t="s">
        <v>36</v>
      </c>
      <c r="AG40" t="s">
        <v>94</v>
      </c>
    </row>
    <row r="41" spans="1:33" x14ac:dyDescent="0.2">
      <c r="A41" s="6" t="s">
        <v>4</v>
      </c>
      <c r="B41" s="93" t="s">
        <v>5</v>
      </c>
      <c r="C41" s="93"/>
      <c r="D41" s="93"/>
      <c r="E41" s="93"/>
      <c r="F41" s="93"/>
      <c r="G41" s="93" t="s">
        <v>17</v>
      </c>
      <c r="H41" s="93"/>
      <c r="I41" s="93"/>
      <c r="J41" s="49"/>
      <c r="K41" s="6" t="s">
        <v>11</v>
      </c>
      <c r="L41" s="2" t="s">
        <v>23</v>
      </c>
      <c r="M41" t="str">
        <f>_Abb1&amp;" vs. "&amp;_Abb2</f>
        <v>D vs. JPM</v>
      </c>
      <c r="N41" t="s">
        <v>26</v>
      </c>
      <c r="O41" t="str">
        <f>_Abb1&amp;" vs. "&amp;_Abb3</f>
        <v>D vs. LMH</v>
      </c>
      <c r="P41" t="s">
        <v>26</v>
      </c>
      <c r="Q41" t="str">
        <f>_Abb1&amp;" vs. "&amp;_Abb4</f>
        <v>D vs. LMH</v>
      </c>
      <c r="R41" t="s">
        <v>26</v>
      </c>
      <c r="S41" t="str">
        <f>_Abb1&amp;" vs. "&amp;_Abb5</f>
        <v xml:space="preserve">D vs. </v>
      </c>
      <c r="T41" t="s">
        <v>26</v>
      </c>
      <c r="U41" t="str">
        <f>_Abb2&amp;" vs. "&amp;_Abb3</f>
        <v>JPM vs. LMH</v>
      </c>
      <c r="V41" t="s">
        <v>26</v>
      </c>
      <c r="W41" t="str">
        <f>_Abb2&amp;" vs. "&amp;_Abb4</f>
        <v>JPM vs. LMH</v>
      </c>
      <c r="X41" t="s">
        <v>26</v>
      </c>
      <c r="Y41" t="str">
        <f>_Abb2&amp;" vs. "&amp;_Abb5</f>
        <v xml:space="preserve">JPM vs. </v>
      </c>
      <c r="Z41" t="s">
        <v>26</v>
      </c>
      <c r="AA41" t="str">
        <f>_Abb3&amp;" vs. "&amp;_Abb4</f>
        <v>LMH vs. LMH</v>
      </c>
      <c r="AB41" t="s">
        <v>26</v>
      </c>
      <c r="AC41" t="str">
        <f>_Abb3&amp;" vs. "&amp;_Abb5</f>
        <v xml:space="preserve">LMH vs. </v>
      </c>
      <c r="AD41" t="s">
        <v>26</v>
      </c>
      <c r="AE41" t="str">
        <f>_Abb4&amp;" vs. "&amp;_Abb5</f>
        <v xml:space="preserve">LMH vs. </v>
      </c>
      <c r="AF41" t="s">
        <v>26</v>
      </c>
      <c r="AG41" t="s">
        <v>95</v>
      </c>
    </row>
    <row r="42" spans="1:33" ht="6" customHeight="1" x14ac:dyDescent="0.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">
      <c r="A43" s="10">
        <v>1</v>
      </c>
      <c r="B43" s="102" t="str">
        <f t="shared" ref="B43:B106" si="20">IF(ISERROR(VLOOKUP(A43,RunnerTable,2,FALSE)),"",VLOOKUP(A43,RunnerTable,2,FALSE))</f>
        <v>Kevin Martin</v>
      </c>
      <c r="C43" s="102"/>
      <c r="D43" s="102"/>
      <c r="E43" s="102"/>
      <c r="F43" s="102"/>
      <c r="G43" s="94" t="str">
        <f>IF(ISERROR(VLOOKUP(A43,RunnerTable,3,FALSE)),"",VLOOKUP(A43,RunnerTable,3,FALSE))</f>
        <v>LMH</v>
      </c>
      <c r="H43" s="94"/>
      <c r="I43" s="94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11:39</v>
      </c>
      <c r="L43" s="2">
        <f t="shared" ref="L43:L106" si="23">IF(ISERROR(VLOOKUP(A43,RunnerTable,5,FALSE)),"",VLOOKUP(A43,RunnerTable,5,FALSE))</f>
        <v>1</v>
      </c>
      <c r="M43" t="str">
        <f t="shared" ref="M43:M106" si="24">IF(AND($L43&lt;=8,OR($G43=_Abb1,$G43=_Abb2)),$A43,"")</f>
        <v/>
      </c>
      <c r="N43" t="str">
        <f>IF(M43&lt;&gt;"",RANK(M43,M$43:M$342,1),"")</f>
        <v/>
      </c>
      <c r="O43">
        <f t="shared" ref="O43:O106" si="25">IF(AND($L43&lt;=8,OR($G43=_Abb1,$G43=_Abb3)),$A43,"")</f>
        <v>1</v>
      </c>
      <c r="P43">
        <f>IF(O43&lt;&gt;"",RANK(O43,O$43:O$342,1),"")</f>
        <v>1</v>
      </c>
      <c r="Q43">
        <f t="shared" ref="Q43:Q106" si="26">IF(AND($L43&lt;=8,OR($G43=_Abb1,$G43=_Abb4)),$A43,"")</f>
        <v>1</v>
      </c>
      <c r="R43">
        <f>IF(Q43&lt;&gt;"",RANK(Q43,Q$43:Q$342,1),"")</f>
        <v>1</v>
      </c>
      <c r="S43" t="str">
        <f t="shared" ref="S43:S106" si="27">IF(AND($L43&lt;=8,OR($G43=_Abb1,$G43=_Abb5)),$A43,"")</f>
        <v/>
      </c>
      <c r="T43" t="str">
        <f>IF(S43&lt;&gt;"",RANK(S43,S$43:S$342,1),"")</f>
        <v/>
      </c>
      <c r="U43">
        <f t="shared" ref="U43:U106" si="28">IF(AND($L43&lt;=8,OR($G43=_Abb2,$G43=_Abb3)),$A43,"")</f>
        <v>1</v>
      </c>
      <c r="V43">
        <f>IF(U43&lt;&gt;"",RANK(U43,U$43:U$342,1),"")</f>
        <v>1</v>
      </c>
      <c r="W43">
        <f t="shared" ref="W43:W106" si="29">IF(AND($L43&lt;=8,OR($G43=_Abb2,$G43=_Abb4)),$A43,"")</f>
        <v>1</v>
      </c>
      <c r="X43">
        <f>IF(W43&lt;&gt;"",RANK(W43,W$43:W$342,1),"")</f>
        <v>1</v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>
        <f t="shared" ref="AA43:AA106" si="31">IF(AND($L43&lt;=8,OR($G43=_Abb3,$G43=_Abb4)),$A43,"")</f>
        <v>1</v>
      </c>
      <c r="AB43">
        <f>IF(AA43&lt;&gt;"",RANK(AA43,AA$43:AA$342,1),"")</f>
        <v>1</v>
      </c>
      <c r="AC43">
        <f t="shared" ref="AC43:AC106" si="32">IF(AND($L43&lt;=8,OR($G43=_Abb3,$G43=_Abb5)),$A43,"")</f>
        <v>1</v>
      </c>
      <c r="AD43">
        <f>IF(AC43&lt;&gt;"",RANK(AC43,AC$43:AC$342,1),"")</f>
        <v>1</v>
      </c>
      <c r="AE43">
        <f t="shared" ref="AE43:AE106" si="33">IF(AND($L43&lt;=8,OR($G43=_Abb4,$G43=_Abb5)),$A43,"")</f>
        <v>1</v>
      </c>
      <c r="AF43">
        <f>IF(AE43&lt;&gt;"",RANK(AE43,AE$43:AE$342,1),"")</f>
        <v>1</v>
      </c>
      <c r="AG43">
        <f>COUNTIF('All Runners'!$A$5:$A$304,A43)</f>
        <v>1</v>
      </c>
    </row>
    <row r="44" spans="1:33" x14ac:dyDescent="0.2">
      <c r="A44" s="10">
        <v>2</v>
      </c>
      <c r="B44" s="95" t="str">
        <f t="shared" si="20"/>
        <v>Keith Mast</v>
      </c>
      <c r="C44" s="95"/>
      <c r="D44" s="95"/>
      <c r="E44" s="95"/>
      <c r="F44" s="95"/>
      <c r="G44" s="90" t="str">
        <f t="shared" ref="G44:G107" si="34">IF(ISERROR(VLOOKUP(A44,RunnerTable,3,FALSE)),"",VLOOKUP(A44,RunnerTable,3,FALSE))</f>
        <v>LMH</v>
      </c>
      <c r="H44" s="90"/>
      <c r="I44" s="90"/>
      <c r="J44" s="77" t="str">
        <f t="shared" si="21"/>
        <v>Var</v>
      </c>
      <c r="K44" s="51" t="str">
        <f t="shared" si="22"/>
        <v>11:49</v>
      </c>
      <c r="L44" s="2">
        <f t="shared" si="23"/>
        <v>2</v>
      </c>
      <c r="M44" t="str">
        <f t="shared" si="24"/>
        <v/>
      </c>
      <c r="N44" t="str">
        <f t="shared" ref="N44:N107" si="35">IF(M44&lt;&gt;"",RANK(M44,M$43:M$342,1),"")</f>
        <v/>
      </c>
      <c r="O44">
        <f t="shared" si="25"/>
        <v>2</v>
      </c>
      <c r="P44">
        <f t="shared" ref="P44:P107" si="36">IF(O44&lt;&gt;"",RANK(O44,O$43:O$342,1),"")</f>
        <v>2</v>
      </c>
      <c r="Q44">
        <f t="shared" si="26"/>
        <v>2</v>
      </c>
      <c r="R44">
        <f t="shared" ref="R44:R107" si="37">IF(Q44&lt;&gt;"",RANK(Q44,Q$43:Q$342,1),"")</f>
        <v>2</v>
      </c>
      <c r="S44" t="str">
        <f t="shared" si="27"/>
        <v/>
      </c>
      <c r="T44" t="str">
        <f t="shared" ref="T44:T107" si="38">IF(S44&lt;&gt;"",RANK(S44,S$43:S$342,1),"")</f>
        <v/>
      </c>
      <c r="U44">
        <f t="shared" si="28"/>
        <v>2</v>
      </c>
      <c r="V44">
        <f t="shared" ref="V44:V107" si="39">IF(U44&lt;&gt;"",RANK(U44,U$43:U$342,1),"")</f>
        <v>2</v>
      </c>
      <c r="W44">
        <f t="shared" si="29"/>
        <v>2</v>
      </c>
      <c r="X44">
        <f t="shared" ref="X44:X107" si="40">IF(W44&lt;&gt;"",RANK(W44,W$43:W$342,1),"")</f>
        <v>2</v>
      </c>
      <c r="Y44" t="str">
        <f t="shared" si="30"/>
        <v/>
      </c>
      <c r="Z44" t="str">
        <f t="shared" ref="Z44:Z107" si="41">IF(Y44&lt;&gt;"",RANK(Y44,Y$43:Y$342,1),"")</f>
        <v/>
      </c>
      <c r="AA44">
        <f t="shared" si="31"/>
        <v>2</v>
      </c>
      <c r="AB44">
        <f t="shared" ref="AB44:AB107" si="42">IF(AA44&lt;&gt;"",RANK(AA44,AA$43:AA$342,1),"")</f>
        <v>2</v>
      </c>
      <c r="AC44">
        <f t="shared" si="32"/>
        <v>2</v>
      </c>
      <c r="AD44">
        <f t="shared" ref="AD44:AD107" si="43">IF(AC44&lt;&gt;"",RANK(AC44,AC$43:AC$342,1),"")</f>
        <v>2</v>
      </c>
      <c r="AE44">
        <f t="shared" si="33"/>
        <v>2</v>
      </c>
      <c r="AF44">
        <f t="shared" ref="AF44:AF107" si="44">IF(AE44&lt;&gt;"",RANK(AE44,AE$43:AE$342,1),"")</f>
        <v>2</v>
      </c>
      <c r="AG44">
        <f>COUNTIF('All Runners'!$A$5:$A$304,A44)</f>
        <v>1</v>
      </c>
    </row>
    <row r="45" spans="1:33" x14ac:dyDescent="0.2">
      <c r="A45" s="10">
        <v>3</v>
      </c>
      <c r="B45" s="95" t="str">
        <f t="shared" si="20"/>
        <v>Ryan Schloneger</v>
      </c>
      <c r="C45" s="95"/>
      <c r="D45" s="95"/>
      <c r="E45" s="95"/>
      <c r="F45" s="95"/>
      <c r="G45" s="90" t="str">
        <f t="shared" si="34"/>
        <v>LMH</v>
      </c>
      <c r="H45" s="90"/>
      <c r="I45" s="90"/>
      <c r="J45" s="77" t="str">
        <f t="shared" si="21"/>
        <v>Var</v>
      </c>
      <c r="K45" s="51" t="str">
        <f t="shared" si="22"/>
        <v>11:56</v>
      </c>
      <c r="L45" s="2">
        <f t="shared" si="23"/>
        <v>3</v>
      </c>
      <c r="M45" t="str">
        <f t="shared" si="24"/>
        <v/>
      </c>
      <c r="N45" t="str">
        <f t="shared" si="35"/>
        <v/>
      </c>
      <c r="O45">
        <f t="shared" si="25"/>
        <v>3</v>
      </c>
      <c r="P45">
        <f t="shared" si="36"/>
        <v>3</v>
      </c>
      <c r="Q45">
        <f t="shared" si="26"/>
        <v>3</v>
      </c>
      <c r="R45">
        <f t="shared" si="37"/>
        <v>3</v>
      </c>
      <c r="S45" t="str">
        <f t="shared" si="27"/>
        <v/>
      </c>
      <c r="T45" t="str">
        <f t="shared" si="38"/>
        <v/>
      </c>
      <c r="U45">
        <f t="shared" si="28"/>
        <v>3</v>
      </c>
      <c r="V45">
        <f t="shared" si="39"/>
        <v>3</v>
      </c>
      <c r="W45">
        <f t="shared" si="29"/>
        <v>3</v>
      </c>
      <c r="X45">
        <f t="shared" si="40"/>
        <v>3</v>
      </c>
      <c r="Y45" t="str">
        <f t="shared" si="30"/>
        <v/>
      </c>
      <c r="Z45" t="str">
        <f t="shared" si="41"/>
        <v/>
      </c>
      <c r="AA45">
        <f t="shared" si="31"/>
        <v>3</v>
      </c>
      <c r="AB45">
        <f t="shared" si="42"/>
        <v>3</v>
      </c>
      <c r="AC45">
        <f t="shared" si="32"/>
        <v>3</v>
      </c>
      <c r="AD45">
        <f t="shared" si="43"/>
        <v>3</v>
      </c>
      <c r="AE45">
        <f t="shared" si="33"/>
        <v>3</v>
      </c>
      <c r="AF45">
        <f t="shared" si="44"/>
        <v>3</v>
      </c>
      <c r="AG45">
        <f>COUNTIF('All Runners'!$A$5:$A$304,A45)</f>
        <v>1</v>
      </c>
    </row>
    <row r="46" spans="1:33" x14ac:dyDescent="0.2">
      <c r="A46" s="10">
        <v>4</v>
      </c>
      <c r="B46" s="95" t="str">
        <f t="shared" si="20"/>
        <v>Cody Cohen</v>
      </c>
      <c r="C46" s="95"/>
      <c r="D46" s="95"/>
      <c r="E46" s="95"/>
      <c r="F46" s="95"/>
      <c r="G46" s="90" t="str">
        <f t="shared" si="34"/>
        <v>JPM</v>
      </c>
      <c r="H46" s="90"/>
      <c r="I46" s="90"/>
      <c r="J46" s="77" t="str">
        <f t="shared" si="21"/>
        <v>Var</v>
      </c>
      <c r="K46" s="51" t="str">
        <f t="shared" si="22"/>
        <v>12:14</v>
      </c>
      <c r="L46" s="2">
        <f t="shared" si="23"/>
        <v>1</v>
      </c>
      <c r="M46">
        <f t="shared" si="24"/>
        <v>4</v>
      </c>
      <c r="N46">
        <f t="shared" si="35"/>
        <v>1</v>
      </c>
      <c r="O46" t="str">
        <f t="shared" si="25"/>
        <v/>
      </c>
      <c r="P46" t="str">
        <f t="shared" si="36"/>
        <v/>
      </c>
      <c r="Q46" t="str">
        <f t="shared" si="26"/>
        <v/>
      </c>
      <c r="R46" t="str">
        <f t="shared" si="37"/>
        <v/>
      </c>
      <c r="S46" t="str">
        <f t="shared" si="27"/>
        <v/>
      </c>
      <c r="T46" t="str">
        <f t="shared" si="38"/>
        <v/>
      </c>
      <c r="U46">
        <f t="shared" si="28"/>
        <v>4</v>
      </c>
      <c r="V46">
        <f t="shared" si="39"/>
        <v>4</v>
      </c>
      <c r="W46">
        <f t="shared" si="29"/>
        <v>4</v>
      </c>
      <c r="X46">
        <f t="shared" si="40"/>
        <v>4</v>
      </c>
      <c r="Y46">
        <f t="shared" si="30"/>
        <v>4</v>
      </c>
      <c r="Z46">
        <f t="shared" si="41"/>
        <v>1</v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Runners'!$A$5:$A$304,A46)</f>
        <v>1</v>
      </c>
    </row>
    <row r="47" spans="1:33" x14ac:dyDescent="0.2">
      <c r="A47" s="10">
        <v>5</v>
      </c>
      <c r="B47" s="95" t="str">
        <f t="shared" si="20"/>
        <v>Zach Zook</v>
      </c>
      <c r="C47" s="95"/>
      <c r="D47" s="95"/>
      <c r="E47" s="95"/>
      <c r="F47" s="95"/>
      <c r="G47" s="90" t="str">
        <f t="shared" si="34"/>
        <v>LMH</v>
      </c>
      <c r="H47" s="90"/>
      <c r="I47" s="90"/>
      <c r="J47" s="77" t="str">
        <f t="shared" si="21"/>
        <v>Var</v>
      </c>
      <c r="K47" s="51" t="str">
        <f t="shared" si="22"/>
        <v>12:25</v>
      </c>
      <c r="L47" s="2">
        <f t="shared" si="23"/>
        <v>4</v>
      </c>
      <c r="M47" t="str">
        <f t="shared" si="24"/>
        <v/>
      </c>
      <c r="N47" t="str">
        <f t="shared" si="35"/>
        <v/>
      </c>
      <c r="O47">
        <f t="shared" si="25"/>
        <v>5</v>
      </c>
      <c r="P47">
        <f t="shared" si="36"/>
        <v>4</v>
      </c>
      <c r="Q47">
        <f t="shared" si="26"/>
        <v>5</v>
      </c>
      <c r="R47">
        <f t="shared" si="37"/>
        <v>4</v>
      </c>
      <c r="S47" t="str">
        <f t="shared" si="27"/>
        <v/>
      </c>
      <c r="T47" t="str">
        <f t="shared" si="38"/>
        <v/>
      </c>
      <c r="U47">
        <f t="shared" si="28"/>
        <v>5</v>
      </c>
      <c r="V47">
        <f t="shared" si="39"/>
        <v>5</v>
      </c>
      <c r="W47">
        <f t="shared" si="29"/>
        <v>5</v>
      </c>
      <c r="X47">
        <f t="shared" si="40"/>
        <v>5</v>
      </c>
      <c r="Y47" t="str">
        <f t="shared" si="30"/>
        <v/>
      </c>
      <c r="Z47" t="str">
        <f t="shared" si="41"/>
        <v/>
      </c>
      <c r="AA47">
        <f t="shared" si="31"/>
        <v>5</v>
      </c>
      <c r="AB47">
        <f t="shared" si="42"/>
        <v>4</v>
      </c>
      <c r="AC47">
        <f t="shared" si="32"/>
        <v>5</v>
      </c>
      <c r="AD47">
        <f t="shared" si="43"/>
        <v>4</v>
      </c>
      <c r="AE47">
        <f t="shared" si="33"/>
        <v>5</v>
      </c>
      <c r="AF47">
        <f t="shared" si="44"/>
        <v>4</v>
      </c>
      <c r="AG47">
        <f>COUNTIF('All Runners'!$A$5:$A$304,A47)</f>
        <v>1</v>
      </c>
    </row>
    <row r="48" spans="1:33" x14ac:dyDescent="0.2">
      <c r="A48" s="10">
        <v>6</v>
      </c>
      <c r="B48" s="95" t="str">
        <f t="shared" si="20"/>
        <v>Nathan Carl</v>
      </c>
      <c r="C48" s="95"/>
      <c r="D48" s="95"/>
      <c r="E48" s="95"/>
      <c r="F48" s="95"/>
      <c r="G48" s="90" t="str">
        <f t="shared" si="34"/>
        <v>JPM</v>
      </c>
      <c r="H48" s="90"/>
      <c r="I48" s="90"/>
      <c r="J48" s="77" t="str">
        <f t="shared" si="21"/>
        <v>Var</v>
      </c>
      <c r="K48" s="51" t="str">
        <f t="shared" si="22"/>
        <v>13:20</v>
      </c>
      <c r="L48" s="2">
        <f t="shared" si="23"/>
        <v>2</v>
      </c>
      <c r="M48">
        <f t="shared" si="24"/>
        <v>6</v>
      </c>
      <c r="N48">
        <f t="shared" si="35"/>
        <v>2</v>
      </c>
      <c r="O48" t="str">
        <f t="shared" si="25"/>
        <v/>
      </c>
      <c r="P48" t="str">
        <f t="shared" si="36"/>
        <v/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>
        <f t="shared" si="28"/>
        <v>6</v>
      </c>
      <c r="V48">
        <f t="shared" si="39"/>
        <v>6</v>
      </c>
      <c r="W48">
        <f t="shared" si="29"/>
        <v>6</v>
      </c>
      <c r="X48">
        <f t="shared" si="40"/>
        <v>6</v>
      </c>
      <c r="Y48">
        <f t="shared" si="30"/>
        <v>6</v>
      </c>
      <c r="Z48">
        <f t="shared" si="41"/>
        <v>2</v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Runners'!$A$5:$A$304,A48)</f>
        <v>1</v>
      </c>
    </row>
    <row r="49" spans="1:33" x14ac:dyDescent="0.2">
      <c r="A49" s="10">
        <v>7</v>
      </c>
      <c r="B49" s="95" t="str">
        <f t="shared" si="20"/>
        <v>Shane Perry</v>
      </c>
      <c r="C49" s="95"/>
      <c r="D49" s="95"/>
      <c r="E49" s="95"/>
      <c r="F49" s="95"/>
      <c r="G49" s="90" t="str">
        <f t="shared" si="34"/>
        <v>D</v>
      </c>
      <c r="H49" s="90"/>
      <c r="I49" s="90"/>
      <c r="J49" s="77" t="str">
        <f t="shared" si="21"/>
        <v>Var</v>
      </c>
      <c r="K49" s="51" t="str">
        <f t="shared" si="22"/>
        <v>13:20</v>
      </c>
      <c r="L49" s="2">
        <f t="shared" si="23"/>
        <v>1</v>
      </c>
      <c r="M49">
        <f t="shared" si="24"/>
        <v>7</v>
      </c>
      <c r="N49">
        <f t="shared" si="35"/>
        <v>3</v>
      </c>
      <c r="O49">
        <f t="shared" si="25"/>
        <v>7</v>
      </c>
      <c r="P49">
        <f t="shared" si="36"/>
        <v>5</v>
      </c>
      <c r="Q49">
        <f t="shared" si="26"/>
        <v>7</v>
      </c>
      <c r="R49">
        <f t="shared" si="37"/>
        <v>5</v>
      </c>
      <c r="S49">
        <f t="shared" si="27"/>
        <v>7</v>
      </c>
      <c r="T49">
        <f t="shared" si="38"/>
        <v>1</v>
      </c>
      <c r="U49" t="str">
        <f t="shared" si="28"/>
        <v/>
      </c>
      <c r="V49" t="str">
        <f t="shared" si="39"/>
        <v/>
      </c>
      <c r="W49" t="str">
        <f t="shared" si="29"/>
        <v/>
      </c>
      <c r="X49" t="str">
        <f t="shared" si="40"/>
        <v/>
      </c>
      <c r="Y49" t="str">
        <f t="shared" si="30"/>
        <v/>
      </c>
      <c r="Z49" t="str">
        <f t="shared" si="41"/>
        <v/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Runners'!$A$5:$A$304,A49)</f>
        <v>1</v>
      </c>
    </row>
    <row r="50" spans="1:33" x14ac:dyDescent="0.2">
      <c r="A50" s="10">
        <v>8</v>
      </c>
      <c r="B50" s="95" t="str">
        <f t="shared" si="20"/>
        <v>James Wallace</v>
      </c>
      <c r="C50" s="95"/>
      <c r="D50" s="95"/>
      <c r="E50" s="95"/>
      <c r="F50" s="95"/>
      <c r="G50" s="90" t="str">
        <f t="shared" si="34"/>
        <v>JPM</v>
      </c>
      <c r="H50" s="90"/>
      <c r="I50" s="90"/>
      <c r="J50" s="77" t="str">
        <f t="shared" si="21"/>
        <v>Var</v>
      </c>
      <c r="K50" s="51" t="str">
        <f t="shared" si="22"/>
        <v>13:21</v>
      </c>
      <c r="L50" s="2">
        <f t="shared" si="23"/>
        <v>3</v>
      </c>
      <c r="M50">
        <f t="shared" si="24"/>
        <v>8</v>
      </c>
      <c r="N50">
        <f t="shared" si="35"/>
        <v>4</v>
      </c>
      <c r="O50" t="str">
        <f t="shared" si="25"/>
        <v/>
      </c>
      <c r="P50" t="str">
        <f t="shared" si="36"/>
        <v/>
      </c>
      <c r="Q50" t="str">
        <f t="shared" si="26"/>
        <v/>
      </c>
      <c r="R50" t="str">
        <f t="shared" si="37"/>
        <v/>
      </c>
      <c r="S50" t="str">
        <f t="shared" si="27"/>
        <v/>
      </c>
      <c r="T50" t="str">
        <f t="shared" si="38"/>
        <v/>
      </c>
      <c r="U50">
        <f t="shared" si="28"/>
        <v>8</v>
      </c>
      <c r="V50">
        <f t="shared" si="39"/>
        <v>7</v>
      </c>
      <c r="W50">
        <f t="shared" si="29"/>
        <v>8</v>
      </c>
      <c r="X50">
        <f t="shared" si="40"/>
        <v>7</v>
      </c>
      <c r="Y50">
        <f t="shared" si="30"/>
        <v>8</v>
      </c>
      <c r="Z50">
        <f t="shared" si="41"/>
        <v>3</v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Runners'!$A$5:$A$304,A50)</f>
        <v>1</v>
      </c>
    </row>
    <row r="51" spans="1:33" x14ac:dyDescent="0.2">
      <c r="A51" s="10">
        <v>9</v>
      </c>
      <c r="B51" s="95" t="str">
        <f t="shared" si="20"/>
        <v>Rory Frey</v>
      </c>
      <c r="C51" s="95"/>
      <c r="D51" s="95"/>
      <c r="E51" s="95"/>
      <c r="F51" s="95"/>
      <c r="G51" s="90" t="str">
        <f t="shared" si="34"/>
        <v>D</v>
      </c>
      <c r="H51" s="90"/>
      <c r="I51" s="90"/>
      <c r="J51" s="77" t="str">
        <f t="shared" si="21"/>
        <v>Var</v>
      </c>
      <c r="K51" s="51" t="str">
        <f t="shared" si="22"/>
        <v>13:25</v>
      </c>
      <c r="L51" s="2">
        <f t="shared" si="23"/>
        <v>2</v>
      </c>
      <c r="M51">
        <f t="shared" si="24"/>
        <v>9</v>
      </c>
      <c r="N51">
        <f t="shared" si="35"/>
        <v>5</v>
      </c>
      <c r="O51">
        <f t="shared" si="25"/>
        <v>9</v>
      </c>
      <c r="P51">
        <f t="shared" si="36"/>
        <v>6</v>
      </c>
      <c r="Q51">
        <f t="shared" si="26"/>
        <v>9</v>
      </c>
      <c r="R51">
        <f t="shared" si="37"/>
        <v>6</v>
      </c>
      <c r="S51">
        <f t="shared" si="27"/>
        <v>9</v>
      </c>
      <c r="T51">
        <f t="shared" si="38"/>
        <v>2</v>
      </c>
      <c r="U51" t="str">
        <f t="shared" si="28"/>
        <v/>
      </c>
      <c r="V51" t="str">
        <f t="shared" si="39"/>
        <v/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Runners'!$A$5:$A$304,A51)</f>
        <v>1</v>
      </c>
    </row>
    <row r="52" spans="1:33" x14ac:dyDescent="0.2">
      <c r="A52" s="10">
        <v>10</v>
      </c>
      <c r="B52" s="95" t="str">
        <f t="shared" si="20"/>
        <v>Derek Hershey</v>
      </c>
      <c r="C52" s="95"/>
      <c r="D52" s="95"/>
      <c r="E52" s="95"/>
      <c r="F52" s="95"/>
      <c r="G52" s="90" t="str">
        <f t="shared" si="34"/>
        <v>LMH</v>
      </c>
      <c r="H52" s="90"/>
      <c r="I52" s="90"/>
      <c r="J52" s="77" t="str">
        <f t="shared" si="21"/>
        <v>Var</v>
      </c>
      <c r="K52" s="51" t="str">
        <f t="shared" si="22"/>
        <v>13:38</v>
      </c>
      <c r="L52" s="2">
        <f t="shared" si="23"/>
        <v>5</v>
      </c>
      <c r="M52" t="str">
        <f t="shared" si="24"/>
        <v/>
      </c>
      <c r="N52" t="str">
        <f t="shared" si="35"/>
        <v/>
      </c>
      <c r="O52">
        <f t="shared" si="25"/>
        <v>10</v>
      </c>
      <c r="P52">
        <f t="shared" si="36"/>
        <v>7</v>
      </c>
      <c r="Q52">
        <f t="shared" si="26"/>
        <v>10</v>
      </c>
      <c r="R52">
        <f t="shared" si="37"/>
        <v>7</v>
      </c>
      <c r="S52" t="str">
        <f t="shared" si="27"/>
        <v/>
      </c>
      <c r="T52" t="str">
        <f t="shared" si="38"/>
        <v/>
      </c>
      <c r="U52">
        <f t="shared" si="28"/>
        <v>10</v>
      </c>
      <c r="V52">
        <f t="shared" si="39"/>
        <v>8</v>
      </c>
      <c r="W52">
        <f t="shared" si="29"/>
        <v>10</v>
      </c>
      <c r="X52">
        <f t="shared" si="40"/>
        <v>8</v>
      </c>
      <c r="Y52" t="str">
        <f t="shared" si="30"/>
        <v/>
      </c>
      <c r="Z52" t="str">
        <f t="shared" si="41"/>
        <v/>
      </c>
      <c r="AA52">
        <f t="shared" si="31"/>
        <v>10</v>
      </c>
      <c r="AB52">
        <f t="shared" si="42"/>
        <v>5</v>
      </c>
      <c r="AC52">
        <f t="shared" si="32"/>
        <v>10</v>
      </c>
      <c r="AD52">
        <f t="shared" si="43"/>
        <v>5</v>
      </c>
      <c r="AE52">
        <f t="shared" si="33"/>
        <v>10</v>
      </c>
      <c r="AF52">
        <f t="shared" si="44"/>
        <v>5</v>
      </c>
      <c r="AG52">
        <f>COUNTIF('All Runners'!$A$5:$A$304,A52)</f>
        <v>1</v>
      </c>
    </row>
    <row r="53" spans="1:33" x14ac:dyDescent="0.2">
      <c r="A53" s="10">
        <v>11</v>
      </c>
      <c r="B53" s="95" t="str">
        <f t="shared" si="20"/>
        <v>Jamal Stokes</v>
      </c>
      <c r="C53" s="95"/>
      <c r="D53" s="95"/>
      <c r="E53" s="95"/>
      <c r="F53" s="95"/>
      <c r="G53" s="90" t="str">
        <f t="shared" si="34"/>
        <v>LMH</v>
      </c>
      <c r="H53" s="90"/>
      <c r="I53" s="90"/>
      <c r="J53" s="77" t="str">
        <f t="shared" si="21"/>
        <v>Var</v>
      </c>
      <c r="K53" s="51" t="str">
        <f t="shared" si="22"/>
        <v>13:56</v>
      </c>
      <c r="L53" s="2">
        <f t="shared" si="23"/>
        <v>6</v>
      </c>
      <c r="M53" t="str">
        <f t="shared" si="24"/>
        <v/>
      </c>
      <c r="N53" t="str">
        <f t="shared" si="35"/>
        <v/>
      </c>
      <c r="O53">
        <f t="shared" si="25"/>
        <v>11</v>
      </c>
      <c r="P53">
        <f t="shared" si="36"/>
        <v>8</v>
      </c>
      <c r="Q53">
        <f t="shared" si="26"/>
        <v>11</v>
      </c>
      <c r="R53">
        <f t="shared" si="37"/>
        <v>8</v>
      </c>
      <c r="S53" t="str">
        <f t="shared" si="27"/>
        <v/>
      </c>
      <c r="T53" t="str">
        <f t="shared" si="38"/>
        <v/>
      </c>
      <c r="U53">
        <f t="shared" si="28"/>
        <v>11</v>
      </c>
      <c r="V53">
        <f t="shared" si="39"/>
        <v>9</v>
      </c>
      <c r="W53">
        <f t="shared" si="29"/>
        <v>11</v>
      </c>
      <c r="X53">
        <f t="shared" si="40"/>
        <v>9</v>
      </c>
      <c r="Y53" t="str">
        <f t="shared" si="30"/>
        <v/>
      </c>
      <c r="Z53" t="str">
        <f t="shared" si="41"/>
        <v/>
      </c>
      <c r="AA53">
        <f t="shared" si="31"/>
        <v>11</v>
      </c>
      <c r="AB53">
        <f t="shared" si="42"/>
        <v>6</v>
      </c>
      <c r="AC53">
        <f t="shared" si="32"/>
        <v>11</v>
      </c>
      <c r="AD53">
        <f t="shared" si="43"/>
        <v>6</v>
      </c>
      <c r="AE53">
        <f t="shared" si="33"/>
        <v>11</v>
      </c>
      <c r="AF53">
        <f t="shared" si="44"/>
        <v>6</v>
      </c>
      <c r="AG53">
        <f>COUNTIF('All Runners'!$A$5:$A$304,A53)</f>
        <v>1</v>
      </c>
    </row>
    <row r="54" spans="1:33" x14ac:dyDescent="0.2">
      <c r="A54" s="10">
        <v>12</v>
      </c>
      <c r="B54" s="95" t="str">
        <f t="shared" si="20"/>
        <v>Gus Mozloom</v>
      </c>
      <c r="C54" s="95"/>
      <c r="D54" s="95"/>
      <c r="E54" s="95"/>
      <c r="F54" s="95"/>
      <c r="G54" s="90" t="str">
        <f t="shared" si="34"/>
        <v>LMH</v>
      </c>
      <c r="H54" s="90"/>
      <c r="I54" s="90"/>
      <c r="J54" s="77" t="str">
        <f t="shared" si="21"/>
        <v>Var</v>
      </c>
      <c r="K54" s="51" t="str">
        <f t="shared" si="22"/>
        <v>14:10</v>
      </c>
      <c r="L54" s="2">
        <f t="shared" si="23"/>
        <v>7</v>
      </c>
      <c r="M54" t="str">
        <f t="shared" si="24"/>
        <v/>
      </c>
      <c r="N54" t="str">
        <f t="shared" si="35"/>
        <v/>
      </c>
      <c r="O54">
        <f t="shared" si="25"/>
        <v>12</v>
      </c>
      <c r="P54">
        <f t="shared" si="36"/>
        <v>9</v>
      </c>
      <c r="Q54">
        <f t="shared" si="26"/>
        <v>12</v>
      </c>
      <c r="R54">
        <f t="shared" si="37"/>
        <v>9</v>
      </c>
      <c r="S54" t="str">
        <f t="shared" si="27"/>
        <v/>
      </c>
      <c r="T54" t="str">
        <f t="shared" si="38"/>
        <v/>
      </c>
      <c r="U54">
        <f t="shared" si="28"/>
        <v>12</v>
      </c>
      <c r="V54">
        <f t="shared" si="39"/>
        <v>10</v>
      </c>
      <c r="W54">
        <f t="shared" si="29"/>
        <v>12</v>
      </c>
      <c r="X54">
        <f t="shared" si="40"/>
        <v>10</v>
      </c>
      <c r="Y54" t="str">
        <f t="shared" si="30"/>
        <v/>
      </c>
      <c r="Z54" t="str">
        <f t="shared" si="41"/>
        <v/>
      </c>
      <c r="AA54">
        <f t="shared" si="31"/>
        <v>12</v>
      </c>
      <c r="AB54">
        <f t="shared" si="42"/>
        <v>7</v>
      </c>
      <c r="AC54">
        <f t="shared" si="32"/>
        <v>12</v>
      </c>
      <c r="AD54">
        <f t="shared" si="43"/>
        <v>7</v>
      </c>
      <c r="AE54">
        <f t="shared" si="33"/>
        <v>12</v>
      </c>
      <c r="AF54">
        <f t="shared" si="44"/>
        <v>7</v>
      </c>
      <c r="AG54">
        <f>COUNTIF('All Runners'!$A$5:$A$304,A54)</f>
        <v>1</v>
      </c>
    </row>
    <row r="55" spans="1:33" x14ac:dyDescent="0.2">
      <c r="A55" s="10">
        <v>13</v>
      </c>
      <c r="B55" s="95" t="str">
        <f t="shared" si="20"/>
        <v>Tyler Holdren</v>
      </c>
      <c r="C55" s="95"/>
      <c r="D55" s="95"/>
      <c r="E55" s="95"/>
      <c r="F55" s="95"/>
      <c r="G55" s="90" t="str">
        <f t="shared" si="34"/>
        <v>JPM</v>
      </c>
      <c r="H55" s="90"/>
      <c r="I55" s="90"/>
      <c r="J55" s="77" t="str">
        <f t="shared" si="21"/>
        <v>Var</v>
      </c>
      <c r="K55" s="51" t="str">
        <f t="shared" si="22"/>
        <v>14:16</v>
      </c>
      <c r="L55" s="2">
        <f t="shared" si="23"/>
        <v>4</v>
      </c>
      <c r="M55">
        <f t="shared" si="24"/>
        <v>13</v>
      </c>
      <c r="N55">
        <f t="shared" si="35"/>
        <v>6</v>
      </c>
      <c r="O55" t="str">
        <f t="shared" si="25"/>
        <v/>
      </c>
      <c r="P55" t="str">
        <f t="shared" si="36"/>
        <v/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>
        <f t="shared" si="28"/>
        <v>13</v>
      </c>
      <c r="V55">
        <f t="shared" si="39"/>
        <v>11</v>
      </c>
      <c r="W55">
        <f t="shared" si="29"/>
        <v>13</v>
      </c>
      <c r="X55">
        <f t="shared" si="40"/>
        <v>11</v>
      </c>
      <c r="Y55">
        <f t="shared" si="30"/>
        <v>13</v>
      </c>
      <c r="Z55">
        <f t="shared" si="41"/>
        <v>4</v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Runners'!$A$5:$A$304,A55)</f>
        <v>1</v>
      </c>
    </row>
    <row r="56" spans="1:33" x14ac:dyDescent="0.2">
      <c r="A56" s="10">
        <v>14</v>
      </c>
      <c r="B56" s="95" t="str">
        <f t="shared" si="20"/>
        <v>Quicho Walker</v>
      </c>
      <c r="C56" s="95"/>
      <c r="D56" s="95"/>
      <c r="E56" s="95"/>
      <c r="F56" s="95"/>
      <c r="G56" s="90" t="str">
        <f t="shared" si="34"/>
        <v>JPM</v>
      </c>
      <c r="H56" s="90"/>
      <c r="I56" s="90"/>
      <c r="J56" s="77" t="str">
        <f t="shared" si="21"/>
        <v>Var</v>
      </c>
      <c r="K56" s="51" t="str">
        <f t="shared" si="22"/>
        <v>14:47</v>
      </c>
      <c r="L56" s="2">
        <f t="shared" si="23"/>
        <v>5</v>
      </c>
      <c r="M56">
        <f t="shared" si="24"/>
        <v>14</v>
      </c>
      <c r="N56">
        <f t="shared" si="35"/>
        <v>7</v>
      </c>
      <c r="O56" t="str">
        <f t="shared" si="25"/>
        <v/>
      </c>
      <c r="P56" t="str">
        <f t="shared" si="36"/>
        <v/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>
        <f t="shared" si="28"/>
        <v>14</v>
      </c>
      <c r="V56">
        <f t="shared" si="39"/>
        <v>12</v>
      </c>
      <c r="W56">
        <f t="shared" si="29"/>
        <v>14</v>
      </c>
      <c r="X56">
        <f t="shared" si="40"/>
        <v>12</v>
      </c>
      <c r="Y56">
        <f t="shared" si="30"/>
        <v>14</v>
      </c>
      <c r="Z56">
        <f t="shared" si="41"/>
        <v>5</v>
      </c>
      <c r="AA56" t="str">
        <f t="shared" si="31"/>
        <v/>
      </c>
      <c r="AB56" t="str">
        <f t="shared" si="42"/>
        <v/>
      </c>
      <c r="AC56" t="str">
        <f t="shared" si="32"/>
        <v/>
      </c>
      <c r="AD56" t="str">
        <f t="shared" si="43"/>
        <v/>
      </c>
      <c r="AE56" t="str">
        <f t="shared" si="33"/>
        <v/>
      </c>
      <c r="AF56" t="str">
        <f t="shared" si="44"/>
        <v/>
      </c>
      <c r="AG56">
        <f>COUNTIF('All Runners'!$A$5:$A$304,A56)</f>
        <v>1</v>
      </c>
    </row>
    <row r="57" spans="1:33" x14ac:dyDescent="0.2">
      <c r="A57" s="10">
        <v>15</v>
      </c>
      <c r="B57" s="95" t="str">
        <f t="shared" si="20"/>
        <v>Michael Hiestand</v>
      </c>
      <c r="C57" s="95"/>
      <c r="D57" s="95"/>
      <c r="E57" s="95"/>
      <c r="F57" s="95"/>
      <c r="G57" s="90" t="str">
        <f t="shared" si="34"/>
        <v>D</v>
      </c>
      <c r="H57" s="90"/>
      <c r="I57" s="90"/>
      <c r="J57" s="77" t="str">
        <f t="shared" si="21"/>
        <v>Var</v>
      </c>
      <c r="K57" s="51" t="str">
        <f t="shared" si="22"/>
        <v>15:02</v>
      </c>
      <c r="L57" s="2">
        <f t="shared" si="23"/>
        <v>3</v>
      </c>
      <c r="M57">
        <f t="shared" si="24"/>
        <v>15</v>
      </c>
      <c r="N57">
        <f t="shared" si="35"/>
        <v>8</v>
      </c>
      <c r="O57">
        <f t="shared" si="25"/>
        <v>15</v>
      </c>
      <c r="P57">
        <f t="shared" si="36"/>
        <v>10</v>
      </c>
      <c r="Q57">
        <f t="shared" si="26"/>
        <v>15</v>
      </c>
      <c r="R57">
        <f t="shared" si="37"/>
        <v>10</v>
      </c>
      <c r="S57">
        <f t="shared" si="27"/>
        <v>15</v>
      </c>
      <c r="T57">
        <f t="shared" si="38"/>
        <v>3</v>
      </c>
      <c r="U57" t="str">
        <f t="shared" si="28"/>
        <v/>
      </c>
      <c r="V57" t="str">
        <f t="shared" si="39"/>
        <v/>
      </c>
      <c r="W57" t="str">
        <f t="shared" si="29"/>
        <v/>
      </c>
      <c r="X57" t="str">
        <f t="shared" si="40"/>
        <v/>
      </c>
      <c r="Y57" t="str">
        <f t="shared" si="30"/>
        <v/>
      </c>
      <c r="Z57" t="str">
        <f t="shared" si="41"/>
        <v/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Runners'!$A$5:$A$304,A57)</f>
        <v>1</v>
      </c>
    </row>
    <row r="58" spans="1:33" x14ac:dyDescent="0.2">
      <c r="A58" s="10">
        <v>16</v>
      </c>
      <c r="B58" s="95" t="str">
        <f t="shared" si="20"/>
        <v>Jake Perry</v>
      </c>
      <c r="C58" s="95"/>
      <c r="D58" s="95"/>
      <c r="E58" s="95"/>
      <c r="F58" s="95"/>
      <c r="G58" s="90" t="str">
        <f t="shared" si="34"/>
        <v>D</v>
      </c>
      <c r="H58" s="90"/>
      <c r="I58" s="90"/>
      <c r="J58" s="77" t="str">
        <f t="shared" si="21"/>
        <v>Var</v>
      </c>
      <c r="K58" s="51" t="str">
        <f t="shared" si="22"/>
        <v>17:30</v>
      </c>
      <c r="L58" s="2">
        <f t="shared" si="23"/>
        <v>4</v>
      </c>
      <c r="M58">
        <f t="shared" si="24"/>
        <v>16</v>
      </c>
      <c r="N58">
        <f t="shared" si="35"/>
        <v>9</v>
      </c>
      <c r="O58">
        <f t="shared" si="25"/>
        <v>16</v>
      </c>
      <c r="P58">
        <f t="shared" si="36"/>
        <v>11</v>
      </c>
      <c r="Q58">
        <f t="shared" si="26"/>
        <v>16</v>
      </c>
      <c r="R58">
        <f t="shared" si="37"/>
        <v>11</v>
      </c>
      <c r="S58">
        <f t="shared" si="27"/>
        <v>16</v>
      </c>
      <c r="T58">
        <f t="shared" si="38"/>
        <v>4</v>
      </c>
      <c r="U58" t="str">
        <f t="shared" si="28"/>
        <v/>
      </c>
      <c r="V58" t="str">
        <f t="shared" si="39"/>
        <v/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 t="str">
        <f t="shared" si="31"/>
        <v/>
      </c>
      <c r="AB58" t="str">
        <f t="shared" si="42"/>
        <v/>
      </c>
      <c r="AC58" t="str">
        <f t="shared" si="32"/>
        <v/>
      </c>
      <c r="AD58" t="str">
        <f t="shared" si="43"/>
        <v/>
      </c>
      <c r="AE58" t="str">
        <f t="shared" si="33"/>
        <v/>
      </c>
      <c r="AF58" t="str">
        <f t="shared" si="44"/>
        <v/>
      </c>
      <c r="AG58">
        <f>COUNTIF('All Runners'!$A$5:$A$304,A58)</f>
        <v>1</v>
      </c>
    </row>
    <row r="59" spans="1:33" x14ac:dyDescent="0.2">
      <c r="A59" s="10">
        <v>17</v>
      </c>
      <c r="B59" s="95" t="str">
        <f t="shared" si="20"/>
        <v>Zach Bunn</v>
      </c>
      <c r="C59" s="95"/>
      <c r="D59" s="95"/>
      <c r="E59" s="95"/>
      <c r="F59" s="95"/>
      <c r="G59" s="90" t="str">
        <f t="shared" si="34"/>
        <v>D</v>
      </c>
      <c r="H59" s="90"/>
      <c r="I59" s="90"/>
      <c r="J59" s="77" t="str">
        <f t="shared" si="21"/>
        <v>Var</v>
      </c>
      <c r="K59" s="51" t="str">
        <f t="shared" si="22"/>
        <v>25:53</v>
      </c>
      <c r="L59" s="2">
        <f t="shared" si="23"/>
        <v>5</v>
      </c>
      <c r="M59">
        <f t="shared" si="24"/>
        <v>17</v>
      </c>
      <c r="N59">
        <f t="shared" si="35"/>
        <v>10</v>
      </c>
      <c r="O59">
        <f t="shared" si="25"/>
        <v>17</v>
      </c>
      <c r="P59">
        <f t="shared" si="36"/>
        <v>12</v>
      </c>
      <c r="Q59">
        <f t="shared" si="26"/>
        <v>17</v>
      </c>
      <c r="R59">
        <f t="shared" si="37"/>
        <v>12</v>
      </c>
      <c r="S59">
        <f t="shared" si="27"/>
        <v>17</v>
      </c>
      <c r="T59">
        <f t="shared" si="38"/>
        <v>5</v>
      </c>
      <c r="U59" t="str">
        <f t="shared" si="28"/>
        <v/>
      </c>
      <c r="V59" t="str">
        <f t="shared" si="39"/>
        <v/>
      </c>
      <c r="W59" t="str">
        <f t="shared" si="29"/>
        <v/>
      </c>
      <c r="X59" t="str">
        <f t="shared" si="40"/>
        <v/>
      </c>
      <c r="Y59" t="str">
        <f t="shared" si="30"/>
        <v/>
      </c>
      <c r="Z59" t="str">
        <f t="shared" si="41"/>
        <v/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Runners'!$A$5:$A$304,A59)</f>
        <v>1</v>
      </c>
    </row>
    <row r="60" spans="1:33" x14ac:dyDescent="0.2">
      <c r="A60" s="10">
        <v>18</v>
      </c>
      <c r="B60" s="95" t="str">
        <f t="shared" si="20"/>
        <v/>
      </c>
      <c r="C60" s="95"/>
      <c r="D60" s="95"/>
      <c r="E60" s="95"/>
      <c r="F60" s="95"/>
      <c r="G60" s="90" t="str">
        <f t="shared" si="34"/>
        <v/>
      </c>
      <c r="H60" s="90"/>
      <c r="I60" s="90"/>
      <c r="J60" s="77" t="str">
        <f t="shared" si="21"/>
        <v/>
      </c>
      <c r="K60" s="51" t="str">
        <f t="shared" si="22"/>
        <v/>
      </c>
      <c r="L60" s="2" t="str">
        <f t="shared" si="23"/>
        <v/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Runners'!$A$5:$A$304,A60)</f>
        <v>0</v>
      </c>
    </row>
    <row r="61" spans="1:33" x14ac:dyDescent="0.2">
      <c r="A61" s="10">
        <v>19</v>
      </c>
      <c r="B61" s="95" t="str">
        <f t="shared" si="20"/>
        <v/>
      </c>
      <c r="C61" s="95"/>
      <c r="D61" s="95"/>
      <c r="E61" s="95"/>
      <c r="F61" s="95"/>
      <c r="G61" s="90" t="str">
        <f t="shared" si="34"/>
        <v/>
      </c>
      <c r="H61" s="90"/>
      <c r="I61" s="90"/>
      <c r="J61" s="77" t="str">
        <f t="shared" si="21"/>
        <v/>
      </c>
      <c r="K61" s="51" t="str">
        <f t="shared" si="22"/>
        <v/>
      </c>
      <c r="L61" s="2" t="str">
        <f t="shared" si="23"/>
        <v/>
      </c>
      <c r="M61" t="str">
        <f t="shared" si="24"/>
        <v/>
      </c>
      <c r="N61" t="str">
        <f t="shared" si="35"/>
        <v/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Runners'!$A$5:$A$304,A61)</f>
        <v>0</v>
      </c>
    </row>
    <row r="62" spans="1:33" x14ac:dyDescent="0.2">
      <c r="A62" s="10">
        <v>20</v>
      </c>
      <c r="B62" s="95" t="str">
        <f t="shared" si="20"/>
        <v/>
      </c>
      <c r="C62" s="95"/>
      <c r="D62" s="95"/>
      <c r="E62" s="95"/>
      <c r="F62" s="95"/>
      <c r="G62" s="90" t="str">
        <f t="shared" si="34"/>
        <v/>
      </c>
      <c r="H62" s="90"/>
      <c r="I62" s="90"/>
      <c r="J62" s="77" t="str">
        <f t="shared" si="21"/>
        <v/>
      </c>
      <c r="K62" s="51" t="str">
        <f t="shared" si="22"/>
        <v/>
      </c>
      <c r="L62" s="2" t="str">
        <f t="shared" si="23"/>
        <v/>
      </c>
      <c r="M62" t="str">
        <f t="shared" si="24"/>
        <v/>
      </c>
      <c r="N62" t="str">
        <f t="shared" si="35"/>
        <v/>
      </c>
      <c r="O62" t="str">
        <f t="shared" si="25"/>
        <v/>
      </c>
      <c r="P62" t="str">
        <f t="shared" si="36"/>
        <v/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 t="str">
        <f t="shared" si="28"/>
        <v/>
      </c>
      <c r="V62" t="str">
        <f t="shared" si="39"/>
        <v/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 t="str">
        <f t="shared" si="31"/>
        <v/>
      </c>
      <c r="AB62" t="str">
        <f t="shared" si="42"/>
        <v/>
      </c>
      <c r="AC62" t="str">
        <f t="shared" si="32"/>
        <v/>
      </c>
      <c r="AD62" t="str">
        <f t="shared" si="43"/>
        <v/>
      </c>
      <c r="AE62" t="str">
        <f t="shared" si="33"/>
        <v/>
      </c>
      <c r="AF62" t="str">
        <f t="shared" si="44"/>
        <v/>
      </c>
      <c r="AG62">
        <f>COUNTIF('All Runners'!$A$5:$A$304,A62)</f>
        <v>0</v>
      </c>
    </row>
    <row r="63" spans="1:33" x14ac:dyDescent="0.2">
      <c r="A63" s="10">
        <v>21</v>
      </c>
      <c r="B63" s="95" t="str">
        <f t="shared" si="20"/>
        <v/>
      </c>
      <c r="C63" s="95"/>
      <c r="D63" s="95"/>
      <c r="E63" s="95"/>
      <c r="F63" s="95"/>
      <c r="G63" s="90" t="str">
        <f t="shared" si="34"/>
        <v/>
      </c>
      <c r="H63" s="90"/>
      <c r="I63" s="90"/>
      <c r="J63" s="77" t="str">
        <f t="shared" si="21"/>
        <v/>
      </c>
      <c r="K63" s="51" t="str">
        <f t="shared" si="22"/>
        <v/>
      </c>
      <c r="L63" s="2" t="str">
        <f t="shared" si="23"/>
        <v/>
      </c>
      <c r="M63" t="str">
        <f t="shared" si="24"/>
        <v/>
      </c>
      <c r="N63" t="str">
        <f t="shared" si="35"/>
        <v/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Runners'!$A$5:$A$304,A63)</f>
        <v>0</v>
      </c>
    </row>
    <row r="64" spans="1:33" x14ac:dyDescent="0.2">
      <c r="A64" s="10">
        <v>22</v>
      </c>
      <c r="B64" s="95" t="str">
        <f t="shared" si="20"/>
        <v/>
      </c>
      <c r="C64" s="95"/>
      <c r="D64" s="95"/>
      <c r="E64" s="95"/>
      <c r="F64" s="95"/>
      <c r="G64" s="90" t="str">
        <f t="shared" si="34"/>
        <v/>
      </c>
      <c r="H64" s="90"/>
      <c r="I64" s="90"/>
      <c r="J64" s="77" t="str">
        <f t="shared" si="21"/>
        <v/>
      </c>
      <c r="K64" s="51" t="str">
        <f t="shared" si="22"/>
        <v/>
      </c>
      <c r="L64" s="2" t="str">
        <f t="shared" si="23"/>
        <v/>
      </c>
      <c r="M64" t="str">
        <f t="shared" si="24"/>
        <v/>
      </c>
      <c r="N64" t="str">
        <f t="shared" si="35"/>
        <v/>
      </c>
      <c r="O64" t="str">
        <f t="shared" si="25"/>
        <v/>
      </c>
      <c r="P64" t="str">
        <f t="shared" si="36"/>
        <v/>
      </c>
      <c r="Q64" t="str">
        <f t="shared" si="26"/>
        <v/>
      </c>
      <c r="R64" t="str">
        <f t="shared" si="37"/>
        <v/>
      </c>
      <c r="S64" t="str">
        <f t="shared" si="27"/>
        <v/>
      </c>
      <c r="T64" t="str">
        <f t="shared" si="38"/>
        <v/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Runners'!$A$5:$A$304,A64)</f>
        <v>0</v>
      </c>
    </row>
    <row r="65" spans="1:33" x14ac:dyDescent="0.2">
      <c r="A65" s="10">
        <v>23</v>
      </c>
      <c r="B65" s="95" t="str">
        <f t="shared" si="20"/>
        <v/>
      </c>
      <c r="C65" s="95"/>
      <c r="D65" s="95"/>
      <c r="E65" s="95"/>
      <c r="F65" s="95"/>
      <c r="G65" s="90" t="str">
        <f t="shared" si="34"/>
        <v/>
      </c>
      <c r="H65" s="90"/>
      <c r="I65" s="90"/>
      <c r="J65" s="77" t="str">
        <f t="shared" si="21"/>
        <v/>
      </c>
      <c r="K65" s="51" t="str">
        <f t="shared" si="22"/>
        <v/>
      </c>
      <c r="L65" s="2" t="str">
        <f t="shared" si="23"/>
        <v/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Runners'!$A$5:$A$304,A65)</f>
        <v>0</v>
      </c>
    </row>
    <row r="66" spans="1:33" x14ac:dyDescent="0.2">
      <c r="A66" s="10">
        <v>24</v>
      </c>
      <c r="B66" s="95" t="str">
        <f t="shared" si="20"/>
        <v/>
      </c>
      <c r="C66" s="95"/>
      <c r="D66" s="95"/>
      <c r="E66" s="95"/>
      <c r="F66" s="95"/>
      <c r="G66" s="90" t="str">
        <f t="shared" si="34"/>
        <v/>
      </c>
      <c r="H66" s="90"/>
      <c r="I66" s="90"/>
      <c r="J66" s="77" t="str">
        <f t="shared" si="21"/>
        <v/>
      </c>
      <c r="K66" s="51" t="str">
        <f t="shared" si="22"/>
        <v/>
      </c>
      <c r="L66" s="2" t="str">
        <f t="shared" si="23"/>
        <v/>
      </c>
      <c r="M66" t="str">
        <f t="shared" si="24"/>
        <v/>
      </c>
      <c r="N66" t="str">
        <f t="shared" si="35"/>
        <v/>
      </c>
      <c r="O66" t="str">
        <f t="shared" si="25"/>
        <v/>
      </c>
      <c r="P66" t="str">
        <f t="shared" si="36"/>
        <v/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 t="str">
        <f t="shared" si="28"/>
        <v/>
      </c>
      <c r="V66" t="str">
        <f t="shared" si="39"/>
        <v/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 t="str">
        <f t="shared" si="31"/>
        <v/>
      </c>
      <c r="AB66" t="str">
        <f t="shared" si="42"/>
        <v/>
      </c>
      <c r="AC66" t="str">
        <f t="shared" si="32"/>
        <v/>
      </c>
      <c r="AD66" t="str">
        <f t="shared" si="43"/>
        <v/>
      </c>
      <c r="AE66" t="str">
        <f t="shared" si="33"/>
        <v/>
      </c>
      <c r="AF66" t="str">
        <f t="shared" si="44"/>
        <v/>
      </c>
      <c r="AG66">
        <f>COUNTIF('All Runners'!$A$5:$A$304,A66)</f>
        <v>0</v>
      </c>
    </row>
    <row r="67" spans="1:33" x14ac:dyDescent="0.2">
      <c r="A67" s="10">
        <v>25</v>
      </c>
      <c r="B67" s="95" t="str">
        <f t="shared" si="20"/>
        <v/>
      </c>
      <c r="C67" s="95"/>
      <c r="D67" s="95"/>
      <c r="E67" s="95"/>
      <c r="F67" s="95"/>
      <c r="G67" s="90" t="str">
        <f t="shared" si="34"/>
        <v/>
      </c>
      <c r="H67" s="90"/>
      <c r="I67" s="90"/>
      <c r="J67" s="77" t="str">
        <f t="shared" si="21"/>
        <v/>
      </c>
      <c r="K67" s="51" t="str">
        <f t="shared" si="22"/>
        <v/>
      </c>
      <c r="L67" s="2" t="str">
        <f t="shared" si="23"/>
        <v/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Runners'!$A$5:$A$304,A67)</f>
        <v>0</v>
      </c>
    </row>
    <row r="68" spans="1:33" x14ac:dyDescent="0.2">
      <c r="A68" s="10">
        <v>26</v>
      </c>
      <c r="B68" s="95" t="str">
        <f t="shared" si="20"/>
        <v/>
      </c>
      <c r="C68" s="95"/>
      <c r="D68" s="95"/>
      <c r="E68" s="95"/>
      <c r="F68" s="95"/>
      <c r="G68" s="90" t="str">
        <f t="shared" si="34"/>
        <v/>
      </c>
      <c r="H68" s="90"/>
      <c r="I68" s="90"/>
      <c r="J68" s="77" t="str">
        <f t="shared" si="21"/>
        <v/>
      </c>
      <c r="K68" s="51" t="str">
        <f t="shared" si="22"/>
        <v/>
      </c>
      <c r="L68" s="2" t="str">
        <f t="shared" si="23"/>
        <v/>
      </c>
      <c r="M68" t="str">
        <f t="shared" si="24"/>
        <v/>
      </c>
      <c r="N68" t="str">
        <f t="shared" si="35"/>
        <v/>
      </c>
      <c r="O68" t="str">
        <f t="shared" si="25"/>
        <v/>
      </c>
      <c r="P68" t="str">
        <f t="shared" si="36"/>
        <v/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Runners'!$A$5:$A$304,A68)</f>
        <v>0</v>
      </c>
    </row>
    <row r="69" spans="1:33" x14ac:dyDescent="0.2">
      <c r="A69" s="10">
        <v>27</v>
      </c>
      <c r="B69" s="95" t="str">
        <f t="shared" si="20"/>
        <v/>
      </c>
      <c r="C69" s="95"/>
      <c r="D69" s="95"/>
      <c r="E69" s="95"/>
      <c r="F69" s="95"/>
      <c r="G69" s="90" t="str">
        <f t="shared" si="34"/>
        <v/>
      </c>
      <c r="H69" s="90"/>
      <c r="I69" s="90"/>
      <c r="J69" s="77" t="str">
        <f t="shared" si="21"/>
        <v/>
      </c>
      <c r="K69" s="51" t="str">
        <f t="shared" si="22"/>
        <v/>
      </c>
      <c r="L69" s="2" t="str">
        <f t="shared" si="23"/>
        <v/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Runners'!$A$5:$A$304,A69)</f>
        <v>0</v>
      </c>
    </row>
    <row r="70" spans="1:33" x14ac:dyDescent="0.2">
      <c r="A70" s="10">
        <v>28</v>
      </c>
      <c r="B70" s="95" t="str">
        <f t="shared" si="20"/>
        <v/>
      </c>
      <c r="C70" s="95"/>
      <c r="D70" s="95"/>
      <c r="E70" s="95"/>
      <c r="F70" s="95"/>
      <c r="G70" s="90" t="str">
        <f t="shared" si="34"/>
        <v/>
      </c>
      <c r="H70" s="90"/>
      <c r="I70" s="90"/>
      <c r="J70" s="77" t="str">
        <f t="shared" si="21"/>
        <v/>
      </c>
      <c r="K70" s="51" t="str">
        <f t="shared" si="22"/>
        <v/>
      </c>
      <c r="L70" s="2" t="str">
        <f t="shared" si="23"/>
        <v/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Runners'!$A$5:$A$304,A70)</f>
        <v>0</v>
      </c>
    </row>
    <row r="71" spans="1:33" x14ac:dyDescent="0.2">
      <c r="A71" s="10">
        <v>29</v>
      </c>
      <c r="B71" s="95" t="str">
        <f t="shared" si="20"/>
        <v/>
      </c>
      <c r="C71" s="95"/>
      <c r="D71" s="95"/>
      <c r="E71" s="95"/>
      <c r="F71" s="95"/>
      <c r="G71" s="90" t="str">
        <f t="shared" si="34"/>
        <v/>
      </c>
      <c r="H71" s="90"/>
      <c r="I71" s="90"/>
      <c r="J71" s="77" t="str">
        <f t="shared" si="21"/>
        <v/>
      </c>
      <c r="K71" s="51" t="str">
        <f t="shared" si="22"/>
        <v/>
      </c>
      <c r="L71" s="2" t="str">
        <f t="shared" si="23"/>
        <v/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Runners'!$A$5:$A$304,A71)</f>
        <v>0</v>
      </c>
    </row>
    <row r="72" spans="1:33" x14ac:dyDescent="0.2">
      <c r="A72" s="10">
        <v>30</v>
      </c>
      <c r="B72" s="95" t="str">
        <f t="shared" si="20"/>
        <v/>
      </c>
      <c r="C72" s="95"/>
      <c r="D72" s="95"/>
      <c r="E72" s="95"/>
      <c r="F72" s="95"/>
      <c r="G72" s="90" t="str">
        <f t="shared" si="34"/>
        <v/>
      </c>
      <c r="H72" s="90"/>
      <c r="I72" s="90"/>
      <c r="J72" s="77" t="str">
        <f t="shared" si="21"/>
        <v/>
      </c>
      <c r="K72" s="51" t="str">
        <f t="shared" si="22"/>
        <v/>
      </c>
      <c r="L72" s="2" t="str">
        <f t="shared" si="23"/>
        <v/>
      </c>
      <c r="M72" t="str">
        <f t="shared" si="24"/>
        <v/>
      </c>
      <c r="N72" t="str">
        <f t="shared" si="35"/>
        <v/>
      </c>
      <c r="O72" t="str">
        <f t="shared" si="25"/>
        <v/>
      </c>
      <c r="P72" t="str">
        <f t="shared" si="36"/>
        <v/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 t="str">
        <f t="shared" si="28"/>
        <v/>
      </c>
      <c r="V72" t="str">
        <f t="shared" si="39"/>
        <v/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 t="str">
        <f t="shared" si="31"/>
        <v/>
      </c>
      <c r="AB72" t="str">
        <f t="shared" si="42"/>
        <v/>
      </c>
      <c r="AC72" t="str">
        <f t="shared" si="32"/>
        <v/>
      </c>
      <c r="AD72" t="str">
        <f t="shared" si="43"/>
        <v/>
      </c>
      <c r="AE72" t="str">
        <f t="shared" si="33"/>
        <v/>
      </c>
      <c r="AF72" t="str">
        <f t="shared" si="44"/>
        <v/>
      </c>
      <c r="AG72">
        <f>COUNTIF('All Runners'!$A$5:$A$304,A72)</f>
        <v>0</v>
      </c>
    </row>
    <row r="73" spans="1:33" x14ac:dyDescent="0.2">
      <c r="A73" s="10">
        <v>31</v>
      </c>
      <c r="B73" s="95" t="str">
        <f t="shared" si="20"/>
        <v/>
      </c>
      <c r="C73" s="95"/>
      <c r="D73" s="95"/>
      <c r="E73" s="95"/>
      <c r="F73" s="95"/>
      <c r="G73" s="90" t="str">
        <f t="shared" si="34"/>
        <v/>
      </c>
      <c r="H73" s="90"/>
      <c r="I73" s="90"/>
      <c r="J73" s="77" t="str">
        <f t="shared" si="21"/>
        <v/>
      </c>
      <c r="K73" s="51" t="str">
        <f t="shared" si="22"/>
        <v/>
      </c>
      <c r="L73" s="2" t="str">
        <f t="shared" si="23"/>
        <v/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Runners'!$A$5:$A$304,A73)</f>
        <v>0</v>
      </c>
    </row>
    <row r="74" spans="1:33" x14ac:dyDescent="0.2">
      <c r="A74" s="10">
        <v>32</v>
      </c>
      <c r="B74" s="95" t="str">
        <f t="shared" si="20"/>
        <v/>
      </c>
      <c r="C74" s="95"/>
      <c r="D74" s="95"/>
      <c r="E74" s="95"/>
      <c r="F74" s="95"/>
      <c r="G74" s="90" t="str">
        <f t="shared" si="34"/>
        <v/>
      </c>
      <c r="H74" s="90"/>
      <c r="I74" s="90"/>
      <c r="J74" s="77" t="str">
        <f t="shared" si="21"/>
        <v/>
      </c>
      <c r="K74" s="51" t="str">
        <f t="shared" si="22"/>
        <v/>
      </c>
      <c r="L74" s="2" t="str">
        <f t="shared" si="23"/>
        <v/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Runners'!$A$5:$A$304,A74)</f>
        <v>0</v>
      </c>
    </row>
    <row r="75" spans="1:33" x14ac:dyDescent="0.2">
      <c r="A75" s="10">
        <v>33</v>
      </c>
      <c r="B75" s="95" t="str">
        <f t="shared" si="20"/>
        <v/>
      </c>
      <c r="C75" s="95"/>
      <c r="D75" s="95"/>
      <c r="E75" s="95"/>
      <c r="F75" s="95"/>
      <c r="G75" s="90" t="str">
        <f t="shared" si="34"/>
        <v/>
      </c>
      <c r="H75" s="90"/>
      <c r="I75" s="90"/>
      <c r="J75" s="77" t="str">
        <f t="shared" si="21"/>
        <v/>
      </c>
      <c r="K75" s="51" t="str">
        <f t="shared" si="22"/>
        <v/>
      </c>
      <c r="L75" s="2" t="str">
        <f t="shared" si="23"/>
        <v/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Runners'!$A$5:$A$304,A75)</f>
        <v>0</v>
      </c>
    </row>
    <row r="76" spans="1:33" x14ac:dyDescent="0.2">
      <c r="A76" s="10">
        <v>34</v>
      </c>
      <c r="B76" s="95" t="str">
        <f t="shared" si="20"/>
        <v/>
      </c>
      <c r="C76" s="95"/>
      <c r="D76" s="95"/>
      <c r="E76" s="95"/>
      <c r="F76" s="95"/>
      <c r="G76" s="90" t="str">
        <f t="shared" si="34"/>
        <v/>
      </c>
      <c r="H76" s="90"/>
      <c r="I76" s="90"/>
      <c r="J76" s="77" t="str">
        <f t="shared" si="21"/>
        <v/>
      </c>
      <c r="K76" s="51" t="str">
        <f t="shared" si="22"/>
        <v/>
      </c>
      <c r="L76" s="2" t="str">
        <f t="shared" si="23"/>
        <v/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Runners'!$A$5:$A$304,A76)</f>
        <v>0</v>
      </c>
    </row>
    <row r="77" spans="1:33" x14ac:dyDescent="0.2">
      <c r="A77" s="10">
        <v>35</v>
      </c>
      <c r="B77" s="95" t="str">
        <f t="shared" si="20"/>
        <v/>
      </c>
      <c r="C77" s="95"/>
      <c r="D77" s="95"/>
      <c r="E77" s="95"/>
      <c r="F77" s="95"/>
      <c r="G77" s="90" t="str">
        <f t="shared" si="34"/>
        <v/>
      </c>
      <c r="H77" s="90"/>
      <c r="I77" s="90"/>
      <c r="J77" s="77" t="str">
        <f t="shared" si="21"/>
        <v/>
      </c>
      <c r="K77" s="51" t="str">
        <f t="shared" si="22"/>
        <v/>
      </c>
      <c r="L77" s="2" t="str">
        <f t="shared" si="23"/>
        <v/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Runners'!$A$5:$A$304,A77)</f>
        <v>0</v>
      </c>
    </row>
    <row r="78" spans="1:33" x14ac:dyDescent="0.2">
      <c r="A78" s="10">
        <v>36</v>
      </c>
      <c r="B78" s="95" t="str">
        <f t="shared" si="20"/>
        <v/>
      </c>
      <c r="C78" s="95"/>
      <c r="D78" s="95"/>
      <c r="E78" s="95"/>
      <c r="F78" s="95"/>
      <c r="G78" s="90" t="str">
        <f t="shared" si="34"/>
        <v/>
      </c>
      <c r="H78" s="90"/>
      <c r="I78" s="90"/>
      <c r="J78" s="77" t="str">
        <f t="shared" si="21"/>
        <v/>
      </c>
      <c r="K78" s="51" t="str">
        <f t="shared" si="22"/>
        <v/>
      </c>
      <c r="L78" s="2" t="str">
        <f t="shared" si="23"/>
        <v/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Runners'!$A$5:$A$304,A78)</f>
        <v>0</v>
      </c>
    </row>
    <row r="79" spans="1:33" x14ac:dyDescent="0.2">
      <c r="A79" s="10">
        <v>37</v>
      </c>
      <c r="B79" s="95" t="str">
        <f t="shared" si="20"/>
        <v/>
      </c>
      <c r="C79" s="95"/>
      <c r="D79" s="95"/>
      <c r="E79" s="95"/>
      <c r="F79" s="95"/>
      <c r="G79" s="90" t="str">
        <f t="shared" si="34"/>
        <v/>
      </c>
      <c r="H79" s="90"/>
      <c r="I79" s="90"/>
      <c r="J79" s="77" t="str">
        <f t="shared" si="21"/>
        <v/>
      </c>
      <c r="K79" s="51" t="str">
        <f t="shared" si="22"/>
        <v/>
      </c>
      <c r="L79" s="2" t="str">
        <f t="shared" si="23"/>
        <v/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Runners'!$A$5:$A$304,A79)</f>
        <v>0</v>
      </c>
    </row>
    <row r="80" spans="1:33" x14ac:dyDescent="0.2">
      <c r="A80" s="10">
        <v>38</v>
      </c>
      <c r="B80" s="95" t="str">
        <f t="shared" si="20"/>
        <v/>
      </c>
      <c r="C80" s="95"/>
      <c r="D80" s="95"/>
      <c r="E80" s="95"/>
      <c r="F80" s="95"/>
      <c r="G80" s="90" t="str">
        <f t="shared" si="34"/>
        <v/>
      </c>
      <c r="H80" s="90"/>
      <c r="I80" s="90"/>
      <c r="J80" s="77" t="str">
        <f t="shared" si="21"/>
        <v/>
      </c>
      <c r="K80" s="51" t="str">
        <f t="shared" si="22"/>
        <v/>
      </c>
      <c r="L80" s="2" t="str">
        <f t="shared" si="23"/>
        <v/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Runners'!$A$5:$A$304,A80)</f>
        <v>0</v>
      </c>
    </row>
    <row r="81" spans="1:33" x14ac:dyDescent="0.2">
      <c r="A81" s="10">
        <v>39</v>
      </c>
      <c r="B81" s="95" t="str">
        <f t="shared" si="20"/>
        <v/>
      </c>
      <c r="C81" s="95"/>
      <c r="D81" s="95"/>
      <c r="E81" s="95"/>
      <c r="F81" s="95"/>
      <c r="G81" s="90" t="str">
        <f t="shared" si="34"/>
        <v/>
      </c>
      <c r="H81" s="90"/>
      <c r="I81" s="90"/>
      <c r="J81" s="77" t="str">
        <f t="shared" si="21"/>
        <v/>
      </c>
      <c r="K81" s="51" t="str">
        <f t="shared" si="22"/>
        <v/>
      </c>
      <c r="L81" s="2" t="str">
        <f t="shared" si="23"/>
        <v/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Runners'!$A$5:$A$304,A81)</f>
        <v>0</v>
      </c>
    </row>
    <row r="82" spans="1:33" x14ac:dyDescent="0.2">
      <c r="A82" s="10">
        <v>40</v>
      </c>
      <c r="B82" s="95" t="str">
        <f t="shared" si="20"/>
        <v/>
      </c>
      <c r="C82" s="95"/>
      <c r="D82" s="95"/>
      <c r="E82" s="95"/>
      <c r="F82" s="95"/>
      <c r="G82" s="90" t="str">
        <f t="shared" si="34"/>
        <v/>
      </c>
      <c r="H82" s="90"/>
      <c r="I82" s="90"/>
      <c r="J82" s="77" t="str">
        <f t="shared" si="21"/>
        <v/>
      </c>
      <c r="K82" s="51" t="str">
        <f t="shared" si="22"/>
        <v/>
      </c>
      <c r="L82" s="2" t="str">
        <f t="shared" si="23"/>
        <v/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Runners'!$A$5:$A$304,A82)</f>
        <v>0</v>
      </c>
    </row>
    <row r="83" spans="1:33" x14ac:dyDescent="0.2">
      <c r="A83" s="10">
        <v>41</v>
      </c>
      <c r="B83" s="95" t="str">
        <f t="shared" si="20"/>
        <v/>
      </c>
      <c r="C83" s="95"/>
      <c r="D83" s="95"/>
      <c r="E83" s="95"/>
      <c r="F83" s="95"/>
      <c r="G83" s="90" t="str">
        <f t="shared" si="34"/>
        <v/>
      </c>
      <c r="H83" s="90"/>
      <c r="I83" s="90"/>
      <c r="J83" s="77" t="str">
        <f t="shared" si="21"/>
        <v/>
      </c>
      <c r="K83" s="51" t="str">
        <f t="shared" si="22"/>
        <v/>
      </c>
      <c r="L83" s="2" t="str">
        <f t="shared" si="23"/>
        <v/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Runners'!$A$5:$A$304,A83)</f>
        <v>0</v>
      </c>
    </row>
    <row r="84" spans="1:33" x14ac:dyDescent="0.2">
      <c r="A84" s="10">
        <v>42</v>
      </c>
      <c r="B84" s="95" t="str">
        <f t="shared" si="20"/>
        <v/>
      </c>
      <c r="C84" s="95"/>
      <c r="D84" s="95"/>
      <c r="E84" s="95"/>
      <c r="F84" s="95"/>
      <c r="G84" s="90" t="str">
        <f t="shared" si="34"/>
        <v/>
      </c>
      <c r="H84" s="90"/>
      <c r="I84" s="90"/>
      <c r="J84" s="77" t="str">
        <f t="shared" si="21"/>
        <v/>
      </c>
      <c r="K84" s="51" t="str">
        <f t="shared" si="22"/>
        <v/>
      </c>
      <c r="L84" s="2" t="str">
        <f t="shared" si="23"/>
        <v/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Runners'!$A$5:$A$304,A84)</f>
        <v>0</v>
      </c>
    </row>
    <row r="85" spans="1:33" x14ac:dyDescent="0.2">
      <c r="A85" s="10">
        <v>43</v>
      </c>
      <c r="B85" s="95" t="str">
        <f t="shared" si="20"/>
        <v/>
      </c>
      <c r="C85" s="95"/>
      <c r="D85" s="95"/>
      <c r="E85" s="95"/>
      <c r="F85" s="95"/>
      <c r="G85" s="90" t="str">
        <f t="shared" si="34"/>
        <v/>
      </c>
      <c r="H85" s="90"/>
      <c r="I85" s="90"/>
      <c r="J85" s="77" t="str">
        <f t="shared" si="21"/>
        <v/>
      </c>
      <c r="K85" s="51" t="str">
        <f t="shared" si="22"/>
        <v/>
      </c>
      <c r="L85" s="2" t="str">
        <f t="shared" si="23"/>
        <v/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Runners'!$A$5:$A$304,A85)</f>
        <v>0</v>
      </c>
    </row>
    <row r="86" spans="1:33" x14ac:dyDescent="0.2">
      <c r="A86" s="10">
        <v>44</v>
      </c>
      <c r="B86" s="95" t="str">
        <f t="shared" si="20"/>
        <v/>
      </c>
      <c r="C86" s="95"/>
      <c r="D86" s="95"/>
      <c r="E86" s="95"/>
      <c r="F86" s="95"/>
      <c r="G86" s="90" t="str">
        <f t="shared" si="34"/>
        <v/>
      </c>
      <c r="H86" s="90"/>
      <c r="I86" s="90"/>
      <c r="J86" s="77" t="str">
        <f t="shared" si="21"/>
        <v/>
      </c>
      <c r="K86" s="51" t="str">
        <f t="shared" si="22"/>
        <v/>
      </c>
      <c r="L86" s="2" t="str">
        <f t="shared" si="23"/>
        <v/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Runners'!$A$5:$A$304,A86)</f>
        <v>0</v>
      </c>
    </row>
    <row r="87" spans="1:33" x14ac:dyDescent="0.2">
      <c r="A87" s="10">
        <v>45</v>
      </c>
      <c r="B87" s="95" t="str">
        <f t="shared" si="20"/>
        <v/>
      </c>
      <c r="C87" s="95"/>
      <c r="D87" s="95"/>
      <c r="E87" s="95"/>
      <c r="F87" s="95"/>
      <c r="G87" s="90" t="str">
        <f t="shared" si="34"/>
        <v/>
      </c>
      <c r="H87" s="90"/>
      <c r="I87" s="90"/>
      <c r="J87" s="77" t="str">
        <f t="shared" si="21"/>
        <v/>
      </c>
      <c r="K87" s="51" t="str">
        <f t="shared" si="22"/>
        <v/>
      </c>
      <c r="L87" s="2" t="str">
        <f t="shared" si="23"/>
        <v/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Runners'!$A$5:$A$304,A87)</f>
        <v>0</v>
      </c>
    </row>
    <row r="88" spans="1:33" x14ac:dyDescent="0.2">
      <c r="A88" s="10">
        <v>46</v>
      </c>
      <c r="B88" s="95" t="str">
        <f t="shared" si="20"/>
        <v/>
      </c>
      <c r="C88" s="95"/>
      <c r="D88" s="95"/>
      <c r="E88" s="95"/>
      <c r="F88" s="95"/>
      <c r="G88" s="90" t="str">
        <f t="shared" si="34"/>
        <v/>
      </c>
      <c r="H88" s="90"/>
      <c r="I88" s="90"/>
      <c r="J88" s="77" t="str">
        <f t="shared" si="21"/>
        <v/>
      </c>
      <c r="K88" s="51" t="str">
        <f t="shared" si="22"/>
        <v/>
      </c>
      <c r="L88" s="2" t="str">
        <f t="shared" si="23"/>
        <v/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Runners'!$A$5:$A$304,A88)</f>
        <v>0</v>
      </c>
    </row>
    <row r="89" spans="1:33" x14ac:dyDescent="0.2">
      <c r="A89" s="10">
        <v>47</v>
      </c>
      <c r="B89" s="95" t="str">
        <f t="shared" si="20"/>
        <v/>
      </c>
      <c r="C89" s="95"/>
      <c r="D89" s="95"/>
      <c r="E89" s="95"/>
      <c r="F89" s="95"/>
      <c r="G89" s="90" t="str">
        <f t="shared" si="34"/>
        <v/>
      </c>
      <c r="H89" s="90"/>
      <c r="I89" s="90"/>
      <c r="J89" s="77" t="str">
        <f t="shared" si="21"/>
        <v/>
      </c>
      <c r="K89" s="51" t="str">
        <f t="shared" si="22"/>
        <v/>
      </c>
      <c r="L89" s="2" t="str">
        <f t="shared" si="23"/>
        <v/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Runners'!$A$5:$A$304,A89)</f>
        <v>0</v>
      </c>
    </row>
    <row r="90" spans="1:33" x14ac:dyDescent="0.2">
      <c r="A90" s="10">
        <v>48</v>
      </c>
      <c r="B90" s="95" t="str">
        <f t="shared" si="20"/>
        <v/>
      </c>
      <c r="C90" s="95"/>
      <c r="D90" s="95"/>
      <c r="E90" s="95"/>
      <c r="F90" s="95"/>
      <c r="G90" s="90" t="str">
        <f t="shared" si="34"/>
        <v/>
      </c>
      <c r="H90" s="90"/>
      <c r="I90" s="90"/>
      <c r="J90" s="77" t="str">
        <f t="shared" si="21"/>
        <v/>
      </c>
      <c r="K90" s="51" t="str">
        <f t="shared" si="22"/>
        <v/>
      </c>
      <c r="L90" s="2" t="str">
        <f t="shared" si="23"/>
        <v/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Runners'!$A$5:$A$304,A90)</f>
        <v>0</v>
      </c>
    </row>
    <row r="91" spans="1:33" x14ac:dyDescent="0.2">
      <c r="A91" s="10">
        <v>49</v>
      </c>
      <c r="B91" s="95" t="str">
        <f t="shared" si="20"/>
        <v/>
      </c>
      <c r="C91" s="95"/>
      <c r="D91" s="95"/>
      <c r="E91" s="95"/>
      <c r="F91" s="95"/>
      <c r="G91" s="90" t="str">
        <f t="shared" si="34"/>
        <v/>
      </c>
      <c r="H91" s="90"/>
      <c r="I91" s="90"/>
      <c r="J91" s="77" t="str">
        <f t="shared" si="21"/>
        <v/>
      </c>
      <c r="K91" s="51" t="str">
        <f t="shared" si="22"/>
        <v/>
      </c>
      <c r="L91" s="2" t="str">
        <f t="shared" si="23"/>
        <v/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Runners'!$A$5:$A$304,A91)</f>
        <v>0</v>
      </c>
    </row>
    <row r="92" spans="1:33" x14ac:dyDescent="0.2">
      <c r="A92" s="10">
        <v>50</v>
      </c>
      <c r="B92" s="95" t="str">
        <f t="shared" si="20"/>
        <v/>
      </c>
      <c r="C92" s="95"/>
      <c r="D92" s="95"/>
      <c r="E92" s="95"/>
      <c r="F92" s="95"/>
      <c r="G92" s="90" t="str">
        <f t="shared" si="34"/>
        <v/>
      </c>
      <c r="H92" s="90"/>
      <c r="I92" s="90"/>
      <c r="J92" s="77" t="str">
        <f t="shared" si="21"/>
        <v/>
      </c>
      <c r="K92" s="51" t="str">
        <f t="shared" si="22"/>
        <v/>
      </c>
      <c r="L92" s="2" t="str">
        <f t="shared" si="23"/>
        <v/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Runners'!$A$5:$A$304,A92)</f>
        <v>0</v>
      </c>
    </row>
    <row r="93" spans="1:33" x14ac:dyDescent="0.2">
      <c r="A93" s="10">
        <v>51</v>
      </c>
      <c r="B93" s="95" t="str">
        <f t="shared" si="20"/>
        <v/>
      </c>
      <c r="C93" s="95"/>
      <c r="D93" s="95"/>
      <c r="E93" s="95"/>
      <c r="F93" s="95"/>
      <c r="G93" s="90" t="str">
        <f t="shared" si="34"/>
        <v/>
      </c>
      <c r="H93" s="90"/>
      <c r="I93" s="90"/>
      <c r="J93" s="77" t="str">
        <f t="shared" si="21"/>
        <v/>
      </c>
      <c r="K93" s="51" t="str">
        <f t="shared" si="22"/>
        <v/>
      </c>
      <c r="L93" s="2" t="str">
        <f t="shared" si="23"/>
        <v/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Runners'!$A$5:$A$304,A93)</f>
        <v>0</v>
      </c>
    </row>
    <row r="94" spans="1:33" x14ac:dyDescent="0.2">
      <c r="A94" s="10">
        <v>52</v>
      </c>
      <c r="B94" s="95" t="str">
        <f t="shared" si="20"/>
        <v/>
      </c>
      <c r="C94" s="95"/>
      <c r="D94" s="95"/>
      <c r="E94" s="95"/>
      <c r="F94" s="95"/>
      <c r="G94" s="90" t="str">
        <f t="shared" si="34"/>
        <v/>
      </c>
      <c r="H94" s="90"/>
      <c r="I94" s="90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Runners'!$A$5:$A$304,A94)</f>
        <v>0</v>
      </c>
    </row>
    <row r="95" spans="1:33" x14ac:dyDescent="0.2">
      <c r="A95" s="10">
        <v>53</v>
      </c>
      <c r="B95" s="95" t="str">
        <f t="shared" si="20"/>
        <v/>
      </c>
      <c r="C95" s="95"/>
      <c r="D95" s="95"/>
      <c r="E95" s="95"/>
      <c r="F95" s="95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Runners'!$A$5:$A$304,A95)</f>
        <v>0</v>
      </c>
    </row>
    <row r="96" spans="1:33" x14ac:dyDescent="0.2">
      <c r="A96" s="10">
        <v>54</v>
      </c>
      <c r="B96" s="95" t="str">
        <f t="shared" si="20"/>
        <v/>
      </c>
      <c r="C96" s="95"/>
      <c r="D96" s="95"/>
      <c r="E96" s="95"/>
      <c r="F96" s="95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Runners'!$A$5:$A$304,A96)</f>
        <v>0</v>
      </c>
    </row>
    <row r="97" spans="1:33" x14ac:dyDescent="0.2">
      <c r="A97" s="10">
        <v>55</v>
      </c>
      <c r="B97" s="95" t="str">
        <f t="shared" si="20"/>
        <v/>
      </c>
      <c r="C97" s="95"/>
      <c r="D97" s="95"/>
      <c r="E97" s="95"/>
      <c r="F97" s="95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Runners'!$A$5:$A$304,A97)</f>
        <v>0</v>
      </c>
    </row>
    <row r="98" spans="1:33" x14ac:dyDescent="0.2">
      <c r="A98" s="10">
        <v>56</v>
      </c>
      <c r="B98" s="95" t="str">
        <f t="shared" si="20"/>
        <v/>
      </c>
      <c r="C98" s="95"/>
      <c r="D98" s="95"/>
      <c r="E98" s="95"/>
      <c r="F98" s="95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Runners'!$A$5:$A$304,A98)</f>
        <v>0</v>
      </c>
    </row>
    <row r="99" spans="1:33" x14ac:dyDescent="0.2">
      <c r="A99" s="10">
        <v>57</v>
      </c>
      <c r="B99" s="95" t="str">
        <f t="shared" si="20"/>
        <v/>
      </c>
      <c r="C99" s="95"/>
      <c r="D99" s="95"/>
      <c r="E99" s="95"/>
      <c r="F99" s="95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Runners'!$A$5:$A$304,A99)</f>
        <v>0</v>
      </c>
    </row>
    <row r="100" spans="1:33" x14ac:dyDescent="0.2">
      <c r="A100" s="10">
        <v>58</v>
      </c>
      <c r="B100" s="95" t="str">
        <f t="shared" si="20"/>
        <v/>
      </c>
      <c r="C100" s="95"/>
      <c r="D100" s="95"/>
      <c r="E100" s="95"/>
      <c r="F100" s="95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Runners'!$A$5:$A$304,A100)</f>
        <v>0</v>
      </c>
    </row>
    <row r="101" spans="1:33" x14ac:dyDescent="0.2">
      <c r="A101" s="10">
        <v>59</v>
      </c>
      <c r="B101" s="95" t="str">
        <f t="shared" si="20"/>
        <v/>
      </c>
      <c r="C101" s="95"/>
      <c r="D101" s="95"/>
      <c r="E101" s="95"/>
      <c r="F101" s="95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Runners'!$A$5:$A$304,A101)</f>
        <v>0</v>
      </c>
    </row>
    <row r="102" spans="1:33" x14ac:dyDescent="0.2">
      <c r="A102" s="10">
        <v>60</v>
      </c>
      <c r="B102" s="95" t="str">
        <f t="shared" si="20"/>
        <v/>
      </c>
      <c r="C102" s="95"/>
      <c r="D102" s="95"/>
      <c r="E102" s="95"/>
      <c r="F102" s="95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Runners'!$A$5:$A$304,A102)</f>
        <v>0</v>
      </c>
    </row>
    <row r="103" spans="1:33" x14ac:dyDescent="0.2">
      <c r="A103" s="10">
        <v>61</v>
      </c>
      <c r="B103" s="95" t="str">
        <f t="shared" si="20"/>
        <v/>
      </c>
      <c r="C103" s="95"/>
      <c r="D103" s="95"/>
      <c r="E103" s="95"/>
      <c r="F103" s="95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Runners'!$A$5:$A$304,A103)</f>
        <v>0</v>
      </c>
    </row>
    <row r="104" spans="1:33" x14ac:dyDescent="0.2">
      <c r="A104" s="10">
        <v>62</v>
      </c>
      <c r="B104" s="95" t="str">
        <f t="shared" si="20"/>
        <v/>
      </c>
      <c r="C104" s="95"/>
      <c r="D104" s="95"/>
      <c r="E104" s="95"/>
      <c r="F104" s="95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Runners'!$A$5:$A$304,A104)</f>
        <v>0</v>
      </c>
    </row>
    <row r="105" spans="1:33" x14ac:dyDescent="0.2">
      <c r="A105" s="10">
        <v>63</v>
      </c>
      <c r="B105" s="95" t="str">
        <f t="shared" si="20"/>
        <v/>
      </c>
      <c r="C105" s="95"/>
      <c r="D105" s="95"/>
      <c r="E105" s="95"/>
      <c r="F105" s="95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Runners'!$A$5:$A$304,A105)</f>
        <v>0</v>
      </c>
    </row>
    <row r="106" spans="1:33" x14ac:dyDescent="0.2">
      <c r="A106" s="10">
        <v>64</v>
      </c>
      <c r="B106" s="95" t="str">
        <f t="shared" si="20"/>
        <v/>
      </c>
      <c r="C106" s="95"/>
      <c r="D106" s="95"/>
      <c r="E106" s="95"/>
      <c r="F106" s="95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Runners'!$A$5:$A$304,A106)</f>
        <v>0</v>
      </c>
    </row>
    <row r="107" spans="1:33" x14ac:dyDescent="0.2">
      <c r="A107" s="10">
        <v>65</v>
      </c>
      <c r="B107" s="95" t="str">
        <f t="shared" ref="B107:B170" si="45">IF(ISERROR(VLOOKUP(A107,RunnerTable,2,FALSE)),"",VLOOKUP(A107,RunnerTable,2,FALSE))</f>
        <v/>
      </c>
      <c r="C107" s="95"/>
      <c r="D107" s="95"/>
      <c r="E107" s="95"/>
      <c r="F107" s="95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Runners'!$A$5:$A$304,A107)</f>
        <v>0</v>
      </c>
    </row>
    <row r="108" spans="1:33" x14ac:dyDescent="0.2">
      <c r="A108" s="10">
        <v>66</v>
      </c>
      <c r="B108" s="95" t="str">
        <f t="shared" si="45"/>
        <v/>
      </c>
      <c r="C108" s="95"/>
      <c r="D108" s="95"/>
      <c r="E108" s="95"/>
      <c r="F108" s="95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Runners'!$A$5:$A$304,A108)</f>
        <v>0</v>
      </c>
    </row>
    <row r="109" spans="1:33" x14ac:dyDescent="0.2">
      <c r="A109" s="10">
        <v>67</v>
      </c>
      <c r="B109" s="95" t="str">
        <f t="shared" si="45"/>
        <v/>
      </c>
      <c r="C109" s="95"/>
      <c r="D109" s="95"/>
      <c r="E109" s="95"/>
      <c r="F109" s="95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Runners'!$A$5:$A$304,A109)</f>
        <v>0</v>
      </c>
    </row>
    <row r="110" spans="1:33" x14ac:dyDescent="0.2">
      <c r="A110" s="10">
        <v>68</v>
      </c>
      <c r="B110" s="95" t="str">
        <f t="shared" si="45"/>
        <v/>
      </c>
      <c r="C110" s="95"/>
      <c r="D110" s="95"/>
      <c r="E110" s="95"/>
      <c r="F110" s="95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Runners'!$A$5:$A$304,A110)</f>
        <v>0</v>
      </c>
    </row>
    <row r="111" spans="1:33" x14ac:dyDescent="0.2">
      <c r="A111" s="10">
        <v>69</v>
      </c>
      <c r="B111" s="95" t="str">
        <f t="shared" si="45"/>
        <v/>
      </c>
      <c r="C111" s="95"/>
      <c r="D111" s="95"/>
      <c r="E111" s="95"/>
      <c r="F111" s="95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Runners'!$A$5:$A$304,A111)</f>
        <v>0</v>
      </c>
    </row>
    <row r="112" spans="1:33" x14ac:dyDescent="0.2">
      <c r="A112" s="10">
        <v>70</v>
      </c>
      <c r="B112" s="95" t="str">
        <f t="shared" si="45"/>
        <v/>
      </c>
      <c r="C112" s="95"/>
      <c r="D112" s="95"/>
      <c r="E112" s="95"/>
      <c r="F112" s="95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Runners'!$A$5:$A$304,A112)</f>
        <v>0</v>
      </c>
    </row>
    <row r="113" spans="1:33" x14ac:dyDescent="0.2">
      <c r="A113" s="10">
        <v>71</v>
      </c>
      <c r="B113" s="95" t="str">
        <f t="shared" si="45"/>
        <v/>
      </c>
      <c r="C113" s="95"/>
      <c r="D113" s="95"/>
      <c r="E113" s="95"/>
      <c r="F113" s="95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Runners'!$A$5:$A$304,A113)</f>
        <v>0</v>
      </c>
    </row>
    <row r="114" spans="1:33" x14ac:dyDescent="0.2">
      <c r="A114" s="10">
        <v>72</v>
      </c>
      <c r="B114" s="95" t="str">
        <f t="shared" si="45"/>
        <v/>
      </c>
      <c r="C114" s="95"/>
      <c r="D114" s="95"/>
      <c r="E114" s="95"/>
      <c r="F114" s="95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Runners'!$A$5:$A$304,A114)</f>
        <v>0</v>
      </c>
    </row>
    <row r="115" spans="1:33" x14ac:dyDescent="0.2">
      <c r="A115" s="10">
        <v>73</v>
      </c>
      <c r="B115" s="95" t="str">
        <f t="shared" si="45"/>
        <v/>
      </c>
      <c r="C115" s="95"/>
      <c r="D115" s="95"/>
      <c r="E115" s="95"/>
      <c r="F115" s="95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Runners'!$A$5:$A$304,A115)</f>
        <v>0</v>
      </c>
    </row>
    <row r="116" spans="1:33" x14ac:dyDescent="0.2">
      <c r="A116" s="10">
        <v>74</v>
      </c>
      <c r="B116" s="95" t="str">
        <f t="shared" si="45"/>
        <v/>
      </c>
      <c r="C116" s="95"/>
      <c r="D116" s="95"/>
      <c r="E116" s="95"/>
      <c r="F116" s="95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Runners'!$A$5:$A$304,A116)</f>
        <v>0</v>
      </c>
    </row>
    <row r="117" spans="1:33" x14ac:dyDescent="0.2">
      <c r="A117" s="10">
        <v>75</v>
      </c>
      <c r="B117" s="95" t="str">
        <f t="shared" si="45"/>
        <v/>
      </c>
      <c r="C117" s="95"/>
      <c r="D117" s="95"/>
      <c r="E117" s="95"/>
      <c r="F117" s="95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Runners'!$A$5:$A$304,A117)</f>
        <v>0</v>
      </c>
    </row>
    <row r="118" spans="1:33" x14ac:dyDescent="0.2">
      <c r="A118" s="10">
        <v>76</v>
      </c>
      <c r="B118" s="95" t="str">
        <f t="shared" si="45"/>
        <v/>
      </c>
      <c r="C118" s="95"/>
      <c r="D118" s="95"/>
      <c r="E118" s="95"/>
      <c r="F118" s="95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Runners'!$A$5:$A$304,A118)</f>
        <v>0</v>
      </c>
    </row>
    <row r="119" spans="1:33" x14ac:dyDescent="0.2">
      <c r="A119" s="10">
        <v>77</v>
      </c>
      <c r="B119" s="95" t="str">
        <f t="shared" si="45"/>
        <v/>
      </c>
      <c r="C119" s="95"/>
      <c r="D119" s="95"/>
      <c r="E119" s="95"/>
      <c r="F119" s="95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Runners'!$A$5:$A$304,A119)</f>
        <v>0</v>
      </c>
    </row>
    <row r="120" spans="1:33" x14ac:dyDescent="0.2">
      <c r="A120" s="10">
        <v>78</v>
      </c>
      <c r="B120" s="95" t="str">
        <f t="shared" si="45"/>
        <v/>
      </c>
      <c r="C120" s="95"/>
      <c r="D120" s="95"/>
      <c r="E120" s="95"/>
      <c r="F120" s="95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Runners'!$A$5:$A$304,A120)</f>
        <v>0</v>
      </c>
    </row>
    <row r="121" spans="1:33" x14ac:dyDescent="0.2">
      <c r="A121" s="10">
        <v>79</v>
      </c>
      <c r="B121" s="95" t="str">
        <f t="shared" si="45"/>
        <v/>
      </c>
      <c r="C121" s="95"/>
      <c r="D121" s="95"/>
      <c r="E121" s="95"/>
      <c r="F121" s="95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Runners'!$A$5:$A$304,A121)</f>
        <v>0</v>
      </c>
    </row>
    <row r="122" spans="1:33" x14ac:dyDescent="0.2">
      <c r="A122" s="10">
        <v>80</v>
      </c>
      <c r="B122" s="95" t="str">
        <f t="shared" si="45"/>
        <v/>
      </c>
      <c r="C122" s="95"/>
      <c r="D122" s="95"/>
      <c r="E122" s="95"/>
      <c r="F122" s="95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Runners'!$A$5:$A$304,A122)</f>
        <v>0</v>
      </c>
    </row>
    <row r="123" spans="1:33" x14ac:dyDescent="0.2">
      <c r="A123" s="10">
        <v>81</v>
      </c>
      <c r="B123" s="95" t="str">
        <f t="shared" si="45"/>
        <v/>
      </c>
      <c r="C123" s="95"/>
      <c r="D123" s="95"/>
      <c r="E123" s="95"/>
      <c r="F123" s="95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Runners'!$A$5:$A$304,A123)</f>
        <v>0</v>
      </c>
    </row>
    <row r="124" spans="1:33" x14ac:dyDescent="0.2">
      <c r="A124" s="10">
        <v>82</v>
      </c>
      <c r="B124" s="95" t="str">
        <f t="shared" si="45"/>
        <v/>
      </c>
      <c r="C124" s="95"/>
      <c r="D124" s="95"/>
      <c r="E124" s="95"/>
      <c r="F124" s="95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Runners'!$A$5:$A$304,A124)</f>
        <v>0</v>
      </c>
    </row>
    <row r="125" spans="1:33" x14ac:dyDescent="0.2">
      <c r="A125" s="10">
        <v>83</v>
      </c>
      <c r="B125" s="95" t="str">
        <f t="shared" si="45"/>
        <v/>
      </c>
      <c r="C125" s="95"/>
      <c r="D125" s="95"/>
      <c r="E125" s="95"/>
      <c r="F125" s="95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Runners'!$A$5:$A$304,A125)</f>
        <v>0</v>
      </c>
    </row>
    <row r="126" spans="1:33" x14ac:dyDescent="0.2">
      <c r="A126" s="10">
        <v>84</v>
      </c>
      <c r="B126" s="95" t="str">
        <f t="shared" si="45"/>
        <v/>
      </c>
      <c r="C126" s="95"/>
      <c r="D126" s="95"/>
      <c r="E126" s="95"/>
      <c r="F126" s="95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Runners'!$A$5:$A$304,A126)</f>
        <v>0</v>
      </c>
    </row>
    <row r="127" spans="1:33" x14ac:dyDescent="0.2">
      <c r="A127" s="10">
        <v>85</v>
      </c>
      <c r="B127" s="95" t="str">
        <f t="shared" si="45"/>
        <v/>
      </c>
      <c r="C127" s="95"/>
      <c r="D127" s="95"/>
      <c r="E127" s="95"/>
      <c r="F127" s="95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Runners'!$A$5:$A$304,A127)</f>
        <v>0</v>
      </c>
    </row>
    <row r="128" spans="1:33" x14ac:dyDescent="0.2">
      <c r="A128" s="10">
        <v>86</v>
      </c>
      <c r="B128" s="95" t="str">
        <f t="shared" si="45"/>
        <v/>
      </c>
      <c r="C128" s="95"/>
      <c r="D128" s="95"/>
      <c r="E128" s="95"/>
      <c r="F128" s="95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Runners'!$A$5:$A$304,A128)</f>
        <v>0</v>
      </c>
    </row>
    <row r="129" spans="1:33" x14ac:dyDescent="0.2">
      <c r="A129" s="10">
        <v>87</v>
      </c>
      <c r="B129" s="95" t="str">
        <f t="shared" si="45"/>
        <v/>
      </c>
      <c r="C129" s="95"/>
      <c r="D129" s="95"/>
      <c r="E129" s="95"/>
      <c r="F129" s="95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Runners'!$A$5:$A$304,A129)</f>
        <v>0</v>
      </c>
    </row>
    <row r="130" spans="1:33" x14ac:dyDescent="0.2">
      <c r="A130" s="10">
        <v>88</v>
      </c>
      <c r="B130" s="95" t="str">
        <f t="shared" si="45"/>
        <v/>
      </c>
      <c r="C130" s="95"/>
      <c r="D130" s="95"/>
      <c r="E130" s="95"/>
      <c r="F130" s="95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Runners'!$A$5:$A$304,A130)</f>
        <v>0</v>
      </c>
    </row>
    <row r="131" spans="1:33" x14ac:dyDescent="0.2">
      <c r="A131" s="10">
        <v>89</v>
      </c>
      <c r="B131" s="95" t="str">
        <f t="shared" si="45"/>
        <v/>
      </c>
      <c r="C131" s="95"/>
      <c r="D131" s="95"/>
      <c r="E131" s="95"/>
      <c r="F131" s="95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Runners'!$A$5:$A$304,A131)</f>
        <v>0</v>
      </c>
    </row>
    <row r="132" spans="1:33" x14ac:dyDescent="0.2">
      <c r="A132" s="10">
        <v>90</v>
      </c>
      <c r="B132" s="95" t="str">
        <f t="shared" si="45"/>
        <v/>
      </c>
      <c r="C132" s="95"/>
      <c r="D132" s="95"/>
      <c r="E132" s="95"/>
      <c r="F132" s="95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Runners'!$A$5:$A$304,A132)</f>
        <v>0</v>
      </c>
    </row>
    <row r="133" spans="1:33" x14ac:dyDescent="0.2">
      <c r="A133" s="10">
        <v>91</v>
      </c>
      <c r="B133" s="95" t="str">
        <f t="shared" si="45"/>
        <v/>
      </c>
      <c r="C133" s="95"/>
      <c r="D133" s="95"/>
      <c r="E133" s="95"/>
      <c r="F133" s="95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Runners'!$A$5:$A$304,A133)</f>
        <v>0</v>
      </c>
    </row>
    <row r="134" spans="1:33" x14ac:dyDescent="0.2">
      <c r="A134" s="10">
        <v>92</v>
      </c>
      <c r="B134" s="95" t="str">
        <f t="shared" si="45"/>
        <v/>
      </c>
      <c r="C134" s="95"/>
      <c r="D134" s="95"/>
      <c r="E134" s="95"/>
      <c r="F134" s="95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Runners'!$A$5:$A$304,A134)</f>
        <v>0</v>
      </c>
    </row>
    <row r="135" spans="1:33" x14ac:dyDescent="0.2">
      <c r="A135" s="10">
        <v>93</v>
      </c>
      <c r="B135" s="95" t="str">
        <f t="shared" si="45"/>
        <v/>
      </c>
      <c r="C135" s="95"/>
      <c r="D135" s="95"/>
      <c r="E135" s="95"/>
      <c r="F135" s="95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Runners'!$A$5:$A$304,A135)</f>
        <v>0</v>
      </c>
    </row>
    <row r="136" spans="1:33" x14ac:dyDescent="0.2">
      <c r="A136" s="10">
        <v>94</v>
      </c>
      <c r="B136" s="95" t="str">
        <f t="shared" si="45"/>
        <v/>
      </c>
      <c r="C136" s="95"/>
      <c r="D136" s="95"/>
      <c r="E136" s="95"/>
      <c r="F136" s="95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Runners'!$A$5:$A$304,A136)</f>
        <v>0</v>
      </c>
    </row>
    <row r="137" spans="1:33" x14ac:dyDescent="0.2">
      <c r="A137" s="10">
        <v>95</v>
      </c>
      <c r="B137" s="95" t="str">
        <f t="shared" si="45"/>
        <v/>
      </c>
      <c r="C137" s="95"/>
      <c r="D137" s="95"/>
      <c r="E137" s="95"/>
      <c r="F137" s="95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Runners'!$A$5:$A$304,A137)</f>
        <v>0</v>
      </c>
    </row>
    <row r="138" spans="1:33" x14ac:dyDescent="0.2">
      <c r="A138" s="10">
        <v>96</v>
      </c>
      <c r="B138" s="95" t="str">
        <f t="shared" si="45"/>
        <v/>
      </c>
      <c r="C138" s="95"/>
      <c r="D138" s="95"/>
      <c r="E138" s="95"/>
      <c r="F138" s="95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Runners'!$A$5:$A$304,A138)</f>
        <v>0</v>
      </c>
    </row>
    <row r="139" spans="1:33" x14ac:dyDescent="0.2">
      <c r="A139" s="10">
        <v>97</v>
      </c>
      <c r="B139" s="95" t="str">
        <f t="shared" si="45"/>
        <v/>
      </c>
      <c r="C139" s="95"/>
      <c r="D139" s="95"/>
      <c r="E139" s="95"/>
      <c r="F139" s="95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Runners'!$A$5:$A$304,A139)</f>
        <v>0</v>
      </c>
    </row>
    <row r="140" spans="1:33" x14ac:dyDescent="0.2">
      <c r="A140" s="10">
        <v>98</v>
      </c>
      <c r="B140" s="95" t="str">
        <f t="shared" si="45"/>
        <v/>
      </c>
      <c r="C140" s="95"/>
      <c r="D140" s="95"/>
      <c r="E140" s="95"/>
      <c r="F140" s="95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Runners'!$A$5:$A$304,A140)</f>
        <v>0</v>
      </c>
    </row>
    <row r="141" spans="1:33" x14ac:dyDescent="0.2">
      <c r="A141" s="10">
        <v>99</v>
      </c>
      <c r="B141" s="95" t="str">
        <f t="shared" si="45"/>
        <v/>
      </c>
      <c r="C141" s="95"/>
      <c r="D141" s="95"/>
      <c r="E141" s="95"/>
      <c r="F141" s="95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Runners'!$A$5:$A$304,A141)</f>
        <v>0</v>
      </c>
    </row>
    <row r="142" spans="1:33" x14ac:dyDescent="0.2">
      <c r="A142" s="10">
        <v>100</v>
      </c>
      <c r="B142" s="95" t="str">
        <f t="shared" si="45"/>
        <v/>
      </c>
      <c r="C142" s="95"/>
      <c r="D142" s="95"/>
      <c r="E142" s="95"/>
      <c r="F142" s="95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Runners'!$A$5:$A$304,A142)</f>
        <v>0</v>
      </c>
    </row>
    <row r="143" spans="1:33" x14ac:dyDescent="0.2">
      <c r="A143" s="10">
        <v>101</v>
      </c>
      <c r="B143" s="95" t="str">
        <f t="shared" si="45"/>
        <v/>
      </c>
      <c r="C143" s="95"/>
      <c r="D143" s="95"/>
      <c r="E143" s="95"/>
      <c r="F143" s="95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Runners'!$A$5:$A$304,A143)</f>
        <v>0</v>
      </c>
    </row>
    <row r="144" spans="1:33" x14ac:dyDescent="0.2">
      <c r="A144" s="10">
        <v>102</v>
      </c>
      <c r="B144" s="95" t="str">
        <f t="shared" si="45"/>
        <v/>
      </c>
      <c r="C144" s="95"/>
      <c r="D144" s="95"/>
      <c r="E144" s="95"/>
      <c r="F144" s="95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Runners'!$A$5:$A$304,A144)</f>
        <v>0</v>
      </c>
    </row>
    <row r="145" spans="1:33" x14ac:dyDescent="0.2">
      <c r="A145" s="10">
        <v>103</v>
      </c>
      <c r="B145" s="95" t="str">
        <f t="shared" si="45"/>
        <v/>
      </c>
      <c r="C145" s="95"/>
      <c r="D145" s="95"/>
      <c r="E145" s="95"/>
      <c r="F145" s="95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Runners'!$A$5:$A$304,A145)</f>
        <v>0</v>
      </c>
    </row>
    <row r="146" spans="1:33" x14ac:dyDescent="0.2">
      <c r="A146" s="10">
        <v>104</v>
      </c>
      <c r="B146" s="95" t="str">
        <f t="shared" si="45"/>
        <v/>
      </c>
      <c r="C146" s="95"/>
      <c r="D146" s="95"/>
      <c r="E146" s="95"/>
      <c r="F146" s="95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Runners'!$A$5:$A$304,A146)</f>
        <v>0</v>
      </c>
    </row>
    <row r="147" spans="1:33" x14ac:dyDescent="0.2">
      <c r="A147" s="10">
        <v>105</v>
      </c>
      <c r="B147" s="95" t="str">
        <f t="shared" si="45"/>
        <v/>
      </c>
      <c r="C147" s="95"/>
      <c r="D147" s="95"/>
      <c r="E147" s="95"/>
      <c r="F147" s="95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Runners'!$A$5:$A$304,A147)</f>
        <v>0</v>
      </c>
    </row>
    <row r="148" spans="1:33" x14ac:dyDescent="0.2">
      <c r="A148" s="10">
        <v>106</v>
      </c>
      <c r="B148" s="95" t="str">
        <f t="shared" si="45"/>
        <v/>
      </c>
      <c r="C148" s="95"/>
      <c r="D148" s="95"/>
      <c r="E148" s="95"/>
      <c r="F148" s="95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Runners'!$A$5:$A$304,A148)</f>
        <v>0</v>
      </c>
    </row>
    <row r="149" spans="1:33" x14ac:dyDescent="0.2">
      <c r="A149" s="10">
        <v>107</v>
      </c>
      <c r="B149" s="95" t="str">
        <f t="shared" si="45"/>
        <v/>
      </c>
      <c r="C149" s="95"/>
      <c r="D149" s="95"/>
      <c r="E149" s="95"/>
      <c r="F149" s="95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Runners'!$A$5:$A$304,A149)</f>
        <v>0</v>
      </c>
    </row>
    <row r="150" spans="1:33" x14ac:dyDescent="0.2">
      <c r="A150" s="10">
        <v>108</v>
      </c>
      <c r="B150" s="95" t="str">
        <f t="shared" si="45"/>
        <v/>
      </c>
      <c r="C150" s="95"/>
      <c r="D150" s="95"/>
      <c r="E150" s="95"/>
      <c r="F150" s="95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Runners'!$A$5:$A$304,A150)</f>
        <v>0</v>
      </c>
    </row>
    <row r="151" spans="1:33" x14ac:dyDescent="0.2">
      <c r="A151" s="10">
        <v>109</v>
      </c>
      <c r="B151" s="95" t="str">
        <f t="shared" si="45"/>
        <v/>
      </c>
      <c r="C151" s="95"/>
      <c r="D151" s="95"/>
      <c r="E151" s="95"/>
      <c r="F151" s="95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Runners'!$A$5:$A$304,A151)</f>
        <v>0</v>
      </c>
    </row>
    <row r="152" spans="1:33" x14ac:dyDescent="0.2">
      <c r="A152" s="10">
        <v>110</v>
      </c>
      <c r="B152" s="95" t="str">
        <f t="shared" si="45"/>
        <v/>
      </c>
      <c r="C152" s="95"/>
      <c r="D152" s="95"/>
      <c r="E152" s="95"/>
      <c r="F152" s="95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Runners'!$A$5:$A$304,A152)</f>
        <v>0</v>
      </c>
    </row>
    <row r="153" spans="1:33" x14ac:dyDescent="0.2">
      <c r="A153" s="10">
        <v>111</v>
      </c>
      <c r="B153" s="95" t="str">
        <f t="shared" si="45"/>
        <v/>
      </c>
      <c r="C153" s="95"/>
      <c r="D153" s="95"/>
      <c r="E153" s="95"/>
      <c r="F153" s="95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Runners'!$A$5:$A$304,A153)</f>
        <v>0</v>
      </c>
    </row>
    <row r="154" spans="1:33" x14ac:dyDescent="0.2">
      <c r="A154" s="10">
        <v>112</v>
      </c>
      <c r="B154" s="95" t="str">
        <f t="shared" si="45"/>
        <v/>
      </c>
      <c r="C154" s="95"/>
      <c r="D154" s="95"/>
      <c r="E154" s="95"/>
      <c r="F154" s="95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Runners'!$A$5:$A$304,A154)</f>
        <v>0</v>
      </c>
    </row>
    <row r="155" spans="1:33" x14ac:dyDescent="0.2">
      <c r="A155" s="10">
        <v>113</v>
      </c>
      <c r="B155" s="95" t="str">
        <f t="shared" si="45"/>
        <v/>
      </c>
      <c r="C155" s="95"/>
      <c r="D155" s="95"/>
      <c r="E155" s="95"/>
      <c r="F155" s="95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Runners'!$A$5:$A$304,A155)</f>
        <v>0</v>
      </c>
    </row>
    <row r="156" spans="1:33" x14ac:dyDescent="0.2">
      <c r="A156" s="10">
        <v>114</v>
      </c>
      <c r="B156" s="95" t="str">
        <f t="shared" si="45"/>
        <v/>
      </c>
      <c r="C156" s="95"/>
      <c r="D156" s="95"/>
      <c r="E156" s="95"/>
      <c r="F156" s="95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Runners'!$A$5:$A$304,A156)</f>
        <v>0</v>
      </c>
    </row>
    <row r="157" spans="1:33" x14ac:dyDescent="0.2">
      <c r="A157" s="10">
        <v>115</v>
      </c>
      <c r="B157" s="95" t="str">
        <f t="shared" si="45"/>
        <v/>
      </c>
      <c r="C157" s="95"/>
      <c r="D157" s="95"/>
      <c r="E157" s="95"/>
      <c r="F157" s="95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Runners'!$A$5:$A$304,A157)</f>
        <v>0</v>
      </c>
    </row>
    <row r="158" spans="1:33" x14ac:dyDescent="0.2">
      <c r="A158" s="10">
        <v>116</v>
      </c>
      <c r="B158" s="95" t="str">
        <f t="shared" si="45"/>
        <v/>
      </c>
      <c r="C158" s="95"/>
      <c r="D158" s="95"/>
      <c r="E158" s="95"/>
      <c r="F158" s="95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Runners'!$A$5:$A$304,A158)</f>
        <v>0</v>
      </c>
    </row>
    <row r="159" spans="1:33" x14ac:dyDescent="0.2">
      <c r="A159" s="10">
        <v>117</v>
      </c>
      <c r="B159" s="95" t="str">
        <f t="shared" si="45"/>
        <v/>
      </c>
      <c r="C159" s="95"/>
      <c r="D159" s="95"/>
      <c r="E159" s="95"/>
      <c r="F159" s="95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Runners'!$A$5:$A$304,A159)</f>
        <v>0</v>
      </c>
    </row>
    <row r="160" spans="1:33" x14ac:dyDescent="0.2">
      <c r="A160" s="10">
        <v>118</v>
      </c>
      <c r="B160" s="95" t="str">
        <f t="shared" si="45"/>
        <v/>
      </c>
      <c r="C160" s="95"/>
      <c r="D160" s="95"/>
      <c r="E160" s="95"/>
      <c r="F160" s="95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Runners'!$A$5:$A$304,A160)</f>
        <v>0</v>
      </c>
    </row>
    <row r="161" spans="1:33" x14ac:dyDescent="0.2">
      <c r="A161" s="10">
        <v>119</v>
      </c>
      <c r="B161" s="95" t="str">
        <f t="shared" si="45"/>
        <v/>
      </c>
      <c r="C161" s="95"/>
      <c r="D161" s="95"/>
      <c r="E161" s="95"/>
      <c r="F161" s="95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Runners'!$A$5:$A$304,A161)</f>
        <v>0</v>
      </c>
    </row>
    <row r="162" spans="1:33" x14ac:dyDescent="0.2">
      <c r="A162" s="10">
        <v>120</v>
      </c>
      <c r="B162" s="95" t="str">
        <f t="shared" si="45"/>
        <v/>
      </c>
      <c r="C162" s="95"/>
      <c r="D162" s="95"/>
      <c r="E162" s="95"/>
      <c r="F162" s="95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Runners'!$A$5:$A$304,A162)</f>
        <v>0</v>
      </c>
    </row>
    <row r="163" spans="1:33" x14ac:dyDescent="0.2">
      <c r="A163" s="10">
        <v>121</v>
      </c>
      <c r="B163" s="95" t="str">
        <f t="shared" si="45"/>
        <v/>
      </c>
      <c r="C163" s="95"/>
      <c r="D163" s="95"/>
      <c r="E163" s="95"/>
      <c r="F163" s="95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Runners'!$A$5:$A$304,A163)</f>
        <v>0</v>
      </c>
    </row>
    <row r="164" spans="1:33" x14ac:dyDescent="0.2">
      <c r="A164" s="10">
        <v>122</v>
      </c>
      <c r="B164" s="95" t="str">
        <f t="shared" si="45"/>
        <v/>
      </c>
      <c r="C164" s="95"/>
      <c r="D164" s="95"/>
      <c r="E164" s="95"/>
      <c r="F164" s="95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Runners'!$A$5:$A$304,A164)</f>
        <v>0</v>
      </c>
    </row>
    <row r="165" spans="1:33" x14ac:dyDescent="0.2">
      <c r="A165" s="10">
        <v>123</v>
      </c>
      <c r="B165" s="95" t="str">
        <f t="shared" si="45"/>
        <v/>
      </c>
      <c r="C165" s="95"/>
      <c r="D165" s="95"/>
      <c r="E165" s="95"/>
      <c r="F165" s="95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Runners'!$A$5:$A$304,A165)</f>
        <v>0</v>
      </c>
    </row>
    <row r="166" spans="1:33" x14ac:dyDescent="0.2">
      <c r="A166" s="10">
        <v>124</v>
      </c>
      <c r="B166" s="95" t="str">
        <f t="shared" si="45"/>
        <v/>
      </c>
      <c r="C166" s="95"/>
      <c r="D166" s="95"/>
      <c r="E166" s="95"/>
      <c r="F166" s="95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Runners'!$A$5:$A$304,A166)</f>
        <v>0</v>
      </c>
    </row>
    <row r="167" spans="1:33" x14ac:dyDescent="0.2">
      <c r="A167" s="10">
        <v>125</v>
      </c>
      <c r="B167" s="95" t="str">
        <f t="shared" si="45"/>
        <v/>
      </c>
      <c r="C167" s="95"/>
      <c r="D167" s="95"/>
      <c r="E167" s="95"/>
      <c r="F167" s="95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Runners'!$A$5:$A$304,A167)</f>
        <v>0</v>
      </c>
    </row>
    <row r="168" spans="1:33" x14ac:dyDescent="0.2">
      <c r="A168" s="10">
        <v>126</v>
      </c>
      <c r="B168" s="95" t="str">
        <f t="shared" si="45"/>
        <v/>
      </c>
      <c r="C168" s="95"/>
      <c r="D168" s="95"/>
      <c r="E168" s="95"/>
      <c r="F168" s="95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Runners'!$A$5:$A$304,A168)</f>
        <v>0</v>
      </c>
    </row>
    <row r="169" spans="1:33" x14ac:dyDescent="0.2">
      <c r="A169" s="10">
        <v>127</v>
      </c>
      <c r="B169" s="95" t="str">
        <f t="shared" si="45"/>
        <v/>
      </c>
      <c r="C169" s="95"/>
      <c r="D169" s="95"/>
      <c r="E169" s="95"/>
      <c r="F169" s="95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Runners'!$A$5:$A$304,A169)</f>
        <v>0</v>
      </c>
    </row>
    <row r="170" spans="1:33" x14ac:dyDescent="0.2">
      <c r="A170" s="10">
        <v>128</v>
      </c>
      <c r="B170" s="95" t="str">
        <f t="shared" si="45"/>
        <v/>
      </c>
      <c r="C170" s="95"/>
      <c r="D170" s="95"/>
      <c r="E170" s="95"/>
      <c r="F170" s="95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Runners'!$A$5:$A$304,A170)</f>
        <v>0</v>
      </c>
    </row>
    <row r="171" spans="1:33" x14ac:dyDescent="0.2">
      <c r="A171" s="10">
        <v>129</v>
      </c>
      <c r="B171" s="95" t="str">
        <f t="shared" ref="B171:B234" si="70">IF(ISERROR(VLOOKUP(A171,RunnerTable,2,FALSE)),"",VLOOKUP(A171,RunnerTable,2,FALSE))</f>
        <v/>
      </c>
      <c r="C171" s="95"/>
      <c r="D171" s="95"/>
      <c r="E171" s="95"/>
      <c r="F171" s="95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">
      <c r="A172" s="10">
        <v>130</v>
      </c>
      <c r="B172" s="95" t="str">
        <f t="shared" si="70"/>
        <v/>
      </c>
      <c r="C172" s="95"/>
      <c r="D172" s="95"/>
      <c r="E172" s="95"/>
      <c r="F172" s="95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">
      <c r="A173" s="10">
        <v>131</v>
      </c>
      <c r="B173" s="95" t="str">
        <f t="shared" si="70"/>
        <v/>
      </c>
      <c r="C173" s="95"/>
      <c r="D173" s="95"/>
      <c r="E173" s="95"/>
      <c r="F173" s="95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Runners'!$A$5:$A$304,A173)</f>
        <v>0</v>
      </c>
    </row>
    <row r="174" spans="1:33" x14ac:dyDescent="0.2">
      <c r="A174" s="10">
        <v>132</v>
      </c>
      <c r="B174" s="95" t="str">
        <f t="shared" si="70"/>
        <v/>
      </c>
      <c r="C174" s="95"/>
      <c r="D174" s="95"/>
      <c r="E174" s="95"/>
      <c r="F174" s="95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Runners'!$A$5:$A$304,A174)</f>
        <v>0</v>
      </c>
    </row>
    <row r="175" spans="1:33" x14ac:dyDescent="0.2">
      <c r="A175" s="10">
        <v>133</v>
      </c>
      <c r="B175" s="95" t="str">
        <f t="shared" si="70"/>
        <v/>
      </c>
      <c r="C175" s="95"/>
      <c r="D175" s="95"/>
      <c r="E175" s="95"/>
      <c r="F175" s="95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Runners'!$A$5:$A$304,A175)</f>
        <v>0</v>
      </c>
    </row>
    <row r="176" spans="1:33" x14ac:dyDescent="0.2">
      <c r="A176" s="10">
        <v>134</v>
      </c>
      <c r="B176" s="95" t="str">
        <f t="shared" si="70"/>
        <v/>
      </c>
      <c r="C176" s="95"/>
      <c r="D176" s="95"/>
      <c r="E176" s="95"/>
      <c r="F176" s="95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Runners'!$A$5:$A$304,A176)</f>
        <v>0</v>
      </c>
    </row>
    <row r="177" spans="1:33" x14ac:dyDescent="0.2">
      <c r="A177" s="10">
        <v>135</v>
      </c>
      <c r="B177" s="95" t="str">
        <f t="shared" si="70"/>
        <v/>
      </c>
      <c r="C177" s="95"/>
      <c r="D177" s="95"/>
      <c r="E177" s="95"/>
      <c r="F177" s="95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Runners'!$A$5:$A$304,A177)</f>
        <v>0</v>
      </c>
    </row>
    <row r="178" spans="1:33" x14ac:dyDescent="0.2">
      <c r="A178" s="10">
        <v>136</v>
      </c>
      <c r="B178" s="95" t="str">
        <f t="shared" si="70"/>
        <v/>
      </c>
      <c r="C178" s="95"/>
      <c r="D178" s="95"/>
      <c r="E178" s="95"/>
      <c r="F178" s="95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Runners'!$A$5:$A$304,A178)</f>
        <v>0</v>
      </c>
    </row>
    <row r="179" spans="1:33" x14ac:dyDescent="0.2">
      <c r="A179" s="10">
        <v>137</v>
      </c>
      <c r="B179" s="95" t="str">
        <f t="shared" si="70"/>
        <v/>
      </c>
      <c r="C179" s="95"/>
      <c r="D179" s="95"/>
      <c r="E179" s="95"/>
      <c r="F179" s="95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Runners'!$A$5:$A$304,A179)</f>
        <v>0</v>
      </c>
    </row>
    <row r="180" spans="1:33" x14ac:dyDescent="0.2">
      <c r="A180" s="10">
        <v>138</v>
      </c>
      <c r="B180" s="95" t="str">
        <f t="shared" si="70"/>
        <v/>
      </c>
      <c r="C180" s="95"/>
      <c r="D180" s="95"/>
      <c r="E180" s="95"/>
      <c r="F180" s="95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Runners'!$A$5:$A$304,A180)</f>
        <v>0</v>
      </c>
    </row>
    <row r="181" spans="1:33" x14ac:dyDescent="0.2">
      <c r="A181" s="10">
        <v>139</v>
      </c>
      <c r="B181" s="95" t="str">
        <f t="shared" si="70"/>
        <v/>
      </c>
      <c r="C181" s="95"/>
      <c r="D181" s="95"/>
      <c r="E181" s="95"/>
      <c r="F181" s="95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Runners'!$A$5:$A$304,A181)</f>
        <v>0</v>
      </c>
    </row>
    <row r="182" spans="1:33" x14ac:dyDescent="0.2">
      <c r="A182" s="10">
        <v>140</v>
      </c>
      <c r="B182" s="95" t="str">
        <f t="shared" si="70"/>
        <v/>
      </c>
      <c r="C182" s="95"/>
      <c r="D182" s="95"/>
      <c r="E182" s="95"/>
      <c r="F182" s="95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Runners'!$A$5:$A$304,A182)</f>
        <v>0</v>
      </c>
    </row>
    <row r="183" spans="1:33" x14ac:dyDescent="0.2">
      <c r="A183" s="10">
        <v>141</v>
      </c>
      <c r="B183" s="95" t="str">
        <f t="shared" si="70"/>
        <v/>
      </c>
      <c r="C183" s="95"/>
      <c r="D183" s="95"/>
      <c r="E183" s="95"/>
      <c r="F183" s="95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Runners'!$A$5:$A$304,A183)</f>
        <v>0</v>
      </c>
    </row>
    <row r="184" spans="1:33" x14ac:dyDescent="0.2">
      <c r="A184" s="10">
        <v>142</v>
      </c>
      <c r="B184" s="95" t="str">
        <f t="shared" si="70"/>
        <v/>
      </c>
      <c r="C184" s="95"/>
      <c r="D184" s="95"/>
      <c r="E184" s="95"/>
      <c r="F184" s="95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Runners'!$A$5:$A$304,A184)</f>
        <v>0</v>
      </c>
    </row>
    <row r="185" spans="1:33" x14ac:dyDescent="0.2">
      <c r="A185" s="10">
        <v>143</v>
      </c>
      <c r="B185" s="95" t="str">
        <f t="shared" si="70"/>
        <v/>
      </c>
      <c r="C185" s="95"/>
      <c r="D185" s="95"/>
      <c r="E185" s="95"/>
      <c r="F185" s="95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Runners'!$A$5:$A$304,A185)</f>
        <v>0</v>
      </c>
    </row>
    <row r="186" spans="1:33" x14ac:dyDescent="0.2">
      <c r="A186" s="10">
        <v>144</v>
      </c>
      <c r="B186" s="95" t="str">
        <f t="shared" si="70"/>
        <v/>
      </c>
      <c r="C186" s="95"/>
      <c r="D186" s="95"/>
      <c r="E186" s="95"/>
      <c r="F186" s="95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Runners'!$A$5:$A$304,A186)</f>
        <v>0</v>
      </c>
    </row>
    <row r="187" spans="1:33" x14ac:dyDescent="0.2">
      <c r="A187" s="10">
        <v>145</v>
      </c>
      <c r="B187" s="95" t="str">
        <f t="shared" si="70"/>
        <v/>
      </c>
      <c r="C187" s="95"/>
      <c r="D187" s="95"/>
      <c r="E187" s="95"/>
      <c r="F187" s="95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Runners'!$A$5:$A$304,A187)</f>
        <v>0</v>
      </c>
    </row>
    <row r="188" spans="1:33" x14ac:dyDescent="0.2">
      <c r="A188" s="10">
        <v>146</v>
      </c>
      <c r="B188" s="95" t="str">
        <f t="shared" si="70"/>
        <v/>
      </c>
      <c r="C188" s="95"/>
      <c r="D188" s="95"/>
      <c r="E188" s="95"/>
      <c r="F188" s="95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Runners'!$A$5:$A$304,A188)</f>
        <v>0</v>
      </c>
    </row>
    <row r="189" spans="1:33" x14ac:dyDescent="0.2">
      <c r="A189" s="10">
        <v>147</v>
      </c>
      <c r="B189" s="95" t="str">
        <f t="shared" si="70"/>
        <v/>
      </c>
      <c r="C189" s="95"/>
      <c r="D189" s="95"/>
      <c r="E189" s="95"/>
      <c r="F189" s="95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Runners'!$A$5:$A$304,A189)</f>
        <v>0</v>
      </c>
    </row>
    <row r="190" spans="1:33" x14ac:dyDescent="0.2">
      <c r="A190" s="10">
        <v>148</v>
      </c>
      <c r="B190" s="95" t="str">
        <f t="shared" si="70"/>
        <v/>
      </c>
      <c r="C190" s="95"/>
      <c r="D190" s="95"/>
      <c r="E190" s="95"/>
      <c r="F190" s="95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Runners'!$A$5:$A$304,A190)</f>
        <v>0</v>
      </c>
    </row>
    <row r="191" spans="1:33" x14ac:dyDescent="0.2">
      <c r="A191" s="10">
        <v>149</v>
      </c>
      <c r="B191" s="95" t="str">
        <f t="shared" si="70"/>
        <v/>
      </c>
      <c r="C191" s="95"/>
      <c r="D191" s="95"/>
      <c r="E191" s="95"/>
      <c r="F191" s="95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Runners'!$A$5:$A$304,A191)</f>
        <v>0</v>
      </c>
    </row>
    <row r="192" spans="1:33" x14ac:dyDescent="0.2">
      <c r="A192" s="10">
        <v>150</v>
      </c>
      <c r="B192" s="95" t="str">
        <f t="shared" si="70"/>
        <v/>
      </c>
      <c r="C192" s="95"/>
      <c r="D192" s="95"/>
      <c r="E192" s="95"/>
      <c r="F192" s="95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Runners'!$A$5:$A$304,A192)</f>
        <v>0</v>
      </c>
    </row>
    <row r="193" spans="1:33" x14ac:dyDescent="0.2">
      <c r="A193" s="10">
        <v>151</v>
      </c>
      <c r="B193" s="95" t="str">
        <f t="shared" si="70"/>
        <v/>
      </c>
      <c r="C193" s="95"/>
      <c r="D193" s="95"/>
      <c r="E193" s="95"/>
      <c r="F193" s="95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Runners'!$A$5:$A$304,A193)</f>
        <v>0</v>
      </c>
    </row>
    <row r="194" spans="1:33" x14ac:dyDescent="0.2">
      <c r="A194" s="10">
        <v>152</v>
      </c>
      <c r="B194" s="95" t="str">
        <f t="shared" si="70"/>
        <v/>
      </c>
      <c r="C194" s="95"/>
      <c r="D194" s="95"/>
      <c r="E194" s="95"/>
      <c r="F194" s="95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Runners'!$A$5:$A$304,A194)</f>
        <v>0</v>
      </c>
    </row>
    <row r="195" spans="1:33" x14ac:dyDescent="0.2">
      <c r="A195" s="10">
        <v>153</v>
      </c>
      <c r="B195" s="95" t="str">
        <f t="shared" si="70"/>
        <v/>
      </c>
      <c r="C195" s="95"/>
      <c r="D195" s="95"/>
      <c r="E195" s="95"/>
      <c r="F195" s="95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Runners'!$A$5:$A$304,A195)</f>
        <v>0</v>
      </c>
    </row>
    <row r="196" spans="1:33" x14ac:dyDescent="0.2">
      <c r="A196" s="10">
        <v>154</v>
      </c>
      <c r="B196" s="95" t="str">
        <f t="shared" si="70"/>
        <v/>
      </c>
      <c r="C196" s="95"/>
      <c r="D196" s="95"/>
      <c r="E196" s="95"/>
      <c r="F196" s="95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Runners'!$A$5:$A$304,A196)</f>
        <v>0</v>
      </c>
    </row>
    <row r="197" spans="1:33" x14ac:dyDescent="0.2">
      <c r="A197" s="10">
        <v>155</v>
      </c>
      <c r="B197" s="95" t="str">
        <f t="shared" si="70"/>
        <v/>
      </c>
      <c r="C197" s="95"/>
      <c r="D197" s="95"/>
      <c r="E197" s="95"/>
      <c r="F197" s="95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Runners'!$A$5:$A$304,A197)</f>
        <v>0</v>
      </c>
    </row>
    <row r="198" spans="1:33" x14ac:dyDescent="0.2">
      <c r="A198" s="10">
        <v>156</v>
      </c>
      <c r="B198" s="95" t="str">
        <f t="shared" si="70"/>
        <v/>
      </c>
      <c r="C198" s="95"/>
      <c r="D198" s="95"/>
      <c r="E198" s="95"/>
      <c r="F198" s="95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Runners'!$A$5:$A$304,A198)</f>
        <v>0</v>
      </c>
    </row>
    <row r="199" spans="1:33" x14ac:dyDescent="0.2">
      <c r="A199" s="10">
        <v>157</v>
      </c>
      <c r="B199" s="95" t="str">
        <f t="shared" si="70"/>
        <v/>
      </c>
      <c r="C199" s="95"/>
      <c r="D199" s="95"/>
      <c r="E199" s="95"/>
      <c r="F199" s="95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Runners'!$A$5:$A$304,A199)</f>
        <v>0</v>
      </c>
    </row>
    <row r="200" spans="1:33" x14ac:dyDescent="0.2">
      <c r="A200" s="10">
        <v>158</v>
      </c>
      <c r="B200" s="95" t="str">
        <f t="shared" si="70"/>
        <v/>
      </c>
      <c r="C200" s="95"/>
      <c r="D200" s="95"/>
      <c r="E200" s="95"/>
      <c r="F200" s="95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Runners'!$A$5:$A$304,A200)</f>
        <v>0</v>
      </c>
    </row>
    <row r="201" spans="1:33" x14ac:dyDescent="0.2">
      <c r="A201" s="10">
        <v>159</v>
      </c>
      <c r="B201" s="95" t="str">
        <f t="shared" si="70"/>
        <v/>
      </c>
      <c r="C201" s="95"/>
      <c r="D201" s="95"/>
      <c r="E201" s="95"/>
      <c r="F201" s="95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Runners'!$A$5:$A$304,A201)</f>
        <v>0</v>
      </c>
    </row>
    <row r="202" spans="1:33" x14ac:dyDescent="0.2">
      <c r="A202" s="10">
        <v>160</v>
      </c>
      <c r="B202" s="95" t="str">
        <f t="shared" si="70"/>
        <v/>
      </c>
      <c r="C202" s="95"/>
      <c r="D202" s="95"/>
      <c r="E202" s="95"/>
      <c r="F202" s="95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Runners'!$A$5:$A$304,A202)</f>
        <v>0</v>
      </c>
    </row>
    <row r="203" spans="1:33" x14ac:dyDescent="0.2">
      <c r="A203" s="10">
        <v>161</v>
      </c>
      <c r="B203" s="95" t="str">
        <f t="shared" si="70"/>
        <v/>
      </c>
      <c r="C203" s="95"/>
      <c r="D203" s="95"/>
      <c r="E203" s="95"/>
      <c r="F203" s="95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Runners'!$A$5:$A$304,A203)</f>
        <v>0</v>
      </c>
    </row>
    <row r="204" spans="1:33" x14ac:dyDescent="0.2">
      <c r="A204" s="10">
        <v>162</v>
      </c>
      <c r="B204" s="95" t="str">
        <f t="shared" si="70"/>
        <v/>
      </c>
      <c r="C204" s="95"/>
      <c r="D204" s="95"/>
      <c r="E204" s="95"/>
      <c r="F204" s="95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Runners'!$A$5:$A$304,A204)</f>
        <v>0</v>
      </c>
    </row>
    <row r="205" spans="1:33" x14ac:dyDescent="0.2">
      <c r="A205" s="10">
        <v>163</v>
      </c>
      <c r="B205" s="95" t="str">
        <f t="shared" si="70"/>
        <v/>
      </c>
      <c r="C205" s="95"/>
      <c r="D205" s="95"/>
      <c r="E205" s="95"/>
      <c r="F205" s="95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Runners'!$A$5:$A$304,A205)</f>
        <v>0</v>
      </c>
    </row>
    <row r="206" spans="1:33" x14ac:dyDescent="0.2">
      <c r="A206" s="10">
        <v>164</v>
      </c>
      <c r="B206" s="95" t="str">
        <f t="shared" si="70"/>
        <v/>
      </c>
      <c r="C206" s="95"/>
      <c r="D206" s="95"/>
      <c r="E206" s="95"/>
      <c r="F206" s="95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Runners'!$A$5:$A$304,A206)</f>
        <v>0</v>
      </c>
    </row>
    <row r="207" spans="1:33" x14ac:dyDescent="0.2">
      <c r="A207" s="10">
        <v>165</v>
      </c>
      <c r="B207" s="95" t="str">
        <f t="shared" si="70"/>
        <v/>
      </c>
      <c r="C207" s="95"/>
      <c r="D207" s="95"/>
      <c r="E207" s="95"/>
      <c r="F207" s="95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Runners'!$A$5:$A$304,A207)</f>
        <v>0</v>
      </c>
    </row>
    <row r="208" spans="1:33" x14ac:dyDescent="0.2">
      <c r="A208" s="10">
        <v>166</v>
      </c>
      <c r="B208" s="95" t="str">
        <f t="shared" si="70"/>
        <v/>
      </c>
      <c r="C208" s="95"/>
      <c r="D208" s="95"/>
      <c r="E208" s="95"/>
      <c r="F208" s="95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Runners'!$A$5:$A$304,A208)</f>
        <v>0</v>
      </c>
    </row>
    <row r="209" spans="1:33" x14ac:dyDescent="0.2">
      <c r="A209" s="10">
        <v>167</v>
      </c>
      <c r="B209" s="95" t="str">
        <f t="shared" si="70"/>
        <v/>
      </c>
      <c r="C209" s="95"/>
      <c r="D209" s="95"/>
      <c r="E209" s="95"/>
      <c r="F209" s="95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Runners'!$A$5:$A$304,A209)</f>
        <v>0</v>
      </c>
    </row>
    <row r="210" spans="1:33" x14ac:dyDescent="0.2">
      <c r="A210" s="10">
        <v>168</v>
      </c>
      <c r="B210" s="95" t="str">
        <f t="shared" si="70"/>
        <v/>
      </c>
      <c r="C210" s="95"/>
      <c r="D210" s="95"/>
      <c r="E210" s="95"/>
      <c r="F210" s="95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Runners'!$A$5:$A$304,A210)</f>
        <v>0</v>
      </c>
    </row>
    <row r="211" spans="1:33" x14ac:dyDescent="0.2">
      <c r="A211" s="10">
        <v>169</v>
      </c>
      <c r="B211" s="95" t="str">
        <f t="shared" si="70"/>
        <v/>
      </c>
      <c r="C211" s="95"/>
      <c r="D211" s="95"/>
      <c r="E211" s="95"/>
      <c r="F211" s="95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Runners'!$A$5:$A$304,A211)</f>
        <v>0</v>
      </c>
    </row>
    <row r="212" spans="1:33" x14ac:dyDescent="0.2">
      <c r="A212" s="10">
        <v>170</v>
      </c>
      <c r="B212" s="95" t="str">
        <f t="shared" si="70"/>
        <v/>
      </c>
      <c r="C212" s="95"/>
      <c r="D212" s="95"/>
      <c r="E212" s="95"/>
      <c r="F212" s="95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Runners'!$A$5:$A$304,A212)</f>
        <v>0</v>
      </c>
    </row>
    <row r="213" spans="1:33" x14ac:dyDescent="0.2">
      <c r="A213" s="10">
        <v>171</v>
      </c>
      <c r="B213" s="95" t="str">
        <f t="shared" si="70"/>
        <v/>
      </c>
      <c r="C213" s="95"/>
      <c r="D213" s="95"/>
      <c r="E213" s="95"/>
      <c r="F213" s="95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Runners'!$A$5:$A$304,A213)</f>
        <v>0</v>
      </c>
    </row>
    <row r="214" spans="1:33" x14ac:dyDescent="0.2">
      <c r="A214" s="10">
        <v>172</v>
      </c>
      <c r="B214" s="95" t="str">
        <f t="shared" si="70"/>
        <v/>
      </c>
      <c r="C214" s="95"/>
      <c r="D214" s="95"/>
      <c r="E214" s="95"/>
      <c r="F214" s="95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Runners'!$A$5:$A$304,A214)</f>
        <v>0</v>
      </c>
    </row>
    <row r="215" spans="1:33" x14ac:dyDescent="0.2">
      <c r="A215" s="10">
        <v>173</v>
      </c>
      <c r="B215" s="95" t="str">
        <f t="shared" si="70"/>
        <v/>
      </c>
      <c r="C215" s="95"/>
      <c r="D215" s="95"/>
      <c r="E215" s="95"/>
      <c r="F215" s="95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Runners'!$A$5:$A$304,A215)</f>
        <v>0</v>
      </c>
    </row>
    <row r="216" spans="1:33" x14ac:dyDescent="0.2">
      <c r="A216" s="10">
        <v>174</v>
      </c>
      <c r="B216" s="95" t="str">
        <f t="shared" si="70"/>
        <v/>
      </c>
      <c r="C216" s="95"/>
      <c r="D216" s="95"/>
      <c r="E216" s="95"/>
      <c r="F216" s="95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Runners'!$A$5:$A$304,A216)</f>
        <v>0</v>
      </c>
    </row>
    <row r="217" spans="1:33" x14ac:dyDescent="0.2">
      <c r="A217" s="10">
        <v>175</v>
      </c>
      <c r="B217" s="95" t="str">
        <f t="shared" si="70"/>
        <v/>
      </c>
      <c r="C217" s="95"/>
      <c r="D217" s="95"/>
      <c r="E217" s="95"/>
      <c r="F217" s="95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Runners'!$A$5:$A$304,A217)</f>
        <v>0</v>
      </c>
    </row>
    <row r="218" spans="1:33" x14ac:dyDescent="0.2">
      <c r="A218" s="10">
        <v>176</v>
      </c>
      <c r="B218" s="95" t="str">
        <f t="shared" si="70"/>
        <v/>
      </c>
      <c r="C218" s="95"/>
      <c r="D218" s="95"/>
      <c r="E218" s="95"/>
      <c r="F218" s="95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Runners'!$A$5:$A$304,A218)</f>
        <v>0</v>
      </c>
    </row>
    <row r="219" spans="1:33" x14ac:dyDescent="0.2">
      <c r="A219" s="10">
        <v>177</v>
      </c>
      <c r="B219" s="95" t="str">
        <f t="shared" si="70"/>
        <v/>
      </c>
      <c r="C219" s="95"/>
      <c r="D219" s="95"/>
      <c r="E219" s="95"/>
      <c r="F219" s="95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Runners'!$A$5:$A$304,A219)</f>
        <v>0</v>
      </c>
    </row>
    <row r="220" spans="1:33" x14ac:dyDescent="0.2">
      <c r="A220" s="10">
        <v>178</v>
      </c>
      <c r="B220" s="95" t="str">
        <f t="shared" si="70"/>
        <v/>
      </c>
      <c r="C220" s="95"/>
      <c r="D220" s="95"/>
      <c r="E220" s="95"/>
      <c r="F220" s="95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Runners'!$A$5:$A$304,A220)</f>
        <v>0</v>
      </c>
    </row>
    <row r="221" spans="1:33" x14ac:dyDescent="0.2">
      <c r="A221" s="10">
        <v>179</v>
      </c>
      <c r="B221" s="95" t="str">
        <f t="shared" si="70"/>
        <v/>
      </c>
      <c r="C221" s="95"/>
      <c r="D221" s="95"/>
      <c r="E221" s="95"/>
      <c r="F221" s="95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Runners'!$A$5:$A$304,A221)</f>
        <v>0</v>
      </c>
    </row>
    <row r="222" spans="1:33" x14ac:dyDescent="0.2">
      <c r="A222" s="10">
        <v>180</v>
      </c>
      <c r="B222" s="95" t="str">
        <f t="shared" si="70"/>
        <v/>
      </c>
      <c r="C222" s="95"/>
      <c r="D222" s="95"/>
      <c r="E222" s="95"/>
      <c r="F222" s="95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Runners'!$A$5:$A$304,A222)</f>
        <v>0</v>
      </c>
    </row>
    <row r="223" spans="1:33" x14ac:dyDescent="0.2">
      <c r="A223" s="10">
        <v>181</v>
      </c>
      <c r="B223" s="95" t="str">
        <f t="shared" si="70"/>
        <v/>
      </c>
      <c r="C223" s="95"/>
      <c r="D223" s="95"/>
      <c r="E223" s="95"/>
      <c r="F223" s="95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Runners'!$A$5:$A$304,A223)</f>
        <v>0</v>
      </c>
    </row>
    <row r="224" spans="1:33" x14ac:dyDescent="0.2">
      <c r="A224" s="10">
        <v>182</v>
      </c>
      <c r="B224" s="95" t="str">
        <f t="shared" si="70"/>
        <v/>
      </c>
      <c r="C224" s="95"/>
      <c r="D224" s="95"/>
      <c r="E224" s="95"/>
      <c r="F224" s="95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Runners'!$A$5:$A$304,A224)</f>
        <v>0</v>
      </c>
    </row>
    <row r="225" spans="1:33" x14ac:dyDescent="0.2">
      <c r="A225" s="10">
        <v>183</v>
      </c>
      <c r="B225" s="95" t="str">
        <f t="shared" si="70"/>
        <v/>
      </c>
      <c r="C225" s="95"/>
      <c r="D225" s="95"/>
      <c r="E225" s="95"/>
      <c r="F225" s="95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Runners'!$A$5:$A$304,A225)</f>
        <v>0</v>
      </c>
    </row>
    <row r="226" spans="1:33" x14ac:dyDescent="0.2">
      <c r="A226" s="10">
        <v>184</v>
      </c>
      <c r="B226" s="95" t="str">
        <f t="shared" si="70"/>
        <v/>
      </c>
      <c r="C226" s="95"/>
      <c r="D226" s="95"/>
      <c r="E226" s="95"/>
      <c r="F226" s="95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Runners'!$A$5:$A$304,A226)</f>
        <v>0</v>
      </c>
    </row>
    <row r="227" spans="1:33" x14ac:dyDescent="0.2">
      <c r="A227" s="10">
        <v>185</v>
      </c>
      <c r="B227" s="95" t="str">
        <f t="shared" si="70"/>
        <v/>
      </c>
      <c r="C227" s="95"/>
      <c r="D227" s="95"/>
      <c r="E227" s="95"/>
      <c r="F227" s="95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Runners'!$A$5:$A$304,A227)</f>
        <v>0</v>
      </c>
    </row>
    <row r="228" spans="1:33" x14ac:dyDescent="0.2">
      <c r="A228" s="10">
        <v>186</v>
      </c>
      <c r="B228" s="95" t="str">
        <f t="shared" si="70"/>
        <v/>
      </c>
      <c r="C228" s="95"/>
      <c r="D228" s="95"/>
      <c r="E228" s="95"/>
      <c r="F228" s="95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Runners'!$A$5:$A$304,A228)</f>
        <v>0</v>
      </c>
    </row>
    <row r="229" spans="1:33" x14ac:dyDescent="0.2">
      <c r="A229" s="10">
        <v>187</v>
      </c>
      <c r="B229" s="95" t="str">
        <f t="shared" si="70"/>
        <v/>
      </c>
      <c r="C229" s="95"/>
      <c r="D229" s="95"/>
      <c r="E229" s="95"/>
      <c r="F229" s="95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Runners'!$A$5:$A$304,A229)</f>
        <v>0</v>
      </c>
    </row>
    <row r="230" spans="1:33" x14ac:dyDescent="0.2">
      <c r="A230" s="10">
        <v>188</v>
      </c>
      <c r="B230" s="95" t="str">
        <f t="shared" si="70"/>
        <v/>
      </c>
      <c r="C230" s="95"/>
      <c r="D230" s="95"/>
      <c r="E230" s="95"/>
      <c r="F230" s="95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Runners'!$A$5:$A$304,A230)</f>
        <v>0</v>
      </c>
    </row>
    <row r="231" spans="1:33" x14ac:dyDescent="0.2">
      <c r="A231" s="10">
        <v>189</v>
      </c>
      <c r="B231" s="95" t="str">
        <f t="shared" si="70"/>
        <v/>
      </c>
      <c r="C231" s="95"/>
      <c r="D231" s="95"/>
      <c r="E231" s="95"/>
      <c r="F231" s="95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Runners'!$A$5:$A$304,A231)</f>
        <v>0</v>
      </c>
    </row>
    <row r="232" spans="1:33" x14ac:dyDescent="0.2">
      <c r="A232" s="10">
        <v>190</v>
      </c>
      <c r="B232" s="95" t="str">
        <f t="shared" si="70"/>
        <v/>
      </c>
      <c r="C232" s="95"/>
      <c r="D232" s="95"/>
      <c r="E232" s="95"/>
      <c r="F232" s="95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Runners'!$A$5:$A$304,A232)</f>
        <v>0</v>
      </c>
    </row>
    <row r="233" spans="1:33" x14ac:dyDescent="0.2">
      <c r="A233" s="10">
        <v>191</v>
      </c>
      <c r="B233" s="95" t="str">
        <f t="shared" si="70"/>
        <v/>
      </c>
      <c r="C233" s="95"/>
      <c r="D233" s="95"/>
      <c r="E233" s="95"/>
      <c r="F233" s="95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Runners'!$A$5:$A$304,A233)</f>
        <v>0</v>
      </c>
    </row>
    <row r="234" spans="1:33" x14ac:dyDescent="0.2">
      <c r="A234" s="10">
        <v>192</v>
      </c>
      <c r="B234" s="95" t="str">
        <f t="shared" si="70"/>
        <v/>
      </c>
      <c r="C234" s="95"/>
      <c r="D234" s="95"/>
      <c r="E234" s="95"/>
      <c r="F234" s="95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Runners'!$A$5:$A$304,A234)</f>
        <v>0</v>
      </c>
    </row>
    <row r="235" spans="1:33" x14ac:dyDescent="0.2">
      <c r="A235" s="10">
        <v>193</v>
      </c>
      <c r="B235" s="95" t="str">
        <f t="shared" ref="B235:B298" si="95">IF(ISERROR(VLOOKUP(A235,RunnerTable,2,FALSE)),"",VLOOKUP(A235,RunnerTable,2,FALSE))</f>
        <v/>
      </c>
      <c r="C235" s="95"/>
      <c r="D235" s="95"/>
      <c r="E235" s="95"/>
      <c r="F235" s="95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">
      <c r="A236" s="10">
        <v>194</v>
      </c>
      <c r="B236" s="95" t="str">
        <f t="shared" si="95"/>
        <v/>
      </c>
      <c r="C236" s="95"/>
      <c r="D236" s="95"/>
      <c r="E236" s="95"/>
      <c r="F236" s="95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">
      <c r="A237" s="10">
        <v>195</v>
      </c>
      <c r="B237" s="95" t="str">
        <f t="shared" si="95"/>
        <v/>
      </c>
      <c r="C237" s="95"/>
      <c r="D237" s="95"/>
      <c r="E237" s="95"/>
      <c r="F237" s="95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Runners'!$A$5:$A$304,A237)</f>
        <v>0</v>
      </c>
    </row>
    <row r="238" spans="1:33" x14ac:dyDescent="0.2">
      <c r="A238" s="10">
        <v>196</v>
      </c>
      <c r="B238" s="95" t="str">
        <f t="shared" si="95"/>
        <v/>
      </c>
      <c r="C238" s="95"/>
      <c r="D238" s="95"/>
      <c r="E238" s="95"/>
      <c r="F238" s="95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Runners'!$A$5:$A$304,A238)</f>
        <v>0</v>
      </c>
    </row>
    <row r="239" spans="1:33" x14ac:dyDescent="0.2">
      <c r="A239" s="10">
        <v>197</v>
      </c>
      <c r="B239" s="95" t="str">
        <f t="shared" si="95"/>
        <v/>
      </c>
      <c r="C239" s="95"/>
      <c r="D239" s="95"/>
      <c r="E239" s="95"/>
      <c r="F239" s="95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Runners'!$A$5:$A$304,A239)</f>
        <v>0</v>
      </c>
    </row>
    <row r="240" spans="1:33" x14ac:dyDescent="0.2">
      <c r="A240" s="10">
        <v>198</v>
      </c>
      <c r="B240" s="95" t="str">
        <f t="shared" si="95"/>
        <v/>
      </c>
      <c r="C240" s="95"/>
      <c r="D240" s="95"/>
      <c r="E240" s="95"/>
      <c r="F240" s="95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Runners'!$A$5:$A$304,A240)</f>
        <v>0</v>
      </c>
    </row>
    <row r="241" spans="1:33" x14ac:dyDescent="0.2">
      <c r="A241" s="10">
        <v>199</v>
      </c>
      <c r="B241" s="95" t="str">
        <f t="shared" si="95"/>
        <v/>
      </c>
      <c r="C241" s="95"/>
      <c r="D241" s="95"/>
      <c r="E241" s="95"/>
      <c r="F241" s="95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Runners'!$A$5:$A$304,A241)</f>
        <v>0</v>
      </c>
    </row>
    <row r="242" spans="1:33" x14ac:dyDescent="0.2">
      <c r="A242" s="10">
        <v>200</v>
      </c>
      <c r="B242" s="95" t="str">
        <f t="shared" si="95"/>
        <v/>
      </c>
      <c r="C242" s="95"/>
      <c r="D242" s="95"/>
      <c r="E242" s="95"/>
      <c r="F242" s="95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Runners'!$A$5:$A$304,A242)</f>
        <v>0</v>
      </c>
    </row>
    <row r="243" spans="1:33" x14ac:dyDescent="0.2">
      <c r="A243" s="10">
        <v>201</v>
      </c>
      <c r="B243" s="95" t="str">
        <f t="shared" si="95"/>
        <v/>
      </c>
      <c r="C243" s="95"/>
      <c r="D243" s="95"/>
      <c r="E243" s="95"/>
      <c r="F243" s="95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Runners'!$A$5:$A$304,A243)</f>
        <v>0</v>
      </c>
    </row>
    <row r="244" spans="1:33" x14ac:dyDescent="0.2">
      <c r="A244" s="10">
        <v>202</v>
      </c>
      <c r="B244" s="95" t="str">
        <f t="shared" si="95"/>
        <v/>
      </c>
      <c r="C244" s="95"/>
      <c r="D244" s="95"/>
      <c r="E244" s="95"/>
      <c r="F244" s="95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Runners'!$A$5:$A$304,A244)</f>
        <v>0</v>
      </c>
    </row>
    <row r="245" spans="1:33" x14ac:dyDescent="0.2">
      <c r="A245" s="10">
        <v>203</v>
      </c>
      <c r="B245" s="95" t="str">
        <f t="shared" si="95"/>
        <v/>
      </c>
      <c r="C245" s="95"/>
      <c r="D245" s="95"/>
      <c r="E245" s="95"/>
      <c r="F245" s="95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Runners'!$A$5:$A$304,A245)</f>
        <v>0</v>
      </c>
    </row>
    <row r="246" spans="1:33" x14ac:dyDescent="0.2">
      <c r="A246" s="10">
        <v>204</v>
      </c>
      <c r="B246" s="95" t="str">
        <f t="shared" si="95"/>
        <v/>
      </c>
      <c r="C246" s="95"/>
      <c r="D246" s="95"/>
      <c r="E246" s="95"/>
      <c r="F246" s="95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Runners'!$A$5:$A$304,A246)</f>
        <v>0</v>
      </c>
    </row>
    <row r="247" spans="1:33" x14ac:dyDescent="0.2">
      <c r="A247" s="10">
        <v>205</v>
      </c>
      <c r="B247" s="95" t="str">
        <f t="shared" si="95"/>
        <v/>
      </c>
      <c r="C247" s="95"/>
      <c r="D247" s="95"/>
      <c r="E247" s="95"/>
      <c r="F247" s="95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Runners'!$A$5:$A$304,A247)</f>
        <v>0</v>
      </c>
    </row>
    <row r="248" spans="1:33" x14ac:dyDescent="0.2">
      <c r="A248" s="10">
        <v>206</v>
      </c>
      <c r="B248" s="95" t="str">
        <f t="shared" si="95"/>
        <v/>
      </c>
      <c r="C248" s="95"/>
      <c r="D248" s="95"/>
      <c r="E248" s="95"/>
      <c r="F248" s="95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Runners'!$A$5:$A$304,A248)</f>
        <v>0</v>
      </c>
    </row>
    <row r="249" spans="1:33" x14ac:dyDescent="0.2">
      <c r="A249" s="10">
        <v>207</v>
      </c>
      <c r="B249" s="95" t="str">
        <f t="shared" si="95"/>
        <v/>
      </c>
      <c r="C249" s="95"/>
      <c r="D249" s="95"/>
      <c r="E249" s="95"/>
      <c r="F249" s="95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Runners'!$A$5:$A$304,A249)</f>
        <v>0</v>
      </c>
    </row>
    <row r="250" spans="1:33" x14ac:dyDescent="0.2">
      <c r="A250" s="10">
        <v>208</v>
      </c>
      <c r="B250" s="95" t="str">
        <f t="shared" si="95"/>
        <v/>
      </c>
      <c r="C250" s="95"/>
      <c r="D250" s="95"/>
      <c r="E250" s="95"/>
      <c r="F250" s="95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Runners'!$A$5:$A$304,A250)</f>
        <v>0</v>
      </c>
    </row>
    <row r="251" spans="1:33" x14ac:dyDescent="0.2">
      <c r="A251" s="10">
        <v>209</v>
      </c>
      <c r="B251" s="95" t="str">
        <f t="shared" si="95"/>
        <v/>
      </c>
      <c r="C251" s="95"/>
      <c r="D251" s="95"/>
      <c r="E251" s="95"/>
      <c r="F251" s="95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Runners'!$A$5:$A$304,A251)</f>
        <v>0</v>
      </c>
    </row>
    <row r="252" spans="1:33" x14ac:dyDescent="0.2">
      <c r="A252" s="10">
        <v>210</v>
      </c>
      <c r="B252" s="95" t="str">
        <f t="shared" si="95"/>
        <v/>
      </c>
      <c r="C252" s="95"/>
      <c r="D252" s="95"/>
      <c r="E252" s="95"/>
      <c r="F252" s="95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Runners'!$A$5:$A$304,A252)</f>
        <v>0</v>
      </c>
    </row>
    <row r="253" spans="1:33" x14ac:dyDescent="0.2">
      <c r="A253" s="10">
        <v>211</v>
      </c>
      <c r="B253" s="95" t="str">
        <f t="shared" si="95"/>
        <v/>
      </c>
      <c r="C253" s="95"/>
      <c r="D253" s="95"/>
      <c r="E253" s="95"/>
      <c r="F253" s="95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Runners'!$A$5:$A$304,A253)</f>
        <v>0</v>
      </c>
    </row>
    <row r="254" spans="1:33" x14ac:dyDescent="0.2">
      <c r="A254" s="10">
        <v>212</v>
      </c>
      <c r="B254" s="95" t="str">
        <f t="shared" si="95"/>
        <v/>
      </c>
      <c r="C254" s="95"/>
      <c r="D254" s="95"/>
      <c r="E254" s="95"/>
      <c r="F254" s="95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Runners'!$A$5:$A$304,A254)</f>
        <v>0</v>
      </c>
    </row>
    <row r="255" spans="1:33" x14ac:dyDescent="0.2">
      <c r="A255" s="10">
        <v>213</v>
      </c>
      <c r="B255" s="95" t="str">
        <f t="shared" si="95"/>
        <v/>
      </c>
      <c r="C255" s="95"/>
      <c r="D255" s="95"/>
      <c r="E255" s="95"/>
      <c r="F255" s="95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Runners'!$A$5:$A$304,A255)</f>
        <v>0</v>
      </c>
    </row>
    <row r="256" spans="1:33" x14ac:dyDescent="0.2">
      <c r="A256" s="10">
        <v>214</v>
      </c>
      <c r="B256" s="95" t="str">
        <f t="shared" si="95"/>
        <v/>
      </c>
      <c r="C256" s="95"/>
      <c r="D256" s="95"/>
      <c r="E256" s="95"/>
      <c r="F256" s="95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Runners'!$A$5:$A$304,A256)</f>
        <v>0</v>
      </c>
    </row>
    <row r="257" spans="1:33" x14ac:dyDescent="0.2">
      <c r="A257" s="10">
        <v>215</v>
      </c>
      <c r="B257" s="95" t="str">
        <f t="shared" si="95"/>
        <v/>
      </c>
      <c r="C257" s="95"/>
      <c r="D257" s="95"/>
      <c r="E257" s="95"/>
      <c r="F257" s="95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Runners'!$A$5:$A$304,A257)</f>
        <v>0</v>
      </c>
    </row>
    <row r="258" spans="1:33" x14ac:dyDescent="0.2">
      <c r="A258" s="10">
        <v>216</v>
      </c>
      <c r="B258" s="95" t="str">
        <f t="shared" si="95"/>
        <v/>
      </c>
      <c r="C258" s="95"/>
      <c r="D258" s="95"/>
      <c r="E258" s="95"/>
      <c r="F258" s="95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Runners'!$A$5:$A$304,A258)</f>
        <v>0</v>
      </c>
    </row>
    <row r="259" spans="1:33" x14ac:dyDescent="0.2">
      <c r="A259" s="10">
        <v>217</v>
      </c>
      <c r="B259" s="95" t="str">
        <f t="shared" si="95"/>
        <v/>
      </c>
      <c r="C259" s="95"/>
      <c r="D259" s="95"/>
      <c r="E259" s="95"/>
      <c r="F259" s="95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Runners'!$A$5:$A$304,A259)</f>
        <v>0</v>
      </c>
    </row>
    <row r="260" spans="1:33" x14ac:dyDescent="0.2">
      <c r="A260" s="10">
        <v>218</v>
      </c>
      <c r="B260" s="95" t="str">
        <f t="shared" si="95"/>
        <v/>
      </c>
      <c r="C260" s="95"/>
      <c r="D260" s="95"/>
      <c r="E260" s="95"/>
      <c r="F260" s="95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Runners'!$A$5:$A$304,A260)</f>
        <v>0</v>
      </c>
    </row>
    <row r="261" spans="1:33" x14ac:dyDescent="0.2">
      <c r="A261" s="10">
        <v>219</v>
      </c>
      <c r="B261" s="95" t="str">
        <f t="shared" si="95"/>
        <v/>
      </c>
      <c r="C261" s="95"/>
      <c r="D261" s="95"/>
      <c r="E261" s="95"/>
      <c r="F261" s="95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Runners'!$A$5:$A$304,A261)</f>
        <v>0</v>
      </c>
    </row>
    <row r="262" spans="1:33" x14ac:dyDescent="0.2">
      <c r="A262" s="10">
        <v>220</v>
      </c>
      <c r="B262" s="95" t="str">
        <f t="shared" si="95"/>
        <v/>
      </c>
      <c r="C262" s="95"/>
      <c r="D262" s="95"/>
      <c r="E262" s="95"/>
      <c r="F262" s="95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Runners'!$A$5:$A$304,A262)</f>
        <v>0</v>
      </c>
    </row>
    <row r="263" spans="1:33" x14ac:dyDescent="0.2">
      <c r="A263" s="10">
        <v>221</v>
      </c>
      <c r="B263" s="95" t="str">
        <f t="shared" si="95"/>
        <v/>
      </c>
      <c r="C263" s="95"/>
      <c r="D263" s="95"/>
      <c r="E263" s="95"/>
      <c r="F263" s="95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Runners'!$A$5:$A$304,A263)</f>
        <v>0</v>
      </c>
    </row>
    <row r="264" spans="1:33" x14ac:dyDescent="0.2">
      <c r="A264" s="10">
        <v>222</v>
      </c>
      <c r="B264" s="95" t="str">
        <f t="shared" si="95"/>
        <v/>
      </c>
      <c r="C264" s="95"/>
      <c r="D264" s="95"/>
      <c r="E264" s="95"/>
      <c r="F264" s="95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Runners'!$A$5:$A$304,A264)</f>
        <v>0</v>
      </c>
    </row>
    <row r="265" spans="1:33" x14ac:dyDescent="0.2">
      <c r="A265" s="10">
        <v>223</v>
      </c>
      <c r="B265" s="95" t="str">
        <f t="shared" si="95"/>
        <v/>
      </c>
      <c r="C265" s="95"/>
      <c r="D265" s="95"/>
      <c r="E265" s="95"/>
      <c r="F265" s="95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Runners'!$A$5:$A$304,A265)</f>
        <v>0</v>
      </c>
    </row>
    <row r="266" spans="1:33" x14ac:dyDescent="0.2">
      <c r="A266" s="10">
        <v>224</v>
      </c>
      <c r="B266" s="95" t="str">
        <f t="shared" si="95"/>
        <v/>
      </c>
      <c r="C266" s="95"/>
      <c r="D266" s="95"/>
      <c r="E266" s="95"/>
      <c r="F266" s="95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Runners'!$A$5:$A$304,A266)</f>
        <v>0</v>
      </c>
    </row>
    <row r="267" spans="1:33" x14ac:dyDescent="0.2">
      <c r="A267" s="10">
        <v>225</v>
      </c>
      <c r="B267" s="95" t="str">
        <f t="shared" si="95"/>
        <v/>
      </c>
      <c r="C267" s="95"/>
      <c r="D267" s="95"/>
      <c r="E267" s="95"/>
      <c r="F267" s="95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Runners'!$A$5:$A$304,A267)</f>
        <v>0</v>
      </c>
    </row>
    <row r="268" spans="1:33" x14ac:dyDescent="0.2">
      <c r="A268" s="10">
        <v>226</v>
      </c>
      <c r="B268" s="95" t="str">
        <f t="shared" si="95"/>
        <v/>
      </c>
      <c r="C268" s="95"/>
      <c r="D268" s="95"/>
      <c r="E268" s="95"/>
      <c r="F268" s="95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Runners'!$A$5:$A$304,A268)</f>
        <v>0</v>
      </c>
    </row>
    <row r="269" spans="1:33" x14ac:dyDescent="0.2">
      <c r="A269" s="10">
        <v>227</v>
      </c>
      <c r="B269" s="95" t="str">
        <f t="shared" si="95"/>
        <v/>
      </c>
      <c r="C269" s="95"/>
      <c r="D269" s="95"/>
      <c r="E269" s="95"/>
      <c r="F269" s="95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Runners'!$A$5:$A$304,A269)</f>
        <v>0</v>
      </c>
    </row>
    <row r="270" spans="1:33" x14ac:dyDescent="0.2">
      <c r="A270" s="10">
        <v>228</v>
      </c>
      <c r="B270" s="95" t="str">
        <f t="shared" si="95"/>
        <v/>
      </c>
      <c r="C270" s="95"/>
      <c r="D270" s="95"/>
      <c r="E270" s="95"/>
      <c r="F270" s="95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Runners'!$A$5:$A$304,A270)</f>
        <v>0</v>
      </c>
    </row>
    <row r="271" spans="1:33" x14ac:dyDescent="0.2">
      <c r="A271" s="10">
        <v>229</v>
      </c>
      <c r="B271" s="95" t="str">
        <f t="shared" si="95"/>
        <v/>
      </c>
      <c r="C271" s="95"/>
      <c r="D271" s="95"/>
      <c r="E271" s="95"/>
      <c r="F271" s="95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Runners'!$A$5:$A$304,A271)</f>
        <v>0</v>
      </c>
    </row>
    <row r="272" spans="1:33" x14ac:dyDescent="0.2">
      <c r="A272" s="10">
        <v>230</v>
      </c>
      <c r="B272" s="95" t="str">
        <f t="shared" si="95"/>
        <v/>
      </c>
      <c r="C272" s="95"/>
      <c r="D272" s="95"/>
      <c r="E272" s="95"/>
      <c r="F272" s="95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Runners'!$A$5:$A$304,A272)</f>
        <v>0</v>
      </c>
    </row>
    <row r="273" spans="1:33" x14ac:dyDescent="0.2">
      <c r="A273" s="10">
        <v>231</v>
      </c>
      <c r="B273" s="95" t="str">
        <f t="shared" si="95"/>
        <v/>
      </c>
      <c r="C273" s="95"/>
      <c r="D273" s="95"/>
      <c r="E273" s="95"/>
      <c r="F273" s="95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Runners'!$A$5:$A$304,A273)</f>
        <v>0</v>
      </c>
    </row>
    <row r="274" spans="1:33" x14ac:dyDescent="0.2">
      <c r="A274" s="10">
        <v>232</v>
      </c>
      <c r="B274" s="95" t="str">
        <f t="shared" si="95"/>
        <v/>
      </c>
      <c r="C274" s="95"/>
      <c r="D274" s="95"/>
      <c r="E274" s="95"/>
      <c r="F274" s="95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Runners'!$A$5:$A$304,A274)</f>
        <v>0</v>
      </c>
    </row>
    <row r="275" spans="1:33" x14ac:dyDescent="0.2">
      <c r="A275" s="10">
        <v>233</v>
      </c>
      <c r="B275" s="95" t="str">
        <f t="shared" si="95"/>
        <v/>
      </c>
      <c r="C275" s="95"/>
      <c r="D275" s="95"/>
      <c r="E275" s="95"/>
      <c r="F275" s="95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Runners'!$A$5:$A$304,A275)</f>
        <v>0</v>
      </c>
    </row>
    <row r="276" spans="1:33" x14ac:dyDescent="0.2">
      <c r="A276" s="10">
        <v>234</v>
      </c>
      <c r="B276" s="95" t="str">
        <f t="shared" si="95"/>
        <v/>
      </c>
      <c r="C276" s="95"/>
      <c r="D276" s="95"/>
      <c r="E276" s="95"/>
      <c r="F276" s="95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Runners'!$A$5:$A$304,A276)</f>
        <v>0</v>
      </c>
    </row>
    <row r="277" spans="1:33" x14ac:dyDescent="0.2">
      <c r="A277" s="10">
        <v>235</v>
      </c>
      <c r="B277" s="95" t="str">
        <f t="shared" si="95"/>
        <v/>
      </c>
      <c r="C277" s="95"/>
      <c r="D277" s="95"/>
      <c r="E277" s="95"/>
      <c r="F277" s="95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Runners'!$A$5:$A$304,A277)</f>
        <v>0</v>
      </c>
    </row>
    <row r="278" spans="1:33" x14ac:dyDescent="0.2">
      <c r="A278" s="10">
        <v>236</v>
      </c>
      <c r="B278" s="95" t="str">
        <f t="shared" si="95"/>
        <v/>
      </c>
      <c r="C278" s="95"/>
      <c r="D278" s="95"/>
      <c r="E278" s="95"/>
      <c r="F278" s="95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Runners'!$A$5:$A$304,A278)</f>
        <v>0</v>
      </c>
    </row>
    <row r="279" spans="1:33" x14ac:dyDescent="0.2">
      <c r="A279" s="10">
        <v>237</v>
      </c>
      <c r="B279" s="95" t="str">
        <f t="shared" si="95"/>
        <v/>
      </c>
      <c r="C279" s="95"/>
      <c r="D279" s="95"/>
      <c r="E279" s="95"/>
      <c r="F279" s="95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Runners'!$A$5:$A$304,A279)</f>
        <v>0</v>
      </c>
    </row>
    <row r="280" spans="1:33" x14ac:dyDescent="0.2">
      <c r="A280" s="10">
        <v>238</v>
      </c>
      <c r="B280" s="95" t="str">
        <f t="shared" si="95"/>
        <v/>
      </c>
      <c r="C280" s="95"/>
      <c r="D280" s="95"/>
      <c r="E280" s="95"/>
      <c r="F280" s="95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Runners'!$A$5:$A$304,A280)</f>
        <v>0</v>
      </c>
    </row>
    <row r="281" spans="1:33" x14ac:dyDescent="0.2">
      <c r="A281" s="10">
        <v>239</v>
      </c>
      <c r="B281" s="95" t="str">
        <f t="shared" si="95"/>
        <v/>
      </c>
      <c r="C281" s="95"/>
      <c r="D281" s="95"/>
      <c r="E281" s="95"/>
      <c r="F281" s="95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Runners'!$A$5:$A$304,A281)</f>
        <v>0</v>
      </c>
    </row>
    <row r="282" spans="1:33" x14ac:dyDescent="0.2">
      <c r="A282" s="10">
        <v>240</v>
      </c>
      <c r="B282" s="95" t="str">
        <f t="shared" si="95"/>
        <v/>
      </c>
      <c r="C282" s="95"/>
      <c r="D282" s="95"/>
      <c r="E282" s="95"/>
      <c r="F282" s="95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Runners'!$A$5:$A$304,A282)</f>
        <v>0</v>
      </c>
    </row>
    <row r="283" spans="1:33" x14ac:dyDescent="0.2">
      <c r="A283" s="10">
        <v>241</v>
      </c>
      <c r="B283" s="95" t="str">
        <f t="shared" si="95"/>
        <v/>
      </c>
      <c r="C283" s="95"/>
      <c r="D283" s="95"/>
      <c r="E283" s="95"/>
      <c r="F283" s="95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Runners'!$A$5:$A$304,A283)</f>
        <v>0</v>
      </c>
    </row>
    <row r="284" spans="1:33" x14ac:dyDescent="0.2">
      <c r="A284" s="10">
        <v>242</v>
      </c>
      <c r="B284" s="95" t="str">
        <f t="shared" si="95"/>
        <v/>
      </c>
      <c r="C284" s="95"/>
      <c r="D284" s="95"/>
      <c r="E284" s="95"/>
      <c r="F284" s="95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Runners'!$A$5:$A$304,A284)</f>
        <v>0</v>
      </c>
    </row>
    <row r="285" spans="1:33" x14ac:dyDescent="0.2">
      <c r="A285" s="10">
        <v>243</v>
      </c>
      <c r="B285" s="95" t="str">
        <f t="shared" si="95"/>
        <v/>
      </c>
      <c r="C285" s="95"/>
      <c r="D285" s="95"/>
      <c r="E285" s="95"/>
      <c r="F285" s="95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Runners'!$A$5:$A$304,A285)</f>
        <v>0</v>
      </c>
    </row>
    <row r="286" spans="1:33" x14ac:dyDescent="0.2">
      <c r="A286" s="10">
        <v>244</v>
      </c>
      <c r="B286" s="95" t="str">
        <f t="shared" si="95"/>
        <v/>
      </c>
      <c r="C286" s="95"/>
      <c r="D286" s="95"/>
      <c r="E286" s="95"/>
      <c r="F286" s="95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Runners'!$A$5:$A$304,A286)</f>
        <v>0</v>
      </c>
    </row>
    <row r="287" spans="1:33" x14ac:dyDescent="0.2">
      <c r="A287" s="10">
        <v>245</v>
      </c>
      <c r="B287" s="95" t="str">
        <f t="shared" si="95"/>
        <v/>
      </c>
      <c r="C287" s="95"/>
      <c r="D287" s="95"/>
      <c r="E287" s="95"/>
      <c r="F287" s="95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Runners'!$A$5:$A$304,A287)</f>
        <v>0</v>
      </c>
    </row>
    <row r="288" spans="1:33" x14ac:dyDescent="0.2">
      <c r="A288" s="10">
        <v>246</v>
      </c>
      <c r="B288" s="95" t="str">
        <f t="shared" si="95"/>
        <v/>
      </c>
      <c r="C288" s="95"/>
      <c r="D288" s="95"/>
      <c r="E288" s="95"/>
      <c r="F288" s="95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Runners'!$A$5:$A$304,A288)</f>
        <v>0</v>
      </c>
    </row>
    <row r="289" spans="1:33" x14ac:dyDescent="0.2">
      <c r="A289" s="10">
        <v>247</v>
      </c>
      <c r="B289" s="95" t="str">
        <f t="shared" si="95"/>
        <v/>
      </c>
      <c r="C289" s="95"/>
      <c r="D289" s="95"/>
      <c r="E289" s="95"/>
      <c r="F289" s="95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Runners'!$A$5:$A$304,A289)</f>
        <v>0</v>
      </c>
    </row>
    <row r="290" spans="1:33" x14ac:dyDescent="0.2">
      <c r="A290" s="10">
        <v>248</v>
      </c>
      <c r="B290" s="95" t="str">
        <f t="shared" si="95"/>
        <v/>
      </c>
      <c r="C290" s="95"/>
      <c r="D290" s="95"/>
      <c r="E290" s="95"/>
      <c r="F290" s="95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Runners'!$A$5:$A$304,A290)</f>
        <v>0</v>
      </c>
    </row>
    <row r="291" spans="1:33" x14ac:dyDescent="0.2">
      <c r="A291" s="10">
        <v>249</v>
      </c>
      <c r="B291" s="95" t="str">
        <f t="shared" si="95"/>
        <v/>
      </c>
      <c r="C291" s="95"/>
      <c r="D291" s="95"/>
      <c r="E291" s="95"/>
      <c r="F291" s="95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Runners'!$A$5:$A$304,A291)</f>
        <v>0</v>
      </c>
    </row>
    <row r="292" spans="1:33" x14ac:dyDescent="0.2">
      <c r="A292" s="10">
        <v>250</v>
      </c>
      <c r="B292" s="95" t="str">
        <f t="shared" si="95"/>
        <v/>
      </c>
      <c r="C292" s="95"/>
      <c r="D292" s="95"/>
      <c r="E292" s="95"/>
      <c r="F292" s="95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Runners'!$A$5:$A$304,A292)</f>
        <v>0</v>
      </c>
    </row>
    <row r="293" spans="1:33" x14ac:dyDescent="0.2">
      <c r="A293" s="10">
        <v>251</v>
      </c>
      <c r="B293" s="95" t="str">
        <f t="shared" si="95"/>
        <v/>
      </c>
      <c r="C293" s="95"/>
      <c r="D293" s="95"/>
      <c r="E293" s="95"/>
      <c r="F293" s="95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Runners'!$A$5:$A$304,A293)</f>
        <v>0</v>
      </c>
    </row>
    <row r="294" spans="1:33" x14ac:dyDescent="0.2">
      <c r="A294" s="10">
        <v>252</v>
      </c>
      <c r="B294" s="95" t="str">
        <f t="shared" si="95"/>
        <v/>
      </c>
      <c r="C294" s="95"/>
      <c r="D294" s="95"/>
      <c r="E294" s="95"/>
      <c r="F294" s="95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Runners'!$A$5:$A$304,A294)</f>
        <v>0</v>
      </c>
    </row>
    <row r="295" spans="1:33" x14ac:dyDescent="0.2">
      <c r="A295" s="10">
        <v>253</v>
      </c>
      <c r="B295" s="95" t="str">
        <f t="shared" si="95"/>
        <v/>
      </c>
      <c r="C295" s="95"/>
      <c r="D295" s="95"/>
      <c r="E295" s="95"/>
      <c r="F295" s="95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Runners'!$A$5:$A$304,A295)</f>
        <v>0</v>
      </c>
    </row>
    <row r="296" spans="1:33" x14ac:dyDescent="0.2">
      <c r="A296" s="10">
        <v>254</v>
      </c>
      <c r="B296" s="95" t="str">
        <f t="shared" si="95"/>
        <v/>
      </c>
      <c r="C296" s="95"/>
      <c r="D296" s="95"/>
      <c r="E296" s="95"/>
      <c r="F296" s="95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Runners'!$A$5:$A$304,A296)</f>
        <v>0</v>
      </c>
    </row>
    <row r="297" spans="1:33" x14ac:dyDescent="0.2">
      <c r="A297" s="10">
        <v>255</v>
      </c>
      <c r="B297" s="95" t="str">
        <f t="shared" si="95"/>
        <v/>
      </c>
      <c r="C297" s="95"/>
      <c r="D297" s="95"/>
      <c r="E297" s="95"/>
      <c r="F297" s="95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Runners'!$A$5:$A$304,A297)</f>
        <v>0</v>
      </c>
    </row>
    <row r="298" spans="1:33" x14ac:dyDescent="0.2">
      <c r="A298" s="10">
        <v>256</v>
      </c>
      <c r="B298" s="95" t="str">
        <f t="shared" si="95"/>
        <v/>
      </c>
      <c r="C298" s="95"/>
      <c r="D298" s="95"/>
      <c r="E298" s="95"/>
      <c r="F298" s="95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Runners'!$A$5:$A$304,A298)</f>
        <v>0</v>
      </c>
    </row>
    <row r="299" spans="1:33" x14ac:dyDescent="0.2">
      <c r="A299" s="10">
        <v>257</v>
      </c>
      <c r="B299" s="95" t="str">
        <f t="shared" ref="B299:B342" si="120">IF(ISERROR(VLOOKUP(A299,RunnerTable,2,FALSE)),"",VLOOKUP(A299,RunnerTable,2,FALSE))</f>
        <v/>
      </c>
      <c r="C299" s="95"/>
      <c r="D299" s="95"/>
      <c r="E299" s="95"/>
      <c r="F299" s="95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">
      <c r="A300" s="10">
        <v>258</v>
      </c>
      <c r="B300" s="95" t="str">
        <f t="shared" si="120"/>
        <v/>
      </c>
      <c r="C300" s="95"/>
      <c r="D300" s="95"/>
      <c r="E300" s="95"/>
      <c r="F300" s="95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">
      <c r="A301" s="10">
        <v>259</v>
      </c>
      <c r="B301" s="95" t="str">
        <f t="shared" si="120"/>
        <v/>
      </c>
      <c r="C301" s="95"/>
      <c r="D301" s="95"/>
      <c r="E301" s="95"/>
      <c r="F301" s="95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Runners'!$A$5:$A$304,A301)</f>
        <v>0</v>
      </c>
    </row>
    <row r="302" spans="1:33" x14ac:dyDescent="0.2">
      <c r="A302" s="10">
        <v>260</v>
      </c>
      <c r="B302" s="95" t="str">
        <f t="shared" si="120"/>
        <v/>
      </c>
      <c r="C302" s="95"/>
      <c r="D302" s="95"/>
      <c r="E302" s="95"/>
      <c r="F302" s="95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Runners'!$A$5:$A$304,A302)</f>
        <v>0</v>
      </c>
    </row>
    <row r="303" spans="1:33" x14ac:dyDescent="0.2">
      <c r="A303" s="10">
        <v>261</v>
      </c>
      <c r="B303" s="95" t="str">
        <f t="shared" si="120"/>
        <v/>
      </c>
      <c r="C303" s="95"/>
      <c r="D303" s="95"/>
      <c r="E303" s="95"/>
      <c r="F303" s="95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Runners'!$A$5:$A$304,A303)</f>
        <v>0</v>
      </c>
    </row>
    <row r="304" spans="1:33" x14ac:dyDescent="0.2">
      <c r="A304" s="10">
        <v>262</v>
      </c>
      <c r="B304" s="95" t="str">
        <f t="shared" si="120"/>
        <v/>
      </c>
      <c r="C304" s="95"/>
      <c r="D304" s="95"/>
      <c r="E304" s="95"/>
      <c r="F304" s="95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Runners'!$A$5:$A$304,A304)</f>
        <v>0</v>
      </c>
    </row>
    <row r="305" spans="1:33" x14ac:dyDescent="0.2">
      <c r="A305" s="10">
        <v>263</v>
      </c>
      <c r="B305" s="95" t="str">
        <f t="shared" si="120"/>
        <v/>
      </c>
      <c r="C305" s="95"/>
      <c r="D305" s="95"/>
      <c r="E305" s="95"/>
      <c r="F305" s="95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Runners'!$A$5:$A$304,A305)</f>
        <v>0</v>
      </c>
    </row>
    <row r="306" spans="1:33" x14ac:dyDescent="0.2">
      <c r="A306" s="10">
        <v>264</v>
      </c>
      <c r="B306" s="95" t="str">
        <f t="shared" si="120"/>
        <v/>
      </c>
      <c r="C306" s="95"/>
      <c r="D306" s="95"/>
      <c r="E306" s="95"/>
      <c r="F306" s="95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Runners'!$A$5:$A$304,A306)</f>
        <v>0</v>
      </c>
    </row>
    <row r="307" spans="1:33" x14ac:dyDescent="0.2">
      <c r="A307" s="10">
        <v>265</v>
      </c>
      <c r="B307" s="95" t="str">
        <f t="shared" si="120"/>
        <v/>
      </c>
      <c r="C307" s="95"/>
      <c r="D307" s="95"/>
      <c r="E307" s="95"/>
      <c r="F307" s="95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Runners'!$A$5:$A$304,A307)</f>
        <v>0</v>
      </c>
    </row>
    <row r="308" spans="1:33" x14ac:dyDescent="0.2">
      <c r="A308" s="10">
        <v>266</v>
      </c>
      <c r="B308" s="95" t="str">
        <f t="shared" si="120"/>
        <v/>
      </c>
      <c r="C308" s="95"/>
      <c r="D308" s="95"/>
      <c r="E308" s="95"/>
      <c r="F308" s="95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Runners'!$A$5:$A$304,A308)</f>
        <v>0</v>
      </c>
    </row>
    <row r="309" spans="1:33" x14ac:dyDescent="0.2">
      <c r="A309" s="10">
        <v>267</v>
      </c>
      <c r="B309" s="95" t="str">
        <f t="shared" si="120"/>
        <v/>
      </c>
      <c r="C309" s="95"/>
      <c r="D309" s="95"/>
      <c r="E309" s="95"/>
      <c r="F309" s="95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Runners'!$A$5:$A$304,A309)</f>
        <v>0</v>
      </c>
    </row>
    <row r="310" spans="1:33" x14ac:dyDescent="0.2">
      <c r="A310" s="10">
        <v>268</v>
      </c>
      <c r="B310" s="95" t="str">
        <f t="shared" si="120"/>
        <v/>
      </c>
      <c r="C310" s="95"/>
      <c r="D310" s="95"/>
      <c r="E310" s="95"/>
      <c r="F310" s="95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Runners'!$A$5:$A$304,A310)</f>
        <v>0</v>
      </c>
    </row>
    <row r="311" spans="1:33" x14ac:dyDescent="0.2">
      <c r="A311" s="10">
        <v>269</v>
      </c>
      <c r="B311" s="95" t="str">
        <f t="shared" si="120"/>
        <v/>
      </c>
      <c r="C311" s="95"/>
      <c r="D311" s="95"/>
      <c r="E311" s="95"/>
      <c r="F311" s="95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Runners'!$A$5:$A$304,A311)</f>
        <v>0</v>
      </c>
    </row>
    <row r="312" spans="1:33" x14ac:dyDescent="0.2">
      <c r="A312" s="10">
        <v>270</v>
      </c>
      <c r="B312" s="95" t="str">
        <f t="shared" si="120"/>
        <v/>
      </c>
      <c r="C312" s="95"/>
      <c r="D312" s="95"/>
      <c r="E312" s="95"/>
      <c r="F312" s="95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Runners'!$A$5:$A$304,A312)</f>
        <v>0</v>
      </c>
    </row>
    <row r="313" spans="1:33" x14ac:dyDescent="0.2">
      <c r="A313" s="10">
        <v>271</v>
      </c>
      <c r="B313" s="95" t="str">
        <f t="shared" si="120"/>
        <v/>
      </c>
      <c r="C313" s="95"/>
      <c r="D313" s="95"/>
      <c r="E313" s="95"/>
      <c r="F313" s="95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Runners'!$A$5:$A$304,A313)</f>
        <v>0</v>
      </c>
    </row>
    <row r="314" spans="1:33" x14ac:dyDescent="0.2">
      <c r="A314" s="10">
        <v>272</v>
      </c>
      <c r="B314" s="95" t="str">
        <f t="shared" si="120"/>
        <v/>
      </c>
      <c r="C314" s="95"/>
      <c r="D314" s="95"/>
      <c r="E314" s="95"/>
      <c r="F314" s="95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Runners'!$A$5:$A$304,A314)</f>
        <v>0</v>
      </c>
    </row>
    <row r="315" spans="1:33" x14ac:dyDescent="0.2">
      <c r="A315" s="10">
        <v>273</v>
      </c>
      <c r="B315" s="95" t="str">
        <f t="shared" si="120"/>
        <v/>
      </c>
      <c r="C315" s="95"/>
      <c r="D315" s="95"/>
      <c r="E315" s="95"/>
      <c r="F315" s="95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Runners'!$A$5:$A$304,A315)</f>
        <v>0</v>
      </c>
    </row>
    <row r="316" spans="1:33" x14ac:dyDescent="0.2">
      <c r="A316" s="10">
        <v>274</v>
      </c>
      <c r="B316" s="95" t="str">
        <f t="shared" si="120"/>
        <v/>
      </c>
      <c r="C316" s="95"/>
      <c r="D316" s="95"/>
      <c r="E316" s="95"/>
      <c r="F316" s="95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Runners'!$A$5:$A$304,A316)</f>
        <v>0</v>
      </c>
    </row>
    <row r="317" spans="1:33" x14ac:dyDescent="0.2">
      <c r="A317" s="10">
        <v>275</v>
      </c>
      <c r="B317" s="95" t="str">
        <f t="shared" si="120"/>
        <v/>
      </c>
      <c r="C317" s="95"/>
      <c r="D317" s="95"/>
      <c r="E317" s="95"/>
      <c r="F317" s="95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Runners'!$A$5:$A$304,A317)</f>
        <v>0</v>
      </c>
    </row>
    <row r="318" spans="1:33" x14ac:dyDescent="0.2">
      <c r="A318" s="10">
        <v>276</v>
      </c>
      <c r="B318" s="95" t="str">
        <f t="shared" si="120"/>
        <v/>
      </c>
      <c r="C318" s="95"/>
      <c r="D318" s="95"/>
      <c r="E318" s="95"/>
      <c r="F318" s="95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Runners'!$A$5:$A$304,A318)</f>
        <v>0</v>
      </c>
    </row>
    <row r="319" spans="1:33" x14ac:dyDescent="0.2">
      <c r="A319" s="10">
        <v>277</v>
      </c>
      <c r="B319" s="95" t="str">
        <f t="shared" si="120"/>
        <v/>
      </c>
      <c r="C319" s="95"/>
      <c r="D319" s="95"/>
      <c r="E319" s="95"/>
      <c r="F319" s="95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Runners'!$A$5:$A$304,A319)</f>
        <v>0</v>
      </c>
    </row>
    <row r="320" spans="1:33" x14ac:dyDescent="0.2">
      <c r="A320" s="10">
        <v>278</v>
      </c>
      <c r="B320" s="95" t="str">
        <f t="shared" si="120"/>
        <v/>
      </c>
      <c r="C320" s="95"/>
      <c r="D320" s="95"/>
      <c r="E320" s="95"/>
      <c r="F320" s="95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Runners'!$A$5:$A$304,A320)</f>
        <v>0</v>
      </c>
    </row>
    <row r="321" spans="1:33" x14ac:dyDescent="0.2">
      <c r="A321" s="10">
        <v>279</v>
      </c>
      <c r="B321" s="95" t="str">
        <f t="shared" si="120"/>
        <v/>
      </c>
      <c r="C321" s="95"/>
      <c r="D321" s="95"/>
      <c r="E321" s="95"/>
      <c r="F321" s="95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Runners'!$A$5:$A$304,A321)</f>
        <v>0</v>
      </c>
    </row>
    <row r="322" spans="1:33" x14ac:dyDescent="0.2">
      <c r="A322" s="10">
        <v>280</v>
      </c>
      <c r="B322" s="95" t="str">
        <f t="shared" si="120"/>
        <v/>
      </c>
      <c r="C322" s="95"/>
      <c r="D322" s="95"/>
      <c r="E322" s="95"/>
      <c r="F322" s="95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Runners'!$A$5:$A$304,A322)</f>
        <v>0</v>
      </c>
    </row>
    <row r="323" spans="1:33" x14ac:dyDescent="0.2">
      <c r="A323" s="10">
        <v>281</v>
      </c>
      <c r="B323" s="95" t="str">
        <f t="shared" si="120"/>
        <v/>
      </c>
      <c r="C323" s="95"/>
      <c r="D323" s="95"/>
      <c r="E323" s="95"/>
      <c r="F323" s="95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Runners'!$A$5:$A$304,A323)</f>
        <v>0</v>
      </c>
    </row>
    <row r="324" spans="1:33" x14ac:dyDescent="0.2">
      <c r="A324" s="10">
        <v>282</v>
      </c>
      <c r="B324" s="95" t="str">
        <f t="shared" si="120"/>
        <v/>
      </c>
      <c r="C324" s="95"/>
      <c r="D324" s="95"/>
      <c r="E324" s="95"/>
      <c r="F324" s="95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Runners'!$A$5:$A$304,A324)</f>
        <v>0</v>
      </c>
    </row>
    <row r="325" spans="1:33" x14ac:dyDescent="0.2">
      <c r="A325" s="10">
        <v>283</v>
      </c>
      <c r="B325" s="95" t="str">
        <f t="shared" si="120"/>
        <v/>
      </c>
      <c r="C325" s="95"/>
      <c r="D325" s="95"/>
      <c r="E325" s="95"/>
      <c r="F325" s="95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Runners'!$A$5:$A$304,A325)</f>
        <v>0</v>
      </c>
    </row>
    <row r="326" spans="1:33" x14ac:dyDescent="0.2">
      <c r="A326" s="10">
        <v>284</v>
      </c>
      <c r="B326" s="95" t="str">
        <f t="shared" si="120"/>
        <v/>
      </c>
      <c r="C326" s="95"/>
      <c r="D326" s="95"/>
      <c r="E326" s="95"/>
      <c r="F326" s="95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Runners'!$A$5:$A$304,A326)</f>
        <v>0</v>
      </c>
    </row>
    <row r="327" spans="1:33" x14ac:dyDescent="0.2">
      <c r="A327" s="10">
        <v>285</v>
      </c>
      <c r="B327" s="95" t="str">
        <f t="shared" si="120"/>
        <v/>
      </c>
      <c r="C327" s="95"/>
      <c r="D327" s="95"/>
      <c r="E327" s="95"/>
      <c r="F327" s="95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Runners'!$A$5:$A$304,A327)</f>
        <v>0</v>
      </c>
    </row>
    <row r="328" spans="1:33" x14ac:dyDescent="0.2">
      <c r="A328" s="10">
        <v>286</v>
      </c>
      <c r="B328" s="95" t="str">
        <f t="shared" si="120"/>
        <v/>
      </c>
      <c r="C328" s="95"/>
      <c r="D328" s="95"/>
      <c r="E328" s="95"/>
      <c r="F328" s="95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Runners'!$A$5:$A$304,A328)</f>
        <v>0</v>
      </c>
    </row>
    <row r="329" spans="1:33" x14ac:dyDescent="0.2">
      <c r="A329" s="10">
        <v>287</v>
      </c>
      <c r="B329" s="95" t="str">
        <f t="shared" si="120"/>
        <v/>
      </c>
      <c r="C329" s="95"/>
      <c r="D329" s="95"/>
      <c r="E329" s="95"/>
      <c r="F329" s="95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Runners'!$A$5:$A$304,A329)</f>
        <v>0</v>
      </c>
    </row>
    <row r="330" spans="1:33" x14ac:dyDescent="0.2">
      <c r="A330" s="10">
        <v>288</v>
      </c>
      <c r="B330" s="95" t="str">
        <f t="shared" si="120"/>
        <v/>
      </c>
      <c r="C330" s="95"/>
      <c r="D330" s="95"/>
      <c r="E330" s="95"/>
      <c r="F330" s="95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Runners'!$A$5:$A$304,A330)</f>
        <v>0</v>
      </c>
    </row>
    <row r="331" spans="1:33" x14ac:dyDescent="0.2">
      <c r="A331" s="10">
        <v>289</v>
      </c>
      <c r="B331" s="95" t="str">
        <f t="shared" si="120"/>
        <v/>
      </c>
      <c r="C331" s="95"/>
      <c r="D331" s="95"/>
      <c r="E331" s="95"/>
      <c r="F331" s="95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Runners'!$A$5:$A$304,A331)</f>
        <v>0</v>
      </c>
    </row>
    <row r="332" spans="1:33" x14ac:dyDescent="0.2">
      <c r="A332" s="10">
        <v>290</v>
      </c>
      <c r="B332" s="95" t="str">
        <f t="shared" si="120"/>
        <v/>
      </c>
      <c r="C332" s="95"/>
      <c r="D332" s="95"/>
      <c r="E332" s="95"/>
      <c r="F332" s="95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Runners'!$A$5:$A$304,A332)</f>
        <v>0</v>
      </c>
    </row>
    <row r="333" spans="1:33" x14ac:dyDescent="0.2">
      <c r="A333" s="10">
        <v>291</v>
      </c>
      <c r="B333" s="95" t="str">
        <f t="shared" si="120"/>
        <v/>
      </c>
      <c r="C333" s="95"/>
      <c r="D333" s="95"/>
      <c r="E333" s="95"/>
      <c r="F333" s="95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Runners'!$A$5:$A$304,A333)</f>
        <v>0</v>
      </c>
    </row>
    <row r="334" spans="1:33" x14ac:dyDescent="0.2">
      <c r="A334" s="10">
        <v>292</v>
      </c>
      <c r="B334" s="95" t="str">
        <f t="shared" si="120"/>
        <v/>
      </c>
      <c r="C334" s="95"/>
      <c r="D334" s="95"/>
      <c r="E334" s="95"/>
      <c r="F334" s="95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Runners'!$A$5:$A$304,A334)</f>
        <v>0</v>
      </c>
    </row>
    <row r="335" spans="1:33" x14ac:dyDescent="0.2">
      <c r="A335" s="10">
        <v>293</v>
      </c>
      <c r="B335" s="95" t="str">
        <f t="shared" si="120"/>
        <v/>
      </c>
      <c r="C335" s="95"/>
      <c r="D335" s="95"/>
      <c r="E335" s="95"/>
      <c r="F335" s="95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Runners'!$A$5:$A$304,A335)</f>
        <v>0</v>
      </c>
    </row>
    <row r="336" spans="1:33" x14ac:dyDescent="0.2">
      <c r="A336" s="10">
        <v>294</v>
      </c>
      <c r="B336" s="95" t="str">
        <f t="shared" si="120"/>
        <v/>
      </c>
      <c r="C336" s="95"/>
      <c r="D336" s="95"/>
      <c r="E336" s="95"/>
      <c r="F336" s="95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Runners'!$A$5:$A$304,A336)</f>
        <v>0</v>
      </c>
    </row>
    <row r="337" spans="1:33" x14ac:dyDescent="0.2">
      <c r="A337" s="10">
        <v>295</v>
      </c>
      <c r="B337" s="95" t="str">
        <f t="shared" si="120"/>
        <v/>
      </c>
      <c r="C337" s="95"/>
      <c r="D337" s="95"/>
      <c r="E337" s="95"/>
      <c r="F337" s="95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Runners'!$A$5:$A$304,A337)</f>
        <v>0</v>
      </c>
    </row>
    <row r="338" spans="1:33" x14ac:dyDescent="0.2">
      <c r="A338" s="10">
        <v>296</v>
      </c>
      <c r="B338" s="95" t="str">
        <f t="shared" si="120"/>
        <v/>
      </c>
      <c r="C338" s="95"/>
      <c r="D338" s="95"/>
      <c r="E338" s="95"/>
      <c r="F338" s="95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Runners'!$A$5:$A$304,A338)</f>
        <v>0</v>
      </c>
    </row>
    <row r="339" spans="1:33" x14ac:dyDescent="0.2">
      <c r="A339" s="10">
        <v>297</v>
      </c>
      <c r="B339" s="95" t="str">
        <f t="shared" si="120"/>
        <v/>
      </c>
      <c r="C339" s="95"/>
      <c r="D339" s="95"/>
      <c r="E339" s="95"/>
      <c r="F339" s="95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Runners'!$A$5:$A$304,A339)</f>
        <v>0</v>
      </c>
    </row>
    <row r="340" spans="1:33" x14ac:dyDescent="0.2">
      <c r="A340" s="10">
        <v>298</v>
      </c>
      <c r="B340" s="95" t="str">
        <f t="shared" si="120"/>
        <v/>
      </c>
      <c r="C340" s="95"/>
      <c r="D340" s="95"/>
      <c r="E340" s="95"/>
      <c r="F340" s="95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Runners'!$A$5:$A$304,A340)</f>
        <v>0</v>
      </c>
    </row>
    <row r="341" spans="1:33" x14ac:dyDescent="0.2">
      <c r="A341" s="10">
        <v>299</v>
      </c>
      <c r="B341" s="95" t="str">
        <f t="shared" si="120"/>
        <v/>
      </c>
      <c r="C341" s="95"/>
      <c r="D341" s="95"/>
      <c r="E341" s="95"/>
      <c r="F341" s="95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">
      <c r="A342" s="10">
        <v>300</v>
      </c>
      <c r="B342" s="92" t="str">
        <f t="shared" si="120"/>
        <v/>
      </c>
      <c r="C342" s="92"/>
      <c r="D342" s="92"/>
      <c r="E342" s="92"/>
      <c r="F342" s="92"/>
      <c r="G342" s="96" t="str">
        <f t="shared" si="134"/>
        <v/>
      </c>
      <c r="H342" s="96"/>
      <c r="I342" s="96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Runners'!$A$5:$A$304,A342)</f>
        <v>0</v>
      </c>
    </row>
  </sheetData>
  <sheetProtection algorithmName="SHA-512" hashValue="0Sgi6/Y9MX2MvtSXc9TOGmhy54UwnxLqZ7Hh2a5HndmWKOSKYLq+Olz7Cc9FJy9bGeaknEuP5GRVIJJkoGSvKA==" saltValue="v9m6Bd9WRfjwVBuy8t12yw==" spinCount="100000" sheet="1" objects="1" scenarios="1" selectLockedCells="1"/>
  <mergeCells count="628"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3" stopIfTrue="1">
      <formula>B43=""</formula>
    </cfRule>
    <cfRule type="expression" dxfId="0" priority="1" stopIfTrue="1">
      <formula>AG43&gt;1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76" max="10" man="1"/>
    <brk id="12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Steve Gault</cp:lastModifiedBy>
  <cp:lastPrinted>2011-09-27T00:59:55Z</cp:lastPrinted>
  <dcterms:created xsi:type="dcterms:W3CDTF">2002-03-14T17:51:44Z</dcterms:created>
  <dcterms:modified xsi:type="dcterms:W3CDTF">2017-11-05T01:25:58Z</dcterms:modified>
</cp:coreProperties>
</file>