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sd-my.sharepoint.com/personal/brisser_clsd_k12_pa_us/Documents/Cross Country/CCXC Results/2018/"/>
    </mc:Choice>
  </mc:AlternateContent>
  <workbookProtection workbookAlgorithmName="SHA-512" workbookHashValue="WwePUdJuN6sowmjiyvwdsZ1xq1/2WJDjqFlTFT2Cro2iuFjmPY6Xw+Ppm0QRx5n5oq22TpRyajmZYsVI9TEd7Q==" workbookSaltValue="XN6KCxchgZpssptFs7/EYQ==" workbookSpinCount="100000" lockStructure="1"/>
  <bookViews>
    <workbookView xWindow="0" yWindow="0" windowWidth="19200" windowHeight="6450" tabRatio="700" activeTab="8"/>
  </bookViews>
  <sheets>
    <sheet name="Meet Info" sheetId="1" r:id="rId1"/>
    <sheet name="Team 1" sheetId="2" r:id="rId2"/>
    <sheet name="Team 2" sheetId="5" r:id="rId3"/>
    <sheet name="Team 3" sheetId="6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Scoring No JV" sheetId="12" r:id="rId10"/>
    <sheet name="Revision History" sheetId="11" state="hidden" r:id="rId11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AllRunnersNoJV">'All Runners'!$I$5:$M$304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9">'Scoring No JV'!$A$1:$K$342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9">'Scoring No JV'!$1:$8</definedName>
    <definedName name="_xlnm.Print_Titles" localSheetId="8">'Scoring Summary'!$1:$8</definedName>
    <definedName name="RunnerTable">'All Runners'!$A$5:$F$358</definedName>
    <definedName name="ScoringTable" localSheetId="9">'Scoring No JV'!$A$43:$AF$342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I305" i="9" l="1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AE41" i="12" l="1"/>
  <c r="AC41" i="12"/>
  <c r="AA41" i="12"/>
  <c r="Y41" i="12"/>
  <c r="W41" i="12"/>
  <c r="U41" i="12"/>
  <c r="S41" i="12"/>
  <c r="Q41" i="12"/>
  <c r="O41" i="12"/>
  <c r="M41" i="12"/>
  <c r="L39" i="12"/>
  <c r="K39" i="12"/>
  <c r="J39" i="12"/>
  <c r="I39" i="12"/>
  <c r="H39" i="12"/>
  <c r="G39" i="12"/>
  <c r="F39" i="12"/>
  <c r="E39" i="12"/>
  <c r="D39" i="12"/>
  <c r="C39" i="12"/>
  <c r="A39" i="12"/>
  <c r="L38" i="12"/>
  <c r="K38" i="12"/>
  <c r="J38" i="12"/>
  <c r="I38" i="12"/>
  <c r="H38" i="12"/>
  <c r="G38" i="12"/>
  <c r="F38" i="12"/>
  <c r="E38" i="12"/>
  <c r="D38" i="12"/>
  <c r="C38" i="12"/>
  <c r="A38" i="12"/>
  <c r="L36" i="12"/>
  <c r="J36" i="12"/>
  <c r="I36" i="12"/>
  <c r="H36" i="12"/>
  <c r="G36" i="12"/>
  <c r="F36" i="12"/>
  <c r="E36" i="12"/>
  <c r="D36" i="12"/>
  <c r="C36" i="12"/>
  <c r="A36" i="12"/>
  <c r="A35" i="12"/>
  <c r="L33" i="12"/>
  <c r="J33" i="12"/>
  <c r="I33" i="12"/>
  <c r="H33" i="12"/>
  <c r="G33" i="12"/>
  <c r="F33" i="12"/>
  <c r="E33" i="12"/>
  <c r="D33" i="12"/>
  <c r="C33" i="12"/>
  <c r="A33" i="12"/>
  <c r="A32" i="12"/>
  <c r="L30" i="12"/>
  <c r="J30" i="12"/>
  <c r="I30" i="12"/>
  <c r="H30" i="12"/>
  <c r="G30" i="12"/>
  <c r="F30" i="12"/>
  <c r="E30" i="12"/>
  <c r="D30" i="12"/>
  <c r="C30" i="12"/>
  <c r="A30" i="12"/>
  <c r="A29" i="12"/>
  <c r="L27" i="12"/>
  <c r="J27" i="12"/>
  <c r="I27" i="12"/>
  <c r="H27" i="12"/>
  <c r="G27" i="12"/>
  <c r="F27" i="12"/>
  <c r="E27" i="12"/>
  <c r="D27" i="12"/>
  <c r="C27" i="12"/>
  <c r="A27" i="12"/>
  <c r="A26" i="12"/>
  <c r="A24" i="12"/>
  <c r="A23" i="12"/>
  <c r="L21" i="12"/>
  <c r="J21" i="12"/>
  <c r="I21" i="12"/>
  <c r="H21" i="12"/>
  <c r="G21" i="12"/>
  <c r="F21" i="12"/>
  <c r="E21" i="12"/>
  <c r="D21" i="12"/>
  <c r="C21" i="12"/>
  <c r="A21" i="12"/>
  <c r="A20" i="12"/>
  <c r="L18" i="12"/>
  <c r="J18" i="12"/>
  <c r="I18" i="12"/>
  <c r="H18" i="12"/>
  <c r="G18" i="12"/>
  <c r="F18" i="12"/>
  <c r="E18" i="12"/>
  <c r="D18" i="12"/>
  <c r="C18" i="12"/>
  <c r="A18" i="12"/>
  <c r="A17" i="12"/>
  <c r="A15" i="12"/>
  <c r="A14" i="12"/>
  <c r="A12" i="12"/>
  <c r="A11" i="12"/>
  <c r="AM7" i="12"/>
  <c r="AM8" i="12" s="1"/>
  <c r="AM6" i="12"/>
  <c r="AM5" i="12"/>
  <c r="A5" i="12"/>
  <c r="A4" i="12"/>
  <c r="A3" i="12"/>
  <c r="A2" i="12"/>
  <c r="K359" i="9"/>
  <c r="L359" i="9"/>
  <c r="M359" i="9"/>
  <c r="K360" i="9"/>
  <c r="L360" i="9"/>
  <c r="M360" i="9"/>
  <c r="K361" i="9"/>
  <c r="L361" i="9"/>
  <c r="M361" i="9"/>
  <c r="K362" i="9"/>
  <c r="L362" i="9"/>
  <c r="M362" i="9"/>
  <c r="K363" i="9"/>
  <c r="L363" i="9"/>
  <c r="M363" i="9"/>
  <c r="K364" i="9"/>
  <c r="L364" i="9"/>
  <c r="M364" i="9"/>
  <c r="K365" i="9"/>
  <c r="L365" i="9"/>
  <c r="M365" i="9"/>
  <c r="K366" i="9"/>
  <c r="L366" i="9"/>
  <c r="M366" i="9"/>
  <c r="K367" i="9"/>
  <c r="L367" i="9"/>
  <c r="M367" i="9"/>
  <c r="K368" i="9"/>
  <c r="L368" i="9"/>
  <c r="M368" i="9"/>
  <c r="K369" i="9"/>
  <c r="L369" i="9"/>
  <c r="M369" i="9"/>
  <c r="K370" i="9"/>
  <c r="L370" i="9"/>
  <c r="M370" i="9"/>
  <c r="K371" i="9"/>
  <c r="L371" i="9"/>
  <c r="M371" i="9"/>
  <c r="K372" i="9"/>
  <c r="L372" i="9"/>
  <c r="M372" i="9"/>
  <c r="K373" i="9"/>
  <c r="L373" i="9"/>
  <c r="M373" i="9"/>
  <c r="K374" i="9"/>
  <c r="L374" i="9"/>
  <c r="M374" i="9"/>
  <c r="K375" i="9"/>
  <c r="L375" i="9"/>
  <c r="M375" i="9"/>
  <c r="K376" i="9"/>
  <c r="L376" i="9"/>
  <c r="M376" i="9"/>
  <c r="K377" i="9"/>
  <c r="L377" i="9"/>
  <c r="M377" i="9"/>
  <c r="K378" i="9"/>
  <c r="L378" i="9"/>
  <c r="M378" i="9"/>
  <c r="K379" i="9"/>
  <c r="L379" i="9"/>
  <c r="M379" i="9"/>
  <c r="K380" i="9"/>
  <c r="L380" i="9"/>
  <c r="M380" i="9"/>
  <c r="K381" i="9"/>
  <c r="L381" i="9"/>
  <c r="M381" i="9"/>
  <c r="K382" i="9"/>
  <c r="L382" i="9"/>
  <c r="M382" i="9"/>
  <c r="K383" i="9"/>
  <c r="L383" i="9"/>
  <c r="M383" i="9"/>
  <c r="K384" i="9"/>
  <c r="L384" i="9"/>
  <c r="M384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AM5" i="8" l="1"/>
  <c r="AM6" i="8" s="1"/>
  <c r="AM7" i="8" s="1"/>
  <c r="AM8" i="8" s="1"/>
  <c r="A244" i="9"/>
  <c r="E244" i="9" s="1"/>
  <c r="B244" i="9"/>
  <c r="J244" i="9" s="1"/>
  <c r="C244" i="9"/>
  <c r="K244" i="9" s="1"/>
  <c r="A245" i="9"/>
  <c r="E245" i="9" s="1"/>
  <c r="M245" i="9" s="1"/>
  <c r="B245" i="9"/>
  <c r="J245" i="9" s="1"/>
  <c r="C245" i="9"/>
  <c r="K245" i="9" s="1"/>
  <c r="A246" i="9"/>
  <c r="B246" i="9"/>
  <c r="J246" i="9" s="1"/>
  <c r="C246" i="9"/>
  <c r="K246" i="9" s="1"/>
  <c r="E246" i="9"/>
  <c r="A247" i="9"/>
  <c r="E247" i="9" s="1"/>
  <c r="B247" i="9"/>
  <c r="J247" i="9" s="1"/>
  <c r="C247" i="9"/>
  <c r="K247" i="9" s="1"/>
  <c r="A248" i="9"/>
  <c r="E248" i="9" s="1"/>
  <c r="B248" i="9"/>
  <c r="J248" i="9" s="1"/>
  <c r="C248" i="9"/>
  <c r="K248" i="9" s="1"/>
  <c r="A249" i="9"/>
  <c r="E249" i="9" s="1"/>
  <c r="M249" i="9" s="1"/>
  <c r="B249" i="9"/>
  <c r="J249" i="9" s="1"/>
  <c r="C249" i="9"/>
  <c r="K249" i="9" s="1"/>
  <c r="A250" i="9"/>
  <c r="E250" i="9" s="1"/>
  <c r="B250" i="9"/>
  <c r="J250" i="9" s="1"/>
  <c r="C250" i="9"/>
  <c r="K250" i="9" s="1"/>
  <c r="A251" i="9"/>
  <c r="E251" i="9" s="1"/>
  <c r="B251" i="9"/>
  <c r="J251" i="9" s="1"/>
  <c r="C251" i="9"/>
  <c r="K251" i="9" s="1"/>
  <c r="A252" i="9"/>
  <c r="E252" i="9" s="1"/>
  <c r="B252" i="9"/>
  <c r="J252" i="9" s="1"/>
  <c r="C252" i="9"/>
  <c r="K252" i="9" s="1"/>
  <c r="A253" i="9"/>
  <c r="E253" i="9" s="1"/>
  <c r="B253" i="9"/>
  <c r="J253" i="9" s="1"/>
  <c r="C253" i="9"/>
  <c r="K253" i="9" s="1"/>
  <c r="A254" i="9"/>
  <c r="E254" i="9" s="1"/>
  <c r="B254" i="9"/>
  <c r="J254" i="9" s="1"/>
  <c r="C254" i="9"/>
  <c r="K254" i="9" s="1"/>
  <c r="A255" i="9"/>
  <c r="E255" i="9" s="1"/>
  <c r="M255" i="9" s="1"/>
  <c r="B255" i="9"/>
  <c r="J255" i="9" s="1"/>
  <c r="C255" i="9"/>
  <c r="K255" i="9" s="1"/>
  <c r="A256" i="9"/>
  <c r="E256" i="9" s="1"/>
  <c r="B256" i="9"/>
  <c r="J256" i="9" s="1"/>
  <c r="C256" i="9"/>
  <c r="K256" i="9" s="1"/>
  <c r="A257" i="9"/>
  <c r="E257" i="9" s="1"/>
  <c r="B257" i="9"/>
  <c r="J257" i="9" s="1"/>
  <c r="C257" i="9"/>
  <c r="K257" i="9" s="1"/>
  <c r="A258" i="9"/>
  <c r="E258" i="9" s="1"/>
  <c r="B258" i="9"/>
  <c r="J258" i="9" s="1"/>
  <c r="C258" i="9"/>
  <c r="K258" i="9" s="1"/>
  <c r="A259" i="9"/>
  <c r="E259" i="9" s="1"/>
  <c r="B259" i="9"/>
  <c r="J259" i="9" s="1"/>
  <c r="C259" i="9"/>
  <c r="K259" i="9" s="1"/>
  <c r="A260" i="9"/>
  <c r="E260" i="9" s="1"/>
  <c r="B260" i="9"/>
  <c r="J260" i="9" s="1"/>
  <c r="C260" i="9"/>
  <c r="K260" i="9" s="1"/>
  <c r="A261" i="9"/>
  <c r="E261" i="9" s="1"/>
  <c r="B261" i="9"/>
  <c r="J261" i="9" s="1"/>
  <c r="C261" i="9"/>
  <c r="K261" i="9" s="1"/>
  <c r="A262" i="9"/>
  <c r="E262" i="9" s="1"/>
  <c r="B262" i="9"/>
  <c r="J262" i="9" s="1"/>
  <c r="C262" i="9"/>
  <c r="K262" i="9" s="1"/>
  <c r="A263" i="9"/>
  <c r="E263" i="9" s="1"/>
  <c r="B263" i="9"/>
  <c r="J263" i="9" s="1"/>
  <c r="C263" i="9"/>
  <c r="K263" i="9" s="1"/>
  <c r="A264" i="9"/>
  <c r="E264" i="9" s="1"/>
  <c r="B264" i="9"/>
  <c r="J264" i="9" s="1"/>
  <c r="C264" i="9"/>
  <c r="K264" i="9" s="1"/>
  <c r="A265" i="9"/>
  <c r="E265" i="9" s="1"/>
  <c r="B265" i="9"/>
  <c r="J265" i="9" s="1"/>
  <c r="C265" i="9"/>
  <c r="K265" i="9" s="1"/>
  <c r="A266" i="9"/>
  <c r="E266" i="9" s="1"/>
  <c r="B266" i="9"/>
  <c r="J266" i="9" s="1"/>
  <c r="C266" i="9"/>
  <c r="K266" i="9" s="1"/>
  <c r="A267" i="9"/>
  <c r="E267" i="9" s="1"/>
  <c r="B267" i="9"/>
  <c r="J267" i="9" s="1"/>
  <c r="C267" i="9"/>
  <c r="K267" i="9" s="1"/>
  <c r="A268" i="9"/>
  <c r="E268" i="9" s="1"/>
  <c r="B268" i="9"/>
  <c r="J268" i="9" s="1"/>
  <c r="C268" i="9"/>
  <c r="K268" i="9" s="1"/>
  <c r="A269" i="9"/>
  <c r="E269" i="9" s="1"/>
  <c r="B269" i="9"/>
  <c r="J269" i="9" s="1"/>
  <c r="C269" i="9"/>
  <c r="K269" i="9" s="1"/>
  <c r="A270" i="9"/>
  <c r="E270" i="9" s="1"/>
  <c r="B270" i="9"/>
  <c r="J270" i="9" s="1"/>
  <c r="C270" i="9"/>
  <c r="K270" i="9" s="1"/>
  <c r="A271" i="9"/>
  <c r="E271" i="9" s="1"/>
  <c r="M271" i="9" s="1"/>
  <c r="B271" i="9"/>
  <c r="J271" i="9" s="1"/>
  <c r="C271" i="9"/>
  <c r="K271" i="9" s="1"/>
  <c r="A272" i="9"/>
  <c r="E272" i="9" s="1"/>
  <c r="B272" i="9"/>
  <c r="J272" i="9" s="1"/>
  <c r="C272" i="9"/>
  <c r="K272" i="9" s="1"/>
  <c r="A273" i="9"/>
  <c r="E273" i="9" s="1"/>
  <c r="B273" i="9"/>
  <c r="J273" i="9" s="1"/>
  <c r="C273" i="9"/>
  <c r="K273" i="9" s="1"/>
  <c r="A274" i="9"/>
  <c r="E274" i="9" s="1"/>
  <c r="B274" i="9"/>
  <c r="J274" i="9" s="1"/>
  <c r="C274" i="9"/>
  <c r="K274" i="9" s="1"/>
  <c r="A275" i="9"/>
  <c r="E275" i="9" s="1"/>
  <c r="B275" i="9"/>
  <c r="J275" i="9" s="1"/>
  <c r="C275" i="9"/>
  <c r="K275" i="9" s="1"/>
  <c r="A276" i="9"/>
  <c r="E276" i="9" s="1"/>
  <c r="B276" i="9"/>
  <c r="J276" i="9" s="1"/>
  <c r="C276" i="9"/>
  <c r="K276" i="9" s="1"/>
  <c r="A277" i="9"/>
  <c r="E277" i="9" s="1"/>
  <c r="B277" i="9"/>
  <c r="J277" i="9" s="1"/>
  <c r="C277" i="9"/>
  <c r="K277" i="9" s="1"/>
  <c r="A278" i="9"/>
  <c r="E278" i="9" s="1"/>
  <c r="B278" i="9"/>
  <c r="J278" i="9" s="1"/>
  <c r="C278" i="9"/>
  <c r="K278" i="9" s="1"/>
  <c r="A279" i="9"/>
  <c r="E279" i="9" s="1"/>
  <c r="B279" i="9"/>
  <c r="J279" i="9" s="1"/>
  <c r="C279" i="9"/>
  <c r="K279" i="9" s="1"/>
  <c r="A280" i="9"/>
  <c r="E280" i="9" s="1"/>
  <c r="B280" i="9"/>
  <c r="J280" i="9" s="1"/>
  <c r="C280" i="9"/>
  <c r="K280" i="9" s="1"/>
  <c r="A281" i="9"/>
  <c r="E281" i="9" s="1"/>
  <c r="B281" i="9"/>
  <c r="J281" i="9" s="1"/>
  <c r="C281" i="9"/>
  <c r="K281" i="9" s="1"/>
  <c r="A282" i="9"/>
  <c r="E282" i="9" s="1"/>
  <c r="B282" i="9"/>
  <c r="J282" i="9" s="1"/>
  <c r="C282" i="9"/>
  <c r="K282" i="9" s="1"/>
  <c r="A283" i="9"/>
  <c r="E283" i="9" s="1"/>
  <c r="B283" i="9"/>
  <c r="J283" i="9" s="1"/>
  <c r="C283" i="9"/>
  <c r="K283" i="9" s="1"/>
  <c r="A284" i="9"/>
  <c r="E284" i="9" s="1"/>
  <c r="B284" i="9"/>
  <c r="J284" i="9" s="1"/>
  <c r="C284" i="9"/>
  <c r="K284" i="9" s="1"/>
  <c r="A285" i="9"/>
  <c r="E285" i="9" s="1"/>
  <c r="B285" i="9"/>
  <c r="J285" i="9" s="1"/>
  <c r="C285" i="9"/>
  <c r="K285" i="9" s="1"/>
  <c r="A286" i="9"/>
  <c r="E286" i="9" s="1"/>
  <c r="B286" i="9"/>
  <c r="J286" i="9" s="1"/>
  <c r="C286" i="9"/>
  <c r="K286" i="9" s="1"/>
  <c r="A287" i="9"/>
  <c r="E287" i="9" s="1"/>
  <c r="M287" i="9" s="1"/>
  <c r="B287" i="9"/>
  <c r="J287" i="9" s="1"/>
  <c r="C287" i="9"/>
  <c r="K287" i="9" s="1"/>
  <c r="A288" i="9"/>
  <c r="E288" i="9" s="1"/>
  <c r="B288" i="9"/>
  <c r="J288" i="9" s="1"/>
  <c r="C288" i="9"/>
  <c r="K288" i="9" s="1"/>
  <c r="A289" i="9"/>
  <c r="E289" i="9" s="1"/>
  <c r="B289" i="9"/>
  <c r="J289" i="9" s="1"/>
  <c r="C289" i="9"/>
  <c r="K289" i="9" s="1"/>
  <c r="A290" i="9"/>
  <c r="E290" i="9" s="1"/>
  <c r="B290" i="9"/>
  <c r="J290" i="9" s="1"/>
  <c r="C290" i="9"/>
  <c r="K290" i="9" s="1"/>
  <c r="A291" i="9"/>
  <c r="E291" i="9" s="1"/>
  <c r="B291" i="9"/>
  <c r="J291" i="9" s="1"/>
  <c r="C291" i="9"/>
  <c r="K291" i="9" s="1"/>
  <c r="A292" i="9"/>
  <c r="E292" i="9" s="1"/>
  <c r="B292" i="9"/>
  <c r="J292" i="9" s="1"/>
  <c r="C292" i="9"/>
  <c r="K292" i="9" s="1"/>
  <c r="A293" i="9"/>
  <c r="E293" i="9" s="1"/>
  <c r="B293" i="9"/>
  <c r="J293" i="9" s="1"/>
  <c r="C293" i="9"/>
  <c r="K293" i="9" s="1"/>
  <c r="A294" i="9"/>
  <c r="E294" i="9" s="1"/>
  <c r="B294" i="9"/>
  <c r="J294" i="9" s="1"/>
  <c r="C294" i="9"/>
  <c r="K294" i="9" s="1"/>
  <c r="A295" i="9"/>
  <c r="E295" i="9" s="1"/>
  <c r="M295" i="9" s="1"/>
  <c r="B295" i="9"/>
  <c r="J295" i="9" s="1"/>
  <c r="C295" i="9"/>
  <c r="K295" i="9" s="1"/>
  <c r="A296" i="9"/>
  <c r="E296" i="9" s="1"/>
  <c r="B296" i="9"/>
  <c r="J296" i="9" s="1"/>
  <c r="C296" i="9"/>
  <c r="K296" i="9" s="1"/>
  <c r="A297" i="9"/>
  <c r="E297" i="9" s="1"/>
  <c r="B297" i="9"/>
  <c r="J297" i="9" s="1"/>
  <c r="C297" i="9"/>
  <c r="K297" i="9" s="1"/>
  <c r="A298" i="9"/>
  <c r="E298" i="9" s="1"/>
  <c r="B298" i="9"/>
  <c r="J298" i="9" s="1"/>
  <c r="C298" i="9"/>
  <c r="K298" i="9" s="1"/>
  <c r="A299" i="9"/>
  <c r="E299" i="9" s="1"/>
  <c r="B299" i="9"/>
  <c r="J299" i="9" s="1"/>
  <c r="C299" i="9"/>
  <c r="K299" i="9" s="1"/>
  <c r="A300" i="9"/>
  <c r="E300" i="9" s="1"/>
  <c r="B300" i="9"/>
  <c r="J300" i="9" s="1"/>
  <c r="C300" i="9"/>
  <c r="K300" i="9" s="1"/>
  <c r="A301" i="9"/>
  <c r="E301" i="9" s="1"/>
  <c r="B301" i="9"/>
  <c r="J301" i="9" s="1"/>
  <c r="C301" i="9"/>
  <c r="K301" i="9" s="1"/>
  <c r="A302" i="9"/>
  <c r="E302" i="9" s="1"/>
  <c r="B302" i="9"/>
  <c r="J302" i="9" s="1"/>
  <c r="C302" i="9"/>
  <c r="K302" i="9" s="1"/>
  <c r="A303" i="9"/>
  <c r="E303" i="9" s="1"/>
  <c r="B303" i="9"/>
  <c r="J303" i="9" s="1"/>
  <c r="C303" i="9"/>
  <c r="K303" i="9" s="1"/>
  <c r="A304" i="9"/>
  <c r="E304" i="9" s="1"/>
  <c r="B304" i="9"/>
  <c r="J304" i="9" s="1"/>
  <c r="C304" i="9"/>
  <c r="K304" i="9" s="1"/>
  <c r="A305" i="9"/>
  <c r="E305" i="9" s="1"/>
  <c r="B305" i="9"/>
  <c r="J305" i="9" s="1"/>
  <c r="C305" i="9"/>
  <c r="K305" i="9" s="1"/>
  <c r="A306" i="9"/>
  <c r="E306" i="9" s="1"/>
  <c r="B306" i="9"/>
  <c r="J306" i="9" s="1"/>
  <c r="C306" i="9"/>
  <c r="K306" i="9" s="1"/>
  <c r="A307" i="9"/>
  <c r="E307" i="9" s="1"/>
  <c r="B307" i="9"/>
  <c r="J307" i="9" s="1"/>
  <c r="C307" i="9"/>
  <c r="K307" i="9" s="1"/>
  <c r="A308" i="9"/>
  <c r="E308" i="9" s="1"/>
  <c r="B308" i="9"/>
  <c r="J308" i="9" s="1"/>
  <c r="C308" i="9"/>
  <c r="K308" i="9" s="1"/>
  <c r="A309" i="9"/>
  <c r="E309" i="9" s="1"/>
  <c r="B309" i="9"/>
  <c r="J309" i="9" s="1"/>
  <c r="C309" i="9"/>
  <c r="K309" i="9" s="1"/>
  <c r="A310" i="9"/>
  <c r="E310" i="9" s="1"/>
  <c r="B310" i="9"/>
  <c r="J310" i="9" s="1"/>
  <c r="C310" i="9"/>
  <c r="K310" i="9" s="1"/>
  <c r="A311" i="9"/>
  <c r="E311" i="9" s="1"/>
  <c r="B311" i="9"/>
  <c r="J311" i="9" s="1"/>
  <c r="C311" i="9"/>
  <c r="K311" i="9" s="1"/>
  <c r="A312" i="9"/>
  <c r="E312" i="9" s="1"/>
  <c r="B312" i="9"/>
  <c r="J312" i="9" s="1"/>
  <c r="C312" i="9"/>
  <c r="K312" i="9" s="1"/>
  <c r="A313" i="9"/>
  <c r="E313" i="9" s="1"/>
  <c r="B313" i="9"/>
  <c r="J313" i="9" s="1"/>
  <c r="C313" i="9"/>
  <c r="K313" i="9" s="1"/>
  <c r="A314" i="9"/>
  <c r="E314" i="9" s="1"/>
  <c r="B314" i="9"/>
  <c r="J314" i="9" s="1"/>
  <c r="C314" i="9"/>
  <c r="K314" i="9" s="1"/>
  <c r="A315" i="9"/>
  <c r="E315" i="9" s="1"/>
  <c r="B315" i="9"/>
  <c r="J315" i="9" s="1"/>
  <c r="C315" i="9"/>
  <c r="K315" i="9" s="1"/>
  <c r="A316" i="9"/>
  <c r="E316" i="9" s="1"/>
  <c r="B316" i="9"/>
  <c r="J316" i="9" s="1"/>
  <c r="C316" i="9"/>
  <c r="K316" i="9" s="1"/>
  <c r="A317" i="9"/>
  <c r="E317" i="9" s="1"/>
  <c r="B317" i="9"/>
  <c r="J317" i="9" s="1"/>
  <c r="C317" i="9"/>
  <c r="K317" i="9" s="1"/>
  <c r="A318" i="9"/>
  <c r="E318" i="9" s="1"/>
  <c r="B318" i="9"/>
  <c r="J318" i="9" s="1"/>
  <c r="C318" i="9"/>
  <c r="K318" i="9" s="1"/>
  <c r="A319" i="9"/>
  <c r="E319" i="9" s="1"/>
  <c r="B319" i="9"/>
  <c r="J319" i="9" s="1"/>
  <c r="C319" i="9"/>
  <c r="K319" i="9" s="1"/>
  <c r="A320" i="9"/>
  <c r="E320" i="9" s="1"/>
  <c r="B320" i="9"/>
  <c r="J320" i="9" s="1"/>
  <c r="C320" i="9"/>
  <c r="K320" i="9" s="1"/>
  <c r="A321" i="9"/>
  <c r="E321" i="9" s="1"/>
  <c r="B321" i="9"/>
  <c r="J321" i="9" s="1"/>
  <c r="C321" i="9"/>
  <c r="K321" i="9" s="1"/>
  <c r="A322" i="9"/>
  <c r="E322" i="9" s="1"/>
  <c r="B322" i="9"/>
  <c r="J322" i="9" s="1"/>
  <c r="C322" i="9"/>
  <c r="K322" i="9" s="1"/>
  <c r="A323" i="9"/>
  <c r="E323" i="9" s="1"/>
  <c r="B323" i="9"/>
  <c r="J323" i="9" s="1"/>
  <c r="C323" i="9"/>
  <c r="K323" i="9" s="1"/>
  <c r="A324" i="9"/>
  <c r="E324" i="9" s="1"/>
  <c r="B324" i="9"/>
  <c r="J324" i="9" s="1"/>
  <c r="C324" i="9"/>
  <c r="K324" i="9" s="1"/>
  <c r="A325" i="9"/>
  <c r="E325" i="9" s="1"/>
  <c r="B325" i="9"/>
  <c r="J325" i="9" s="1"/>
  <c r="C325" i="9"/>
  <c r="K325" i="9" s="1"/>
  <c r="A326" i="9"/>
  <c r="E326" i="9" s="1"/>
  <c r="B326" i="9"/>
  <c r="J326" i="9" s="1"/>
  <c r="C326" i="9"/>
  <c r="K326" i="9" s="1"/>
  <c r="A327" i="9"/>
  <c r="E327" i="9" s="1"/>
  <c r="B327" i="9"/>
  <c r="J327" i="9" s="1"/>
  <c r="C327" i="9"/>
  <c r="K327" i="9" s="1"/>
  <c r="A328" i="9"/>
  <c r="E328" i="9" s="1"/>
  <c r="B328" i="9"/>
  <c r="J328" i="9" s="1"/>
  <c r="C328" i="9"/>
  <c r="K328" i="9" s="1"/>
  <c r="A329" i="9"/>
  <c r="E329" i="9" s="1"/>
  <c r="B329" i="9"/>
  <c r="J329" i="9" s="1"/>
  <c r="C329" i="9"/>
  <c r="K329" i="9" s="1"/>
  <c r="A330" i="9"/>
  <c r="E330" i="9" s="1"/>
  <c r="B330" i="9"/>
  <c r="J330" i="9" s="1"/>
  <c r="C330" i="9"/>
  <c r="K330" i="9" s="1"/>
  <c r="A331" i="9"/>
  <c r="E331" i="9" s="1"/>
  <c r="B331" i="9"/>
  <c r="J331" i="9" s="1"/>
  <c r="C331" i="9"/>
  <c r="K331" i="9" s="1"/>
  <c r="A144" i="9"/>
  <c r="E144" i="9" s="1"/>
  <c r="B144" i="9"/>
  <c r="J144" i="9" s="1"/>
  <c r="C144" i="9"/>
  <c r="K144" i="9" s="1"/>
  <c r="A145" i="9"/>
  <c r="E145" i="9" s="1"/>
  <c r="B145" i="9"/>
  <c r="J145" i="9" s="1"/>
  <c r="C145" i="9"/>
  <c r="K145" i="9" s="1"/>
  <c r="A146" i="9"/>
  <c r="E146" i="9" s="1"/>
  <c r="B146" i="9"/>
  <c r="J146" i="9" s="1"/>
  <c r="C146" i="9"/>
  <c r="K146" i="9" s="1"/>
  <c r="A147" i="9"/>
  <c r="E147" i="9" s="1"/>
  <c r="B147" i="9"/>
  <c r="J147" i="9" s="1"/>
  <c r="C147" i="9"/>
  <c r="K147" i="9" s="1"/>
  <c r="A148" i="9"/>
  <c r="E148" i="9" s="1"/>
  <c r="B148" i="9"/>
  <c r="J148" i="9" s="1"/>
  <c r="C148" i="9"/>
  <c r="K148" i="9" s="1"/>
  <c r="A149" i="9"/>
  <c r="B149" i="9"/>
  <c r="J149" i="9" s="1"/>
  <c r="C149" i="9"/>
  <c r="K149" i="9" s="1"/>
  <c r="E149" i="9"/>
  <c r="A150" i="9"/>
  <c r="E150" i="9" s="1"/>
  <c r="B150" i="9"/>
  <c r="J150" i="9" s="1"/>
  <c r="C150" i="9"/>
  <c r="K150" i="9" s="1"/>
  <c r="A151" i="9"/>
  <c r="E151" i="9" s="1"/>
  <c r="B151" i="9"/>
  <c r="J151" i="9" s="1"/>
  <c r="C151" i="9"/>
  <c r="K151" i="9" s="1"/>
  <c r="A152" i="9"/>
  <c r="E152" i="9" s="1"/>
  <c r="B152" i="9"/>
  <c r="J152" i="9" s="1"/>
  <c r="C152" i="9"/>
  <c r="K152" i="9" s="1"/>
  <c r="A153" i="9"/>
  <c r="E153" i="9" s="1"/>
  <c r="B153" i="9"/>
  <c r="J153" i="9" s="1"/>
  <c r="C153" i="9"/>
  <c r="K153" i="9" s="1"/>
  <c r="A154" i="9"/>
  <c r="E154" i="9" s="1"/>
  <c r="B154" i="9"/>
  <c r="J154" i="9" s="1"/>
  <c r="C154" i="9"/>
  <c r="K154" i="9" s="1"/>
  <c r="A155" i="9"/>
  <c r="E155" i="9" s="1"/>
  <c r="B155" i="9"/>
  <c r="J155" i="9" s="1"/>
  <c r="C155" i="9"/>
  <c r="K155" i="9" s="1"/>
  <c r="A156" i="9"/>
  <c r="E156" i="9" s="1"/>
  <c r="B156" i="9"/>
  <c r="J156" i="9" s="1"/>
  <c r="C156" i="9"/>
  <c r="K156" i="9" s="1"/>
  <c r="A157" i="9"/>
  <c r="E157" i="9" s="1"/>
  <c r="B157" i="9"/>
  <c r="J157" i="9" s="1"/>
  <c r="C157" i="9"/>
  <c r="K157" i="9" s="1"/>
  <c r="A158" i="9"/>
  <c r="E158" i="9" s="1"/>
  <c r="B158" i="9"/>
  <c r="J158" i="9" s="1"/>
  <c r="C158" i="9"/>
  <c r="K158" i="9" s="1"/>
  <c r="A159" i="9"/>
  <c r="E159" i="9" s="1"/>
  <c r="B159" i="9"/>
  <c r="J159" i="9" s="1"/>
  <c r="C159" i="9"/>
  <c r="K159" i="9" s="1"/>
  <c r="A160" i="9"/>
  <c r="E160" i="9" s="1"/>
  <c r="B160" i="9"/>
  <c r="J160" i="9" s="1"/>
  <c r="C160" i="9"/>
  <c r="K160" i="9" s="1"/>
  <c r="A161" i="9"/>
  <c r="E161" i="9" s="1"/>
  <c r="B161" i="9"/>
  <c r="J161" i="9" s="1"/>
  <c r="C161" i="9"/>
  <c r="K161" i="9" s="1"/>
  <c r="A162" i="9"/>
  <c r="E162" i="9" s="1"/>
  <c r="B162" i="9"/>
  <c r="J162" i="9" s="1"/>
  <c r="C162" i="9"/>
  <c r="K162" i="9" s="1"/>
  <c r="A163" i="9"/>
  <c r="E163" i="9" s="1"/>
  <c r="B163" i="9"/>
  <c r="J163" i="9" s="1"/>
  <c r="C163" i="9"/>
  <c r="K163" i="9" s="1"/>
  <c r="A164" i="9"/>
  <c r="E164" i="9" s="1"/>
  <c r="B164" i="9"/>
  <c r="J164" i="9" s="1"/>
  <c r="C164" i="9"/>
  <c r="K164" i="9" s="1"/>
  <c r="A165" i="9"/>
  <c r="E165" i="9" s="1"/>
  <c r="B165" i="9"/>
  <c r="J165" i="9" s="1"/>
  <c r="C165" i="9"/>
  <c r="K165" i="9" s="1"/>
  <c r="A166" i="9"/>
  <c r="E166" i="9" s="1"/>
  <c r="B166" i="9"/>
  <c r="J166" i="9" s="1"/>
  <c r="C166" i="9"/>
  <c r="K166" i="9" s="1"/>
  <c r="A167" i="9"/>
  <c r="E167" i="9" s="1"/>
  <c r="B167" i="9"/>
  <c r="J167" i="9" s="1"/>
  <c r="C167" i="9"/>
  <c r="K167" i="9" s="1"/>
  <c r="A168" i="9"/>
  <c r="E168" i="9" s="1"/>
  <c r="B168" i="9"/>
  <c r="J168" i="9" s="1"/>
  <c r="C168" i="9"/>
  <c r="K168" i="9" s="1"/>
  <c r="A169" i="9"/>
  <c r="E169" i="9" s="1"/>
  <c r="B169" i="9"/>
  <c r="J169" i="9" s="1"/>
  <c r="C169" i="9"/>
  <c r="K169" i="9" s="1"/>
  <c r="A170" i="9"/>
  <c r="E170" i="9" s="1"/>
  <c r="B170" i="9"/>
  <c r="J170" i="9" s="1"/>
  <c r="C170" i="9"/>
  <c r="K170" i="9" s="1"/>
  <c r="A171" i="9"/>
  <c r="E171" i="9" s="1"/>
  <c r="B171" i="9"/>
  <c r="J171" i="9" s="1"/>
  <c r="C171" i="9"/>
  <c r="K171" i="9" s="1"/>
  <c r="A172" i="9"/>
  <c r="E172" i="9" s="1"/>
  <c r="B172" i="9"/>
  <c r="J172" i="9" s="1"/>
  <c r="C172" i="9"/>
  <c r="K172" i="9" s="1"/>
  <c r="A173" i="9"/>
  <c r="E173" i="9" s="1"/>
  <c r="B173" i="9"/>
  <c r="J173" i="9" s="1"/>
  <c r="C173" i="9"/>
  <c r="K173" i="9" s="1"/>
  <c r="A174" i="9"/>
  <c r="E174" i="9" s="1"/>
  <c r="B174" i="9"/>
  <c r="J174" i="9" s="1"/>
  <c r="C174" i="9"/>
  <c r="K174" i="9" s="1"/>
  <c r="A175" i="9"/>
  <c r="E175" i="9" s="1"/>
  <c r="B175" i="9"/>
  <c r="J175" i="9" s="1"/>
  <c r="C175" i="9"/>
  <c r="K175" i="9" s="1"/>
  <c r="A176" i="9"/>
  <c r="E176" i="9" s="1"/>
  <c r="B176" i="9"/>
  <c r="J176" i="9" s="1"/>
  <c r="C176" i="9"/>
  <c r="K176" i="9" s="1"/>
  <c r="A177" i="9"/>
  <c r="E177" i="9" s="1"/>
  <c r="B177" i="9"/>
  <c r="J177" i="9" s="1"/>
  <c r="C177" i="9"/>
  <c r="K177" i="9" s="1"/>
  <c r="A178" i="9"/>
  <c r="E178" i="9" s="1"/>
  <c r="B178" i="9"/>
  <c r="J178" i="9" s="1"/>
  <c r="C178" i="9"/>
  <c r="K178" i="9" s="1"/>
  <c r="A179" i="9"/>
  <c r="E179" i="9" s="1"/>
  <c r="B179" i="9"/>
  <c r="J179" i="9" s="1"/>
  <c r="C179" i="9"/>
  <c r="K179" i="9" s="1"/>
  <c r="A180" i="9"/>
  <c r="E180" i="9" s="1"/>
  <c r="B180" i="9"/>
  <c r="J180" i="9" s="1"/>
  <c r="C180" i="9"/>
  <c r="K180" i="9" s="1"/>
  <c r="A181" i="9"/>
  <c r="E181" i="9" s="1"/>
  <c r="B181" i="9"/>
  <c r="J181" i="9" s="1"/>
  <c r="C181" i="9"/>
  <c r="K181" i="9" s="1"/>
  <c r="A182" i="9"/>
  <c r="E182" i="9" s="1"/>
  <c r="B182" i="9"/>
  <c r="J182" i="9" s="1"/>
  <c r="C182" i="9"/>
  <c r="K182" i="9" s="1"/>
  <c r="A183" i="9"/>
  <c r="E183" i="9" s="1"/>
  <c r="B183" i="9"/>
  <c r="J183" i="9" s="1"/>
  <c r="C183" i="9"/>
  <c r="K183" i="9" s="1"/>
  <c r="A184" i="9"/>
  <c r="E184" i="9" s="1"/>
  <c r="B184" i="9"/>
  <c r="J184" i="9" s="1"/>
  <c r="C184" i="9"/>
  <c r="K184" i="9" s="1"/>
  <c r="A185" i="9"/>
  <c r="E185" i="9" s="1"/>
  <c r="B185" i="9"/>
  <c r="J185" i="9" s="1"/>
  <c r="C185" i="9"/>
  <c r="K185" i="9" s="1"/>
  <c r="A186" i="9"/>
  <c r="E186" i="9" s="1"/>
  <c r="B186" i="9"/>
  <c r="J186" i="9" s="1"/>
  <c r="C186" i="9"/>
  <c r="K186" i="9" s="1"/>
  <c r="A187" i="9"/>
  <c r="E187" i="9" s="1"/>
  <c r="B187" i="9"/>
  <c r="J187" i="9" s="1"/>
  <c r="C187" i="9"/>
  <c r="K187" i="9" s="1"/>
  <c r="A188" i="9"/>
  <c r="E188" i="9" s="1"/>
  <c r="B188" i="9"/>
  <c r="J188" i="9" s="1"/>
  <c r="C188" i="9"/>
  <c r="K188" i="9" s="1"/>
  <c r="A189" i="9"/>
  <c r="E189" i="9" s="1"/>
  <c r="B189" i="9"/>
  <c r="J189" i="9" s="1"/>
  <c r="C189" i="9"/>
  <c r="K189" i="9" s="1"/>
  <c r="A190" i="9"/>
  <c r="E190" i="9" s="1"/>
  <c r="B190" i="9"/>
  <c r="J190" i="9" s="1"/>
  <c r="C190" i="9"/>
  <c r="K190" i="9" s="1"/>
  <c r="A191" i="9"/>
  <c r="E191" i="9" s="1"/>
  <c r="B191" i="9"/>
  <c r="J191" i="9" s="1"/>
  <c r="C191" i="9"/>
  <c r="K191" i="9" s="1"/>
  <c r="A192" i="9"/>
  <c r="E192" i="9" s="1"/>
  <c r="B192" i="9"/>
  <c r="J192" i="9" s="1"/>
  <c r="C192" i="9"/>
  <c r="K192" i="9" s="1"/>
  <c r="A193" i="9"/>
  <c r="E193" i="9" s="1"/>
  <c r="B193" i="9"/>
  <c r="J193" i="9" s="1"/>
  <c r="C193" i="9"/>
  <c r="K193" i="9" s="1"/>
  <c r="A194" i="9"/>
  <c r="E194" i="9" s="1"/>
  <c r="B194" i="9"/>
  <c r="J194" i="9" s="1"/>
  <c r="C194" i="9"/>
  <c r="K194" i="9" s="1"/>
  <c r="A195" i="9"/>
  <c r="E195" i="9" s="1"/>
  <c r="B195" i="9"/>
  <c r="J195" i="9" s="1"/>
  <c r="C195" i="9"/>
  <c r="K195" i="9" s="1"/>
  <c r="A196" i="9"/>
  <c r="E196" i="9" s="1"/>
  <c r="B196" i="9"/>
  <c r="J196" i="9" s="1"/>
  <c r="C196" i="9"/>
  <c r="K196" i="9" s="1"/>
  <c r="A197" i="9"/>
  <c r="E197" i="9" s="1"/>
  <c r="B197" i="9"/>
  <c r="J197" i="9" s="1"/>
  <c r="C197" i="9"/>
  <c r="K197" i="9" s="1"/>
  <c r="A198" i="9"/>
  <c r="E198" i="9" s="1"/>
  <c r="B198" i="9"/>
  <c r="J198" i="9" s="1"/>
  <c r="C198" i="9"/>
  <c r="K198" i="9" s="1"/>
  <c r="A199" i="9"/>
  <c r="E199" i="9" s="1"/>
  <c r="B199" i="9"/>
  <c r="J199" i="9" s="1"/>
  <c r="C199" i="9"/>
  <c r="K199" i="9" s="1"/>
  <c r="A200" i="9"/>
  <c r="E200" i="9" s="1"/>
  <c r="B200" i="9"/>
  <c r="J200" i="9" s="1"/>
  <c r="C200" i="9"/>
  <c r="K200" i="9" s="1"/>
  <c r="A201" i="9"/>
  <c r="E201" i="9" s="1"/>
  <c r="B201" i="9"/>
  <c r="J201" i="9" s="1"/>
  <c r="C201" i="9"/>
  <c r="K201" i="9" s="1"/>
  <c r="A202" i="9"/>
  <c r="E202" i="9" s="1"/>
  <c r="B202" i="9"/>
  <c r="J202" i="9" s="1"/>
  <c r="C202" i="9"/>
  <c r="K202" i="9" s="1"/>
  <c r="A203" i="9"/>
  <c r="E203" i="9" s="1"/>
  <c r="B203" i="9"/>
  <c r="J203" i="9" s="1"/>
  <c r="C203" i="9"/>
  <c r="K203" i="9" s="1"/>
  <c r="A204" i="9"/>
  <c r="B204" i="9"/>
  <c r="J204" i="9" s="1"/>
  <c r="C204" i="9"/>
  <c r="K204" i="9" s="1"/>
  <c r="E204" i="9"/>
  <c r="A44" i="9"/>
  <c r="E44" i="9" s="1"/>
  <c r="B44" i="9"/>
  <c r="J44" i="9" s="1"/>
  <c r="C44" i="9"/>
  <c r="K44" i="9" s="1"/>
  <c r="A45" i="9"/>
  <c r="E45" i="9" s="1"/>
  <c r="B45" i="9"/>
  <c r="J45" i="9" s="1"/>
  <c r="C45" i="9"/>
  <c r="K45" i="9" s="1"/>
  <c r="A46" i="9"/>
  <c r="E46" i="9" s="1"/>
  <c r="B46" i="9"/>
  <c r="J46" i="9" s="1"/>
  <c r="C46" i="9"/>
  <c r="K46" i="9" s="1"/>
  <c r="A47" i="9"/>
  <c r="E47" i="9" s="1"/>
  <c r="B47" i="9"/>
  <c r="J47" i="9" s="1"/>
  <c r="C47" i="9"/>
  <c r="K47" i="9" s="1"/>
  <c r="A48" i="9"/>
  <c r="E48" i="9" s="1"/>
  <c r="B48" i="9"/>
  <c r="J48" i="9" s="1"/>
  <c r="C48" i="9"/>
  <c r="K48" i="9" s="1"/>
  <c r="A49" i="9"/>
  <c r="E49" i="9" s="1"/>
  <c r="B49" i="9"/>
  <c r="J49" i="9" s="1"/>
  <c r="C49" i="9"/>
  <c r="K49" i="9" s="1"/>
  <c r="A50" i="9"/>
  <c r="E50" i="9" s="1"/>
  <c r="B50" i="9"/>
  <c r="J50" i="9" s="1"/>
  <c r="C50" i="9"/>
  <c r="K50" i="9" s="1"/>
  <c r="A51" i="9"/>
  <c r="E51" i="9" s="1"/>
  <c r="B51" i="9"/>
  <c r="J51" i="9" s="1"/>
  <c r="C51" i="9"/>
  <c r="K51" i="9" s="1"/>
  <c r="A52" i="9"/>
  <c r="E52" i="9" s="1"/>
  <c r="B52" i="9"/>
  <c r="J52" i="9" s="1"/>
  <c r="C52" i="9"/>
  <c r="K52" i="9" s="1"/>
  <c r="A53" i="9"/>
  <c r="E53" i="9" s="1"/>
  <c r="B53" i="9"/>
  <c r="J53" i="9" s="1"/>
  <c r="C53" i="9"/>
  <c r="K53" i="9" s="1"/>
  <c r="A54" i="9"/>
  <c r="E54" i="9" s="1"/>
  <c r="B54" i="9"/>
  <c r="J54" i="9" s="1"/>
  <c r="C54" i="9"/>
  <c r="K54" i="9" s="1"/>
  <c r="A55" i="9"/>
  <c r="E55" i="9" s="1"/>
  <c r="B55" i="9"/>
  <c r="J55" i="9" s="1"/>
  <c r="C55" i="9"/>
  <c r="K55" i="9" s="1"/>
  <c r="A56" i="9"/>
  <c r="E56" i="9" s="1"/>
  <c r="B56" i="9"/>
  <c r="J56" i="9" s="1"/>
  <c r="C56" i="9"/>
  <c r="K56" i="9" s="1"/>
  <c r="A57" i="9"/>
  <c r="E57" i="9" s="1"/>
  <c r="B57" i="9"/>
  <c r="J57" i="9" s="1"/>
  <c r="C57" i="9"/>
  <c r="K57" i="9" s="1"/>
  <c r="A58" i="9"/>
  <c r="E58" i="9" s="1"/>
  <c r="B58" i="9"/>
  <c r="J58" i="9" s="1"/>
  <c r="C58" i="9"/>
  <c r="K58" i="9" s="1"/>
  <c r="A59" i="9"/>
  <c r="E59" i="9" s="1"/>
  <c r="B59" i="9"/>
  <c r="J59" i="9" s="1"/>
  <c r="C59" i="9"/>
  <c r="K59" i="9" s="1"/>
  <c r="A60" i="9"/>
  <c r="E60" i="9" s="1"/>
  <c r="B60" i="9"/>
  <c r="J60" i="9" s="1"/>
  <c r="C60" i="9"/>
  <c r="K60" i="9" s="1"/>
  <c r="A61" i="9"/>
  <c r="E61" i="9" s="1"/>
  <c r="B61" i="9"/>
  <c r="J61" i="9" s="1"/>
  <c r="C61" i="9"/>
  <c r="K61" i="9" s="1"/>
  <c r="A62" i="9"/>
  <c r="E62" i="9" s="1"/>
  <c r="B62" i="9"/>
  <c r="J62" i="9" s="1"/>
  <c r="C62" i="9"/>
  <c r="K62" i="9" s="1"/>
  <c r="A63" i="9"/>
  <c r="E63" i="9" s="1"/>
  <c r="B63" i="9"/>
  <c r="J63" i="9" s="1"/>
  <c r="C63" i="9"/>
  <c r="K63" i="9" s="1"/>
  <c r="A64" i="9"/>
  <c r="E64" i="9" s="1"/>
  <c r="B64" i="9"/>
  <c r="J64" i="9" s="1"/>
  <c r="C64" i="9"/>
  <c r="K64" i="9" s="1"/>
  <c r="A65" i="9"/>
  <c r="E65" i="9" s="1"/>
  <c r="B65" i="9"/>
  <c r="J65" i="9" s="1"/>
  <c r="C65" i="9"/>
  <c r="K65" i="9" s="1"/>
  <c r="A66" i="9"/>
  <c r="E66" i="9" s="1"/>
  <c r="B66" i="9"/>
  <c r="J66" i="9" s="1"/>
  <c r="C66" i="9"/>
  <c r="K66" i="9" s="1"/>
  <c r="A67" i="9"/>
  <c r="E67" i="9" s="1"/>
  <c r="B67" i="9"/>
  <c r="J67" i="9" s="1"/>
  <c r="C67" i="9"/>
  <c r="K67" i="9" s="1"/>
  <c r="A68" i="9"/>
  <c r="E68" i="9" s="1"/>
  <c r="B68" i="9"/>
  <c r="J68" i="9" s="1"/>
  <c r="C68" i="9"/>
  <c r="K68" i="9" s="1"/>
  <c r="A69" i="9"/>
  <c r="E69" i="9" s="1"/>
  <c r="B69" i="9"/>
  <c r="J69" i="9" s="1"/>
  <c r="C69" i="9"/>
  <c r="K69" i="9" s="1"/>
  <c r="A70" i="9"/>
  <c r="E70" i="9" s="1"/>
  <c r="B70" i="9"/>
  <c r="J70" i="9" s="1"/>
  <c r="C70" i="9"/>
  <c r="K70" i="9" s="1"/>
  <c r="A71" i="9"/>
  <c r="E71" i="9" s="1"/>
  <c r="B71" i="9"/>
  <c r="J71" i="9" s="1"/>
  <c r="C71" i="9"/>
  <c r="K71" i="9" s="1"/>
  <c r="A72" i="9"/>
  <c r="E72" i="9" s="1"/>
  <c r="B72" i="9"/>
  <c r="J72" i="9" s="1"/>
  <c r="C72" i="9"/>
  <c r="K72" i="9" s="1"/>
  <c r="A73" i="9"/>
  <c r="E73" i="9" s="1"/>
  <c r="B73" i="9"/>
  <c r="J73" i="9" s="1"/>
  <c r="C73" i="9"/>
  <c r="K73" i="9" s="1"/>
  <c r="A74" i="9"/>
  <c r="E74" i="9" s="1"/>
  <c r="B74" i="9"/>
  <c r="J74" i="9" s="1"/>
  <c r="C74" i="9"/>
  <c r="K74" i="9" s="1"/>
  <c r="A75" i="9"/>
  <c r="E75" i="9" s="1"/>
  <c r="B75" i="9"/>
  <c r="J75" i="9" s="1"/>
  <c r="C75" i="9"/>
  <c r="K75" i="9" s="1"/>
  <c r="A76" i="9"/>
  <c r="E76" i="9" s="1"/>
  <c r="B76" i="9"/>
  <c r="J76" i="9" s="1"/>
  <c r="C76" i="9"/>
  <c r="K76" i="9" s="1"/>
  <c r="A77" i="9"/>
  <c r="E77" i="9" s="1"/>
  <c r="B77" i="9"/>
  <c r="J77" i="9" s="1"/>
  <c r="C77" i="9"/>
  <c r="K77" i="9" s="1"/>
  <c r="A78" i="9"/>
  <c r="E78" i="9" s="1"/>
  <c r="B78" i="9"/>
  <c r="J78" i="9" s="1"/>
  <c r="C78" i="9"/>
  <c r="K78" i="9" s="1"/>
  <c r="A79" i="9"/>
  <c r="E79" i="9" s="1"/>
  <c r="B79" i="9"/>
  <c r="J79" i="9" s="1"/>
  <c r="C79" i="9"/>
  <c r="K79" i="9" s="1"/>
  <c r="A80" i="9"/>
  <c r="E80" i="9" s="1"/>
  <c r="B80" i="9"/>
  <c r="J80" i="9" s="1"/>
  <c r="C80" i="9"/>
  <c r="K80" i="9" s="1"/>
  <c r="A81" i="9"/>
  <c r="E81" i="9" s="1"/>
  <c r="B81" i="9"/>
  <c r="J81" i="9" s="1"/>
  <c r="C81" i="9"/>
  <c r="K81" i="9" s="1"/>
  <c r="A82" i="9"/>
  <c r="E82" i="9" s="1"/>
  <c r="B82" i="9"/>
  <c r="J82" i="9" s="1"/>
  <c r="C82" i="9"/>
  <c r="K82" i="9" s="1"/>
  <c r="A83" i="9"/>
  <c r="B83" i="9"/>
  <c r="J83" i="9" s="1"/>
  <c r="C83" i="9"/>
  <c r="K83" i="9" s="1"/>
  <c r="E83" i="9"/>
  <c r="A84" i="9"/>
  <c r="E84" i="9" s="1"/>
  <c r="B84" i="9"/>
  <c r="J84" i="9" s="1"/>
  <c r="C84" i="9"/>
  <c r="K84" i="9" s="1"/>
  <c r="A85" i="9"/>
  <c r="E85" i="9" s="1"/>
  <c r="B85" i="9"/>
  <c r="J85" i="9" s="1"/>
  <c r="C85" i="9"/>
  <c r="K85" i="9" s="1"/>
  <c r="A86" i="9"/>
  <c r="E86" i="9" s="1"/>
  <c r="B86" i="9"/>
  <c r="J86" i="9" s="1"/>
  <c r="C86" i="9"/>
  <c r="K86" i="9" s="1"/>
  <c r="A87" i="9"/>
  <c r="E87" i="9" s="1"/>
  <c r="B87" i="9"/>
  <c r="J87" i="9" s="1"/>
  <c r="C87" i="9"/>
  <c r="K87" i="9" s="1"/>
  <c r="A88" i="9"/>
  <c r="E88" i="9" s="1"/>
  <c r="B88" i="9"/>
  <c r="J88" i="9" s="1"/>
  <c r="C88" i="9"/>
  <c r="K88" i="9" s="1"/>
  <c r="A89" i="9"/>
  <c r="E89" i="9" s="1"/>
  <c r="B89" i="9"/>
  <c r="J89" i="9" s="1"/>
  <c r="C89" i="9"/>
  <c r="K89" i="9" s="1"/>
  <c r="A90" i="9"/>
  <c r="E90" i="9" s="1"/>
  <c r="B90" i="9"/>
  <c r="J90" i="9" s="1"/>
  <c r="C90" i="9"/>
  <c r="K90" i="9" s="1"/>
  <c r="A91" i="9"/>
  <c r="E91" i="9" s="1"/>
  <c r="B91" i="9"/>
  <c r="J91" i="9" s="1"/>
  <c r="C91" i="9"/>
  <c r="K91" i="9" s="1"/>
  <c r="A92" i="9"/>
  <c r="E92" i="9" s="1"/>
  <c r="B92" i="9"/>
  <c r="J92" i="9" s="1"/>
  <c r="C92" i="9"/>
  <c r="K92" i="9" s="1"/>
  <c r="A93" i="9"/>
  <c r="E93" i="9" s="1"/>
  <c r="B93" i="9"/>
  <c r="J93" i="9" s="1"/>
  <c r="C93" i="9"/>
  <c r="K93" i="9" s="1"/>
  <c r="A94" i="9"/>
  <c r="E94" i="9" s="1"/>
  <c r="B94" i="9"/>
  <c r="J94" i="9" s="1"/>
  <c r="C94" i="9"/>
  <c r="K94" i="9" s="1"/>
  <c r="A95" i="9"/>
  <c r="E95" i="9" s="1"/>
  <c r="B95" i="9"/>
  <c r="J95" i="9" s="1"/>
  <c r="C95" i="9"/>
  <c r="K95" i="9" s="1"/>
  <c r="A96" i="9"/>
  <c r="E96" i="9" s="1"/>
  <c r="B96" i="9"/>
  <c r="J96" i="9" s="1"/>
  <c r="C96" i="9"/>
  <c r="K96" i="9" s="1"/>
  <c r="A97" i="9"/>
  <c r="E97" i="9" s="1"/>
  <c r="B97" i="9"/>
  <c r="J97" i="9" s="1"/>
  <c r="C97" i="9"/>
  <c r="K97" i="9" s="1"/>
  <c r="A98" i="9"/>
  <c r="E98" i="9" s="1"/>
  <c r="B98" i="9"/>
  <c r="J98" i="9" s="1"/>
  <c r="C98" i="9"/>
  <c r="K98" i="9" s="1"/>
  <c r="A99" i="9"/>
  <c r="E99" i="9" s="1"/>
  <c r="B99" i="9"/>
  <c r="J99" i="9" s="1"/>
  <c r="C99" i="9"/>
  <c r="K99" i="9" s="1"/>
  <c r="A100" i="9"/>
  <c r="E100" i="9" s="1"/>
  <c r="B100" i="9"/>
  <c r="J100" i="9" s="1"/>
  <c r="C100" i="9"/>
  <c r="K100" i="9" s="1"/>
  <c r="A101" i="9"/>
  <c r="E101" i="9" s="1"/>
  <c r="B101" i="9"/>
  <c r="J101" i="9" s="1"/>
  <c r="C101" i="9"/>
  <c r="K101" i="9" s="1"/>
  <c r="A102" i="9"/>
  <c r="E102" i="9" s="1"/>
  <c r="B102" i="9"/>
  <c r="J102" i="9" s="1"/>
  <c r="C102" i="9"/>
  <c r="K102" i="9" s="1"/>
  <c r="A103" i="9"/>
  <c r="E103" i="9" s="1"/>
  <c r="B103" i="9"/>
  <c r="J103" i="9" s="1"/>
  <c r="C103" i="9"/>
  <c r="K103" i="9" s="1"/>
  <c r="A104" i="9"/>
  <c r="E104" i="9" s="1"/>
  <c r="B104" i="9"/>
  <c r="J104" i="9" s="1"/>
  <c r="C104" i="9"/>
  <c r="K104" i="9" s="1"/>
  <c r="A106" i="6"/>
  <c r="C12" i="6"/>
  <c r="D212" i="9" s="1"/>
  <c r="L212" i="9" s="1"/>
  <c r="D12" i="6"/>
  <c r="C13" i="6"/>
  <c r="D213" i="9" s="1"/>
  <c r="L213" i="9" s="1"/>
  <c r="D13" i="6"/>
  <c r="C14" i="6"/>
  <c r="D14" i="6"/>
  <c r="C15" i="6"/>
  <c r="D215" i="9" s="1"/>
  <c r="L215" i="9" s="1"/>
  <c r="D15" i="6"/>
  <c r="C16" i="6"/>
  <c r="D216" i="9" s="1"/>
  <c r="L216" i="9" s="1"/>
  <c r="D16" i="6"/>
  <c r="E16" i="6"/>
  <c r="F16" i="6"/>
  <c r="G16" i="6"/>
  <c r="H16" i="6"/>
  <c r="C17" i="6"/>
  <c r="D217" i="9" s="1"/>
  <c r="L217" i="9" s="1"/>
  <c r="D17" i="6"/>
  <c r="E17" i="6"/>
  <c r="F17" i="6"/>
  <c r="G17" i="6"/>
  <c r="H17" i="6"/>
  <c r="C18" i="6"/>
  <c r="D18" i="6"/>
  <c r="C19" i="6"/>
  <c r="D219" i="9" s="1"/>
  <c r="L219" i="9" s="1"/>
  <c r="D19" i="6"/>
  <c r="C20" i="6"/>
  <c r="D220" i="9" s="1"/>
  <c r="L220" i="9" s="1"/>
  <c r="D20" i="6"/>
  <c r="E20" i="6"/>
  <c r="F20" i="6"/>
  <c r="G20" i="6"/>
  <c r="H20" i="6"/>
  <c r="C21" i="6"/>
  <c r="D221" i="9" s="1"/>
  <c r="L221" i="9" s="1"/>
  <c r="D21" i="6"/>
  <c r="C22" i="6"/>
  <c r="D222" i="9" s="1"/>
  <c r="L222" i="9" s="1"/>
  <c r="D22" i="6"/>
  <c r="C23" i="6"/>
  <c r="D223" i="9" s="1"/>
  <c r="L223" i="9" s="1"/>
  <c r="D23" i="6"/>
  <c r="C24" i="6"/>
  <c r="D224" i="9" s="1"/>
  <c r="L224" i="9" s="1"/>
  <c r="D24" i="6"/>
  <c r="E24" i="6"/>
  <c r="F24" i="6"/>
  <c r="G24" i="6"/>
  <c r="H24" i="6"/>
  <c r="C25" i="6"/>
  <c r="D225" i="9" s="1"/>
  <c r="L225" i="9" s="1"/>
  <c r="D25" i="6"/>
  <c r="E25" i="6"/>
  <c r="F25" i="6"/>
  <c r="G25" i="6"/>
  <c r="H25" i="6"/>
  <c r="C26" i="6"/>
  <c r="D226" i="9" s="1"/>
  <c r="L226" i="9" s="1"/>
  <c r="D26" i="6"/>
  <c r="E26" i="6"/>
  <c r="F26" i="6"/>
  <c r="G26" i="6"/>
  <c r="H26" i="6"/>
  <c r="C27" i="6"/>
  <c r="D227" i="9" s="1"/>
  <c r="L227" i="9" s="1"/>
  <c r="D27" i="6"/>
  <c r="E27" i="6"/>
  <c r="F27" i="6"/>
  <c r="G27" i="6"/>
  <c r="H27" i="6"/>
  <c r="C28" i="6"/>
  <c r="D28" i="6"/>
  <c r="E28" i="6"/>
  <c r="F28" i="6"/>
  <c r="G28" i="6"/>
  <c r="H28" i="6"/>
  <c r="C29" i="6"/>
  <c r="D229" i="9" s="1"/>
  <c r="L229" i="9" s="1"/>
  <c r="D29" i="6"/>
  <c r="E29" i="6"/>
  <c r="F29" i="6"/>
  <c r="G29" i="6"/>
  <c r="H29" i="6"/>
  <c r="C30" i="6"/>
  <c r="D230" i="9" s="1"/>
  <c r="L230" i="9" s="1"/>
  <c r="D30" i="6"/>
  <c r="E30" i="6"/>
  <c r="F30" i="6"/>
  <c r="G30" i="6"/>
  <c r="H30" i="6"/>
  <c r="C31" i="6"/>
  <c r="D231" i="9" s="1"/>
  <c r="L231" i="9" s="1"/>
  <c r="D31" i="6"/>
  <c r="E31" i="6"/>
  <c r="F31" i="6"/>
  <c r="G31" i="6"/>
  <c r="H31" i="6"/>
  <c r="C32" i="6"/>
  <c r="D232" i="9" s="1"/>
  <c r="L232" i="9" s="1"/>
  <c r="D32" i="6"/>
  <c r="E32" i="6"/>
  <c r="F32" i="6"/>
  <c r="G32" i="6"/>
  <c r="H32" i="6"/>
  <c r="C33" i="6"/>
  <c r="D233" i="9" s="1"/>
  <c r="L233" i="9" s="1"/>
  <c r="D33" i="6"/>
  <c r="E33" i="6"/>
  <c r="F33" i="6"/>
  <c r="G33" i="6"/>
  <c r="H33" i="6"/>
  <c r="C34" i="6"/>
  <c r="D234" i="9" s="1"/>
  <c r="L234" i="9" s="1"/>
  <c r="D34" i="6"/>
  <c r="E34" i="6"/>
  <c r="F34" i="6"/>
  <c r="G34" i="6"/>
  <c r="H34" i="6"/>
  <c r="C35" i="6"/>
  <c r="D235" i="9" s="1"/>
  <c r="L235" i="9" s="1"/>
  <c r="D35" i="6"/>
  <c r="E35" i="6"/>
  <c r="F35" i="6"/>
  <c r="G35" i="6"/>
  <c r="H35" i="6"/>
  <c r="C36" i="6"/>
  <c r="D236" i="9" s="1"/>
  <c r="L236" i="9" s="1"/>
  <c r="D36" i="6"/>
  <c r="E36" i="6"/>
  <c r="F36" i="6"/>
  <c r="G36" i="6"/>
  <c r="H36" i="6"/>
  <c r="C37" i="6"/>
  <c r="D237" i="9" s="1"/>
  <c r="L237" i="9" s="1"/>
  <c r="D37" i="6"/>
  <c r="E37" i="6"/>
  <c r="F37" i="6"/>
  <c r="G37" i="6"/>
  <c r="H37" i="6"/>
  <c r="C38" i="6"/>
  <c r="D238" i="9" s="1"/>
  <c r="L238" i="9" s="1"/>
  <c r="D38" i="6"/>
  <c r="E38" i="6"/>
  <c r="F38" i="6"/>
  <c r="G38" i="6"/>
  <c r="H38" i="6"/>
  <c r="C39" i="6"/>
  <c r="D239" i="9" s="1"/>
  <c r="L239" i="9" s="1"/>
  <c r="D39" i="6"/>
  <c r="E39" i="6"/>
  <c r="F39" i="6"/>
  <c r="G39" i="6"/>
  <c r="H39" i="6"/>
  <c r="C40" i="6"/>
  <c r="D240" i="9" s="1"/>
  <c r="L240" i="9" s="1"/>
  <c r="D40" i="6"/>
  <c r="E40" i="6"/>
  <c r="F40" i="6"/>
  <c r="G40" i="6"/>
  <c r="H40" i="6"/>
  <c r="C41" i="6"/>
  <c r="D241" i="9" s="1"/>
  <c r="L241" i="9" s="1"/>
  <c r="D41" i="6"/>
  <c r="E41" i="6"/>
  <c r="F41" i="6"/>
  <c r="G41" i="6"/>
  <c r="H41" i="6"/>
  <c r="C42" i="6"/>
  <c r="D242" i="9" s="1"/>
  <c r="L242" i="9" s="1"/>
  <c r="D42" i="6"/>
  <c r="E42" i="6"/>
  <c r="F42" i="6"/>
  <c r="G42" i="6"/>
  <c r="H42" i="6"/>
  <c r="C43" i="6"/>
  <c r="D243" i="9" s="1"/>
  <c r="L243" i="9" s="1"/>
  <c r="D43" i="6"/>
  <c r="E43" i="6"/>
  <c r="F43" i="6"/>
  <c r="G43" i="6"/>
  <c r="H43" i="6"/>
  <c r="C44" i="6"/>
  <c r="D244" i="9" s="1"/>
  <c r="L244" i="9" s="1"/>
  <c r="D44" i="6"/>
  <c r="E44" i="6"/>
  <c r="F44" i="6"/>
  <c r="G44" i="6"/>
  <c r="H44" i="6"/>
  <c r="C45" i="6"/>
  <c r="D245" i="9" s="1"/>
  <c r="L245" i="9" s="1"/>
  <c r="D45" i="6"/>
  <c r="E45" i="6"/>
  <c r="F45" i="6"/>
  <c r="G45" i="6"/>
  <c r="H45" i="6"/>
  <c r="C46" i="6"/>
  <c r="D246" i="9" s="1"/>
  <c r="L246" i="9" s="1"/>
  <c r="D46" i="6"/>
  <c r="E46" i="6"/>
  <c r="F46" i="6"/>
  <c r="G46" i="6"/>
  <c r="H46" i="6"/>
  <c r="C47" i="6"/>
  <c r="D247" i="9" s="1"/>
  <c r="L247" i="9" s="1"/>
  <c r="D47" i="6"/>
  <c r="E47" i="6"/>
  <c r="F47" i="6"/>
  <c r="G47" i="6"/>
  <c r="H47" i="6"/>
  <c r="C48" i="6"/>
  <c r="D248" i="9" s="1"/>
  <c r="L248" i="9" s="1"/>
  <c r="D48" i="6"/>
  <c r="E48" i="6"/>
  <c r="F48" i="6"/>
  <c r="G48" i="6"/>
  <c r="H48" i="6"/>
  <c r="C49" i="6"/>
  <c r="D249" i="9" s="1"/>
  <c r="L249" i="9" s="1"/>
  <c r="D49" i="6"/>
  <c r="E49" i="6"/>
  <c r="F49" i="6"/>
  <c r="G49" i="6"/>
  <c r="H49" i="6"/>
  <c r="C50" i="6"/>
  <c r="D250" i="9" s="1"/>
  <c r="L250" i="9" s="1"/>
  <c r="D50" i="6"/>
  <c r="E50" i="6"/>
  <c r="F50" i="6"/>
  <c r="G50" i="6"/>
  <c r="H50" i="6"/>
  <c r="C51" i="6"/>
  <c r="D251" i="9" s="1"/>
  <c r="L251" i="9" s="1"/>
  <c r="D51" i="6"/>
  <c r="E51" i="6"/>
  <c r="F51" i="6"/>
  <c r="G51" i="6"/>
  <c r="H51" i="6"/>
  <c r="C52" i="6"/>
  <c r="D252" i="9" s="1"/>
  <c r="L252" i="9" s="1"/>
  <c r="D52" i="6"/>
  <c r="E52" i="6"/>
  <c r="F52" i="6"/>
  <c r="G52" i="6"/>
  <c r="H52" i="6"/>
  <c r="C53" i="6"/>
  <c r="D253" i="9" s="1"/>
  <c r="L253" i="9" s="1"/>
  <c r="D53" i="6"/>
  <c r="E53" i="6"/>
  <c r="F53" i="6"/>
  <c r="G53" i="6"/>
  <c r="H53" i="6"/>
  <c r="C54" i="6"/>
  <c r="D254" i="9" s="1"/>
  <c r="L254" i="9" s="1"/>
  <c r="D54" i="6"/>
  <c r="E54" i="6"/>
  <c r="F54" i="6"/>
  <c r="G54" i="6"/>
  <c r="H54" i="6"/>
  <c r="C55" i="6"/>
  <c r="D255" i="9" s="1"/>
  <c r="L255" i="9" s="1"/>
  <c r="D55" i="6"/>
  <c r="E55" i="6"/>
  <c r="F55" i="6"/>
  <c r="G55" i="6"/>
  <c r="H55" i="6"/>
  <c r="C56" i="6"/>
  <c r="D256" i="9" s="1"/>
  <c r="L256" i="9" s="1"/>
  <c r="D56" i="6"/>
  <c r="E56" i="6"/>
  <c r="F56" i="6"/>
  <c r="G56" i="6"/>
  <c r="H56" i="6"/>
  <c r="C57" i="6"/>
  <c r="D257" i="9" s="1"/>
  <c r="L257" i="9" s="1"/>
  <c r="D57" i="6"/>
  <c r="E57" i="6"/>
  <c r="F57" i="6"/>
  <c r="G57" i="6"/>
  <c r="H57" i="6"/>
  <c r="C58" i="6"/>
  <c r="D258" i="9" s="1"/>
  <c r="L258" i="9" s="1"/>
  <c r="D58" i="6"/>
  <c r="E58" i="6"/>
  <c r="F58" i="6"/>
  <c r="G58" i="6"/>
  <c r="H58" i="6"/>
  <c r="C59" i="6"/>
  <c r="D259" i="9" s="1"/>
  <c r="L259" i="9" s="1"/>
  <c r="D59" i="6"/>
  <c r="E59" i="6"/>
  <c r="F59" i="6"/>
  <c r="G59" i="6"/>
  <c r="H59" i="6"/>
  <c r="C60" i="6"/>
  <c r="D260" i="9" s="1"/>
  <c r="L260" i="9" s="1"/>
  <c r="D60" i="6"/>
  <c r="E60" i="6"/>
  <c r="F60" i="6"/>
  <c r="G60" i="6"/>
  <c r="H60" i="6"/>
  <c r="C61" i="6"/>
  <c r="D261" i="9" s="1"/>
  <c r="L261" i="9" s="1"/>
  <c r="D61" i="6"/>
  <c r="E61" i="6"/>
  <c r="F61" i="6"/>
  <c r="G61" i="6"/>
  <c r="H61" i="6"/>
  <c r="C62" i="6"/>
  <c r="D262" i="9" s="1"/>
  <c r="L262" i="9" s="1"/>
  <c r="D62" i="6"/>
  <c r="E62" i="6"/>
  <c r="F62" i="6"/>
  <c r="G62" i="6"/>
  <c r="H62" i="6"/>
  <c r="C63" i="6"/>
  <c r="D263" i="9" s="1"/>
  <c r="L263" i="9" s="1"/>
  <c r="D63" i="6"/>
  <c r="E63" i="6"/>
  <c r="F63" i="6"/>
  <c r="G63" i="6"/>
  <c r="H63" i="6"/>
  <c r="C64" i="6"/>
  <c r="D264" i="9" s="1"/>
  <c r="L264" i="9" s="1"/>
  <c r="D64" i="6"/>
  <c r="E64" i="6"/>
  <c r="F64" i="6"/>
  <c r="G64" i="6"/>
  <c r="H64" i="6"/>
  <c r="C65" i="6"/>
  <c r="D265" i="9" s="1"/>
  <c r="L265" i="9" s="1"/>
  <c r="D65" i="6"/>
  <c r="E65" i="6"/>
  <c r="F65" i="6"/>
  <c r="G65" i="6"/>
  <c r="H65" i="6"/>
  <c r="C66" i="6"/>
  <c r="D266" i="9" s="1"/>
  <c r="L266" i="9" s="1"/>
  <c r="D66" i="6"/>
  <c r="E66" i="6"/>
  <c r="F66" i="6"/>
  <c r="G66" i="6"/>
  <c r="H66" i="6"/>
  <c r="C67" i="6"/>
  <c r="D267" i="9" s="1"/>
  <c r="L267" i="9" s="1"/>
  <c r="D67" i="6"/>
  <c r="E67" i="6"/>
  <c r="F67" i="6"/>
  <c r="G67" i="6"/>
  <c r="H67" i="6"/>
  <c r="C68" i="6"/>
  <c r="D268" i="9" s="1"/>
  <c r="L268" i="9" s="1"/>
  <c r="D68" i="6"/>
  <c r="E68" i="6"/>
  <c r="F68" i="6"/>
  <c r="G68" i="6"/>
  <c r="H68" i="6"/>
  <c r="C69" i="6"/>
  <c r="D269" i="9" s="1"/>
  <c r="L269" i="9" s="1"/>
  <c r="D69" i="6"/>
  <c r="E69" i="6"/>
  <c r="F69" i="6"/>
  <c r="G69" i="6"/>
  <c r="H69" i="6"/>
  <c r="C70" i="6"/>
  <c r="D270" i="9" s="1"/>
  <c r="L270" i="9" s="1"/>
  <c r="D70" i="6"/>
  <c r="E70" i="6"/>
  <c r="F70" i="6"/>
  <c r="G70" i="6"/>
  <c r="H70" i="6"/>
  <c r="C71" i="6"/>
  <c r="D271" i="9" s="1"/>
  <c r="L271" i="9" s="1"/>
  <c r="D71" i="6"/>
  <c r="E71" i="6"/>
  <c r="F71" i="6"/>
  <c r="G71" i="6"/>
  <c r="H71" i="6"/>
  <c r="C72" i="6"/>
  <c r="D272" i="9" s="1"/>
  <c r="L272" i="9" s="1"/>
  <c r="D72" i="6"/>
  <c r="E72" i="6"/>
  <c r="F72" i="6"/>
  <c r="G72" i="6"/>
  <c r="H72" i="6"/>
  <c r="C73" i="6"/>
  <c r="D273" i="9" s="1"/>
  <c r="L273" i="9" s="1"/>
  <c r="D73" i="6"/>
  <c r="E73" i="6"/>
  <c r="F73" i="6"/>
  <c r="G73" i="6"/>
  <c r="H73" i="6"/>
  <c r="C74" i="6"/>
  <c r="D274" i="9" s="1"/>
  <c r="L274" i="9" s="1"/>
  <c r="D74" i="6"/>
  <c r="E74" i="6"/>
  <c r="F74" i="6"/>
  <c r="G74" i="6"/>
  <c r="H74" i="6"/>
  <c r="C75" i="6"/>
  <c r="D275" i="9" s="1"/>
  <c r="L275" i="9" s="1"/>
  <c r="D75" i="6"/>
  <c r="E75" i="6"/>
  <c r="F75" i="6"/>
  <c r="G75" i="6"/>
  <c r="H75" i="6"/>
  <c r="C76" i="6"/>
  <c r="D276" i="9" s="1"/>
  <c r="L276" i="9" s="1"/>
  <c r="D76" i="6"/>
  <c r="E76" i="6"/>
  <c r="F76" i="6"/>
  <c r="G76" i="6"/>
  <c r="H76" i="6"/>
  <c r="C77" i="6"/>
  <c r="D277" i="9" s="1"/>
  <c r="L277" i="9" s="1"/>
  <c r="D77" i="6"/>
  <c r="E77" i="6"/>
  <c r="F77" i="6"/>
  <c r="G77" i="6"/>
  <c r="H77" i="6"/>
  <c r="C78" i="6"/>
  <c r="D278" i="9" s="1"/>
  <c r="L278" i="9" s="1"/>
  <c r="D78" i="6"/>
  <c r="E78" i="6"/>
  <c r="F78" i="6"/>
  <c r="G78" i="6"/>
  <c r="H78" i="6"/>
  <c r="C79" i="6"/>
  <c r="D279" i="9" s="1"/>
  <c r="L279" i="9" s="1"/>
  <c r="D79" i="6"/>
  <c r="E79" i="6"/>
  <c r="F79" i="6"/>
  <c r="G79" i="6"/>
  <c r="H79" i="6"/>
  <c r="C80" i="6"/>
  <c r="D280" i="9" s="1"/>
  <c r="L280" i="9" s="1"/>
  <c r="D80" i="6"/>
  <c r="E80" i="6"/>
  <c r="F80" i="6"/>
  <c r="G80" i="6"/>
  <c r="H80" i="6"/>
  <c r="C81" i="6"/>
  <c r="D281" i="9" s="1"/>
  <c r="L281" i="9" s="1"/>
  <c r="D81" i="6"/>
  <c r="E81" i="6"/>
  <c r="F81" i="6"/>
  <c r="G81" i="6"/>
  <c r="H81" i="6"/>
  <c r="C82" i="6"/>
  <c r="D282" i="9" s="1"/>
  <c r="L282" i="9" s="1"/>
  <c r="D82" i="6"/>
  <c r="E82" i="6"/>
  <c r="F82" i="6"/>
  <c r="G82" i="6"/>
  <c r="H82" i="6"/>
  <c r="C83" i="6"/>
  <c r="D283" i="9" s="1"/>
  <c r="L283" i="9" s="1"/>
  <c r="D83" i="6"/>
  <c r="E83" i="6"/>
  <c r="F83" i="6"/>
  <c r="G83" i="6"/>
  <c r="H83" i="6"/>
  <c r="C84" i="6"/>
  <c r="D284" i="9" s="1"/>
  <c r="L284" i="9" s="1"/>
  <c r="D84" i="6"/>
  <c r="E84" i="6"/>
  <c r="F84" i="6"/>
  <c r="G84" i="6"/>
  <c r="H84" i="6"/>
  <c r="C85" i="6"/>
  <c r="D285" i="9" s="1"/>
  <c r="L285" i="9" s="1"/>
  <c r="D85" i="6"/>
  <c r="E85" i="6"/>
  <c r="F85" i="6"/>
  <c r="G85" i="6"/>
  <c r="H85" i="6"/>
  <c r="C86" i="6"/>
  <c r="D286" i="9" s="1"/>
  <c r="L286" i="9" s="1"/>
  <c r="D86" i="6"/>
  <c r="E86" i="6"/>
  <c r="F86" i="6"/>
  <c r="G86" i="6"/>
  <c r="H86" i="6"/>
  <c r="C87" i="6"/>
  <c r="D287" i="9" s="1"/>
  <c r="L287" i="9" s="1"/>
  <c r="D87" i="6"/>
  <c r="E87" i="6"/>
  <c r="F87" i="6"/>
  <c r="G87" i="6"/>
  <c r="H87" i="6"/>
  <c r="C88" i="6"/>
  <c r="D288" i="9" s="1"/>
  <c r="L288" i="9" s="1"/>
  <c r="D88" i="6"/>
  <c r="E88" i="6"/>
  <c r="F88" i="6"/>
  <c r="G88" i="6"/>
  <c r="H88" i="6"/>
  <c r="C89" i="6"/>
  <c r="D289" i="9" s="1"/>
  <c r="L289" i="9" s="1"/>
  <c r="D89" i="6"/>
  <c r="E89" i="6"/>
  <c r="F89" i="6"/>
  <c r="G89" i="6"/>
  <c r="H89" i="6"/>
  <c r="C90" i="6"/>
  <c r="D290" i="9" s="1"/>
  <c r="L290" i="9" s="1"/>
  <c r="D90" i="6"/>
  <c r="E90" i="6"/>
  <c r="F90" i="6"/>
  <c r="G90" i="6"/>
  <c r="H90" i="6"/>
  <c r="C91" i="6"/>
  <c r="D291" i="9" s="1"/>
  <c r="L291" i="9" s="1"/>
  <c r="D91" i="6"/>
  <c r="E91" i="6"/>
  <c r="F91" i="6"/>
  <c r="G91" i="6"/>
  <c r="H91" i="6"/>
  <c r="C92" i="6"/>
  <c r="D292" i="9" s="1"/>
  <c r="L292" i="9" s="1"/>
  <c r="D92" i="6"/>
  <c r="E92" i="6"/>
  <c r="F92" i="6"/>
  <c r="G92" i="6"/>
  <c r="H92" i="6"/>
  <c r="C93" i="6"/>
  <c r="D293" i="9" s="1"/>
  <c r="L293" i="9" s="1"/>
  <c r="D93" i="6"/>
  <c r="E93" i="6"/>
  <c r="F93" i="6"/>
  <c r="G93" i="6"/>
  <c r="H93" i="6"/>
  <c r="C94" i="6"/>
  <c r="D294" i="9" s="1"/>
  <c r="L294" i="9" s="1"/>
  <c r="D94" i="6"/>
  <c r="E94" i="6"/>
  <c r="F94" i="6"/>
  <c r="G94" i="6"/>
  <c r="H94" i="6"/>
  <c r="C95" i="6"/>
  <c r="D295" i="9" s="1"/>
  <c r="L295" i="9" s="1"/>
  <c r="D95" i="6"/>
  <c r="E95" i="6"/>
  <c r="F95" i="6"/>
  <c r="G95" i="6"/>
  <c r="H95" i="6"/>
  <c r="C96" i="6"/>
  <c r="D296" i="9" s="1"/>
  <c r="L296" i="9" s="1"/>
  <c r="D96" i="6"/>
  <c r="E96" i="6"/>
  <c r="F96" i="6"/>
  <c r="G96" i="6"/>
  <c r="H96" i="6"/>
  <c r="C97" i="6"/>
  <c r="D297" i="9" s="1"/>
  <c r="L297" i="9" s="1"/>
  <c r="D97" i="6"/>
  <c r="E97" i="6"/>
  <c r="F97" i="6"/>
  <c r="G97" i="6"/>
  <c r="H97" i="6"/>
  <c r="C98" i="6"/>
  <c r="D298" i="9" s="1"/>
  <c r="L298" i="9" s="1"/>
  <c r="D98" i="6"/>
  <c r="E98" i="6"/>
  <c r="F98" i="6"/>
  <c r="G98" i="6"/>
  <c r="H98" i="6"/>
  <c r="C99" i="6"/>
  <c r="D299" i="9" s="1"/>
  <c r="L299" i="9" s="1"/>
  <c r="D99" i="6"/>
  <c r="E99" i="6"/>
  <c r="F99" i="6"/>
  <c r="G99" i="6"/>
  <c r="H99" i="6"/>
  <c r="C100" i="6"/>
  <c r="D300" i="9" s="1"/>
  <c r="L300" i="9" s="1"/>
  <c r="D100" i="6"/>
  <c r="E100" i="6"/>
  <c r="F100" i="6"/>
  <c r="G100" i="6"/>
  <c r="H100" i="6"/>
  <c r="C101" i="6"/>
  <c r="D301" i="9" s="1"/>
  <c r="L301" i="9" s="1"/>
  <c r="D101" i="6"/>
  <c r="E101" i="6"/>
  <c r="F101" i="6"/>
  <c r="G101" i="6"/>
  <c r="H101" i="6"/>
  <c r="C102" i="6"/>
  <c r="D302" i="9" s="1"/>
  <c r="L302" i="9" s="1"/>
  <c r="D102" i="6"/>
  <c r="E102" i="6"/>
  <c r="F102" i="6"/>
  <c r="G102" i="6"/>
  <c r="H102" i="6"/>
  <c r="C103" i="6"/>
  <c r="D303" i="9" s="1"/>
  <c r="L303" i="9" s="1"/>
  <c r="D103" i="6"/>
  <c r="E103" i="6"/>
  <c r="F103" i="6"/>
  <c r="G103" i="6"/>
  <c r="H103" i="6"/>
  <c r="C104" i="6"/>
  <c r="D304" i="9" s="1"/>
  <c r="L304" i="9" s="1"/>
  <c r="D104" i="6"/>
  <c r="E104" i="6"/>
  <c r="F104" i="6"/>
  <c r="G104" i="6"/>
  <c r="H104" i="6"/>
  <c r="A106" i="5"/>
  <c r="L29" i="8" s="1"/>
  <c r="C10" i="5"/>
  <c r="D110" i="9" s="1"/>
  <c r="L110" i="9" s="1"/>
  <c r="D10" i="5"/>
  <c r="C11" i="5"/>
  <c r="D111" i="9" s="1"/>
  <c r="L111" i="9" s="1"/>
  <c r="D11" i="5"/>
  <c r="C12" i="5"/>
  <c r="D112" i="9" s="1"/>
  <c r="L112" i="9" s="1"/>
  <c r="D12" i="5"/>
  <c r="C13" i="5"/>
  <c r="D113" i="9" s="1"/>
  <c r="L113" i="9" s="1"/>
  <c r="D13" i="5"/>
  <c r="C14" i="5"/>
  <c r="D114" i="9" s="1"/>
  <c r="L114" i="9" s="1"/>
  <c r="D14" i="5"/>
  <c r="C15" i="5"/>
  <c r="D115" i="9" s="1"/>
  <c r="L115" i="9" s="1"/>
  <c r="D15" i="5"/>
  <c r="C16" i="5"/>
  <c r="D116" i="9" s="1"/>
  <c r="L116" i="9" s="1"/>
  <c r="D16" i="5"/>
  <c r="C17" i="5"/>
  <c r="D117" i="9" s="1"/>
  <c r="L117" i="9" s="1"/>
  <c r="D17" i="5"/>
  <c r="E17" i="5"/>
  <c r="F17" i="5"/>
  <c r="G17" i="5"/>
  <c r="H17" i="5"/>
  <c r="C18" i="5"/>
  <c r="D118" i="9" s="1"/>
  <c r="L118" i="9" s="1"/>
  <c r="D18" i="5"/>
  <c r="E18" i="5"/>
  <c r="F18" i="5"/>
  <c r="G18" i="5"/>
  <c r="H18" i="5"/>
  <c r="C19" i="5"/>
  <c r="D119" i="9" s="1"/>
  <c r="L119" i="9" s="1"/>
  <c r="D19" i="5"/>
  <c r="C20" i="5"/>
  <c r="D120" i="9" s="1"/>
  <c r="L120" i="9" s="1"/>
  <c r="D20" i="5"/>
  <c r="C21" i="5"/>
  <c r="D121" i="9" s="1"/>
  <c r="L121" i="9" s="1"/>
  <c r="D21" i="5"/>
  <c r="C22" i="5"/>
  <c r="D122" i="9" s="1"/>
  <c r="L122" i="9" s="1"/>
  <c r="D22" i="5"/>
  <c r="C23" i="5"/>
  <c r="D123" i="9" s="1"/>
  <c r="L123" i="9" s="1"/>
  <c r="D23" i="5"/>
  <c r="C24" i="5"/>
  <c r="D124" i="9" s="1"/>
  <c r="L124" i="9" s="1"/>
  <c r="D24" i="5"/>
  <c r="E24" i="5"/>
  <c r="F24" i="5"/>
  <c r="G24" i="5"/>
  <c r="H24" i="5"/>
  <c r="C25" i="5"/>
  <c r="D125" i="9" s="1"/>
  <c r="L125" i="9" s="1"/>
  <c r="D25" i="5"/>
  <c r="E25" i="5"/>
  <c r="F25" i="5"/>
  <c r="G25" i="5"/>
  <c r="H25" i="5"/>
  <c r="C26" i="5"/>
  <c r="D126" i="9" s="1"/>
  <c r="L126" i="9" s="1"/>
  <c r="D26" i="5"/>
  <c r="E26" i="5"/>
  <c r="F26" i="5"/>
  <c r="G26" i="5"/>
  <c r="H26" i="5"/>
  <c r="C27" i="5"/>
  <c r="D127" i="9" s="1"/>
  <c r="L127" i="9" s="1"/>
  <c r="D27" i="5"/>
  <c r="E27" i="5"/>
  <c r="F27" i="5"/>
  <c r="G27" i="5"/>
  <c r="H27" i="5"/>
  <c r="C28" i="5"/>
  <c r="D128" i="9" s="1"/>
  <c r="L128" i="9" s="1"/>
  <c r="D28" i="5"/>
  <c r="E28" i="5"/>
  <c r="F28" i="5"/>
  <c r="G28" i="5"/>
  <c r="H28" i="5"/>
  <c r="C29" i="5"/>
  <c r="D129" i="9" s="1"/>
  <c r="L129" i="9" s="1"/>
  <c r="D29" i="5"/>
  <c r="E29" i="5"/>
  <c r="F29" i="5"/>
  <c r="G29" i="5"/>
  <c r="H29" i="5"/>
  <c r="C30" i="5"/>
  <c r="D130" i="9" s="1"/>
  <c r="L130" i="9" s="1"/>
  <c r="D30" i="5"/>
  <c r="E30" i="5"/>
  <c r="F30" i="5"/>
  <c r="G30" i="5"/>
  <c r="H30" i="5"/>
  <c r="C31" i="5"/>
  <c r="D131" i="9" s="1"/>
  <c r="L131" i="9" s="1"/>
  <c r="D31" i="5"/>
  <c r="E31" i="5"/>
  <c r="F31" i="5"/>
  <c r="G31" i="5"/>
  <c r="H31" i="5"/>
  <c r="C32" i="5"/>
  <c r="D132" i="9" s="1"/>
  <c r="L132" i="9" s="1"/>
  <c r="D32" i="5"/>
  <c r="E32" i="5"/>
  <c r="F32" i="5"/>
  <c r="G32" i="5"/>
  <c r="H32" i="5"/>
  <c r="C33" i="5"/>
  <c r="D133" i="9" s="1"/>
  <c r="L133" i="9" s="1"/>
  <c r="D33" i="5"/>
  <c r="E33" i="5"/>
  <c r="F33" i="5"/>
  <c r="G33" i="5"/>
  <c r="H33" i="5"/>
  <c r="C34" i="5"/>
  <c r="D134" i="9" s="1"/>
  <c r="L134" i="9" s="1"/>
  <c r="D34" i="5"/>
  <c r="E34" i="5"/>
  <c r="F34" i="5"/>
  <c r="G34" i="5"/>
  <c r="H34" i="5"/>
  <c r="C35" i="5"/>
  <c r="D135" i="9" s="1"/>
  <c r="L135" i="9" s="1"/>
  <c r="D35" i="5"/>
  <c r="E35" i="5"/>
  <c r="F35" i="5"/>
  <c r="G35" i="5"/>
  <c r="H35" i="5"/>
  <c r="C36" i="5"/>
  <c r="D136" i="9" s="1"/>
  <c r="L136" i="9" s="1"/>
  <c r="D36" i="5"/>
  <c r="E36" i="5"/>
  <c r="F36" i="5"/>
  <c r="G36" i="5"/>
  <c r="H36" i="5"/>
  <c r="C37" i="5"/>
  <c r="D137" i="9" s="1"/>
  <c r="L137" i="9" s="1"/>
  <c r="D37" i="5"/>
  <c r="E37" i="5"/>
  <c r="F37" i="5"/>
  <c r="G37" i="5"/>
  <c r="H37" i="5"/>
  <c r="C38" i="5"/>
  <c r="D138" i="9" s="1"/>
  <c r="L138" i="9" s="1"/>
  <c r="D38" i="5"/>
  <c r="E38" i="5"/>
  <c r="F38" i="5"/>
  <c r="G38" i="5"/>
  <c r="H38" i="5"/>
  <c r="C39" i="5"/>
  <c r="D139" i="9" s="1"/>
  <c r="L139" i="9" s="1"/>
  <c r="D39" i="5"/>
  <c r="E39" i="5"/>
  <c r="F39" i="5"/>
  <c r="G39" i="5"/>
  <c r="H39" i="5"/>
  <c r="C40" i="5"/>
  <c r="D140" i="9" s="1"/>
  <c r="L140" i="9" s="1"/>
  <c r="D40" i="5"/>
  <c r="E40" i="5"/>
  <c r="F40" i="5"/>
  <c r="G40" i="5"/>
  <c r="H40" i="5"/>
  <c r="C41" i="5"/>
  <c r="D141" i="9" s="1"/>
  <c r="L141" i="9" s="1"/>
  <c r="D41" i="5"/>
  <c r="E41" i="5"/>
  <c r="F41" i="5"/>
  <c r="G41" i="5"/>
  <c r="H41" i="5"/>
  <c r="C42" i="5"/>
  <c r="D142" i="9" s="1"/>
  <c r="L142" i="9" s="1"/>
  <c r="D42" i="5"/>
  <c r="E42" i="5"/>
  <c r="F42" i="5"/>
  <c r="G42" i="5"/>
  <c r="H42" i="5"/>
  <c r="C43" i="5"/>
  <c r="D143" i="9" s="1"/>
  <c r="L143" i="9" s="1"/>
  <c r="D43" i="5"/>
  <c r="E43" i="5"/>
  <c r="F43" i="5"/>
  <c r="G43" i="5"/>
  <c r="H43" i="5"/>
  <c r="C44" i="5"/>
  <c r="D144" i="9" s="1"/>
  <c r="L144" i="9" s="1"/>
  <c r="D44" i="5"/>
  <c r="E44" i="5"/>
  <c r="F44" i="5"/>
  <c r="G44" i="5"/>
  <c r="H44" i="5"/>
  <c r="C45" i="5"/>
  <c r="D145" i="9" s="1"/>
  <c r="L145" i="9" s="1"/>
  <c r="D45" i="5"/>
  <c r="E45" i="5"/>
  <c r="F45" i="5"/>
  <c r="G45" i="5"/>
  <c r="H45" i="5"/>
  <c r="C46" i="5"/>
  <c r="D146" i="9" s="1"/>
  <c r="L146" i="9" s="1"/>
  <c r="D46" i="5"/>
  <c r="E46" i="5"/>
  <c r="F46" i="5"/>
  <c r="G46" i="5"/>
  <c r="H46" i="5"/>
  <c r="C47" i="5"/>
  <c r="D147" i="9" s="1"/>
  <c r="L147" i="9" s="1"/>
  <c r="D47" i="5"/>
  <c r="E47" i="5"/>
  <c r="F47" i="5"/>
  <c r="G47" i="5"/>
  <c r="H47" i="5"/>
  <c r="C48" i="5"/>
  <c r="D148" i="9" s="1"/>
  <c r="L148" i="9" s="1"/>
  <c r="D48" i="5"/>
  <c r="E48" i="5"/>
  <c r="F48" i="5"/>
  <c r="G48" i="5"/>
  <c r="H48" i="5"/>
  <c r="C49" i="5"/>
  <c r="D149" i="9" s="1"/>
  <c r="L149" i="9" s="1"/>
  <c r="D49" i="5"/>
  <c r="E49" i="5"/>
  <c r="F49" i="5"/>
  <c r="G49" i="5"/>
  <c r="H49" i="5"/>
  <c r="C50" i="5"/>
  <c r="D150" i="9" s="1"/>
  <c r="L150" i="9" s="1"/>
  <c r="D50" i="5"/>
  <c r="E50" i="5"/>
  <c r="F50" i="5"/>
  <c r="G50" i="5"/>
  <c r="H50" i="5"/>
  <c r="C51" i="5"/>
  <c r="D151" i="9" s="1"/>
  <c r="L151" i="9" s="1"/>
  <c r="D51" i="5"/>
  <c r="E51" i="5"/>
  <c r="F51" i="5"/>
  <c r="G51" i="5"/>
  <c r="H51" i="5"/>
  <c r="C52" i="5"/>
  <c r="D152" i="9" s="1"/>
  <c r="L152" i="9" s="1"/>
  <c r="D52" i="5"/>
  <c r="E52" i="5"/>
  <c r="F52" i="5"/>
  <c r="G52" i="5"/>
  <c r="H52" i="5"/>
  <c r="C53" i="5"/>
  <c r="D153" i="9" s="1"/>
  <c r="L153" i="9" s="1"/>
  <c r="D53" i="5"/>
  <c r="E53" i="5"/>
  <c r="F53" i="5"/>
  <c r="G53" i="5"/>
  <c r="H53" i="5"/>
  <c r="C54" i="5"/>
  <c r="D154" i="9" s="1"/>
  <c r="L154" i="9" s="1"/>
  <c r="D54" i="5"/>
  <c r="E54" i="5"/>
  <c r="F54" i="5"/>
  <c r="G54" i="5"/>
  <c r="H54" i="5"/>
  <c r="C55" i="5"/>
  <c r="D155" i="9" s="1"/>
  <c r="L155" i="9" s="1"/>
  <c r="D55" i="5"/>
  <c r="E55" i="5"/>
  <c r="F55" i="5"/>
  <c r="G55" i="5"/>
  <c r="H55" i="5"/>
  <c r="C56" i="5"/>
  <c r="D156" i="9" s="1"/>
  <c r="L156" i="9" s="1"/>
  <c r="D56" i="5"/>
  <c r="E56" i="5"/>
  <c r="F56" i="5"/>
  <c r="G56" i="5"/>
  <c r="H56" i="5"/>
  <c r="C57" i="5"/>
  <c r="D157" i="9" s="1"/>
  <c r="L157" i="9" s="1"/>
  <c r="D57" i="5"/>
  <c r="E57" i="5"/>
  <c r="F57" i="5"/>
  <c r="G57" i="5"/>
  <c r="H57" i="5"/>
  <c r="C58" i="5"/>
  <c r="D158" i="9" s="1"/>
  <c r="L158" i="9" s="1"/>
  <c r="D58" i="5"/>
  <c r="E58" i="5"/>
  <c r="F58" i="5"/>
  <c r="G58" i="5"/>
  <c r="H58" i="5"/>
  <c r="C59" i="5"/>
  <c r="D159" i="9" s="1"/>
  <c r="L159" i="9" s="1"/>
  <c r="D59" i="5"/>
  <c r="E59" i="5"/>
  <c r="F59" i="5"/>
  <c r="G59" i="5"/>
  <c r="H59" i="5"/>
  <c r="C60" i="5"/>
  <c r="D160" i="9" s="1"/>
  <c r="L160" i="9" s="1"/>
  <c r="D60" i="5"/>
  <c r="E60" i="5"/>
  <c r="F60" i="5"/>
  <c r="G60" i="5"/>
  <c r="H60" i="5"/>
  <c r="C61" i="5"/>
  <c r="D161" i="9" s="1"/>
  <c r="L161" i="9" s="1"/>
  <c r="D61" i="5"/>
  <c r="E61" i="5"/>
  <c r="F61" i="5"/>
  <c r="G61" i="5"/>
  <c r="H61" i="5"/>
  <c r="C62" i="5"/>
  <c r="D162" i="9" s="1"/>
  <c r="L162" i="9" s="1"/>
  <c r="D62" i="5"/>
  <c r="E62" i="5"/>
  <c r="F62" i="5"/>
  <c r="G62" i="5"/>
  <c r="H62" i="5"/>
  <c r="C63" i="5"/>
  <c r="D163" i="9" s="1"/>
  <c r="L163" i="9" s="1"/>
  <c r="D63" i="5"/>
  <c r="E63" i="5"/>
  <c r="F63" i="5"/>
  <c r="G63" i="5"/>
  <c r="H63" i="5"/>
  <c r="C64" i="5"/>
  <c r="D164" i="9" s="1"/>
  <c r="L164" i="9" s="1"/>
  <c r="D64" i="5"/>
  <c r="E64" i="5"/>
  <c r="F64" i="5"/>
  <c r="G64" i="5"/>
  <c r="H64" i="5"/>
  <c r="C65" i="5"/>
  <c r="D165" i="9" s="1"/>
  <c r="L165" i="9" s="1"/>
  <c r="D65" i="5"/>
  <c r="E65" i="5"/>
  <c r="F65" i="5"/>
  <c r="G65" i="5"/>
  <c r="H65" i="5"/>
  <c r="C66" i="5"/>
  <c r="D166" i="9" s="1"/>
  <c r="L166" i="9" s="1"/>
  <c r="D66" i="5"/>
  <c r="E66" i="5"/>
  <c r="F66" i="5"/>
  <c r="G66" i="5"/>
  <c r="H66" i="5"/>
  <c r="C67" i="5"/>
  <c r="D167" i="9" s="1"/>
  <c r="L167" i="9" s="1"/>
  <c r="D67" i="5"/>
  <c r="E67" i="5"/>
  <c r="F67" i="5"/>
  <c r="G67" i="5"/>
  <c r="H67" i="5"/>
  <c r="C68" i="5"/>
  <c r="D168" i="9" s="1"/>
  <c r="L168" i="9" s="1"/>
  <c r="D68" i="5"/>
  <c r="E68" i="5"/>
  <c r="F68" i="5"/>
  <c r="G68" i="5"/>
  <c r="H68" i="5"/>
  <c r="C69" i="5"/>
  <c r="D169" i="9" s="1"/>
  <c r="L169" i="9" s="1"/>
  <c r="D69" i="5"/>
  <c r="E69" i="5"/>
  <c r="F69" i="5"/>
  <c r="G69" i="5"/>
  <c r="H69" i="5"/>
  <c r="C70" i="5"/>
  <c r="D170" i="9" s="1"/>
  <c r="L170" i="9" s="1"/>
  <c r="D70" i="5"/>
  <c r="E70" i="5"/>
  <c r="F70" i="5"/>
  <c r="G70" i="5"/>
  <c r="H70" i="5"/>
  <c r="C71" i="5"/>
  <c r="D171" i="9" s="1"/>
  <c r="L171" i="9" s="1"/>
  <c r="D71" i="5"/>
  <c r="E71" i="5"/>
  <c r="F71" i="5"/>
  <c r="G71" i="5"/>
  <c r="H71" i="5"/>
  <c r="C72" i="5"/>
  <c r="D172" i="9" s="1"/>
  <c r="L172" i="9" s="1"/>
  <c r="D72" i="5"/>
  <c r="E72" i="5"/>
  <c r="F72" i="5"/>
  <c r="G72" i="5"/>
  <c r="H72" i="5"/>
  <c r="C73" i="5"/>
  <c r="D173" i="9" s="1"/>
  <c r="L173" i="9" s="1"/>
  <c r="D73" i="5"/>
  <c r="E73" i="5"/>
  <c r="F73" i="5"/>
  <c r="G73" i="5"/>
  <c r="H73" i="5"/>
  <c r="C74" i="5"/>
  <c r="D174" i="9" s="1"/>
  <c r="L174" i="9" s="1"/>
  <c r="D74" i="5"/>
  <c r="E74" i="5"/>
  <c r="F74" i="5"/>
  <c r="G74" i="5"/>
  <c r="H74" i="5"/>
  <c r="C75" i="5"/>
  <c r="D175" i="9" s="1"/>
  <c r="L175" i="9" s="1"/>
  <c r="D75" i="5"/>
  <c r="E75" i="5"/>
  <c r="F75" i="5"/>
  <c r="G75" i="5"/>
  <c r="H75" i="5"/>
  <c r="C76" i="5"/>
  <c r="D176" i="9" s="1"/>
  <c r="L176" i="9" s="1"/>
  <c r="D76" i="5"/>
  <c r="E76" i="5"/>
  <c r="F76" i="5"/>
  <c r="G76" i="5"/>
  <c r="H76" i="5"/>
  <c r="C77" i="5"/>
  <c r="D177" i="9" s="1"/>
  <c r="L177" i="9" s="1"/>
  <c r="D77" i="5"/>
  <c r="E77" i="5"/>
  <c r="F77" i="5"/>
  <c r="G77" i="5"/>
  <c r="H77" i="5"/>
  <c r="C78" i="5"/>
  <c r="D178" i="9" s="1"/>
  <c r="L178" i="9" s="1"/>
  <c r="D78" i="5"/>
  <c r="E78" i="5"/>
  <c r="F78" i="5"/>
  <c r="G78" i="5"/>
  <c r="H78" i="5"/>
  <c r="C79" i="5"/>
  <c r="D179" i="9" s="1"/>
  <c r="L179" i="9" s="1"/>
  <c r="D79" i="5"/>
  <c r="E79" i="5"/>
  <c r="F79" i="5"/>
  <c r="G79" i="5"/>
  <c r="H79" i="5"/>
  <c r="C80" i="5"/>
  <c r="D180" i="9" s="1"/>
  <c r="L180" i="9" s="1"/>
  <c r="D80" i="5"/>
  <c r="E80" i="5"/>
  <c r="F80" i="5"/>
  <c r="G80" i="5"/>
  <c r="H80" i="5"/>
  <c r="C81" i="5"/>
  <c r="D181" i="9" s="1"/>
  <c r="L181" i="9" s="1"/>
  <c r="D81" i="5"/>
  <c r="E81" i="5"/>
  <c r="F81" i="5"/>
  <c r="G81" i="5"/>
  <c r="H81" i="5"/>
  <c r="C82" i="5"/>
  <c r="D182" i="9" s="1"/>
  <c r="L182" i="9" s="1"/>
  <c r="D82" i="5"/>
  <c r="E82" i="5"/>
  <c r="F82" i="5"/>
  <c r="G82" i="5"/>
  <c r="H82" i="5"/>
  <c r="C83" i="5"/>
  <c r="D183" i="9" s="1"/>
  <c r="L183" i="9" s="1"/>
  <c r="D83" i="5"/>
  <c r="E83" i="5"/>
  <c r="F83" i="5"/>
  <c r="G83" i="5"/>
  <c r="H83" i="5"/>
  <c r="C84" i="5"/>
  <c r="D184" i="9" s="1"/>
  <c r="L184" i="9" s="1"/>
  <c r="D84" i="5"/>
  <c r="E84" i="5"/>
  <c r="F84" i="5"/>
  <c r="G84" i="5"/>
  <c r="H84" i="5"/>
  <c r="C85" i="5"/>
  <c r="D185" i="9" s="1"/>
  <c r="L185" i="9" s="1"/>
  <c r="D85" i="5"/>
  <c r="E85" i="5"/>
  <c r="F85" i="5"/>
  <c r="G85" i="5"/>
  <c r="H85" i="5"/>
  <c r="C86" i="5"/>
  <c r="D186" i="9" s="1"/>
  <c r="L186" i="9" s="1"/>
  <c r="D86" i="5"/>
  <c r="E86" i="5"/>
  <c r="F86" i="5"/>
  <c r="G86" i="5"/>
  <c r="H86" i="5"/>
  <c r="C87" i="5"/>
  <c r="D187" i="9" s="1"/>
  <c r="L187" i="9" s="1"/>
  <c r="D87" i="5"/>
  <c r="E87" i="5"/>
  <c r="F87" i="5"/>
  <c r="G87" i="5"/>
  <c r="H87" i="5"/>
  <c r="C88" i="5"/>
  <c r="D188" i="9" s="1"/>
  <c r="L188" i="9" s="1"/>
  <c r="D88" i="5"/>
  <c r="E88" i="5"/>
  <c r="F88" i="5"/>
  <c r="G88" i="5"/>
  <c r="H88" i="5"/>
  <c r="C89" i="5"/>
  <c r="D189" i="9" s="1"/>
  <c r="L189" i="9" s="1"/>
  <c r="D89" i="5"/>
  <c r="E89" i="5"/>
  <c r="F89" i="5"/>
  <c r="G89" i="5"/>
  <c r="H89" i="5"/>
  <c r="C90" i="5"/>
  <c r="D190" i="9" s="1"/>
  <c r="L190" i="9" s="1"/>
  <c r="D90" i="5"/>
  <c r="E90" i="5"/>
  <c r="F90" i="5"/>
  <c r="G90" i="5"/>
  <c r="H90" i="5"/>
  <c r="C91" i="5"/>
  <c r="D191" i="9" s="1"/>
  <c r="L191" i="9" s="1"/>
  <c r="D91" i="5"/>
  <c r="E91" i="5"/>
  <c r="F91" i="5"/>
  <c r="G91" i="5"/>
  <c r="H91" i="5"/>
  <c r="C92" i="5"/>
  <c r="D192" i="9" s="1"/>
  <c r="L192" i="9" s="1"/>
  <c r="D92" i="5"/>
  <c r="E92" i="5"/>
  <c r="F92" i="5"/>
  <c r="G92" i="5"/>
  <c r="H92" i="5"/>
  <c r="C93" i="5"/>
  <c r="D193" i="9" s="1"/>
  <c r="L193" i="9" s="1"/>
  <c r="D93" i="5"/>
  <c r="E93" i="5"/>
  <c r="F93" i="5"/>
  <c r="G93" i="5"/>
  <c r="H93" i="5"/>
  <c r="C94" i="5"/>
  <c r="D194" i="9" s="1"/>
  <c r="L194" i="9" s="1"/>
  <c r="D94" i="5"/>
  <c r="E94" i="5"/>
  <c r="F94" i="5"/>
  <c r="G94" i="5"/>
  <c r="H94" i="5"/>
  <c r="C95" i="5"/>
  <c r="D195" i="9" s="1"/>
  <c r="L195" i="9" s="1"/>
  <c r="D95" i="5"/>
  <c r="E95" i="5"/>
  <c r="F95" i="5"/>
  <c r="G95" i="5"/>
  <c r="H95" i="5"/>
  <c r="C96" i="5"/>
  <c r="D196" i="9" s="1"/>
  <c r="L196" i="9" s="1"/>
  <c r="D96" i="5"/>
  <c r="E96" i="5"/>
  <c r="F96" i="5"/>
  <c r="G96" i="5"/>
  <c r="H96" i="5"/>
  <c r="C97" i="5"/>
  <c r="D197" i="9" s="1"/>
  <c r="L197" i="9" s="1"/>
  <c r="D97" i="5"/>
  <c r="E97" i="5"/>
  <c r="F97" i="5"/>
  <c r="G97" i="5"/>
  <c r="H97" i="5"/>
  <c r="C98" i="5"/>
  <c r="D198" i="9" s="1"/>
  <c r="L198" i="9" s="1"/>
  <c r="D98" i="5"/>
  <c r="E98" i="5"/>
  <c r="F98" i="5"/>
  <c r="G98" i="5"/>
  <c r="H98" i="5"/>
  <c r="C99" i="5"/>
  <c r="D199" i="9" s="1"/>
  <c r="L199" i="9" s="1"/>
  <c r="D99" i="5"/>
  <c r="E99" i="5"/>
  <c r="F99" i="5"/>
  <c r="G99" i="5"/>
  <c r="H99" i="5"/>
  <c r="C100" i="5"/>
  <c r="D200" i="9" s="1"/>
  <c r="L200" i="9" s="1"/>
  <c r="D100" i="5"/>
  <c r="E100" i="5"/>
  <c r="F100" i="5"/>
  <c r="G100" i="5"/>
  <c r="H100" i="5"/>
  <c r="C101" i="5"/>
  <c r="D201" i="9" s="1"/>
  <c r="L201" i="9" s="1"/>
  <c r="D101" i="5"/>
  <c r="E101" i="5"/>
  <c r="F101" i="5"/>
  <c r="G101" i="5"/>
  <c r="H101" i="5"/>
  <c r="C102" i="5"/>
  <c r="D202" i="9" s="1"/>
  <c r="L202" i="9" s="1"/>
  <c r="D102" i="5"/>
  <c r="E102" i="5"/>
  <c r="F102" i="5"/>
  <c r="G102" i="5"/>
  <c r="H102" i="5"/>
  <c r="C103" i="5"/>
  <c r="D203" i="9" s="1"/>
  <c r="L203" i="9" s="1"/>
  <c r="D103" i="5"/>
  <c r="E103" i="5"/>
  <c r="F103" i="5"/>
  <c r="G103" i="5"/>
  <c r="H103" i="5"/>
  <c r="C104" i="5"/>
  <c r="D204" i="9" s="1"/>
  <c r="L204" i="9" s="1"/>
  <c r="D104" i="5"/>
  <c r="E104" i="5"/>
  <c r="F104" i="5"/>
  <c r="G104" i="5"/>
  <c r="H104" i="5"/>
  <c r="A106" i="2"/>
  <c r="C10" i="2"/>
  <c r="D10" i="9" s="1"/>
  <c r="L10" i="9" s="1"/>
  <c r="D10" i="2"/>
  <c r="C11" i="2"/>
  <c r="D11" i="9" s="1"/>
  <c r="L11" i="9" s="1"/>
  <c r="D11" i="2"/>
  <c r="C12" i="2"/>
  <c r="D12" i="9" s="1"/>
  <c r="L12" i="9" s="1"/>
  <c r="D12" i="2"/>
  <c r="E12" i="2"/>
  <c r="F12" i="2"/>
  <c r="G12" i="2"/>
  <c r="H12" i="2"/>
  <c r="C13" i="2"/>
  <c r="D13" i="9" s="1"/>
  <c r="L13" i="9" s="1"/>
  <c r="D13" i="2"/>
  <c r="C14" i="2"/>
  <c r="D14" i="9" s="1"/>
  <c r="L14" i="9" s="1"/>
  <c r="D14" i="2"/>
  <c r="C15" i="2"/>
  <c r="D15" i="9" s="1"/>
  <c r="L15" i="9" s="1"/>
  <c r="D15" i="2"/>
  <c r="C16" i="2"/>
  <c r="D16" i="9" s="1"/>
  <c r="L16" i="9" s="1"/>
  <c r="D16" i="2"/>
  <c r="C17" i="2"/>
  <c r="D17" i="9" s="1"/>
  <c r="L17" i="9" s="1"/>
  <c r="D17" i="2"/>
  <c r="C18" i="2"/>
  <c r="D18" i="9" s="1"/>
  <c r="L18" i="9" s="1"/>
  <c r="D18" i="2"/>
  <c r="C19" i="2"/>
  <c r="D19" i="9" s="1"/>
  <c r="L19" i="9" s="1"/>
  <c r="D19" i="2"/>
  <c r="C20" i="2"/>
  <c r="D20" i="9" s="1"/>
  <c r="L20" i="9" s="1"/>
  <c r="D20" i="2"/>
  <c r="C21" i="2"/>
  <c r="D21" i="9" s="1"/>
  <c r="L21" i="9" s="1"/>
  <c r="D21" i="2"/>
  <c r="C22" i="2"/>
  <c r="D22" i="9" s="1"/>
  <c r="L22" i="9" s="1"/>
  <c r="D22" i="2"/>
  <c r="C23" i="2"/>
  <c r="D23" i="9" s="1"/>
  <c r="L23" i="9" s="1"/>
  <c r="D23" i="2"/>
  <c r="C24" i="2"/>
  <c r="D24" i="9" s="1"/>
  <c r="L24" i="9" s="1"/>
  <c r="D24" i="2"/>
  <c r="C25" i="2"/>
  <c r="D25" i="9" s="1"/>
  <c r="L25" i="9" s="1"/>
  <c r="D25" i="2"/>
  <c r="C26" i="2"/>
  <c r="D26" i="9" s="1"/>
  <c r="L26" i="9" s="1"/>
  <c r="D26" i="2"/>
  <c r="C27" i="2"/>
  <c r="D27" i="9" s="1"/>
  <c r="L27" i="9" s="1"/>
  <c r="D27" i="2"/>
  <c r="C28" i="2"/>
  <c r="D28" i="9" s="1"/>
  <c r="L28" i="9" s="1"/>
  <c r="D28" i="2"/>
  <c r="C29" i="2"/>
  <c r="D29" i="9" s="1"/>
  <c r="L29" i="9" s="1"/>
  <c r="D29" i="2"/>
  <c r="C30" i="2"/>
  <c r="D30" i="9" s="1"/>
  <c r="L30" i="9" s="1"/>
  <c r="D30" i="2"/>
  <c r="C31" i="2"/>
  <c r="D31" i="9" s="1"/>
  <c r="L31" i="9" s="1"/>
  <c r="D31" i="2"/>
  <c r="C32" i="2"/>
  <c r="D32" i="9" s="1"/>
  <c r="L32" i="9" s="1"/>
  <c r="D32" i="2"/>
  <c r="C33" i="2"/>
  <c r="D33" i="9" s="1"/>
  <c r="L33" i="9" s="1"/>
  <c r="D33" i="2"/>
  <c r="C34" i="2"/>
  <c r="D34" i="9" s="1"/>
  <c r="L34" i="9" s="1"/>
  <c r="D34" i="2"/>
  <c r="C35" i="2"/>
  <c r="D35" i="9" s="1"/>
  <c r="L35" i="9" s="1"/>
  <c r="D35" i="2"/>
  <c r="C36" i="2"/>
  <c r="D36" i="9" s="1"/>
  <c r="L36" i="9" s="1"/>
  <c r="D36" i="2"/>
  <c r="C37" i="2"/>
  <c r="D37" i="9" s="1"/>
  <c r="L37" i="9" s="1"/>
  <c r="D37" i="2"/>
  <c r="C38" i="2"/>
  <c r="D38" i="9" s="1"/>
  <c r="L38" i="9" s="1"/>
  <c r="D38" i="2"/>
  <c r="C39" i="2"/>
  <c r="D39" i="9" s="1"/>
  <c r="L39" i="9" s="1"/>
  <c r="D39" i="2"/>
  <c r="C40" i="2"/>
  <c r="D40" i="9" s="1"/>
  <c r="L40" i="9" s="1"/>
  <c r="D40" i="2"/>
  <c r="C41" i="2"/>
  <c r="D41" i="9" s="1"/>
  <c r="L41" i="9" s="1"/>
  <c r="D41" i="2"/>
  <c r="C42" i="2"/>
  <c r="D42" i="9" s="1"/>
  <c r="L42" i="9" s="1"/>
  <c r="D42" i="2"/>
  <c r="C43" i="2"/>
  <c r="D43" i="9" s="1"/>
  <c r="L43" i="9" s="1"/>
  <c r="D43" i="2"/>
  <c r="E43" i="2"/>
  <c r="F43" i="2"/>
  <c r="G43" i="2"/>
  <c r="H43" i="2"/>
  <c r="C44" i="2"/>
  <c r="D44" i="9" s="1"/>
  <c r="L44" i="9" s="1"/>
  <c r="D44" i="2"/>
  <c r="E44" i="2"/>
  <c r="F44" i="2"/>
  <c r="G44" i="2"/>
  <c r="H44" i="2"/>
  <c r="C45" i="2"/>
  <c r="D45" i="9" s="1"/>
  <c r="L45" i="9" s="1"/>
  <c r="D45" i="2"/>
  <c r="E45" i="2"/>
  <c r="F45" i="2"/>
  <c r="G45" i="2"/>
  <c r="H45" i="2"/>
  <c r="C46" i="2"/>
  <c r="D46" i="9" s="1"/>
  <c r="L46" i="9" s="1"/>
  <c r="D46" i="2"/>
  <c r="E46" i="2"/>
  <c r="F46" i="2"/>
  <c r="G46" i="2"/>
  <c r="H46" i="2"/>
  <c r="C47" i="2"/>
  <c r="D47" i="9" s="1"/>
  <c r="L47" i="9" s="1"/>
  <c r="D47" i="2"/>
  <c r="E47" i="2"/>
  <c r="F47" i="2"/>
  <c r="G47" i="2"/>
  <c r="H47" i="2"/>
  <c r="C48" i="2"/>
  <c r="D48" i="9" s="1"/>
  <c r="L48" i="9" s="1"/>
  <c r="D48" i="2"/>
  <c r="E48" i="2"/>
  <c r="F48" i="2"/>
  <c r="G48" i="2"/>
  <c r="H48" i="2"/>
  <c r="C49" i="2"/>
  <c r="D49" i="9" s="1"/>
  <c r="L49" i="9" s="1"/>
  <c r="D49" i="2"/>
  <c r="E49" i="2"/>
  <c r="F49" i="2"/>
  <c r="G49" i="2"/>
  <c r="H49" i="2"/>
  <c r="C50" i="2"/>
  <c r="D50" i="9" s="1"/>
  <c r="L50" i="9" s="1"/>
  <c r="D50" i="2"/>
  <c r="E50" i="2"/>
  <c r="F50" i="2"/>
  <c r="G50" i="2"/>
  <c r="H50" i="2"/>
  <c r="C51" i="2"/>
  <c r="D51" i="9" s="1"/>
  <c r="L51" i="9" s="1"/>
  <c r="D51" i="2"/>
  <c r="E51" i="2"/>
  <c r="F51" i="2"/>
  <c r="G51" i="2"/>
  <c r="H51" i="2"/>
  <c r="C52" i="2"/>
  <c r="D52" i="9" s="1"/>
  <c r="L52" i="9" s="1"/>
  <c r="D52" i="2"/>
  <c r="E52" i="2"/>
  <c r="F52" i="2"/>
  <c r="G52" i="2"/>
  <c r="H52" i="2"/>
  <c r="C53" i="2"/>
  <c r="D53" i="9" s="1"/>
  <c r="L53" i="9" s="1"/>
  <c r="D53" i="2"/>
  <c r="E53" i="2"/>
  <c r="F53" i="2"/>
  <c r="G53" i="2"/>
  <c r="H53" i="2"/>
  <c r="C54" i="2"/>
  <c r="D54" i="9" s="1"/>
  <c r="L54" i="9" s="1"/>
  <c r="D54" i="2"/>
  <c r="E54" i="2"/>
  <c r="F54" i="2"/>
  <c r="G54" i="2"/>
  <c r="H54" i="2"/>
  <c r="C55" i="2"/>
  <c r="D55" i="9" s="1"/>
  <c r="L55" i="9" s="1"/>
  <c r="D55" i="2"/>
  <c r="E55" i="2"/>
  <c r="F55" i="2"/>
  <c r="G55" i="2"/>
  <c r="H55" i="2"/>
  <c r="C56" i="2"/>
  <c r="D56" i="9" s="1"/>
  <c r="L56" i="9" s="1"/>
  <c r="D56" i="2"/>
  <c r="E56" i="2"/>
  <c r="F56" i="2"/>
  <c r="G56" i="2"/>
  <c r="H56" i="2"/>
  <c r="C57" i="2"/>
  <c r="D57" i="9" s="1"/>
  <c r="L57" i="9" s="1"/>
  <c r="D57" i="2"/>
  <c r="E57" i="2"/>
  <c r="F57" i="2"/>
  <c r="G57" i="2"/>
  <c r="H57" i="2"/>
  <c r="C58" i="2"/>
  <c r="D58" i="9" s="1"/>
  <c r="L58" i="9" s="1"/>
  <c r="D58" i="2"/>
  <c r="E58" i="2"/>
  <c r="F58" i="2"/>
  <c r="G58" i="2"/>
  <c r="H58" i="2"/>
  <c r="C59" i="2"/>
  <c r="D59" i="9" s="1"/>
  <c r="L59" i="9" s="1"/>
  <c r="D59" i="2"/>
  <c r="E59" i="2"/>
  <c r="F59" i="2"/>
  <c r="G59" i="2"/>
  <c r="H59" i="2"/>
  <c r="C60" i="2"/>
  <c r="D60" i="9" s="1"/>
  <c r="L60" i="9" s="1"/>
  <c r="D60" i="2"/>
  <c r="E60" i="2"/>
  <c r="F60" i="2"/>
  <c r="G60" i="2"/>
  <c r="H60" i="2"/>
  <c r="C61" i="2"/>
  <c r="D61" i="9" s="1"/>
  <c r="L61" i="9" s="1"/>
  <c r="D61" i="2"/>
  <c r="E61" i="2"/>
  <c r="F61" i="2"/>
  <c r="G61" i="2"/>
  <c r="H61" i="2"/>
  <c r="C62" i="2"/>
  <c r="D62" i="9" s="1"/>
  <c r="L62" i="9" s="1"/>
  <c r="D62" i="2"/>
  <c r="E62" i="2"/>
  <c r="F62" i="2"/>
  <c r="G62" i="2"/>
  <c r="H62" i="2"/>
  <c r="C63" i="2"/>
  <c r="D63" i="9" s="1"/>
  <c r="L63" i="9" s="1"/>
  <c r="D63" i="2"/>
  <c r="E63" i="2"/>
  <c r="F63" i="2"/>
  <c r="G63" i="2"/>
  <c r="H63" i="2"/>
  <c r="C64" i="2"/>
  <c r="D64" i="9" s="1"/>
  <c r="L64" i="9" s="1"/>
  <c r="D64" i="2"/>
  <c r="E64" i="2"/>
  <c r="F64" i="2"/>
  <c r="G64" i="2"/>
  <c r="H64" i="2"/>
  <c r="C65" i="2"/>
  <c r="D65" i="9" s="1"/>
  <c r="L65" i="9" s="1"/>
  <c r="D65" i="2"/>
  <c r="E65" i="2"/>
  <c r="F65" i="2"/>
  <c r="G65" i="2"/>
  <c r="H65" i="2"/>
  <c r="C66" i="2"/>
  <c r="D66" i="9" s="1"/>
  <c r="L66" i="9" s="1"/>
  <c r="D66" i="2"/>
  <c r="E66" i="2"/>
  <c r="F66" i="2"/>
  <c r="G66" i="2"/>
  <c r="H66" i="2"/>
  <c r="C67" i="2"/>
  <c r="D67" i="9" s="1"/>
  <c r="L67" i="9" s="1"/>
  <c r="D67" i="2"/>
  <c r="E67" i="2"/>
  <c r="F67" i="2"/>
  <c r="G67" i="2"/>
  <c r="H67" i="2"/>
  <c r="C68" i="2"/>
  <c r="D68" i="9" s="1"/>
  <c r="L68" i="9" s="1"/>
  <c r="D68" i="2"/>
  <c r="E68" i="2"/>
  <c r="F68" i="2"/>
  <c r="G68" i="2"/>
  <c r="H68" i="2"/>
  <c r="C69" i="2"/>
  <c r="D69" i="9" s="1"/>
  <c r="L69" i="9" s="1"/>
  <c r="D69" i="2"/>
  <c r="E69" i="2"/>
  <c r="F69" i="2"/>
  <c r="G69" i="2"/>
  <c r="H69" i="2"/>
  <c r="C70" i="2"/>
  <c r="D70" i="9" s="1"/>
  <c r="L70" i="9" s="1"/>
  <c r="D70" i="2"/>
  <c r="E70" i="2"/>
  <c r="F70" i="2"/>
  <c r="G70" i="2"/>
  <c r="H70" i="2"/>
  <c r="C71" i="2"/>
  <c r="D71" i="9" s="1"/>
  <c r="L71" i="9" s="1"/>
  <c r="D71" i="2"/>
  <c r="E71" i="2"/>
  <c r="F71" i="2"/>
  <c r="G71" i="2"/>
  <c r="H71" i="2"/>
  <c r="C72" i="2"/>
  <c r="D72" i="9" s="1"/>
  <c r="L72" i="9" s="1"/>
  <c r="D72" i="2"/>
  <c r="E72" i="2"/>
  <c r="F72" i="2"/>
  <c r="G72" i="2"/>
  <c r="H72" i="2"/>
  <c r="C73" i="2"/>
  <c r="D73" i="9" s="1"/>
  <c r="L73" i="9" s="1"/>
  <c r="D73" i="2"/>
  <c r="E73" i="2"/>
  <c r="F73" i="2"/>
  <c r="G73" i="2"/>
  <c r="H73" i="2"/>
  <c r="C74" i="2"/>
  <c r="D74" i="9" s="1"/>
  <c r="L74" i="9" s="1"/>
  <c r="D74" i="2"/>
  <c r="E74" i="2"/>
  <c r="F74" i="2"/>
  <c r="G74" i="2"/>
  <c r="H74" i="2"/>
  <c r="C75" i="2"/>
  <c r="D75" i="9" s="1"/>
  <c r="L75" i="9" s="1"/>
  <c r="D75" i="2"/>
  <c r="E75" i="2"/>
  <c r="F75" i="2"/>
  <c r="G75" i="2"/>
  <c r="H75" i="2"/>
  <c r="C76" i="2"/>
  <c r="D76" i="9" s="1"/>
  <c r="L76" i="9" s="1"/>
  <c r="D76" i="2"/>
  <c r="E76" i="2"/>
  <c r="F76" i="2"/>
  <c r="G76" i="2"/>
  <c r="H76" i="2"/>
  <c r="C77" i="2"/>
  <c r="D77" i="9" s="1"/>
  <c r="L77" i="9" s="1"/>
  <c r="D77" i="2"/>
  <c r="E77" i="2"/>
  <c r="F77" i="2"/>
  <c r="G77" i="2"/>
  <c r="H77" i="2"/>
  <c r="C78" i="2"/>
  <c r="D78" i="9" s="1"/>
  <c r="L78" i="9" s="1"/>
  <c r="D78" i="2"/>
  <c r="E78" i="2"/>
  <c r="F78" i="2"/>
  <c r="G78" i="2"/>
  <c r="H78" i="2"/>
  <c r="C79" i="2"/>
  <c r="D79" i="9" s="1"/>
  <c r="L79" i="9" s="1"/>
  <c r="D79" i="2"/>
  <c r="E79" i="2"/>
  <c r="F79" i="2"/>
  <c r="G79" i="2"/>
  <c r="H79" i="2"/>
  <c r="C80" i="2"/>
  <c r="D80" i="9" s="1"/>
  <c r="L80" i="9" s="1"/>
  <c r="D80" i="2"/>
  <c r="E80" i="2"/>
  <c r="F80" i="2"/>
  <c r="G80" i="2"/>
  <c r="H80" i="2"/>
  <c r="C81" i="2"/>
  <c r="D81" i="9" s="1"/>
  <c r="L81" i="9" s="1"/>
  <c r="D81" i="2"/>
  <c r="E81" i="2"/>
  <c r="F81" i="2"/>
  <c r="G81" i="2"/>
  <c r="H81" i="2"/>
  <c r="C82" i="2"/>
  <c r="D82" i="9" s="1"/>
  <c r="L82" i="9" s="1"/>
  <c r="D82" i="2"/>
  <c r="E82" i="2"/>
  <c r="F82" i="2"/>
  <c r="G82" i="2"/>
  <c r="H82" i="2"/>
  <c r="C83" i="2"/>
  <c r="D83" i="9" s="1"/>
  <c r="L83" i="9" s="1"/>
  <c r="D83" i="2"/>
  <c r="E83" i="2"/>
  <c r="F83" i="2"/>
  <c r="G83" i="2"/>
  <c r="H83" i="2"/>
  <c r="C84" i="2"/>
  <c r="D84" i="9" s="1"/>
  <c r="L84" i="9" s="1"/>
  <c r="D84" i="2"/>
  <c r="E84" i="2"/>
  <c r="F84" i="2"/>
  <c r="G84" i="2"/>
  <c r="H84" i="2"/>
  <c r="C85" i="2"/>
  <c r="D85" i="9" s="1"/>
  <c r="L85" i="9" s="1"/>
  <c r="D85" i="2"/>
  <c r="E85" i="2"/>
  <c r="F85" i="2"/>
  <c r="G85" i="2"/>
  <c r="H85" i="2"/>
  <c r="C86" i="2"/>
  <c r="D86" i="9" s="1"/>
  <c r="L86" i="9" s="1"/>
  <c r="D86" i="2"/>
  <c r="E86" i="2"/>
  <c r="F86" i="2"/>
  <c r="G86" i="2"/>
  <c r="H86" i="2"/>
  <c r="C87" i="2"/>
  <c r="D87" i="9" s="1"/>
  <c r="L87" i="9" s="1"/>
  <c r="D87" i="2"/>
  <c r="E87" i="2"/>
  <c r="F87" i="2"/>
  <c r="G87" i="2"/>
  <c r="H87" i="2"/>
  <c r="C88" i="2"/>
  <c r="D88" i="9" s="1"/>
  <c r="L88" i="9" s="1"/>
  <c r="D88" i="2"/>
  <c r="E88" i="2"/>
  <c r="F88" i="2"/>
  <c r="G88" i="2"/>
  <c r="H88" i="2"/>
  <c r="C89" i="2"/>
  <c r="D89" i="9" s="1"/>
  <c r="L89" i="9" s="1"/>
  <c r="D89" i="2"/>
  <c r="E89" i="2"/>
  <c r="F89" i="2"/>
  <c r="G89" i="2"/>
  <c r="H89" i="2"/>
  <c r="C90" i="2"/>
  <c r="D90" i="9" s="1"/>
  <c r="L90" i="9" s="1"/>
  <c r="D90" i="2"/>
  <c r="E90" i="2"/>
  <c r="F90" i="2"/>
  <c r="G90" i="2"/>
  <c r="H90" i="2"/>
  <c r="C91" i="2"/>
  <c r="D91" i="9" s="1"/>
  <c r="L91" i="9" s="1"/>
  <c r="D91" i="2"/>
  <c r="E91" i="2"/>
  <c r="F91" i="2"/>
  <c r="G91" i="2"/>
  <c r="H91" i="2"/>
  <c r="C92" i="2"/>
  <c r="D92" i="9" s="1"/>
  <c r="L92" i="9" s="1"/>
  <c r="D92" i="2"/>
  <c r="E92" i="2"/>
  <c r="F92" i="2"/>
  <c r="G92" i="2"/>
  <c r="H92" i="2"/>
  <c r="C93" i="2"/>
  <c r="D93" i="9" s="1"/>
  <c r="L93" i="9" s="1"/>
  <c r="D93" i="2"/>
  <c r="E93" i="2"/>
  <c r="F93" i="2"/>
  <c r="G93" i="2"/>
  <c r="H93" i="2"/>
  <c r="C94" i="2"/>
  <c r="D94" i="9" s="1"/>
  <c r="L94" i="9" s="1"/>
  <c r="D94" i="2"/>
  <c r="E94" i="2"/>
  <c r="F94" i="2"/>
  <c r="G94" i="2"/>
  <c r="H94" i="2"/>
  <c r="C95" i="2"/>
  <c r="D95" i="9" s="1"/>
  <c r="L95" i="9" s="1"/>
  <c r="D95" i="2"/>
  <c r="E95" i="2"/>
  <c r="F95" i="2"/>
  <c r="G95" i="2"/>
  <c r="H95" i="2"/>
  <c r="C96" i="2"/>
  <c r="D96" i="9" s="1"/>
  <c r="L96" i="9" s="1"/>
  <c r="D96" i="2"/>
  <c r="E96" i="2"/>
  <c r="F96" i="2"/>
  <c r="G96" i="2"/>
  <c r="H96" i="2"/>
  <c r="C97" i="2"/>
  <c r="D97" i="9" s="1"/>
  <c r="L97" i="9" s="1"/>
  <c r="D97" i="2"/>
  <c r="E97" i="2"/>
  <c r="F97" i="2"/>
  <c r="G97" i="2"/>
  <c r="H97" i="2"/>
  <c r="C98" i="2"/>
  <c r="D98" i="9" s="1"/>
  <c r="L98" i="9" s="1"/>
  <c r="D98" i="2"/>
  <c r="E98" i="2"/>
  <c r="F98" i="2"/>
  <c r="G98" i="2"/>
  <c r="H98" i="2"/>
  <c r="C99" i="2"/>
  <c r="D99" i="9" s="1"/>
  <c r="L99" i="9" s="1"/>
  <c r="D99" i="2"/>
  <c r="E99" i="2"/>
  <c r="F99" i="2"/>
  <c r="G99" i="2"/>
  <c r="H99" i="2"/>
  <c r="C100" i="2"/>
  <c r="D100" i="9" s="1"/>
  <c r="L100" i="9" s="1"/>
  <c r="D100" i="2"/>
  <c r="E100" i="2"/>
  <c r="F100" i="2"/>
  <c r="G100" i="2"/>
  <c r="H100" i="2"/>
  <c r="C101" i="2"/>
  <c r="D101" i="9" s="1"/>
  <c r="L101" i="9" s="1"/>
  <c r="D101" i="2"/>
  <c r="E101" i="2"/>
  <c r="F101" i="2"/>
  <c r="G101" i="2"/>
  <c r="H101" i="2"/>
  <c r="C102" i="2"/>
  <c r="D102" i="9" s="1"/>
  <c r="L102" i="9" s="1"/>
  <c r="D102" i="2"/>
  <c r="E102" i="2"/>
  <c r="F102" i="2"/>
  <c r="G102" i="2"/>
  <c r="H102" i="2"/>
  <c r="C103" i="2"/>
  <c r="D103" i="9" s="1"/>
  <c r="L103" i="9" s="1"/>
  <c r="D103" i="2"/>
  <c r="E103" i="2"/>
  <c r="F103" i="2"/>
  <c r="G103" i="2"/>
  <c r="H103" i="2"/>
  <c r="D104" i="2"/>
  <c r="C104" i="2"/>
  <c r="D104" i="9" s="1"/>
  <c r="L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211" i="9" s="1"/>
  <c r="D10" i="6"/>
  <c r="C10" i="6"/>
  <c r="D210" i="9" s="1"/>
  <c r="D9" i="6"/>
  <c r="C9" i="6"/>
  <c r="D209" i="9" s="1"/>
  <c r="D8" i="6"/>
  <c r="C8" i="6"/>
  <c r="D208" i="9" s="1"/>
  <c r="D7" i="6"/>
  <c r="C7" i="6"/>
  <c r="D207" i="9" s="1"/>
  <c r="D6" i="6"/>
  <c r="C6" i="6"/>
  <c r="D206" i="9" s="1"/>
  <c r="D5" i="6"/>
  <c r="C5" i="6"/>
  <c r="D205" i="9" s="1"/>
  <c r="F384" i="9"/>
  <c r="H384" i="9" s="1"/>
  <c r="F383" i="9"/>
  <c r="H383" i="9" s="1"/>
  <c r="F382" i="9"/>
  <c r="H382" i="9" s="1"/>
  <c r="F381" i="9"/>
  <c r="H381" i="9" s="1"/>
  <c r="F380" i="9"/>
  <c r="H380" i="9" s="1"/>
  <c r="F379" i="9"/>
  <c r="H379" i="9" s="1"/>
  <c r="F378" i="9"/>
  <c r="H378" i="9" s="1"/>
  <c r="F377" i="9"/>
  <c r="H377" i="9" s="1"/>
  <c r="F376" i="9"/>
  <c r="H376" i="9" s="1"/>
  <c r="F375" i="9"/>
  <c r="H375" i="9" s="1"/>
  <c r="F374" i="9"/>
  <c r="H374" i="9" s="1"/>
  <c r="F373" i="9"/>
  <c r="H373" i="9" s="1"/>
  <c r="F372" i="9"/>
  <c r="H372" i="9" s="1"/>
  <c r="F371" i="9"/>
  <c r="H371" i="9" s="1"/>
  <c r="F370" i="9"/>
  <c r="H370" i="9" s="1"/>
  <c r="F369" i="9"/>
  <c r="H369" i="9" s="1"/>
  <c r="F368" i="9"/>
  <c r="H368" i="9" s="1"/>
  <c r="F367" i="9"/>
  <c r="H367" i="9" s="1"/>
  <c r="F366" i="9"/>
  <c r="H366" i="9" s="1"/>
  <c r="F365" i="9"/>
  <c r="H365" i="9" s="1"/>
  <c r="F364" i="9"/>
  <c r="H364" i="9" s="1"/>
  <c r="F363" i="9"/>
  <c r="H363" i="9" s="1"/>
  <c r="F362" i="9"/>
  <c r="H362" i="9" s="1"/>
  <c r="F361" i="9"/>
  <c r="H361" i="9" s="1"/>
  <c r="F360" i="9"/>
  <c r="H360" i="9" s="1"/>
  <c r="F359" i="9"/>
  <c r="H359" i="9" s="1"/>
  <c r="A243" i="9"/>
  <c r="E243" i="9" s="1"/>
  <c r="A242" i="9"/>
  <c r="E242" i="9" s="1"/>
  <c r="A241" i="9"/>
  <c r="E241" i="9" s="1"/>
  <c r="A240" i="9"/>
  <c r="E240" i="9" s="1"/>
  <c r="A239" i="9"/>
  <c r="E239" i="9" s="1"/>
  <c r="A238" i="9"/>
  <c r="E238" i="9" s="1"/>
  <c r="A237" i="9"/>
  <c r="E237" i="9" s="1"/>
  <c r="A236" i="9"/>
  <c r="E236" i="9" s="1"/>
  <c r="A235" i="9"/>
  <c r="E235" i="9" s="1"/>
  <c r="A234" i="9"/>
  <c r="E234" i="9" s="1"/>
  <c r="A233" i="9"/>
  <c r="E233" i="9" s="1"/>
  <c r="A232" i="9"/>
  <c r="E232" i="9" s="1"/>
  <c r="A231" i="9"/>
  <c r="E231" i="9" s="1"/>
  <c r="A230" i="9"/>
  <c r="E230" i="9" s="1"/>
  <c r="A229" i="9"/>
  <c r="E229" i="9" s="1"/>
  <c r="A228" i="9"/>
  <c r="E228" i="9" s="1"/>
  <c r="A227" i="9"/>
  <c r="E227" i="9" s="1"/>
  <c r="A226" i="9"/>
  <c r="E226" i="9" s="1"/>
  <c r="A225" i="9"/>
  <c r="E225" i="9" s="1"/>
  <c r="A224" i="9"/>
  <c r="E224" i="9" s="1"/>
  <c r="A223" i="9"/>
  <c r="A222" i="9"/>
  <c r="E222" i="9" s="1"/>
  <c r="A221" i="9"/>
  <c r="A220" i="9"/>
  <c r="E220" i="9" s="1"/>
  <c r="A219" i="9"/>
  <c r="A218" i="9"/>
  <c r="A217" i="9"/>
  <c r="E217" i="9" s="1"/>
  <c r="A216" i="9"/>
  <c r="E216" i="9" s="1"/>
  <c r="A215" i="9"/>
  <c r="A214" i="9"/>
  <c r="A213" i="9"/>
  <c r="A212" i="9"/>
  <c r="A205" i="9"/>
  <c r="A206" i="9"/>
  <c r="A207" i="9"/>
  <c r="A208" i="9"/>
  <c r="A209" i="9"/>
  <c r="A210" i="9"/>
  <c r="A211" i="9"/>
  <c r="A143" i="9"/>
  <c r="E143" i="9" s="1"/>
  <c r="M143" i="9" s="1"/>
  <c r="A142" i="9"/>
  <c r="E142" i="9" s="1"/>
  <c r="A141" i="9"/>
  <c r="E141" i="9" s="1"/>
  <c r="M141" i="9" s="1"/>
  <c r="A140" i="9"/>
  <c r="E140" i="9" s="1"/>
  <c r="A139" i="9"/>
  <c r="E139" i="9" s="1"/>
  <c r="M139" i="9" s="1"/>
  <c r="A138" i="9"/>
  <c r="E138" i="9" s="1"/>
  <c r="A137" i="9"/>
  <c r="E137" i="9" s="1"/>
  <c r="M137" i="9" s="1"/>
  <c r="A136" i="9"/>
  <c r="E136" i="9" s="1"/>
  <c r="A135" i="9"/>
  <c r="E135" i="9" s="1"/>
  <c r="M135" i="9" s="1"/>
  <c r="A134" i="9"/>
  <c r="E134" i="9" s="1"/>
  <c r="A133" i="9"/>
  <c r="E133" i="9" s="1"/>
  <c r="M133" i="9" s="1"/>
  <c r="A132" i="9"/>
  <c r="E132" i="9"/>
  <c r="A131" i="9"/>
  <c r="E131" i="9" s="1"/>
  <c r="M131" i="9" s="1"/>
  <c r="A130" i="9"/>
  <c r="E130" i="9" s="1"/>
  <c r="A129" i="9"/>
  <c r="E129" i="9" s="1"/>
  <c r="M129" i="9" s="1"/>
  <c r="A128" i="9"/>
  <c r="E128" i="9" s="1"/>
  <c r="A127" i="9"/>
  <c r="E127" i="9" s="1"/>
  <c r="M127" i="9" s="1"/>
  <c r="A126" i="9"/>
  <c r="E126" i="9" s="1"/>
  <c r="A125" i="9"/>
  <c r="E125" i="9" s="1"/>
  <c r="M125" i="9" s="1"/>
  <c r="A124" i="9"/>
  <c r="E124" i="9" s="1"/>
  <c r="A123" i="9"/>
  <c r="E123" i="9" s="1"/>
  <c r="M123" i="9" s="1"/>
  <c r="A122" i="9"/>
  <c r="A121" i="9"/>
  <c r="A120" i="9"/>
  <c r="E120" i="9" s="1"/>
  <c r="A119" i="9"/>
  <c r="A118" i="9"/>
  <c r="E118" i="9" s="1"/>
  <c r="A117" i="9"/>
  <c r="E117" i="9" s="1"/>
  <c r="M117" i="9" s="1"/>
  <c r="A116" i="9"/>
  <c r="A115" i="9"/>
  <c r="A114" i="9"/>
  <c r="A113" i="9"/>
  <c r="A112" i="9"/>
  <c r="A111" i="9"/>
  <c r="A110" i="9"/>
  <c r="A105" i="9"/>
  <c r="A106" i="9"/>
  <c r="A107" i="9"/>
  <c r="A108" i="9"/>
  <c r="A109" i="9"/>
  <c r="A43" i="9"/>
  <c r="E43" i="9" s="1"/>
  <c r="A42" i="9"/>
  <c r="A41" i="9"/>
  <c r="E41" i="9" s="1"/>
  <c r="A40" i="9"/>
  <c r="A39" i="9"/>
  <c r="E39" i="9" s="1"/>
  <c r="A38" i="9"/>
  <c r="A37" i="9"/>
  <c r="A36" i="9"/>
  <c r="A35" i="9"/>
  <c r="A34" i="9"/>
  <c r="E34" i="9" s="1"/>
  <c r="M34" i="9" s="1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E12" i="9" s="1"/>
  <c r="M12" i="9" s="1"/>
  <c r="A11" i="9"/>
  <c r="A10" i="9"/>
  <c r="A9" i="9"/>
  <c r="A5" i="9"/>
  <c r="A6" i="9"/>
  <c r="A7" i="9"/>
  <c r="A8" i="9"/>
  <c r="B231" i="9"/>
  <c r="J231" i="9" s="1"/>
  <c r="C231" i="9"/>
  <c r="K231" i="9" s="1"/>
  <c r="B232" i="9"/>
  <c r="J232" i="9" s="1"/>
  <c r="C232" i="9"/>
  <c r="K232" i="9" s="1"/>
  <c r="B233" i="9"/>
  <c r="J233" i="9" s="1"/>
  <c r="C233" i="9"/>
  <c r="K233" i="9" s="1"/>
  <c r="B234" i="9"/>
  <c r="J234" i="9" s="1"/>
  <c r="C234" i="9"/>
  <c r="K234" i="9" s="1"/>
  <c r="B235" i="9"/>
  <c r="J235" i="9" s="1"/>
  <c r="C235" i="9"/>
  <c r="K235" i="9" s="1"/>
  <c r="B236" i="9"/>
  <c r="J236" i="9" s="1"/>
  <c r="C236" i="9"/>
  <c r="K236" i="9" s="1"/>
  <c r="B237" i="9"/>
  <c r="J237" i="9" s="1"/>
  <c r="C237" i="9"/>
  <c r="K237" i="9" s="1"/>
  <c r="B238" i="9"/>
  <c r="J238" i="9" s="1"/>
  <c r="C238" i="9"/>
  <c r="K238" i="9" s="1"/>
  <c r="B239" i="9"/>
  <c r="J239" i="9" s="1"/>
  <c r="C239" i="9"/>
  <c r="K239" i="9" s="1"/>
  <c r="B240" i="9"/>
  <c r="J240" i="9" s="1"/>
  <c r="C240" i="9"/>
  <c r="K240" i="9" s="1"/>
  <c r="B241" i="9"/>
  <c r="J241" i="9" s="1"/>
  <c r="C241" i="9"/>
  <c r="K241" i="9" s="1"/>
  <c r="B242" i="9"/>
  <c r="J242" i="9" s="1"/>
  <c r="C242" i="9"/>
  <c r="K242" i="9" s="1"/>
  <c r="B243" i="9"/>
  <c r="J243" i="9" s="1"/>
  <c r="C243" i="9"/>
  <c r="K243" i="9" s="1"/>
  <c r="B131" i="9"/>
  <c r="J131" i="9" s="1"/>
  <c r="C131" i="9"/>
  <c r="K131" i="9" s="1"/>
  <c r="B132" i="9"/>
  <c r="J132" i="9" s="1"/>
  <c r="C132" i="9"/>
  <c r="K132" i="9" s="1"/>
  <c r="B133" i="9"/>
  <c r="J133" i="9" s="1"/>
  <c r="C133" i="9"/>
  <c r="K133" i="9" s="1"/>
  <c r="B134" i="9"/>
  <c r="J134" i="9" s="1"/>
  <c r="C134" i="9"/>
  <c r="K134" i="9" s="1"/>
  <c r="B135" i="9"/>
  <c r="J135" i="9" s="1"/>
  <c r="C135" i="9"/>
  <c r="K135" i="9" s="1"/>
  <c r="B136" i="9"/>
  <c r="J136" i="9" s="1"/>
  <c r="C136" i="9"/>
  <c r="K136" i="9" s="1"/>
  <c r="B137" i="9"/>
  <c r="J137" i="9" s="1"/>
  <c r="C137" i="9"/>
  <c r="K137" i="9" s="1"/>
  <c r="B138" i="9"/>
  <c r="J138" i="9" s="1"/>
  <c r="C138" i="9"/>
  <c r="K138" i="9" s="1"/>
  <c r="B139" i="9"/>
  <c r="J139" i="9" s="1"/>
  <c r="C139" i="9"/>
  <c r="K139" i="9" s="1"/>
  <c r="B140" i="9"/>
  <c r="J140" i="9" s="1"/>
  <c r="C140" i="9"/>
  <c r="K140" i="9" s="1"/>
  <c r="B141" i="9"/>
  <c r="J141" i="9" s="1"/>
  <c r="C141" i="9"/>
  <c r="K141" i="9" s="1"/>
  <c r="B142" i="9"/>
  <c r="J142" i="9" s="1"/>
  <c r="C142" i="9"/>
  <c r="K142" i="9" s="1"/>
  <c r="B143" i="9"/>
  <c r="J143" i="9" s="1"/>
  <c r="C143" i="9"/>
  <c r="K143" i="9" s="1"/>
  <c r="B31" i="9"/>
  <c r="J31" i="9" s="1"/>
  <c r="C31" i="9"/>
  <c r="K31" i="9" s="1"/>
  <c r="B32" i="9"/>
  <c r="J32" i="9" s="1"/>
  <c r="C32" i="9"/>
  <c r="K32" i="9" s="1"/>
  <c r="B33" i="9"/>
  <c r="J33" i="9" s="1"/>
  <c r="C33" i="9"/>
  <c r="K33" i="9" s="1"/>
  <c r="B34" i="9"/>
  <c r="J34" i="9" s="1"/>
  <c r="C34" i="9"/>
  <c r="K34" i="9" s="1"/>
  <c r="B35" i="9"/>
  <c r="J35" i="9" s="1"/>
  <c r="C35" i="9"/>
  <c r="K35" i="9" s="1"/>
  <c r="B36" i="9"/>
  <c r="J36" i="9" s="1"/>
  <c r="C36" i="9"/>
  <c r="K36" i="9" s="1"/>
  <c r="B37" i="9"/>
  <c r="J37" i="9" s="1"/>
  <c r="C37" i="9"/>
  <c r="K37" i="9" s="1"/>
  <c r="B38" i="9"/>
  <c r="J38" i="9" s="1"/>
  <c r="C38" i="9"/>
  <c r="K38" i="9" s="1"/>
  <c r="B39" i="9"/>
  <c r="J39" i="9" s="1"/>
  <c r="C39" i="9"/>
  <c r="K39" i="9" s="1"/>
  <c r="B40" i="9"/>
  <c r="J40" i="9" s="1"/>
  <c r="C40" i="9"/>
  <c r="K40" i="9" s="1"/>
  <c r="B41" i="9"/>
  <c r="J41" i="9" s="1"/>
  <c r="C41" i="9"/>
  <c r="K41" i="9" s="1"/>
  <c r="B42" i="9"/>
  <c r="J42" i="9" s="1"/>
  <c r="C42" i="9"/>
  <c r="K42" i="9" s="1"/>
  <c r="B43" i="9"/>
  <c r="J43" i="9" s="1"/>
  <c r="C43" i="9"/>
  <c r="K43" i="9" s="1"/>
  <c r="E104" i="2"/>
  <c r="F104" i="2"/>
  <c r="G104" i="2"/>
  <c r="H104" i="2"/>
  <c r="A2" i="8"/>
  <c r="A332" i="9"/>
  <c r="A333" i="9"/>
  <c r="E333" i="9" s="1"/>
  <c r="A334" i="9"/>
  <c r="E334" i="9" s="1"/>
  <c r="A335" i="9"/>
  <c r="E335" i="9" s="1"/>
  <c r="A336" i="9"/>
  <c r="E336" i="9" s="1"/>
  <c r="A337" i="9"/>
  <c r="E337" i="9" s="1"/>
  <c r="C333" i="9"/>
  <c r="K333" i="9" s="1"/>
  <c r="C210" i="9"/>
  <c r="C8" i="9"/>
  <c r="C205" i="9"/>
  <c r="C206" i="9"/>
  <c r="C207" i="9"/>
  <c r="C106" i="9"/>
  <c r="C209" i="9"/>
  <c r="C208" i="9"/>
  <c r="C105" i="9"/>
  <c r="C9" i="9"/>
  <c r="C336" i="9"/>
  <c r="K336" i="9" s="1"/>
  <c r="C109" i="9"/>
  <c r="C337" i="9"/>
  <c r="K337" i="9" s="1"/>
  <c r="C6" i="9"/>
  <c r="C211" i="9"/>
  <c r="C107" i="9"/>
  <c r="C108" i="9"/>
  <c r="C7" i="9"/>
  <c r="C10" i="9"/>
  <c r="K10" i="9" s="1"/>
  <c r="C5" i="9"/>
  <c r="A338" i="9"/>
  <c r="A339" i="9"/>
  <c r="A340" i="9"/>
  <c r="A341" i="9"/>
  <c r="E341" i="9" s="1"/>
  <c r="A342" i="9"/>
  <c r="E342" i="9" s="1"/>
  <c r="A343" i="9"/>
  <c r="E343" i="9" s="1"/>
  <c r="A344" i="9"/>
  <c r="E344" i="9" s="1"/>
  <c r="A345" i="9"/>
  <c r="E345" i="9" s="1"/>
  <c r="A346" i="9"/>
  <c r="A347" i="9"/>
  <c r="A348" i="9"/>
  <c r="A349" i="9"/>
  <c r="E349" i="9" s="1"/>
  <c r="A350" i="9"/>
  <c r="E350" i="9" s="1"/>
  <c r="A351" i="9"/>
  <c r="E351" i="9" s="1"/>
  <c r="A352" i="9"/>
  <c r="E352" i="9" s="1"/>
  <c r="A353" i="9"/>
  <c r="E353" i="9" s="1"/>
  <c r="A354" i="9"/>
  <c r="A355" i="9"/>
  <c r="A356" i="9"/>
  <c r="A357" i="9"/>
  <c r="E357" i="9" s="1"/>
  <c r="A358" i="9"/>
  <c r="E358" i="9" s="1"/>
  <c r="C110" i="9"/>
  <c r="K110" i="9" s="1"/>
  <c r="C332" i="9"/>
  <c r="K332" i="9" s="1"/>
  <c r="C212" i="9"/>
  <c r="K212" i="9" s="1"/>
  <c r="C335" i="9"/>
  <c r="K335" i="9" s="1"/>
  <c r="C334" i="9"/>
  <c r="K334" i="9" s="1"/>
  <c r="C111" i="9"/>
  <c r="K111" i="9" s="1"/>
  <c r="C217" i="9"/>
  <c r="K217" i="9" s="1"/>
  <c r="C216" i="9"/>
  <c r="K216" i="9" s="1"/>
  <c r="C112" i="9"/>
  <c r="K112" i="9" s="1"/>
  <c r="C214" i="9"/>
  <c r="K214" i="9" s="1"/>
  <c r="C115" i="9"/>
  <c r="K115" i="9" s="1"/>
  <c r="C113" i="9"/>
  <c r="K113" i="9" s="1"/>
  <c r="C116" i="9"/>
  <c r="K116" i="9" s="1"/>
  <c r="C123" i="9"/>
  <c r="K123" i="9" s="1"/>
  <c r="C121" i="9"/>
  <c r="K121" i="9" s="1"/>
  <c r="C122" i="9"/>
  <c r="K122" i="9" s="1"/>
  <c r="C120" i="9"/>
  <c r="K120" i="9" s="1"/>
  <c r="C119" i="9"/>
  <c r="K119" i="9" s="1"/>
  <c r="C124" i="9"/>
  <c r="K124" i="9" s="1"/>
  <c r="C213" i="9"/>
  <c r="K213" i="9" s="1"/>
  <c r="C117" i="9"/>
  <c r="K117" i="9" s="1"/>
  <c r="C118" i="9"/>
  <c r="K118" i="9" s="1"/>
  <c r="C215" i="9"/>
  <c r="K215" i="9" s="1"/>
  <c r="C218" i="9"/>
  <c r="K218" i="9" s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F30" i="8" s="1"/>
  <c r="D39" i="8"/>
  <c r="A33" i="7"/>
  <c r="F38" i="8" s="1"/>
  <c r="H7" i="7"/>
  <c r="D5" i="7"/>
  <c r="D6" i="7"/>
  <c r="D7" i="7"/>
  <c r="D8" i="7"/>
  <c r="D9" i="7"/>
  <c r="H9" i="7"/>
  <c r="H6" i="7"/>
  <c r="H12" i="7"/>
  <c r="D10" i="7"/>
  <c r="D11" i="7"/>
  <c r="D12" i="7"/>
  <c r="H10" i="7"/>
  <c r="H8" i="7"/>
  <c r="H11" i="7"/>
  <c r="H5" i="7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K11" i="9" s="1"/>
  <c r="C13" i="9"/>
  <c r="K13" i="9" s="1"/>
  <c r="C14" i="9"/>
  <c r="K14" i="9" s="1"/>
  <c r="E332" i="9"/>
  <c r="C12" i="9"/>
  <c r="K12" i="9" s="1"/>
  <c r="F36" i="8"/>
  <c r="G5" i="7"/>
  <c r="G7" i="7"/>
  <c r="G9" i="7"/>
  <c r="G8" i="7"/>
  <c r="G6" i="7"/>
  <c r="G12" i="7"/>
  <c r="G10" i="7"/>
  <c r="G11" i="7"/>
  <c r="C30" i="8"/>
  <c r="D30" i="8"/>
  <c r="F5" i="7"/>
  <c r="F7" i="7"/>
  <c r="F9" i="7"/>
  <c r="F8" i="7"/>
  <c r="F6" i="7"/>
  <c r="D27" i="8"/>
  <c r="F12" i="7"/>
  <c r="F10" i="7"/>
  <c r="F11" i="7"/>
  <c r="E21" i="8"/>
  <c r="F21" i="8"/>
  <c r="E5" i="7"/>
  <c r="E7" i="7"/>
  <c r="E9" i="7"/>
  <c r="E8" i="7"/>
  <c r="E6" i="7"/>
  <c r="E12" i="7"/>
  <c r="E10" i="7"/>
  <c r="E11" i="7"/>
  <c r="L32" i="8"/>
  <c r="L30" i="8"/>
  <c r="L26" i="8"/>
  <c r="L15" i="8"/>
  <c r="J39" i="8"/>
  <c r="H36" i="8"/>
  <c r="H30" i="8"/>
  <c r="I30" i="8"/>
  <c r="J30" i="8"/>
  <c r="J21" i="8"/>
  <c r="I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338" i="9"/>
  <c r="E339" i="9"/>
  <c r="E340" i="9"/>
  <c r="E346" i="9"/>
  <c r="E347" i="9"/>
  <c r="E348" i="9"/>
  <c r="E354" i="9"/>
  <c r="E355" i="9"/>
  <c r="E356" i="9"/>
  <c r="C338" i="9"/>
  <c r="K338" i="9" s="1"/>
  <c r="C339" i="9"/>
  <c r="K339" i="9" s="1"/>
  <c r="C340" i="9"/>
  <c r="K340" i="9" s="1"/>
  <c r="C341" i="9"/>
  <c r="K341" i="9" s="1"/>
  <c r="C342" i="9"/>
  <c r="K342" i="9" s="1"/>
  <c r="C343" i="9"/>
  <c r="K343" i="9" s="1"/>
  <c r="C344" i="9"/>
  <c r="K344" i="9" s="1"/>
  <c r="C345" i="9"/>
  <c r="K345" i="9" s="1"/>
  <c r="C346" i="9"/>
  <c r="K346" i="9" s="1"/>
  <c r="C347" i="9"/>
  <c r="K347" i="9" s="1"/>
  <c r="C348" i="9"/>
  <c r="K348" i="9" s="1"/>
  <c r="C349" i="9"/>
  <c r="K349" i="9" s="1"/>
  <c r="C350" i="9"/>
  <c r="K350" i="9" s="1"/>
  <c r="C351" i="9"/>
  <c r="K351" i="9" s="1"/>
  <c r="C352" i="9"/>
  <c r="K352" i="9" s="1"/>
  <c r="C353" i="9"/>
  <c r="K353" i="9" s="1"/>
  <c r="C354" i="9"/>
  <c r="K354" i="9" s="1"/>
  <c r="C355" i="9"/>
  <c r="K355" i="9" s="1"/>
  <c r="C356" i="9"/>
  <c r="K356" i="9" s="1"/>
  <c r="C357" i="9"/>
  <c r="K357" i="9" s="1"/>
  <c r="C358" i="9"/>
  <c r="K358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14" i="9"/>
  <c r="K114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M41" i="8"/>
  <c r="C31" i="10"/>
  <c r="D358" i="9" s="1"/>
  <c r="L358" i="9" s="1"/>
  <c r="B358" i="9"/>
  <c r="J358" i="9" s="1"/>
  <c r="C30" i="10"/>
  <c r="D357" i="9" s="1"/>
  <c r="L357" i="9" s="1"/>
  <c r="B357" i="9"/>
  <c r="J357" i="9" s="1"/>
  <c r="C29" i="10"/>
  <c r="D356" i="9" s="1"/>
  <c r="L356" i="9" s="1"/>
  <c r="B356" i="9"/>
  <c r="J356" i="9" s="1"/>
  <c r="C28" i="10"/>
  <c r="D355" i="9" s="1"/>
  <c r="L355" i="9" s="1"/>
  <c r="B355" i="9"/>
  <c r="J355" i="9" s="1"/>
  <c r="C27" i="10"/>
  <c r="D354" i="9" s="1"/>
  <c r="L354" i="9" s="1"/>
  <c r="B354" i="9"/>
  <c r="J354" i="9" s="1"/>
  <c r="C26" i="10"/>
  <c r="D353" i="9" s="1"/>
  <c r="L353" i="9" s="1"/>
  <c r="B353" i="9"/>
  <c r="J353" i="9" s="1"/>
  <c r="C25" i="10"/>
  <c r="D352" i="9" s="1"/>
  <c r="L352" i="9" s="1"/>
  <c r="B352" i="9"/>
  <c r="J352" i="9" s="1"/>
  <c r="C24" i="10"/>
  <c r="D351" i="9" s="1"/>
  <c r="L351" i="9" s="1"/>
  <c r="B351" i="9"/>
  <c r="J351" i="9" s="1"/>
  <c r="C23" i="10"/>
  <c r="D350" i="9" s="1"/>
  <c r="L350" i="9" s="1"/>
  <c r="B350" i="9"/>
  <c r="J350" i="9" s="1"/>
  <c r="C22" i="10"/>
  <c r="D349" i="9" s="1"/>
  <c r="L349" i="9" s="1"/>
  <c r="B349" i="9"/>
  <c r="J349" i="9" s="1"/>
  <c r="C21" i="10"/>
  <c r="D348" i="9" s="1"/>
  <c r="L348" i="9" s="1"/>
  <c r="B348" i="9"/>
  <c r="J348" i="9" s="1"/>
  <c r="C20" i="10"/>
  <c r="D347" i="9" s="1"/>
  <c r="L347" i="9" s="1"/>
  <c r="B347" i="9"/>
  <c r="J347" i="9" s="1"/>
  <c r="C19" i="10"/>
  <c r="D346" i="9" s="1"/>
  <c r="L346" i="9" s="1"/>
  <c r="B346" i="9"/>
  <c r="J346" i="9" s="1"/>
  <c r="C18" i="10"/>
  <c r="D345" i="9" s="1"/>
  <c r="L345" i="9" s="1"/>
  <c r="B345" i="9"/>
  <c r="J345" i="9" s="1"/>
  <c r="C17" i="10"/>
  <c r="D344" i="9" s="1"/>
  <c r="L344" i="9" s="1"/>
  <c r="B344" i="9"/>
  <c r="J344" i="9" s="1"/>
  <c r="C16" i="10"/>
  <c r="D343" i="9" s="1"/>
  <c r="L343" i="9" s="1"/>
  <c r="B343" i="9"/>
  <c r="J343" i="9" s="1"/>
  <c r="C15" i="10"/>
  <c r="D342" i="9" s="1"/>
  <c r="L342" i="9" s="1"/>
  <c r="B342" i="9"/>
  <c r="J342" i="9" s="1"/>
  <c r="C14" i="10"/>
  <c r="D341" i="9" s="1"/>
  <c r="L341" i="9" s="1"/>
  <c r="B341" i="9"/>
  <c r="J341" i="9" s="1"/>
  <c r="C13" i="10"/>
  <c r="D340" i="9" s="1"/>
  <c r="L340" i="9" s="1"/>
  <c r="B340" i="9"/>
  <c r="J340" i="9" s="1"/>
  <c r="C12" i="10"/>
  <c r="D339" i="9" s="1"/>
  <c r="L339" i="9" s="1"/>
  <c r="B339" i="9"/>
  <c r="J339" i="9" s="1"/>
  <c r="C11" i="10"/>
  <c r="D338" i="9" s="1"/>
  <c r="L338" i="9" s="1"/>
  <c r="B338" i="9"/>
  <c r="J338" i="9" s="1"/>
  <c r="C10" i="10"/>
  <c r="D337" i="9" s="1"/>
  <c r="L337" i="9" s="1"/>
  <c r="B337" i="9"/>
  <c r="J337" i="9" s="1"/>
  <c r="C9" i="10"/>
  <c r="D336" i="9" s="1"/>
  <c r="L336" i="9" s="1"/>
  <c r="B336" i="9"/>
  <c r="J336" i="9" s="1"/>
  <c r="C8" i="10"/>
  <c r="D335" i="9" s="1"/>
  <c r="L335" i="9" s="1"/>
  <c r="B335" i="9"/>
  <c r="J335" i="9" s="1"/>
  <c r="C7" i="10"/>
  <c r="D334" i="9" s="1"/>
  <c r="L334" i="9" s="1"/>
  <c r="B334" i="9"/>
  <c r="J334" i="9" s="1"/>
  <c r="C6" i="10"/>
  <c r="D333" i="9" s="1"/>
  <c r="L333" i="9" s="1"/>
  <c r="B333" i="9"/>
  <c r="J333" i="9" s="1"/>
  <c r="C5" i="10"/>
  <c r="D332" i="9" s="1"/>
  <c r="L332" i="9" s="1"/>
  <c r="B332" i="9"/>
  <c r="J332" i="9" s="1"/>
  <c r="A1" i="10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J219" i="9" s="1"/>
  <c r="B220" i="9"/>
  <c r="J220" i="9" s="1"/>
  <c r="B221" i="9"/>
  <c r="J221" i="9" s="1"/>
  <c r="B222" i="9"/>
  <c r="J222" i="9" s="1"/>
  <c r="B223" i="9"/>
  <c r="J223" i="9" s="1"/>
  <c r="B224" i="9"/>
  <c r="J224" i="9" s="1"/>
  <c r="B225" i="9"/>
  <c r="J225" i="9" s="1"/>
  <c r="B226" i="9"/>
  <c r="J226" i="9" s="1"/>
  <c r="B227" i="9"/>
  <c r="J227" i="9" s="1"/>
  <c r="B228" i="9"/>
  <c r="J228" i="9" s="1"/>
  <c r="B229" i="9"/>
  <c r="J229" i="9" s="1"/>
  <c r="B230" i="9"/>
  <c r="J230" i="9" s="1"/>
  <c r="B205" i="9"/>
  <c r="J2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J125" i="9" s="1"/>
  <c r="B126" i="9"/>
  <c r="J126" i="9" s="1"/>
  <c r="B127" i="9"/>
  <c r="J127" i="9" s="1"/>
  <c r="B128" i="9"/>
  <c r="J128" i="9" s="1"/>
  <c r="B129" i="9"/>
  <c r="J129" i="9" s="1"/>
  <c r="B130" i="9"/>
  <c r="J130" i="9" s="1"/>
  <c r="B105" i="9"/>
  <c r="J10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J12" i="9" s="1"/>
  <c r="B13" i="9"/>
  <c r="J13" i="9" s="1"/>
  <c r="B14" i="9"/>
  <c r="J14" i="9" s="1"/>
  <c r="B15" i="9"/>
  <c r="J15" i="9" s="1"/>
  <c r="B16" i="9"/>
  <c r="J16" i="9" s="1"/>
  <c r="B17" i="9"/>
  <c r="J17" i="9" s="1"/>
  <c r="B18" i="9"/>
  <c r="J18" i="9" s="1"/>
  <c r="B19" i="9"/>
  <c r="J19" i="9" s="1"/>
  <c r="B20" i="9"/>
  <c r="J20" i="9" s="1"/>
  <c r="B21" i="9"/>
  <c r="J21" i="9" s="1"/>
  <c r="B22" i="9"/>
  <c r="J22" i="9" s="1"/>
  <c r="B23" i="9"/>
  <c r="J23" i="9" s="1"/>
  <c r="B24" i="9"/>
  <c r="J24" i="9" s="1"/>
  <c r="B25" i="9"/>
  <c r="J25" i="9" s="1"/>
  <c r="B26" i="9"/>
  <c r="J26" i="9" s="1"/>
  <c r="B27" i="9"/>
  <c r="J27" i="9" s="1"/>
  <c r="B28" i="9"/>
  <c r="J28" i="9" s="1"/>
  <c r="B29" i="9"/>
  <c r="J29" i="9" s="1"/>
  <c r="B30" i="9"/>
  <c r="J30" i="9" s="1"/>
  <c r="B5" i="9"/>
  <c r="J5" i="9" s="1"/>
  <c r="D228" i="9"/>
  <c r="L228" i="9" s="1"/>
  <c r="D218" i="9"/>
  <c r="L218" i="9" s="1"/>
  <c r="D214" i="9"/>
  <c r="L214" i="9" s="1"/>
  <c r="C5" i="7"/>
  <c r="D305" i="9" s="1"/>
  <c r="L305" i="9" s="1"/>
  <c r="C29" i="7"/>
  <c r="D329" i="9" s="1"/>
  <c r="L329" i="9" s="1"/>
  <c r="C28" i="7"/>
  <c r="D328" i="9" s="1"/>
  <c r="L328" i="9" s="1"/>
  <c r="C27" i="7"/>
  <c r="D327" i="9" s="1"/>
  <c r="L327" i="9" s="1"/>
  <c r="C26" i="7"/>
  <c r="D326" i="9" s="1"/>
  <c r="L326" i="9" s="1"/>
  <c r="C25" i="7"/>
  <c r="D325" i="9" s="1"/>
  <c r="L325" i="9" s="1"/>
  <c r="C24" i="7"/>
  <c r="D324" i="9" s="1"/>
  <c r="L324" i="9" s="1"/>
  <c r="C23" i="7"/>
  <c r="D323" i="9" s="1"/>
  <c r="L323" i="9" s="1"/>
  <c r="C22" i="7"/>
  <c r="D322" i="9" s="1"/>
  <c r="L322" i="9" s="1"/>
  <c r="C21" i="7"/>
  <c r="D321" i="9" s="1"/>
  <c r="L321" i="9" s="1"/>
  <c r="C20" i="7"/>
  <c r="D320" i="9" s="1"/>
  <c r="L320" i="9" s="1"/>
  <c r="C19" i="7"/>
  <c r="D319" i="9" s="1"/>
  <c r="L319" i="9" s="1"/>
  <c r="C18" i="7"/>
  <c r="D318" i="9" s="1"/>
  <c r="L318" i="9" s="1"/>
  <c r="C17" i="7"/>
  <c r="D317" i="9" s="1"/>
  <c r="L317" i="9" s="1"/>
  <c r="C16" i="7"/>
  <c r="D316" i="9" s="1"/>
  <c r="L316" i="9" s="1"/>
  <c r="C15" i="7"/>
  <c r="D315" i="9" s="1"/>
  <c r="L315" i="9" s="1"/>
  <c r="C14" i="7"/>
  <c r="D314" i="9" s="1"/>
  <c r="L314" i="9" s="1"/>
  <c r="C13" i="7"/>
  <c r="D313" i="9" s="1"/>
  <c r="L313" i="9" s="1"/>
  <c r="C12" i="7"/>
  <c r="D312" i="9" s="1"/>
  <c r="L312" i="9" s="1"/>
  <c r="C11" i="7"/>
  <c r="D311" i="9" s="1"/>
  <c r="L311" i="9" s="1"/>
  <c r="C10" i="7"/>
  <c r="D310" i="9" s="1"/>
  <c r="L310" i="9" s="1"/>
  <c r="C9" i="7"/>
  <c r="D309" i="9" s="1"/>
  <c r="L309" i="9" s="1"/>
  <c r="C8" i="7"/>
  <c r="D308" i="9" s="1"/>
  <c r="L308" i="9" s="1"/>
  <c r="C7" i="7"/>
  <c r="D307" i="9" s="1"/>
  <c r="L307" i="9" s="1"/>
  <c r="C6" i="7"/>
  <c r="D306" i="9" s="1"/>
  <c r="L306" i="9" s="1"/>
  <c r="C31" i="7"/>
  <c r="D331" i="9" s="1"/>
  <c r="L331" i="9" s="1"/>
  <c r="C30" i="7"/>
  <c r="D330" i="9" s="1"/>
  <c r="L330" i="9" s="1"/>
  <c r="A4" i="8"/>
  <c r="A3" i="8"/>
  <c r="A1" i="2"/>
  <c r="A1" i="5"/>
  <c r="A1" i="6"/>
  <c r="A1" i="7"/>
  <c r="E42" i="9" l="1"/>
  <c r="M42" i="9" s="1"/>
  <c r="E223" i="9"/>
  <c r="E122" i="9"/>
  <c r="E113" i="9"/>
  <c r="M113" i="9" s="1"/>
  <c r="E121" i="9"/>
  <c r="M121" i="9" s="1"/>
  <c r="E119" i="9"/>
  <c r="M119" i="9" s="1"/>
  <c r="E116" i="9"/>
  <c r="F116" i="9" s="1"/>
  <c r="E115" i="9"/>
  <c r="M115" i="9" s="1"/>
  <c r="E114" i="9"/>
  <c r="E112" i="9"/>
  <c r="E111" i="9"/>
  <c r="M111" i="9" s="1"/>
  <c r="L12" i="8"/>
  <c r="L23" i="8"/>
  <c r="E110" i="9"/>
  <c r="L65" i="8" s="1"/>
  <c r="E40" i="9"/>
  <c r="M40" i="9" s="1"/>
  <c r="E33" i="9"/>
  <c r="E37" i="9"/>
  <c r="E38" i="9"/>
  <c r="M38" i="9" s="1"/>
  <c r="E15" i="9"/>
  <c r="E27" i="9"/>
  <c r="E31" i="9"/>
  <c r="E35" i="9"/>
  <c r="E36" i="9"/>
  <c r="M36" i="9" s="1"/>
  <c r="E32" i="9"/>
  <c r="M32" i="9" s="1"/>
  <c r="E28" i="9"/>
  <c r="M28" i="9" s="1"/>
  <c r="E29" i="9"/>
  <c r="E30" i="9"/>
  <c r="M30" i="9" s="1"/>
  <c r="E25" i="9"/>
  <c r="E26" i="9"/>
  <c r="M26" i="9" s="1"/>
  <c r="E19" i="9"/>
  <c r="E23" i="9"/>
  <c r="E24" i="9"/>
  <c r="M24" i="9" s="1"/>
  <c r="E21" i="9"/>
  <c r="E22" i="9"/>
  <c r="M22" i="9" s="1"/>
  <c r="E20" i="9"/>
  <c r="M20" i="9" s="1"/>
  <c r="E17" i="9"/>
  <c r="F17" i="9" s="1"/>
  <c r="H17" i="9" s="1"/>
  <c r="E18" i="9"/>
  <c r="M18" i="9" s="1"/>
  <c r="E16" i="9"/>
  <c r="M16" i="9" s="1"/>
  <c r="E13" i="9"/>
  <c r="M13" i="9" s="1"/>
  <c r="E14" i="9"/>
  <c r="M14" i="9" s="1"/>
  <c r="E11" i="9"/>
  <c r="L91" i="8" s="1"/>
  <c r="E10" i="9"/>
  <c r="M10" i="9" s="1"/>
  <c r="E221" i="9"/>
  <c r="E219" i="9"/>
  <c r="E218" i="9"/>
  <c r="E215" i="9"/>
  <c r="E212" i="9"/>
  <c r="E214" i="9"/>
  <c r="M214" i="9" s="1"/>
  <c r="E213" i="9"/>
  <c r="L32" i="12"/>
  <c r="L15" i="12"/>
  <c r="L35" i="12"/>
  <c r="L24" i="12"/>
  <c r="F121" i="9"/>
  <c r="H121" i="9" s="1"/>
  <c r="F123" i="9"/>
  <c r="H123" i="9" s="1"/>
  <c r="I123" i="9" s="1"/>
  <c r="L29" i="12"/>
  <c r="L26" i="12"/>
  <c r="L12" i="12"/>
  <c r="L23" i="12"/>
  <c r="L17" i="12"/>
  <c r="AI2" i="12"/>
  <c r="AK4" i="12" s="1"/>
  <c r="L20" i="12"/>
  <c r="L11" i="12"/>
  <c r="L14" i="12"/>
  <c r="O38" i="12"/>
  <c r="O39" i="12"/>
  <c r="F295" i="9"/>
  <c r="H295" i="9" s="1"/>
  <c r="I295" i="9" s="1"/>
  <c r="M334" i="9"/>
  <c r="F334" i="9"/>
  <c r="H334" i="9" s="1"/>
  <c r="F28" i="9"/>
  <c r="H28" i="9" s="1"/>
  <c r="F135" i="9"/>
  <c r="H135" i="9" s="1"/>
  <c r="I135" i="9" s="1"/>
  <c r="F141" i="9"/>
  <c r="H141" i="9" s="1"/>
  <c r="I141" i="9" s="1"/>
  <c r="F245" i="9"/>
  <c r="H245" i="9" s="1"/>
  <c r="I245" i="9" s="1"/>
  <c r="F30" i="9"/>
  <c r="H30" i="9" s="1"/>
  <c r="I30" i="9" s="1"/>
  <c r="F12" i="9"/>
  <c r="H12" i="9" s="1"/>
  <c r="I12" i="9" s="1"/>
  <c r="F119" i="9"/>
  <c r="H119" i="9" s="1"/>
  <c r="I119" i="9" s="1"/>
  <c r="F137" i="9"/>
  <c r="H137" i="9" s="1"/>
  <c r="I137" i="9" s="1"/>
  <c r="F32" i="9"/>
  <c r="H32" i="9" s="1"/>
  <c r="M17" i="9"/>
  <c r="F136" i="9"/>
  <c r="H136" i="9" s="1"/>
  <c r="I136" i="9" s="1"/>
  <c r="M136" i="9"/>
  <c r="F169" i="9"/>
  <c r="H169" i="9" s="1"/>
  <c r="I169" i="9" s="1"/>
  <c r="M169" i="9"/>
  <c r="F161" i="9"/>
  <c r="H161" i="9" s="1"/>
  <c r="I161" i="9" s="1"/>
  <c r="M161" i="9"/>
  <c r="F153" i="9"/>
  <c r="H153" i="9" s="1"/>
  <c r="I153" i="9" s="1"/>
  <c r="M153" i="9"/>
  <c r="F307" i="9"/>
  <c r="H307" i="9" s="1"/>
  <c r="M307" i="9"/>
  <c r="F299" i="9"/>
  <c r="H299" i="9" s="1"/>
  <c r="I299" i="9" s="1"/>
  <c r="M299" i="9"/>
  <c r="F124" i="9"/>
  <c r="H124" i="9" s="1"/>
  <c r="I124" i="9" s="1"/>
  <c r="M124" i="9"/>
  <c r="F235" i="9"/>
  <c r="H235" i="9" s="1"/>
  <c r="I235" i="9" s="1"/>
  <c r="M235" i="9"/>
  <c r="F103" i="9"/>
  <c r="H103" i="9" s="1"/>
  <c r="I103" i="9" s="1"/>
  <c r="M103" i="9"/>
  <c r="F95" i="9"/>
  <c r="H95" i="9" s="1"/>
  <c r="I95" i="9" s="1"/>
  <c r="M95" i="9"/>
  <c r="F198" i="9"/>
  <c r="H198" i="9" s="1"/>
  <c r="I198" i="9" s="1"/>
  <c r="M198" i="9"/>
  <c r="F325" i="9"/>
  <c r="H325" i="9" s="1"/>
  <c r="M325" i="9"/>
  <c r="F291" i="9"/>
  <c r="H291" i="9" s="1"/>
  <c r="I291" i="9" s="1"/>
  <c r="M291" i="9"/>
  <c r="F25" i="9"/>
  <c r="H25" i="9" s="1"/>
  <c r="I25" i="9" s="1"/>
  <c r="M25" i="9"/>
  <c r="F71" i="9"/>
  <c r="H71" i="9" s="1"/>
  <c r="I71" i="9" s="1"/>
  <c r="M71" i="9"/>
  <c r="F63" i="9"/>
  <c r="H63" i="9" s="1"/>
  <c r="I63" i="9" s="1"/>
  <c r="M63" i="9"/>
  <c r="F322" i="9"/>
  <c r="H322" i="9" s="1"/>
  <c r="M322" i="9"/>
  <c r="F288" i="9"/>
  <c r="H288" i="9" s="1"/>
  <c r="I288" i="9" s="1"/>
  <c r="M288" i="9"/>
  <c r="F257" i="9"/>
  <c r="H257" i="9" s="1"/>
  <c r="I257" i="9" s="1"/>
  <c r="M257" i="9"/>
  <c r="M336" i="9"/>
  <c r="F336" i="9"/>
  <c r="H336" i="9" s="1"/>
  <c r="F120" i="9"/>
  <c r="H120" i="9" s="1"/>
  <c r="I120" i="9" s="1"/>
  <c r="M120" i="9"/>
  <c r="F221" i="9"/>
  <c r="H221" i="9" s="1"/>
  <c r="I221" i="9" s="1"/>
  <c r="M221" i="9"/>
  <c r="F200" i="9"/>
  <c r="H200" i="9" s="1"/>
  <c r="I200" i="9" s="1"/>
  <c r="M200" i="9"/>
  <c r="F327" i="9"/>
  <c r="H327" i="9" s="1"/>
  <c r="M327" i="9"/>
  <c r="F311" i="9"/>
  <c r="H311" i="9" s="1"/>
  <c r="M311" i="9"/>
  <c r="F306" i="9"/>
  <c r="H306" i="9" s="1"/>
  <c r="M306" i="9"/>
  <c r="F290" i="9"/>
  <c r="H290" i="9" s="1"/>
  <c r="I290" i="9" s="1"/>
  <c r="M290" i="9"/>
  <c r="F282" i="9"/>
  <c r="H282" i="9" s="1"/>
  <c r="I282" i="9" s="1"/>
  <c r="M282" i="9"/>
  <c r="F259" i="9"/>
  <c r="H259" i="9" s="1"/>
  <c r="I259" i="9" s="1"/>
  <c r="M259" i="9"/>
  <c r="F251" i="9"/>
  <c r="H251" i="9" s="1"/>
  <c r="I251" i="9" s="1"/>
  <c r="M251" i="9"/>
  <c r="F33" i="9"/>
  <c r="H33" i="9" s="1"/>
  <c r="I33" i="9" s="1"/>
  <c r="M33" i="9"/>
  <c r="F140" i="9"/>
  <c r="H140" i="9" s="1"/>
  <c r="I140" i="9" s="1"/>
  <c r="M140" i="9"/>
  <c r="F239" i="9"/>
  <c r="H239" i="9" s="1"/>
  <c r="I239" i="9" s="1"/>
  <c r="M239" i="9"/>
  <c r="F313" i="9"/>
  <c r="H313" i="9" s="1"/>
  <c r="M313" i="9"/>
  <c r="F264" i="9"/>
  <c r="H264" i="9" s="1"/>
  <c r="I264" i="9" s="1"/>
  <c r="M264" i="9"/>
  <c r="F256" i="9"/>
  <c r="H256" i="9" s="1"/>
  <c r="I256" i="9" s="1"/>
  <c r="M256" i="9"/>
  <c r="F51" i="9"/>
  <c r="H51" i="9" s="1"/>
  <c r="I51" i="9" s="1"/>
  <c r="M51" i="9"/>
  <c r="F199" i="9"/>
  <c r="H199" i="9" s="1"/>
  <c r="I199" i="9" s="1"/>
  <c r="M199" i="9"/>
  <c r="F326" i="9"/>
  <c r="H326" i="9" s="1"/>
  <c r="M326" i="9"/>
  <c r="F305" i="9"/>
  <c r="H305" i="9" s="1"/>
  <c r="M305" i="9"/>
  <c r="F297" i="9"/>
  <c r="H297" i="9" s="1"/>
  <c r="I297" i="9" s="1"/>
  <c r="M297" i="9"/>
  <c r="F29" i="9"/>
  <c r="H29" i="9" s="1"/>
  <c r="M29" i="9"/>
  <c r="F225" i="9"/>
  <c r="H225" i="9" s="1"/>
  <c r="I225" i="9" s="1"/>
  <c r="M225" i="9"/>
  <c r="F315" i="9"/>
  <c r="H315" i="9" s="1"/>
  <c r="M315" i="9"/>
  <c r="F289" i="9"/>
  <c r="H289" i="9" s="1"/>
  <c r="I289" i="9" s="1"/>
  <c r="M289" i="9"/>
  <c r="F266" i="9"/>
  <c r="H266" i="9" s="1"/>
  <c r="I266" i="9" s="1"/>
  <c r="M266" i="9"/>
  <c r="F258" i="9"/>
  <c r="H258" i="9" s="1"/>
  <c r="I258" i="9" s="1"/>
  <c r="M258" i="9"/>
  <c r="F338" i="9"/>
  <c r="H338" i="9" s="1"/>
  <c r="M338" i="9"/>
  <c r="F353" i="9"/>
  <c r="H353" i="9" s="1"/>
  <c r="M353" i="9"/>
  <c r="F335" i="9"/>
  <c r="H335" i="9" s="1"/>
  <c r="M335" i="9"/>
  <c r="F26" i="9"/>
  <c r="H26" i="9" s="1"/>
  <c r="I26" i="9" s="1"/>
  <c r="F35" i="9"/>
  <c r="H35" i="9" s="1"/>
  <c r="M35" i="9"/>
  <c r="F40" i="9"/>
  <c r="H40" i="9" s="1"/>
  <c r="I40" i="9" s="1"/>
  <c r="F117" i="9"/>
  <c r="H117" i="9" s="1"/>
  <c r="I117" i="9" s="1"/>
  <c r="F126" i="9"/>
  <c r="H126" i="9" s="1"/>
  <c r="I126" i="9" s="1"/>
  <c r="M126" i="9"/>
  <c r="F131" i="9"/>
  <c r="H131" i="9" s="1"/>
  <c r="I131" i="9" s="1"/>
  <c r="F213" i="9"/>
  <c r="H213" i="9" s="1"/>
  <c r="M213" i="9"/>
  <c r="F227" i="9"/>
  <c r="H227" i="9" s="1"/>
  <c r="I227" i="9" s="1"/>
  <c r="M227" i="9"/>
  <c r="F241" i="9"/>
  <c r="H241" i="9" s="1"/>
  <c r="I241" i="9" s="1"/>
  <c r="M241" i="9"/>
  <c r="F96" i="9"/>
  <c r="H96" i="9" s="1"/>
  <c r="I96" i="9" s="1"/>
  <c r="M96" i="9"/>
  <c r="F91" i="9"/>
  <c r="H91" i="9" s="1"/>
  <c r="I91" i="9" s="1"/>
  <c r="M91" i="9"/>
  <c r="F78" i="9"/>
  <c r="H78" i="9" s="1"/>
  <c r="I78" i="9" s="1"/>
  <c r="M78" i="9"/>
  <c r="F65" i="9"/>
  <c r="H65" i="9" s="1"/>
  <c r="I65" i="9" s="1"/>
  <c r="M65" i="9"/>
  <c r="F60" i="9"/>
  <c r="H60" i="9" s="1"/>
  <c r="I60" i="9" s="1"/>
  <c r="M60" i="9"/>
  <c r="F52" i="9"/>
  <c r="H52" i="9" s="1"/>
  <c r="I52" i="9" s="1"/>
  <c r="M52" i="9"/>
  <c r="F47" i="9"/>
  <c r="H47" i="9" s="1"/>
  <c r="I47" i="9" s="1"/>
  <c r="M47" i="9"/>
  <c r="F203" i="9"/>
  <c r="H203" i="9" s="1"/>
  <c r="I203" i="9" s="1"/>
  <c r="M203" i="9"/>
  <c r="F196" i="9"/>
  <c r="H196" i="9" s="1"/>
  <c r="I196" i="9" s="1"/>
  <c r="M196" i="9"/>
  <c r="F188" i="9"/>
  <c r="H188" i="9" s="1"/>
  <c r="I188" i="9" s="1"/>
  <c r="M188" i="9"/>
  <c r="F180" i="9"/>
  <c r="H180" i="9" s="1"/>
  <c r="I180" i="9" s="1"/>
  <c r="M180" i="9"/>
  <c r="F172" i="9"/>
  <c r="H172" i="9" s="1"/>
  <c r="I172" i="9" s="1"/>
  <c r="M172" i="9"/>
  <c r="F167" i="9"/>
  <c r="H167" i="9" s="1"/>
  <c r="I167" i="9" s="1"/>
  <c r="M167" i="9"/>
  <c r="F154" i="9"/>
  <c r="H154" i="9" s="1"/>
  <c r="I154" i="9" s="1"/>
  <c r="M154" i="9"/>
  <c r="F144" i="9"/>
  <c r="H144" i="9" s="1"/>
  <c r="I144" i="9" s="1"/>
  <c r="M144" i="9"/>
  <c r="F320" i="9"/>
  <c r="H320" i="9" s="1"/>
  <c r="M320" i="9"/>
  <c r="F308" i="9"/>
  <c r="H308" i="9" s="1"/>
  <c r="M308" i="9"/>
  <c r="F301" i="9"/>
  <c r="H301" i="9" s="1"/>
  <c r="I301" i="9" s="1"/>
  <c r="M301" i="9"/>
  <c r="F294" i="9"/>
  <c r="H294" i="9" s="1"/>
  <c r="I294" i="9" s="1"/>
  <c r="M294" i="9"/>
  <c r="F285" i="9"/>
  <c r="H285" i="9" s="1"/>
  <c r="I285" i="9" s="1"/>
  <c r="M285" i="9"/>
  <c r="F268" i="9"/>
  <c r="H268" i="9" s="1"/>
  <c r="I268" i="9" s="1"/>
  <c r="M268" i="9"/>
  <c r="F348" i="9"/>
  <c r="H348" i="9" s="1"/>
  <c r="M348" i="9"/>
  <c r="F31" i="9"/>
  <c r="H31" i="9" s="1"/>
  <c r="M31" i="9"/>
  <c r="F36" i="9"/>
  <c r="H36" i="9" s="1"/>
  <c r="F113" i="9"/>
  <c r="H113" i="9" s="1"/>
  <c r="F122" i="9"/>
  <c r="H122" i="9" s="1"/>
  <c r="M122" i="9"/>
  <c r="F127" i="9"/>
  <c r="H127" i="9" s="1"/>
  <c r="I127" i="9" s="1"/>
  <c r="F214" i="9"/>
  <c r="H214" i="9" s="1"/>
  <c r="F228" i="9"/>
  <c r="H228" i="9" s="1"/>
  <c r="I228" i="9" s="1"/>
  <c r="M228" i="9"/>
  <c r="F242" i="9"/>
  <c r="H242" i="9" s="1"/>
  <c r="I242" i="9" s="1"/>
  <c r="M242" i="9"/>
  <c r="F101" i="9"/>
  <c r="H101" i="9" s="1"/>
  <c r="I101" i="9" s="1"/>
  <c r="M101" i="9"/>
  <c r="F88" i="9"/>
  <c r="H88" i="9" s="1"/>
  <c r="I88" i="9" s="1"/>
  <c r="M88" i="9"/>
  <c r="F75" i="9"/>
  <c r="H75" i="9" s="1"/>
  <c r="I75" i="9" s="1"/>
  <c r="M75" i="9"/>
  <c r="F70" i="9"/>
  <c r="H70" i="9" s="1"/>
  <c r="I70" i="9" s="1"/>
  <c r="M70" i="9"/>
  <c r="F57" i="9"/>
  <c r="H57" i="9" s="1"/>
  <c r="I57" i="9" s="1"/>
  <c r="M57" i="9"/>
  <c r="F44" i="9"/>
  <c r="H44" i="9" s="1"/>
  <c r="I44" i="9" s="1"/>
  <c r="M44" i="9"/>
  <c r="F193" i="9"/>
  <c r="H193" i="9" s="1"/>
  <c r="I193" i="9" s="1"/>
  <c r="M193" i="9"/>
  <c r="F185" i="9"/>
  <c r="H185" i="9" s="1"/>
  <c r="I185" i="9" s="1"/>
  <c r="M185" i="9"/>
  <c r="F177" i="9"/>
  <c r="H177" i="9" s="1"/>
  <c r="I177" i="9" s="1"/>
  <c r="M177" i="9"/>
  <c r="F164" i="9"/>
  <c r="H164" i="9" s="1"/>
  <c r="I164" i="9" s="1"/>
  <c r="M164" i="9"/>
  <c r="F159" i="9"/>
  <c r="H159" i="9" s="1"/>
  <c r="I159" i="9" s="1"/>
  <c r="M159" i="9"/>
  <c r="F329" i="9"/>
  <c r="H329" i="9" s="1"/>
  <c r="M329" i="9"/>
  <c r="F317" i="9"/>
  <c r="H317" i="9" s="1"/>
  <c r="M317" i="9"/>
  <c r="F310" i="9"/>
  <c r="H310" i="9" s="1"/>
  <c r="M310" i="9"/>
  <c r="F296" i="9"/>
  <c r="H296" i="9" s="1"/>
  <c r="I296" i="9" s="1"/>
  <c r="M296" i="9"/>
  <c r="F263" i="9"/>
  <c r="H263" i="9" s="1"/>
  <c r="I263" i="9" s="1"/>
  <c r="M263" i="9"/>
  <c r="F254" i="9"/>
  <c r="H254" i="9" s="1"/>
  <c r="I254" i="9" s="1"/>
  <c r="M254" i="9"/>
  <c r="F347" i="9"/>
  <c r="H347" i="9" s="1"/>
  <c r="M347" i="9"/>
  <c r="F352" i="9"/>
  <c r="H352" i="9" s="1"/>
  <c r="M352" i="9"/>
  <c r="F344" i="9"/>
  <c r="H344" i="9" s="1"/>
  <c r="M344" i="9"/>
  <c r="F333" i="9"/>
  <c r="H333" i="9" s="1"/>
  <c r="M333" i="9"/>
  <c r="AG340" i="12"/>
  <c r="AG337" i="12"/>
  <c r="AG327" i="12"/>
  <c r="AG322" i="12"/>
  <c r="AG318" i="12"/>
  <c r="AG313" i="12"/>
  <c r="AG312" i="12"/>
  <c r="AG307" i="12"/>
  <c r="AG304" i="12"/>
  <c r="AG296" i="12"/>
  <c r="AG294" i="12"/>
  <c r="AG287" i="12"/>
  <c r="AG285" i="12"/>
  <c r="AG276" i="12"/>
  <c r="AG273" i="12"/>
  <c r="AG264" i="12"/>
  <c r="AG339" i="12"/>
  <c r="AG334" i="12"/>
  <c r="AG330" i="12"/>
  <c r="AG326" i="12"/>
  <c r="AG320" i="12"/>
  <c r="AG316" i="12"/>
  <c r="AG306" i="12"/>
  <c r="AG284" i="12"/>
  <c r="AG271" i="12"/>
  <c r="AG341" i="12"/>
  <c r="AG332" i="12"/>
  <c r="AG324" i="12"/>
  <c r="AG314" i="12"/>
  <c r="AG303" i="12"/>
  <c r="AG299" i="12"/>
  <c r="AG297" i="12"/>
  <c r="AG292" i="12"/>
  <c r="AG283" i="12"/>
  <c r="AG278" i="12"/>
  <c r="AG266" i="12"/>
  <c r="AG333" i="12"/>
  <c r="AG329" i="12"/>
  <c r="AG328" i="12"/>
  <c r="AG301" i="12"/>
  <c r="AG293" i="12"/>
  <c r="AG288" i="12"/>
  <c r="AG272" i="12"/>
  <c r="AG270" i="12"/>
  <c r="AG323" i="12"/>
  <c r="AG291" i="12"/>
  <c r="AG280" i="12"/>
  <c r="AG259" i="12"/>
  <c r="AG254" i="12"/>
  <c r="AG248" i="12"/>
  <c r="AG228" i="12"/>
  <c r="AG335" i="12"/>
  <c r="AG317" i="12"/>
  <c r="AG309" i="12"/>
  <c r="AG267" i="12"/>
  <c r="AG256" i="12"/>
  <c r="AG244" i="12"/>
  <c r="AG242" i="12"/>
  <c r="AG239" i="12"/>
  <c r="AG208" i="12"/>
  <c r="AG201" i="12"/>
  <c r="AG176" i="12"/>
  <c r="AG171" i="12"/>
  <c r="AG167" i="12"/>
  <c r="AG163" i="12"/>
  <c r="AG159" i="12"/>
  <c r="AG155" i="12"/>
  <c r="AG151" i="12"/>
  <c r="AG147" i="12"/>
  <c r="AG143" i="12"/>
  <c r="AG130" i="12"/>
  <c r="AG121" i="12"/>
  <c r="AG113" i="12"/>
  <c r="AG110" i="12"/>
  <c r="AG108" i="12"/>
  <c r="AG105" i="12"/>
  <c r="AG305" i="12"/>
  <c r="AG298" i="12"/>
  <c r="AG289" i="12"/>
  <c r="AG258" i="12"/>
  <c r="AG246" i="12"/>
  <c r="AG230" i="12"/>
  <c r="AG220" i="12"/>
  <c r="AG338" i="12"/>
  <c r="AG325" i="12"/>
  <c r="AG315" i="12"/>
  <c r="AG311" i="12"/>
  <c r="AG295" i="12"/>
  <c r="AG282" i="12"/>
  <c r="AG269" i="12"/>
  <c r="AG260" i="12"/>
  <c r="AG255" i="12"/>
  <c r="AG245" i="12"/>
  <c r="AG233" i="12"/>
  <c r="AG227" i="12"/>
  <c r="AG218" i="12"/>
  <c r="AG216" i="12"/>
  <c r="AG204" i="12"/>
  <c r="AG200" i="12"/>
  <c r="AG198" i="12"/>
  <c r="AG193" i="12"/>
  <c r="AG190" i="12"/>
  <c r="AG186" i="12"/>
  <c r="AG185" i="12"/>
  <c r="AG182" i="12"/>
  <c r="AG181" i="12"/>
  <c r="AG179" i="12"/>
  <c r="AG177" i="12"/>
  <c r="AG175" i="12"/>
  <c r="AG170" i="12"/>
  <c r="AG165" i="12"/>
  <c r="AG157" i="12"/>
  <c r="AG153" i="12"/>
  <c r="AG132" i="12"/>
  <c r="AG128" i="12"/>
  <c r="AG124" i="12"/>
  <c r="AG117" i="12"/>
  <c r="AG109" i="12"/>
  <c r="AG319" i="12"/>
  <c r="AG310" i="12"/>
  <c r="AG274" i="12"/>
  <c r="AG262" i="12"/>
  <c r="AG250" i="12"/>
  <c r="AG240" i="12"/>
  <c r="AG238" i="12"/>
  <c r="AG235" i="12"/>
  <c r="AG229" i="12"/>
  <c r="AG226" i="12"/>
  <c r="AG214" i="12"/>
  <c r="AG211" i="12"/>
  <c r="AG178" i="12"/>
  <c r="AG174" i="12"/>
  <c r="AG140" i="12"/>
  <c r="AG136" i="12"/>
  <c r="AG116" i="12"/>
  <c r="AG111" i="12"/>
  <c r="AG342" i="12"/>
  <c r="AG336" i="12"/>
  <c r="AG331" i="12"/>
  <c r="AG302" i="12"/>
  <c r="AG281" i="12"/>
  <c r="AG277" i="12"/>
  <c r="AG268" i="12"/>
  <c r="AG261" i="12"/>
  <c r="AG257" i="12"/>
  <c r="AG252" i="12"/>
  <c r="AG237" i="12"/>
  <c r="AG231" i="12"/>
  <c r="AG225" i="12"/>
  <c r="AG223" i="12"/>
  <c r="AG213" i="12"/>
  <c r="AG207" i="12"/>
  <c r="AG199" i="12"/>
  <c r="AG189" i="12"/>
  <c r="AG172" i="12"/>
  <c r="AG164" i="12"/>
  <c r="AG160" i="12"/>
  <c r="AG156" i="12"/>
  <c r="AG152" i="12"/>
  <c r="AG148" i="12"/>
  <c r="AG144" i="12"/>
  <c r="AG131" i="12"/>
  <c r="AG127" i="12"/>
  <c r="AG123" i="12"/>
  <c r="AG115" i="12"/>
  <c r="AG129" i="12"/>
  <c r="AG120" i="12"/>
  <c r="AG97" i="12"/>
  <c r="AG84" i="12"/>
  <c r="AG82" i="12"/>
  <c r="AG76" i="12"/>
  <c r="AG74" i="12"/>
  <c r="AG59" i="12"/>
  <c r="AG51" i="12"/>
  <c r="AG43" i="12"/>
  <c r="AG265" i="12"/>
  <c r="AG247" i="12"/>
  <c r="AG236" i="12"/>
  <c r="AG219" i="12"/>
  <c r="AG215" i="12"/>
  <c r="AG205" i="12"/>
  <c r="AG197" i="12"/>
  <c r="AG162" i="12"/>
  <c r="AG146" i="12"/>
  <c r="AG138" i="12"/>
  <c r="AG119" i="12"/>
  <c r="AG99" i="12"/>
  <c r="AG96" i="12"/>
  <c r="AG94" i="12"/>
  <c r="AG81" i="12"/>
  <c r="AG75" i="12"/>
  <c r="AG58" i="12"/>
  <c r="AG50" i="12"/>
  <c r="AG263" i="12"/>
  <c r="AG253" i="12"/>
  <c r="AG224" i="12"/>
  <c r="AG173" i="12"/>
  <c r="AG168" i="12"/>
  <c r="AG161" i="12"/>
  <c r="AG154" i="12"/>
  <c r="AG145" i="12"/>
  <c r="AG137" i="12"/>
  <c r="AG118" i="12"/>
  <c r="AG90" i="12"/>
  <c r="AG80" i="12"/>
  <c r="AG73" i="12"/>
  <c r="AG70" i="12"/>
  <c r="AG57" i="12"/>
  <c r="AG49" i="12"/>
  <c r="AG279" i="12"/>
  <c r="AG243" i="12"/>
  <c r="AG234" i="12"/>
  <c r="AG210" i="12"/>
  <c r="AG196" i="12"/>
  <c r="AG184" i="12"/>
  <c r="AG180" i="12"/>
  <c r="AG135" i="12"/>
  <c r="AG114" i="12"/>
  <c r="AG106" i="12"/>
  <c r="AG102" i="12"/>
  <c r="AG95" i="12"/>
  <c r="AG93" i="12"/>
  <c r="AG83" i="12"/>
  <c r="AG79" i="12"/>
  <c r="AG72" i="12"/>
  <c r="AG69" i="12"/>
  <c r="AG66" i="12"/>
  <c r="AG63" i="12"/>
  <c r="AG56" i="12"/>
  <c r="AG48" i="12"/>
  <c r="AG308" i="12"/>
  <c r="AG290" i="12"/>
  <c r="AG251" i="12"/>
  <c r="AG241" i="12"/>
  <c r="AG232" i="12"/>
  <c r="AG222" i="12"/>
  <c r="AG206" i="12"/>
  <c r="AG195" i="12"/>
  <c r="AG192" i="12"/>
  <c r="AG188" i="12"/>
  <c r="AG134" i="12"/>
  <c r="AG126" i="12"/>
  <c r="AG92" i="12"/>
  <c r="AG89" i="12"/>
  <c r="AG71" i="12"/>
  <c r="AG68" i="12"/>
  <c r="AG55" i="12"/>
  <c r="AG47" i="12"/>
  <c r="AG275" i="12"/>
  <c r="AG203" i="12"/>
  <c r="AG194" i="12"/>
  <c r="AG166" i="12"/>
  <c r="AG150" i="12"/>
  <c r="AG142" i="12"/>
  <c r="AG133" i="12"/>
  <c r="AG125" i="12"/>
  <c r="AG112" i="12"/>
  <c r="AG107" i="12"/>
  <c r="AG104" i="12"/>
  <c r="AG101" i="12"/>
  <c r="AG98" i="12"/>
  <c r="AG88" i="12"/>
  <c r="AG86" i="12"/>
  <c r="AG62" i="12"/>
  <c r="AG54" i="12"/>
  <c r="AG46" i="12"/>
  <c r="AG300" i="12"/>
  <c r="AG217" i="12"/>
  <c r="AG202" i="12"/>
  <c r="AG191" i="12"/>
  <c r="AG187" i="12"/>
  <c r="AG183" i="12"/>
  <c r="AG158" i="12"/>
  <c r="AG149" i="12"/>
  <c r="AG141" i="12"/>
  <c r="AG100" i="12"/>
  <c r="AG91" i="12"/>
  <c r="AG78" i="12"/>
  <c r="AG67" i="12"/>
  <c r="AG65" i="12"/>
  <c r="AG61" i="12"/>
  <c r="AG53" i="12"/>
  <c r="AG45" i="12"/>
  <c r="AG321" i="12"/>
  <c r="AG286" i="12"/>
  <c r="AG249" i="12"/>
  <c r="AG221" i="12"/>
  <c r="AG212" i="12"/>
  <c r="AG209" i="12"/>
  <c r="AG169" i="12"/>
  <c r="AG139" i="12"/>
  <c r="AG122" i="12"/>
  <c r="AG103" i="12"/>
  <c r="AG87" i="12"/>
  <c r="AG85" i="12"/>
  <c r="AG77" i="12"/>
  <c r="AG64" i="12"/>
  <c r="AG60" i="12"/>
  <c r="AG52" i="12"/>
  <c r="AG44" i="12"/>
  <c r="J66" i="8"/>
  <c r="J90" i="8"/>
  <c r="J114" i="8"/>
  <c r="J122" i="8"/>
  <c r="J130" i="8"/>
  <c r="J138" i="8"/>
  <c r="J146" i="8"/>
  <c r="J154" i="8"/>
  <c r="J162" i="8"/>
  <c r="J170" i="8"/>
  <c r="J75" i="8"/>
  <c r="J83" i="8"/>
  <c r="J115" i="8"/>
  <c r="J123" i="8"/>
  <c r="J131" i="8"/>
  <c r="J139" i="8"/>
  <c r="J147" i="8"/>
  <c r="J155" i="8"/>
  <c r="J163" i="8"/>
  <c r="J171" i="8"/>
  <c r="J62" i="8"/>
  <c r="J86" i="8"/>
  <c r="J102" i="8"/>
  <c r="J118" i="8"/>
  <c r="J126" i="8"/>
  <c r="J134" i="8"/>
  <c r="J142" i="8"/>
  <c r="J150" i="8"/>
  <c r="J158" i="8"/>
  <c r="J166" i="8"/>
  <c r="J174" i="8"/>
  <c r="J63" i="8"/>
  <c r="J119" i="8"/>
  <c r="J127" i="8"/>
  <c r="J135" i="8"/>
  <c r="J143" i="8"/>
  <c r="J151" i="8"/>
  <c r="J159" i="8"/>
  <c r="J167" i="8"/>
  <c r="J105" i="8"/>
  <c r="J121" i="8"/>
  <c r="J137" i="8"/>
  <c r="J153" i="8"/>
  <c r="J169" i="8"/>
  <c r="J180" i="8"/>
  <c r="J188" i="8"/>
  <c r="J196" i="8"/>
  <c r="J204" i="8"/>
  <c r="J212" i="8"/>
  <c r="J220" i="8"/>
  <c r="J228" i="8"/>
  <c r="J236" i="8"/>
  <c r="J244" i="8"/>
  <c r="J252" i="8"/>
  <c r="J260" i="8"/>
  <c r="J268" i="8"/>
  <c r="J276" i="8"/>
  <c r="J284" i="8"/>
  <c r="J292" i="8"/>
  <c r="J300" i="8"/>
  <c r="J308" i="8"/>
  <c r="J316" i="8"/>
  <c r="J324" i="8"/>
  <c r="J332" i="8"/>
  <c r="J340" i="8"/>
  <c r="J348" i="8"/>
  <c r="J356" i="8"/>
  <c r="J364" i="8"/>
  <c r="J372" i="8"/>
  <c r="J380" i="8"/>
  <c r="J388" i="8"/>
  <c r="J396" i="8"/>
  <c r="J404" i="8"/>
  <c r="J412" i="8"/>
  <c r="J420" i="8"/>
  <c r="J428" i="8"/>
  <c r="J436" i="8"/>
  <c r="J444" i="8"/>
  <c r="J452" i="8"/>
  <c r="J460" i="8"/>
  <c r="J468" i="8"/>
  <c r="J476" i="8"/>
  <c r="J484" i="8"/>
  <c r="J492" i="8"/>
  <c r="J500" i="8"/>
  <c r="J508" i="8"/>
  <c r="J516" i="8"/>
  <c r="J524" i="8"/>
  <c r="J532" i="8"/>
  <c r="J540" i="8"/>
  <c r="L64" i="8"/>
  <c r="L72" i="8"/>
  <c r="L88" i="8"/>
  <c r="L104" i="8"/>
  <c r="L120" i="8"/>
  <c r="L128" i="8"/>
  <c r="L136" i="8"/>
  <c r="L144" i="8"/>
  <c r="L152" i="8"/>
  <c r="L160" i="8"/>
  <c r="L168" i="8"/>
  <c r="L176" i="8"/>
  <c r="L184" i="8"/>
  <c r="L192" i="8"/>
  <c r="L200" i="8"/>
  <c r="L208" i="8"/>
  <c r="L216" i="8"/>
  <c r="L224" i="8"/>
  <c r="L232" i="8"/>
  <c r="L240" i="8"/>
  <c r="L248" i="8"/>
  <c r="L256" i="8"/>
  <c r="L264" i="8"/>
  <c r="L272" i="8"/>
  <c r="L280" i="8"/>
  <c r="L288" i="8"/>
  <c r="L296" i="8"/>
  <c r="L304" i="8"/>
  <c r="L312" i="8"/>
  <c r="L320" i="8"/>
  <c r="L328" i="8"/>
  <c r="L336" i="8"/>
  <c r="L344" i="8"/>
  <c r="L352" i="8"/>
  <c r="L360" i="8"/>
  <c r="L368" i="8"/>
  <c r="L376" i="8"/>
  <c r="L384" i="8"/>
  <c r="L392" i="8"/>
  <c r="L400" i="8"/>
  <c r="L408" i="8"/>
  <c r="L416" i="8"/>
  <c r="L424" i="8"/>
  <c r="L432" i="8"/>
  <c r="L440" i="8"/>
  <c r="L448" i="8"/>
  <c r="L456" i="8"/>
  <c r="L464" i="8"/>
  <c r="L472" i="8"/>
  <c r="L480" i="8"/>
  <c r="L488" i="8"/>
  <c r="L496" i="8"/>
  <c r="L504" i="8"/>
  <c r="L512" i="8"/>
  <c r="L520" i="8"/>
  <c r="L528" i="8"/>
  <c r="L536" i="8"/>
  <c r="K542" i="8"/>
  <c r="K534" i="8"/>
  <c r="K526" i="8"/>
  <c r="K518" i="8"/>
  <c r="K510" i="8"/>
  <c r="K502" i="8"/>
  <c r="K494" i="8"/>
  <c r="J76" i="8"/>
  <c r="J124" i="8"/>
  <c r="J140" i="8"/>
  <c r="J156" i="8"/>
  <c r="J172" i="8"/>
  <c r="J181" i="8"/>
  <c r="J189" i="8"/>
  <c r="J197" i="8"/>
  <c r="J205" i="8"/>
  <c r="J213" i="8"/>
  <c r="J221" i="8"/>
  <c r="J229" i="8"/>
  <c r="J237" i="8"/>
  <c r="J245" i="8"/>
  <c r="J253" i="8"/>
  <c r="J261" i="8"/>
  <c r="J269" i="8"/>
  <c r="J277" i="8"/>
  <c r="J285" i="8"/>
  <c r="J293" i="8"/>
  <c r="J301" i="8"/>
  <c r="J309" i="8"/>
  <c r="J317" i="8"/>
  <c r="J325" i="8"/>
  <c r="J333" i="8"/>
  <c r="J341" i="8"/>
  <c r="J349" i="8"/>
  <c r="J357" i="8"/>
  <c r="J365" i="8"/>
  <c r="J373" i="8"/>
  <c r="J381" i="8"/>
  <c r="J389" i="8"/>
  <c r="J397" i="8"/>
  <c r="J405" i="8"/>
  <c r="J413" i="8"/>
  <c r="J421" i="8"/>
  <c r="J429" i="8"/>
  <c r="J437" i="8"/>
  <c r="J445" i="8"/>
  <c r="J453" i="8"/>
  <c r="J461" i="8"/>
  <c r="J469" i="8"/>
  <c r="J477" i="8"/>
  <c r="J485" i="8"/>
  <c r="J493" i="8"/>
  <c r="J501" i="8"/>
  <c r="J509" i="8"/>
  <c r="J517" i="8"/>
  <c r="J525" i="8"/>
  <c r="J533" i="8"/>
  <c r="J541" i="8"/>
  <c r="L81" i="8"/>
  <c r="L89" i="8"/>
  <c r="L97" i="8"/>
  <c r="L105" i="8"/>
  <c r="L113" i="8"/>
  <c r="L121" i="8"/>
  <c r="L129" i="8"/>
  <c r="L137" i="8"/>
  <c r="L145" i="8"/>
  <c r="L153" i="8"/>
  <c r="L161" i="8"/>
  <c r="L169" i="8"/>
  <c r="L177" i="8"/>
  <c r="L185" i="8"/>
  <c r="L193" i="8"/>
  <c r="L201" i="8"/>
  <c r="L209" i="8"/>
  <c r="L217" i="8"/>
  <c r="L225" i="8"/>
  <c r="L233" i="8"/>
  <c r="L241" i="8"/>
  <c r="L249" i="8"/>
  <c r="L257" i="8"/>
  <c r="L265" i="8"/>
  <c r="L273" i="8"/>
  <c r="L281" i="8"/>
  <c r="L289" i="8"/>
  <c r="L297" i="8"/>
  <c r="L305" i="8"/>
  <c r="L313" i="8"/>
  <c r="L321" i="8"/>
  <c r="L329" i="8"/>
  <c r="L337" i="8"/>
  <c r="L345" i="8"/>
  <c r="L353" i="8"/>
  <c r="L361" i="8"/>
  <c r="L369" i="8"/>
  <c r="L377" i="8"/>
  <c r="L385" i="8"/>
  <c r="L393" i="8"/>
  <c r="L401" i="8"/>
  <c r="L409" i="8"/>
  <c r="L417" i="8"/>
  <c r="L425" i="8"/>
  <c r="L433" i="8"/>
  <c r="L441" i="8"/>
  <c r="L449" i="8"/>
  <c r="L457" i="8"/>
  <c r="L465" i="8"/>
  <c r="L473" i="8"/>
  <c r="L481" i="8"/>
  <c r="L489" i="8"/>
  <c r="L497" i="8"/>
  <c r="L505" i="8"/>
  <c r="L513" i="8"/>
  <c r="L521" i="8"/>
  <c r="L529" i="8"/>
  <c r="L537" i="8"/>
  <c r="K541" i="8"/>
  <c r="K533" i="8"/>
  <c r="K525" i="8"/>
  <c r="K517" i="8"/>
  <c r="K509" i="8"/>
  <c r="K501" i="8"/>
  <c r="K493" i="8"/>
  <c r="K485" i="8"/>
  <c r="K477" i="8"/>
  <c r="K469" i="8"/>
  <c r="K461" i="8"/>
  <c r="K453" i="8"/>
  <c r="K445" i="8"/>
  <c r="K437" i="8"/>
  <c r="K429" i="8"/>
  <c r="K421" i="8"/>
  <c r="K413" i="8"/>
  <c r="K405" i="8"/>
  <c r="K397" i="8"/>
  <c r="K389" i="8"/>
  <c r="J109" i="8"/>
  <c r="J125" i="8"/>
  <c r="J141" i="8"/>
  <c r="J157" i="8"/>
  <c r="J173" i="8"/>
  <c r="J182" i="8"/>
  <c r="J190" i="8"/>
  <c r="J198" i="8"/>
  <c r="J206" i="8"/>
  <c r="J214" i="8"/>
  <c r="J222" i="8"/>
  <c r="J230" i="8"/>
  <c r="J238" i="8"/>
  <c r="J246" i="8"/>
  <c r="J254" i="8"/>
  <c r="J262" i="8"/>
  <c r="J270" i="8"/>
  <c r="J278" i="8"/>
  <c r="J286" i="8"/>
  <c r="J294" i="8"/>
  <c r="J302" i="8"/>
  <c r="J310" i="8"/>
  <c r="J318" i="8"/>
  <c r="J326" i="8"/>
  <c r="J334" i="8"/>
  <c r="J342" i="8"/>
  <c r="J350" i="8"/>
  <c r="J358" i="8"/>
  <c r="J366" i="8"/>
  <c r="J374" i="8"/>
  <c r="J382" i="8"/>
  <c r="J390" i="8"/>
  <c r="J398" i="8"/>
  <c r="J406" i="8"/>
  <c r="J414" i="8"/>
  <c r="J422" i="8"/>
  <c r="J430" i="8"/>
  <c r="J438" i="8"/>
  <c r="J446" i="8"/>
  <c r="J454" i="8"/>
  <c r="J462" i="8"/>
  <c r="J470" i="8"/>
  <c r="J478" i="8"/>
  <c r="J486" i="8"/>
  <c r="J494" i="8"/>
  <c r="J502" i="8"/>
  <c r="J510" i="8"/>
  <c r="J518" i="8"/>
  <c r="J526" i="8"/>
  <c r="J534" i="8"/>
  <c r="J542" i="8"/>
  <c r="L66" i="8"/>
  <c r="L90" i="8"/>
  <c r="L106" i="8"/>
  <c r="L114" i="8"/>
  <c r="L122" i="8"/>
  <c r="L130" i="8"/>
  <c r="L138" i="8"/>
  <c r="L146" i="8"/>
  <c r="L154" i="8"/>
  <c r="L162" i="8"/>
  <c r="L170" i="8"/>
  <c r="L178" i="8"/>
  <c r="L186" i="8"/>
  <c r="L194" i="8"/>
  <c r="L202" i="8"/>
  <c r="L210" i="8"/>
  <c r="L218" i="8"/>
  <c r="L226" i="8"/>
  <c r="L234" i="8"/>
  <c r="L242" i="8"/>
  <c r="L250" i="8"/>
  <c r="L258" i="8"/>
  <c r="L266" i="8"/>
  <c r="L274" i="8"/>
  <c r="L282" i="8"/>
  <c r="L290" i="8"/>
  <c r="L298" i="8"/>
  <c r="L306" i="8"/>
  <c r="L314" i="8"/>
  <c r="L322" i="8"/>
  <c r="L330" i="8"/>
  <c r="L338" i="8"/>
  <c r="L346" i="8"/>
  <c r="L354" i="8"/>
  <c r="L362" i="8"/>
  <c r="L370" i="8"/>
  <c r="L378" i="8"/>
  <c r="L386" i="8"/>
  <c r="L394" i="8"/>
  <c r="L402" i="8"/>
  <c r="L410" i="8"/>
  <c r="L418" i="8"/>
  <c r="L426" i="8"/>
  <c r="L434" i="8"/>
  <c r="L442" i="8"/>
  <c r="L450" i="8"/>
  <c r="L458" i="8"/>
  <c r="L466" i="8"/>
  <c r="L474" i="8"/>
  <c r="L482" i="8"/>
  <c r="J128" i="8"/>
  <c r="J144" i="8"/>
  <c r="J160" i="8"/>
  <c r="J175" i="8"/>
  <c r="J183" i="8"/>
  <c r="J191" i="8"/>
  <c r="J199" i="8"/>
  <c r="J207" i="8"/>
  <c r="J215" i="8"/>
  <c r="J223" i="8"/>
  <c r="J231" i="8"/>
  <c r="J239" i="8"/>
  <c r="J247" i="8"/>
  <c r="J255" i="8"/>
  <c r="J263" i="8"/>
  <c r="J271" i="8"/>
  <c r="J279" i="8"/>
  <c r="J287" i="8"/>
  <c r="J295" i="8"/>
  <c r="J303" i="8"/>
  <c r="J311" i="8"/>
  <c r="J319" i="8"/>
  <c r="J327" i="8"/>
  <c r="J335" i="8"/>
  <c r="J343" i="8"/>
  <c r="J351" i="8"/>
  <c r="J359" i="8"/>
  <c r="J367" i="8"/>
  <c r="J375" i="8"/>
  <c r="J383" i="8"/>
  <c r="J391" i="8"/>
  <c r="J399" i="8"/>
  <c r="J407" i="8"/>
  <c r="J415" i="8"/>
  <c r="J423" i="8"/>
  <c r="J431" i="8"/>
  <c r="J439" i="8"/>
  <c r="J447" i="8"/>
  <c r="J455" i="8"/>
  <c r="J463" i="8"/>
  <c r="J471" i="8"/>
  <c r="J479" i="8"/>
  <c r="J487" i="8"/>
  <c r="J495" i="8"/>
  <c r="J503" i="8"/>
  <c r="J511" i="8"/>
  <c r="J519" i="8"/>
  <c r="J527" i="8"/>
  <c r="J535" i="8"/>
  <c r="L67" i="8"/>
  <c r="L75" i="8"/>
  <c r="L83" i="8"/>
  <c r="L115" i="8"/>
  <c r="L123" i="8"/>
  <c r="L131" i="8"/>
  <c r="L139" i="8"/>
  <c r="L147" i="8"/>
  <c r="L155" i="8"/>
  <c r="L163" i="8"/>
  <c r="L171" i="8"/>
  <c r="L179" i="8"/>
  <c r="L187" i="8"/>
  <c r="L195" i="8"/>
  <c r="L203" i="8"/>
  <c r="L211" i="8"/>
  <c r="L219" i="8"/>
  <c r="L227" i="8"/>
  <c r="L235" i="8"/>
  <c r="L243" i="8"/>
  <c r="L251" i="8"/>
  <c r="L259" i="8"/>
  <c r="L267" i="8"/>
  <c r="L275" i="8"/>
  <c r="L283" i="8"/>
  <c r="L291" i="8"/>
  <c r="L299" i="8"/>
  <c r="L307" i="8"/>
  <c r="L315" i="8"/>
  <c r="L323" i="8"/>
  <c r="L331" i="8"/>
  <c r="L339" i="8"/>
  <c r="L347" i="8"/>
  <c r="L355" i="8"/>
  <c r="L363" i="8"/>
  <c r="L371" i="8"/>
  <c r="L379" i="8"/>
  <c r="L387" i="8"/>
  <c r="L395" i="8"/>
  <c r="L403" i="8"/>
  <c r="L411" i="8"/>
  <c r="L419" i="8"/>
  <c r="L427" i="8"/>
  <c r="L435" i="8"/>
  <c r="L443" i="8"/>
  <c r="L451" i="8"/>
  <c r="L459" i="8"/>
  <c r="L467" i="8"/>
  <c r="L475" i="8"/>
  <c r="L483" i="8"/>
  <c r="L491" i="8"/>
  <c r="L499" i="8"/>
  <c r="L507" i="8"/>
  <c r="L515" i="8"/>
  <c r="L523" i="8"/>
  <c r="L531" i="8"/>
  <c r="L539" i="8"/>
  <c r="K539" i="8"/>
  <c r="K531" i="8"/>
  <c r="K523" i="8"/>
  <c r="K515" i="8"/>
  <c r="K507" i="8"/>
  <c r="K499" i="8"/>
  <c r="K491" i="8"/>
  <c r="K483" i="8"/>
  <c r="K475" i="8"/>
  <c r="K467" i="8"/>
  <c r="K459" i="8"/>
  <c r="K451" i="8"/>
  <c r="K443" i="8"/>
  <c r="K435" i="8"/>
  <c r="K427" i="8"/>
  <c r="K419" i="8"/>
  <c r="K411" i="8"/>
  <c r="K403" i="8"/>
  <c r="K395" i="8"/>
  <c r="K387" i="8"/>
  <c r="J113" i="8"/>
  <c r="J129" i="8"/>
  <c r="J145" i="8"/>
  <c r="J161" i="8"/>
  <c r="J176" i="8"/>
  <c r="J184" i="8"/>
  <c r="J192" i="8"/>
  <c r="J200" i="8"/>
  <c r="J208" i="8"/>
  <c r="J216" i="8"/>
  <c r="J224" i="8"/>
  <c r="J232" i="8"/>
  <c r="J240" i="8"/>
  <c r="J248" i="8"/>
  <c r="J256" i="8"/>
  <c r="J264" i="8"/>
  <c r="J272" i="8"/>
  <c r="J280" i="8"/>
  <c r="J288" i="8"/>
  <c r="J296" i="8"/>
  <c r="J304" i="8"/>
  <c r="J312" i="8"/>
  <c r="J320" i="8"/>
  <c r="J328" i="8"/>
  <c r="J336" i="8"/>
  <c r="J344" i="8"/>
  <c r="J352" i="8"/>
  <c r="J360" i="8"/>
  <c r="J368" i="8"/>
  <c r="J376" i="8"/>
  <c r="J384" i="8"/>
  <c r="J392" i="8"/>
  <c r="J400" i="8"/>
  <c r="J408" i="8"/>
  <c r="J416" i="8"/>
  <c r="J424" i="8"/>
  <c r="J432" i="8"/>
  <c r="J440" i="8"/>
  <c r="J448" i="8"/>
  <c r="J456" i="8"/>
  <c r="J464" i="8"/>
  <c r="J472" i="8"/>
  <c r="J480" i="8"/>
  <c r="J488" i="8"/>
  <c r="J496" i="8"/>
  <c r="J504" i="8"/>
  <c r="J512" i="8"/>
  <c r="J520" i="8"/>
  <c r="J528" i="8"/>
  <c r="J536" i="8"/>
  <c r="L76" i="8"/>
  <c r="L84" i="8"/>
  <c r="L92" i="8"/>
  <c r="L100" i="8"/>
  <c r="L108" i="8"/>
  <c r="L116" i="8"/>
  <c r="L124" i="8"/>
  <c r="L132" i="8"/>
  <c r="L140" i="8"/>
  <c r="L148" i="8"/>
  <c r="L156" i="8"/>
  <c r="L164" i="8"/>
  <c r="L172" i="8"/>
  <c r="L180" i="8"/>
  <c r="L188" i="8"/>
  <c r="L196" i="8"/>
  <c r="L204" i="8"/>
  <c r="L212" i="8"/>
  <c r="L220" i="8"/>
  <c r="L228" i="8"/>
  <c r="L236" i="8"/>
  <c r="L244" i="8"/>
  <c r="L252" i="8"/>
  <c r="L260" i="8"/>
  <c r="L268" i="8"/>
  <c r="L276" i="8"/>
  <c r="L284" i="8"/>
  <c r="L292" i="8"/>
  <c r="L300" i="8"/>
  <c r="L308" i="8"/>
  <c r="L316" i="8"/>
  <c r="L324" i="8"/>
  <c r="L332" i="8"/>
  <c r="L340" i="8"/>
  <c r="L348" i="8"/>
  <c r="L356" i="8"/>
  <c r="L364" i="8"/>
  <c r="L372" i="8"/>
  <c r="L380" i="8"/>
  <c r="L388" i="8"/>
  <c r="L396" i="8"/>
  <c r="L404" i="8"/>
  <c r="L412" i="8"/>
  <c r="L420" i="8"/>
  <c r="L428" i="8"/>
  <c r="L436" i="8"/>
  <c r="L444" i="8"/>
  <c r="L452" i="8"/>
  <c r="L460" i="8"/>
  <c r="L468" i="8"/>
  <c r="L476" i="8"/>
  <c r="L484" i="8"/>
  <c r="L492" i="8"/>
  <c r="L500" i="8"/>
  <c r="L508" i="8"/>
  <c r="L516" i="8"/>
  <c r="L524" i="8"/>
  <c r="L532" i="8"/>
  <c r="L540" i="8"/>
  <c r="K538" i="8"/>
  <c r="K530" i="8"/>
  <c r="K522" i="8"/>
  <c r="K514" i="8"/>
  <c r="K506" i="8"/>
  <c r="K498" i="8"/>
  <c r="K490" i="8"/>
  <c r="J100" i="8"/>
  <c r="J116" i="8"/>
  <c r="J132" i="8"/>
  <c r="J148" i="8"/>
  <c r="J164" i="8"/>
  <c r="J177" i="8"/>
  <c r="J185" i="8"/>
  <c r="J193" i="8"/>
  <c r="J201" i="8"/>
  <c r="J209" i="8"/>
  <c r="J217" i="8"/>
  <c r="J225" i="8"/>
  <c r="J233" i="8"/>
  <c r="J241" i="8"/>
  <c r="J249" i="8"/>
  <c r="J257" i="8"/>
  <c r="J265" i="8"/>
  <c r="J273" i="8"/>
  <c r="J281" i="8"/>
  <c r="J289" i="8"/>
  <c r="J297" i="8"/>
  <c r="J305" i="8"/>
  <c r="J313" i="8"/>
  <c r="J321" i="8"/>
  <c r="J329" i="8"/>
  <c r="J337" i="8"/>
  <c r="J345" i="8"/>
  <c r="J353" i="8"/>
  <c r="J361" i="8"/>
  <c r="J369" i="8"/>
  <c r="J377" i="8"/>
  <c r="J385" i="8"/>
  <c r="J393" i="8"/>
  <c r="J401" i="8"/>
  <c r="J409" i="8"/>
  <c r="J417" i="8"/>
  <c r="J425" i="8"/>
  <c r="J433" i="8"/>
  <c r="J441" i="8"/>
  <c r="J449" i="8"/>
  <c r="J457" i="8"/>
  <c r="J465" i="8"/>
  <c r="J473" i="8"/>
  <c r="J481" i="8"/>
  <c r="J489" i="8"/>
  <c r="J497" i="8"/>
  <c r="J505" i="8"/>
  <c r="J513" i="8"/>
  <c r="J521" i="8"/>
  <c r="J529" i="8"/>
  <c r="J537" i="8"/>
  <c r="L69" i="8"/>
  <c r="L77" i="8"/>
  <c r="L85" i="8"/>
  <c r="L93" i="8"/>
  <c r="L101" i="8"/>
  <c r="L109" i="8"/>
  <c r="L117" i="8"/>
  <c r="L125" i="8"/>
  <c r="L133" i="8"/>
  <c r="L141" i="8"/>
  <c r="L149" i="8"/>
  <c r="L157" i="8"/>
  <c r="L165" i="8"/>
  <c r="L173" i="8"/>
  <c r="L181" i="8"/>
  <c r="L189" i="8"/>
  <c r="L197" i="8"/>
  <c r="L205" i="8"/>
  <c r="L213" i="8"/>
  <c r="L221" i="8"/>
  <c r="L229" i="8"/>
  <c r="L237" i="8"/>
  <c r="L245" i="8"/>
  <c r="L253" i="8"/>
  <c r="L261" i="8"/>
  <c r="L269" i="8"/>
  <c r="L277" i="8"/>
  <c r="L285" i="8"/>
  <c r="L293" i="8"/>
  <c r="L301" i="8"/>
  <c r="L309" i="8"/>
  <c r="L317" i="8"/>
  <c r="L325" i="8"/>
  <c r="L333" i="8"/>
  <c r="L341" i="8"/>
  <c r="L349" i="8"/>
  <c r="L357" i="8"/>
  <c r="L365" i="8"/>
  <c r="L373" i="8"/>
  <c r="L381" i="8"/>
  <c r="L389" i="8"/>
  <c r="L397" i="8"/>
  <c r="L405" i="8"/>
  <c r="L413" i="8"/>
  <c r="L421" i="8"/>
  <c r="L429" i="8"/>
  <c r="L437" i="8"/>
  <c r="L445" i="8"/>
  <c r="L453" i="8"/>
  <c r="L461" i="8"/>
  <c r="L469" i="8"/>
  <c r="L477" i="8"/>
  <c r="L485" i="8"/>
  <c r="L493" i="8"/>
  <c r="L501" i="8"/>
  <c r="L509" i="8"/>
  <c r="L517" i="8"/>
  <c r="L525" i="8"/>
  <c r="L533" i="8"/>
  <c r="L541" i="8"/>
  <c r="K537" i="8"/>
  <c r="K529" i="8"/>
  <c r="K521" i="8"/>
  <c r="K513" i="8"/>
  <c r="K505" i="8"/>
  <c r="K497" i="8"/>
  <c r="K489" i="8"/>
  <c r="K481" i="8"/>
  <c r="K473" i="8"/>
  <c r="K465" i="8"/>
  <c r="K457" i="8"/>
  <c r="K449" i="8"/>
  <c r="K441" i="8"/>
  <c r="K433" i="8"/>
  <c r="K425" i="8"/>
  <c r="K417" i="8"/>
  <c r="K409" i="8"/>
  <c r="K401" i="8"/>
  <c r="K393" i="8"/>
  <c r="J117" i="8"/>
  <c r="J133" i="8"/>
  <c r="J149" i="8"/>
  <c r="J165" i="8"/>
  <c r="J178" i="8"/>
  <c r="J186" i="8"/>
  <c r="J194" i="8"/>
  <c r="J202" i="8"/>
  <c r="J210" i="8"/>
  <c r="J218" i="8"/>
  <c r="J226" i="8"/>
  <c r="J234" i="8"/>
  <c r="J242" i="8"/>
  <c r="J250" i="8"/>
  <c r="J258" i="8"/>
  <c r="J266" i="8"/>
  <c r="J274" i="8"/>
  <c r="J282" i="8"/>
  <c r="J290" i="8"/>
  <c r="J298" i="8"/>
  <c r="J306" i="8"/>
  <c r="J314" i="8"/>
  <c r="J322" i="8"/>
  <c r="J330" i="8"/>
  <c r="J338" i="8"/>
  <c r="J346" i="8"/>
  <c r="J354" i="8"/>
  <c r="J362" i="8"/>
  <c r="J370" i="8"/>
  <c r="J378" i="8"/>
  <c r="J386" i="8"/>
  <c r="J394" i="8"/>
  <c r="J402" i="8"/>
  <c r="J410" i="8"/>
  <c r="J418" i="8"/>
  <c r="J426" i="8"/>
  <c r="J434" i="8"/>
  <c r="J442" i="8"/>
  <c r="J450" i="8"/>
  <c r="J458" i="8"/>
  <c r="J466" i="8"/>
  <c r="J474" i="8"/>
  <c r="J482" i="8"/>
  <c r="J490" i="8"/>
  <c r="J498" i="8"/>
  <c r="J506" i="8"/>
  <c r="J514" i="8"/>
  <c r="J522" i="8"/>
  <c r="J530" i="8"/>
  <c r="J538" i="8"/>
  <c r="L62" i="8"/>
  <c r="L70" i="8"/>
  <c r="L86" i="8"/>
  <c r="L94" i="8"/>
  <c r="L102" i="8"/>
  <c r="L110" i="8"/>
  <c r="L118" i="8"/>
  <c r="L126" i="8"/>
  <c r="L134" i="8"/>
  <c r="L142" i="8"/>
  <c r="L150" i="8"/>
  <c r="L158" i="8"/>
  <c r="L166" i="8"/>
  <c r="L174" i="8"/>
  <c r="L182" i="8"/>
  <c r="L190" i="8"/>
  <c r="L198" i="8"/>
  <c r="L206" i="8"/>
  <c r="L214" i="8"/>
  <c r="L222" i="8"/>
  <c r="L230" i="8"/>
  <c r="L238" i="8"/>
  <c r="L246" i="8"/>
  <c r="L254" i="8"/>
  <c r="L262" i="8"/>
  <c r="L270" i="8"/>
  <c r="L278" i="8"/>
  <c r="L286" i="8"/>
  <c r="L294" i="8"/>
  <c r="L302" i="8"/>
  <c r="L310" i="8"/>
  <c r="L318" i="8"/>
  <c r="L326" i="8"/>
  <c r="L334" i="8"/>
  <c r="L342" i="8"/>
  <c r="L350" i="8"/>
  <c r="L358" i="8"/>
  <c r="L366" i="8"/>
  <c r="L374" i="8"/>
  <c r="L382" i="8"/>
  <c r="L390" i="8"/>
  <c r="L398" i="8"/>
  <c r="L406" i="8"/>
  <c r="L414" i="8"/>
  <c r="L422" i="8"/>
  <c r="L430" i="8"/>
  <c r="L438" i="8"/>
  <c r="L446" i="8"/>
  <c r="L454" i="8"/>
  <c r="L462" i="8"/>
  <c r="L470" i="8"/>
  <c r="L478" i="8"/>
  <c r="L486" i="8"/>
  <c r="J72" i="8"/>
  <c r="J88" i="8"/>
  <c r="J104" i="8"/>
  <c r="J120" i="8"/>
  <c r="J136" i="8"/>
  <c r="J152" i="8"/>
  <c r="J168" i="8"/>
  <c r="J179" i="8"/>
  <c r="J187" i="8"/>
  <c r="J195" i="8"/>
  <c r="J203" i="8"/>
  <c r="J211" i="8"/>
  <c r="J219" i="8"/>
  <c r="J227" i="8"/>
  <c r="J235" i="8"/>
  <c r="J243" i="8"/>
  <c r="J251" i="8"/>
  <c r="J259" i="8"/>
  <c r="J267" i="8"/>
  <c r="J275" i="8"/>
  <c r="J283" i="8"/>
  <c r="J291" i="8"/>
  <c r="J299" i="8"/>
  <c r="J307" i="8"/>
  <c r="J315" i="8"/>
  <c r="J323" i="8"/>
  <c r="J331" i="8"/>
  <c r="J339" i="8"/>
  <c r="J347" i="8"/>
  <c r="J355" i="8"/>
  <c r="J363" i="8"/>
  <c r="J371" i="8"/>
  <c r="J379" i="8"/>
  <c r="J387" i="8"/>
  <c r="J395" i="8"/>
  <c r="J403" i="8"/>
  <c r="J411" i="8"/>
  <c r="J419" i="8"/>
  <c r="J427" i="8"/>
  <c r="J435" i="8"/>
  <c r="J443" i="8"/>
  <c r="J451" i="8"/>
  <c r="J459" i="8"/>
  <c r="J467" i="8"/>
  <c r="J475" i="8"/>
  <c r="J483" i="8"/>
  <c r="J491" i="8"/>
  <c r="J499" i="8"/>
  <c r="J507" i="8"/>
  <c r="J515" i="8"/>
  <c r="J523" i="8"/>
  <c r="J531" i="8"/>
  <c r="J539" i="8"/>
  <c r="L63" i="8"/>
  <c r="L71" i="8"/>
  <c r="L95" i="8"/>
  <c r="L103" i="8"/>
  <c r="L111" i="8"/>
  <c r="L119" i="8"/>
  <c r="L127" i="8"/>
  <c r="L135" i="8"/>
  <c r="L143" i="8"/>
  <c r="L151" i="8"/>
  <c r="L159" i="8"/>
  <c r="L167" i="8"/>
  <c r="L175" i="8"/>
  <c r="L183" i="8"/>
  <c r="L191" i="8"/>
  <c r="L199" i="8"/>
  <c r="L207" i="8"/>
  <c r="L215" i="8"/>
  <c r="L223" i="8"/>
  <c r="L231" i="8"/>
  <c r="L239" i="8"/>
  <c r="L247" i="8"/>
  <c r="L255" i="8"/>
  <c r="L263" i="8"/>
  <c r="L271" i="8"/>
  <c r="L279" i="8"/>
  <c r="L287" i="8"/>
  <c r="L295" i="8"/>
  <c r="L303" i="8"/>
  <c r="L311" i="8"/>
  <c r="L319" i="8"/>
  <c r="L327" i="8"/>
  <c r="L335" i="8"/>
  <c r="L343" i="8"/>
  <c r="L351" i="8"/>
  <c r="L359" i="8"/>
  <c r="L367" i="8"/>
  <c r="L375" i="8"/>
  <c r="L383" i="8"/>
  <c r="L391" i="8"/>
  <c r="L399" i="8"/>
  <c r="L407" i="8"/>
  <c r="L415" i="8"/>
  <c r="L423" i="8"/>
  <c r="L431" i="8"/>
  <c r="L439" i="8"/>
  <c r="L447" i="8"/>
  <c r="L455" i="8"/>
  <c r="L463" i="8"/>
  <c r="L471" i="8"/>
  <c r="L479" i="8"/>
  <c r="L487" i="8"/>
  <c r="L495" i="8"/>
  <c r="L503" i="8"/>
  <c r="L511" i="8"/>
  <c r="L519" i="8"/>
  <c r="L527" i="8"/>
  <c r="L535" i="8"/>
  <c r="K535" i="8"/>
  <c r="K527" i="8"/>
  <c r="K519" i="8"/>
  <c r="K511" i="8"/>
  <c r="K503" i="8"/>
  <c r="K495" i="8"/>
  <c r="K487" i="8"/>
  <c r="K479" i="8"/>
  <c r="K471" i="8"/>
  <c r="K463" i="8"/>
  <c r="K455" i="8"/>
  <c r="K447" i="8"/>
  <c r="K439" i="8"/>
  <c r="K431" i="8"/>
  <c r="K423" i="8"/>
  <c r="K415" i="8"/>
  <c r="K407" i="8"/>
  <c r="K399" i="8"/>
  <c r="K391" i="8"/>
  <c r="L506" i="8"/>
  <c r="L538" i="8"/>
  <c r="K516" i="8"/>
  <c r="K486" i="8"/>
  <c r="K470" i="8"/>
  <c r="K454" i="8"/>
  <c r="K438" i="8"/>
  <c r="K422" i="8"/>
  <c r="K406" i="8"/>
  <c r="K390" i="8"/>
  <c r="K380" i="8"/>
  <c r="K372" i="8"/>
  <c r="K364" i="8"/>
  <c r="K356" i="8"/>
  <c r="K348" i="8"/>
  <c r="K340" i="8"/>
  <c r="K332" i="8"/>
  <c r="K324" i="8"/>
  <c r="K316" i="8"/>
  <c r="K308" i="8"/>
  <c r="K300" i="8"/>
  <c r="K292" i="8"/>
  <c r="K284" i="8"/>
  <c r="K276" i="8"/>
  <c r="K268" i="8"/>
  <c r="K260" i="8"/>
  <c r="K252" i="8"/>
  <c r="K244" i="8"/>
  <c r="K236" i="8"/>
  <c r="K228" i="8"/>
  <c r="K220" i="8"/>
  <c r="K212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G535" i="8"/>
  <c r="G527" i="8"/>
  <c r="G519" i="8"/>
  <c r="G511" i="8"/>
  <c r="G503" i="8"/>
  <c r="G495" i="8"/>
  <c r="G487" i="8"/>
  <c r="G479" i="8"/>
  <c r="G471" i="8"/>
  <c r="G463" i="8"/>
  <c r="G455" i="8"/>
  <c r="G447" i="8"/>
  <c r="G439" i="8"/>
  <c r="G431" i="8"/>
  <c r="G423" i="8"/>
  <c r="G415" i="8"/>
  <c r="G407" i="8"/>
  <c r="G399" i="8"/>
  <c r="G391" i="8"/>
  <c r="G383" i="8"/>
  <c r="G375" i="8"/>
  <c r="G367" i="8"/>
  <c r="G359" i="8"/>
  <c r="G351" i="8"/>
  <c r="G343" i="8"/>
  <c r="G335" i="8"/>
  <c r="G327" i="8"/>
  <c r="G319" i="8"/>
  <c r="G311" i="8"/>
  <c r="G303" i="8"/>
  <c r="G295" i="8"/>
  <c r="G287" i="8"/>
  <c r="G279" i="8"/>
  <c r="G271" i="8"/>
  <c r="G263" i="8"/>
  <c r="G255" i="8"/>
  <c r="G247" i="8"/>
  <c r="G239" i="8"/>
  <c r="G231" i="8"/>
  <c r="G223" i="8"/>
  <c r="G215" i="8"/>
  <c r="G207" i="8"/>
  <c r="G199" i="8"/>
  <c r="G191" i="8"/>
  <c r="G183" i="8"/>
  <c r="G175" i="8"/>
  <c r="G167" i="8"/>
  <c r="G159" i="8"/>
  <c r="G151" i="8"/>
  <c r="G143" i="8"/>
  <c r="G135" i="8"/>
  <c r="G127" i="8"/>
  <c r="G119" i="8"/>
  <c r="G111" i="8"/>
  <c r="G103" i="8"/>
  <c r="G95" i="8"/>
  <c r="G87" i="8"/>
  <c r="G79" i="8"/>
  <c r="G71" i="8"/>
  <c r="G63" i="8"/>
  <c r="B538" i="8"/>
  <c r="B530" i="8"/>
  <c r="B522" i="8"/>
  <c r="B514" i="8"/>
  <c r="B506" i="8"/>
  <c r="B498" i="8"/>
  <c r="B490" i="8"/>
  <c r="B482" i="8"/>
  <c r="B474" i="8"/>
  <c r="B466" i="8"/>
  <c r="B458" i="8"/>
  <c r="B450" i="8"/>
  <c r="B442" i="8"/>
  <c r="B434" i="8"/>
  <c r="B426" i="8"/>
  <c r="B418" i="8"/>
  <c r="B410" i="8"/>
  <c r="B402" i="8"/>
  <c r="B394" i="8"/>
  <c r="B386" i="8"/>
  <c r="B378" i="8"/>
  <c r="B370" i="8"/>
  <c r="B362" i="8"/>
  <c r="B354" i="8"/>
  <c r="B346" i="8"/>
  <c r="B338" i="8"/>
  <c r="B330" i="8"/>
  <c r="B322" i="8"/>
  <c r="L510" i="8"/>
  <c r="L542" i="8"/>
  <c r="K512" i="8"/>
  <c r="K484" i="8"/>
  <c r="K468" i="8"/>
  <c r="K452" i="8"/>
  <c r="K436" i="8"/>
  <c r="K420" i="8"/>
  <c r="K404" i="8"/>
  <c r="K388" i="8"/>
  <c r="K379" i="8"/>
  <c r="K371" i="8"/>
  <c r="K363" i="8"/>
  <c r="K355" i="8"/>
  <c r="K347" i="8"/>
  <c r="K339" i="8"/>
  <c r="K331" i="8"/>
  <c r="K323" i="8"/>
  <c r="K315" i="8"/>
  <c r="K307" i="8"/>
  <c r="K299" i="8"/>
  <c r="K291" i="8"/>
  <c r="K283" i="8"/>
  <c r="K275" i="8"/>
  <c r="K267" i="8"/>
  <c r="K259" i="8"/>
  <c r="K251" i="8"/>
  <c r="K243" i="8"/>
  <c r="K235" i="8"/>
  <c r="K227" i="8"/>
  <c r="K219" i="8"/>
  <c r="K211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G542" i="8"/>
  <c r="G534" i="8"/>
  <c r="G526" i="8"/>
  <c r="G518" i="8"/>
  <c r="G510" i="8"/>
  <c r="G502" i="8"/>
  <c r="G494" i="8"/>
  <c r="G486" i="8"/>
  <c r="G478" i="8"/>
  <c r="G470" i="8"/>
  <c r="G462" i="8"/>
  <c r="G454" i="8"/>
  <c r="G446" i="8"/>
  <c r="G438" i="8"/>
  <c r="G430" i="8"/>
  <c r="G422" i="8"/>
  <c r="G414" i="8"/>
  <c r="G406" i="8"/>
  <c r="G398" i="8"/>
  <c r="G390" i="8"/>
  <c r="G382" i="8"/>
  <c r="G374" i="8"/>
  <c r="G366" i="8"/>
  <c r="G358" i="8"/>
  <c r="G350" i="8"/>
  <c r="G342" i="8"/>
  <c r="G334" i="8"/>
  <c r="G326" i="8"/>
  <c r="G318" i="8"/>
  <c r="G310" i="8"/>
  <c r="G302" i="8"/>
  <c r="G294" i="8"/>
  <c r="G286" i="8"/>
  <c r="G278" i="8"/>
  <c r="G270" i="8"/>
  <c r="G262" i="8"/>
  <c r="G254" i="8"/>
  <c r="G246" i="8"/>
  <c r="G238" i="8"/>
  <c r="G230" i="8"/>
  <c r="G222" i="8"/>
  <c r="G214" i="8"/>
  <c r="G206" i="8"/>
  <c r="G198" i="8"/>
  <c r="G190" i="8"/>
  <c r="G182" i="8"/>
  <c r="G174" i="8"/>
  <c r="G166" i="8"/>
  <c r="G158" i="8"/>
  <c r="G150" i="8"/>
  <c r="G142" i="8"/>
  <c r="G134" i="8"/>
  <c r="G126" i="8"/>
  <c r="G118" i="8"/>
  <c r="G110" i="8"/>
  <c r="G102" i="8"/>
  <c r="G94" i="8"/>
  <c r="G86" i="8"/>
  <c r="G78" i="8"/>
  <c r="G70" i="8"/>
  <c r="G62" i="8"/>
  <c r="B537" i="8"/>
  <c r="B529" i="8"/>
  <c r="B521" i="8"/>
  <c r="B513" i="8"/>
  <c r="B505" i="8"/>
  <c r="B497" i="8"/>
  <c r="B489" i="8"/>
  <c r="B481" i="8"/>
  <c r="B473" i="8"/>
  <c r="B465" i="8"/>
  <c r="B457" i="8"/>
  <c r="B449" i="8"/>
  <c r="L514" i="8"/>
  <c r="K540" i="8"/>
  <c r="K508" i="8"/>
  <c r="K482" i="8"/>
  <c r="K466" i="8"/>
  <c r="K450" i="8"/>
  <c r="K434" i="8"/>
  <c r="K418" i="8"/>
  <c r="K402" i="8"/>
  <c r="K386" i="8"/>
  <c r="K378" i="8"/>
  <c r="K370" i="8"/>
  <c r="K362" i="8"/>
  <c r="K354" i="8"/>
  <c r="K346" i="8"/>
  <c r="K338" i="8"/>
  <c r="K330" i="8"/>
  <c r="K322" i="8"/>
  <c r="K314" i="8"/>
  <c r="K306" i="8"/>
  <c r="K298" i="8"/>
  <c r="K290" i="8"/>
  <c r="K282" i="8"/>
  <c r="K274" i="8"/>
  <c r="K266" i="8"/>
  <c r="K258" i="8"/>
  <c r="K250" i="8"/>
  <c r="K242" i="8"/>
  <c r="K234" i="8"/>
  <c r="K226" i="8"/>
  <c r="K218" i="8"/>
  <c r="K210" i="8"/>
  <c r="K202" i="8"/>
  <c r="K194" i="8"/>
  <c r="K186" i="8"/>
  <c r="K178" i="8"/>
  <c r="K170" i="8"/>
  <c r="K162" i="8"/>
  <c r="K154" i="8"/>
  <c r="K146" i="8"/>
  <c r="K138" i="8"/>
  <c r="K130" i="8"/>
  <c r="K122" i="8"/>
  <c r="K114" i="8"/>
  <c r="K106" i="8"/>
  <c r="K98" i="8"/>
  <c r="K90" i="8"/>
  <c r="K82" i="8"/>
  <c r="K74" i="8"/>
  <c r="K66" i="8"/>
  <c r="G541" i="8"/>
  <c r="G533" i="8"/>
  <c r="G525" i="8"/>
  <c r="G517" i="8"/>
  <c r="G509" i="8"/>
  <c r="G501" i="8"/>
  <c r="G493" i="8"/>
  <c r="G485" i="8"/>
  <c r="G477" i="8"/>
  <c r="G469" i="8"/>
  <c r="G461" i="8"/>
  <c r="G453" i="8"/>
  <c r="G445" i="8"/>
  <c r="G437" i="8"/>
  <c r="G429" i="8"/>
  <c r="G421" i="8"/>
  <c r="G413" i="8"/>
  <c r="G405" i="8"/>
  <c r="G397" i="8"/>
  <c r="G389" i="8"/>
  <c r="G381" i="8"/>
  <c r="G373" i="8"/>
  <c r="G365" i="8"/>
  <c r="G357" i="8"/>
  <c r="G349" i="8"/>
  <c r="G341" i="8"/>
  <c r="G333" i="8"/>
  <c r="G325" i="8"/>
  <c r="G317" i="8"/>
  <c r="G309" i="8"/>
  <c r="G301" i="8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B536" i="8"/>
  <c r="B528" i="8"/>
  <c r="B520" i="8"/>
  <c r="B512" i="8"/>
  <c r="B504" i="8"/>
  <c r="B496" i="8"/>
  <c r="B488" i="8"/>
  <c r="B480" i="8"/>
  <c r="B472" i="8"/>
  <c r="B464" i="8"/>
  <c r="B456" i="8"/>
  <c r="B448" i="8"/>
  <c r="L518" i="8"/>
  <c r="K536" i="8"/>
  <c r="K504" i="8"/>
  <c r="K480" i="8"/>
  <c r="K464" i="8"/>
  <c r="K448" i="8"/>
  <c r="K432" i="8"/>
  <c r="K416" i="8"/>
  <c r="K400" i="8"/>
  <c r="K385" i="8"/>
  <c r="K377" i="8"/>
  <c r="K369" i="8"/>
  <c r="K361" i="8"/>
  <c r="K353" i="8"/>
  <c r="K345" i="8"/>
  <c r="K337" i="8"/>
  <c r="K329" i="8"/>
  <c r="K321" i="8"/>
  <c r="K313" i="8"/>
  <c r="K305" i="8"/>
  <c r="K297" i="8"/>
  <c r="K289" i="8"/>
  <c r="K281" i="8"/>
  <c r="K273" i="8"/>
  <c r="K265" i="8"/>
  <c r="K257" i="8"/>
  <c r="K249" i="8"/>
  <c r="K241" i="8"/>
  <c r="K233" i="8"/>
  <c r="K225" i="8"/>
  <c r="K217" i="8"/>
  <c r="K209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G540" i="8"/>
  <c r="G532" i="8"/>
  <c r="G524" i="8"/>
  <c r="G516" i="8"/>
  <c r="G508" i="8"/>
  <c r="G500" i="8"/>
  <c r="G492" i="8"/>
  <c r="G484" i="8"/>
  <c r="G476" i="8"/>
  <c r="G468" i="8"/>
  <c r="G460" i="8"/>
  <c r="G452" i="8"/>
  <c r="G444" i="8"/>
  <c r="G436" i="8"/>
  <c r="G428" i="8"/>
  <c r="G420" i="8"/>
  <c r="G412" i="8"/>
  <c r="G404" i="8"/>
  <c r="G396" i="8"/>
  <c r="G388" i="8"/>
  <c r="G380" i="8"/>
  <c r="G372" i="8"/>
  <c r="G364" i="8"/>
  <c r="G356" i="8"/>
  <c r="G348" i="8"/>
  <c r="G340" i="8"/>
  <c r="G332" i="8"/>
  <c r="G324" i="8"/>
  <c r="G316" i="8"/>
  <c r="G308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B535" i="8"/>
  <c r="B527" i="8"/>
  <c r="B519" i="8"/>
  <c r="B511" i="8"/>
  <c r="B503" i="8"/>
  <c r="B495" i="8"/>
  <c r="B487" i="8"/>
  <c r="B479" i="8"/>
  <c r="B471" i="8"/>
  <c r="B463" i="8"/>
  <c r="B455" i="8"/>
  <c r="B447" i="8"/>
  <c r="B439" i="8"/>
  <c r="B431" i="8"/>
  <c r="B423" i="8"/>
  <c r="B415" i="8"/>
  <c r="B407" i="8"/>
  <c r="B399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51" i="8"/>
  <c r="B143" i="8"/>
  <c r="B135" i="8"/>
  <c r="B127" i="8"/>
  <c r="B119" i="8"/>
  <c r="B111" i="8"/>
  <c r="B103" i="8"/>
  <c r="B95" i="8"/>
  <c r="B87" i="8"/>
  <c r="B79" i="8"/>
  <c r="B71" i="8"/>
  <c r="L490" i="8"/>
  <c r="L522" i="8"/>
  <c r="K532" i="8"/>
  <c r="K500" i="8"/>
  <c r="K478" i="8"/>
  <c r="K462" i="8"/>
  <c r="K446" i="8"/>
  <c r="K430" i="8"/>
  <c r="K414" i="8"/>
  <c r="K398" i="8"/>
  <c r="K384" i="8"/>
  <c r="K376" i="8"/>
  <c r="K368" i="8"/>
  <c r="K360" i="8"/>
  <c r="K352" i="8"/>
  <c r="K344" i="8"/>
  <c r="K336" i="8"/>
  <c r="K328" i="8"/>
  <c r="K320" i="8"/>
  <c r="K312" i="8"/>
  <c r="K304" i="8"/>
  <c r="K296" i="8"/>
  <c r="K288" i="8"/>
  <c r="K280" i="8"/>
  <c r="K272" i="8"/>
  <c r="K264" i="8"/>
  <c r="K256" i="8"/>
  <c r="K248" i="8"/>
  <c r="K240" i="8"/>
  <c r="K232" i="8"/>
  <c r="K224" i="8"/>
  <c r="K216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G539" i="8"/>
  <c r="G531" i="8"/>
  <c r="G523" i="8"/>
  <c r="G515" i="8"/>
  <c r="G507" i="8"/>
  <c r="G499" i="8"/>
  <c r="G491" i="8"/>
  <c r="G483" i="8"/>
  <c r="G475" i="8"/>
  <c r="G467" i="8"/>
  <c r="G459" i="8"/>
  <c r="G451" i="8"/>
  <c r="G443" i="8"/>
  <c r="G435" i="8"/>
  <c r="G427" i="8"/>
  <c r="G419" i="8"/>
  <c r="G411" i="8"/>
  <c r="G403" i="8"/>
  <c r="G395" i="8"/>
  <c r="G387" i="8"/>
  <c r="G379" i="8"/>
  <c r="G371" i="8"/>
  <c r="G363" i="8"/>
  <c r="G355" i="8"/>
  <c r="G347" i="8"/>
  <c r="G339" i="8"/>
  <c r="G331" i="8"/>
  <c r="G323" i="8"/>
  <c r="G315" i="8"/>
  <c r="G307" i="8"/>
  <c r="G299" i="8"/>
  <c r="G291" i="8"/>
  <c r="G283" i="8"/>
  <c r="G275" i="8"/>
  <c r="G267" i="8"/>
  <c r="G259" i="8"/>
  <c r="G251" i="8"/>
  <c r="G243" i="8"/>
  <c r="G235" i="8"/>
  <c r="G227" i="8"/>
  <c r="G219" i="8"/>
  <c r="G211" i="8"/>
  <c r="G203" i="8"/>
  <c r="G195" i="8"/>
  <c r="G187" i="8"/>
  <c r="G179" i="8"/>
  <c r="G171" i="8"/>
  <c r="G163" i="8"/>
  <c r="G155" i="8"/>
  <c r="G147" i="8"/>
  <c r="G139" i="8"/>
  <c r="G131" i="8"/>
  <c r="G123" i="8"/>
  <c r="G115" i="8"/>
  <c r="G107" i="8"/>
  <c r="G99" i="8"/>
  <c r="G91" i="8"/>
  <c r="G83" i="8"/>
  <c r="G75" i="8"/>
  <c r="G67" i="8"/>
  <c r="B542" i="8"/>
  <c r="B534" i="8"/>
  <c r="B526" i="8"/>
  <c r="B518" i="8"/>
  <c r="B510" i="8"/>
  <c r="B502" i="8"/>
  <c r="B494" i="8"/>
  <c r="B486" i="8"/>
  <c r="B478" i="8"/>
  <c r="B470" i="8"/>
  <c r="B462" i="8"/>
  <c r="B454" i="8"/>
  <c r="B446" i="8"/>
  <c r="B438" i="8"/>
  <c r="B430" i="8"/>
  <c r="B422" i="8"/>
  <c r="B414" i="8"/>
  <c r="B406" i="8"/>
  <c r="B398" i="8"/>
  <c r="B390" i="8"/>
  <c r="B382" i="8"/>
  <c r="B374" i="8"/>
  <c r="B366" i="8"/>
  <c r="B358" i="8"/>
  <c r="B350" i="8"/>
  <c r="B342" i="8"/>
  <c r="B334" i="8"/>
  <c r="B326" i="8"/>
  <c r="B318" i="8"/>
  <c r="L494" i="8"/>
  <c r="L526" i="8"/>
  <c r="K528" i="8"/>
  <c r="K496" i="8"/>
  <c r="K476" i="8"/>
  <c r="K460" i="8"/>
  <c r="K444" i="8"/>
  <c r="K428" i="8"/>
  <c r="K412" i="8"/>
  <c r="K396" i="8"/>
  <c r="K383" i="8"/>
  <c r="K375" i="8"/>
  <c r="K367" i="8"/>
  <c r="K359" i="8"/>
  <c r="K351" i="8"/>
  <c r="K343" i="8"/>
  <c r="K335" i="8"/>
  <c r="K327" i="8"/>
  <c r="K319" i="8"/>
  <c r="K311" i="8"/>
  <c r="K303" i="8"/>
  <c r="K295" i="8"/>
  <c r="K287" i="8"/>
  <c r="K279" i="8"/>
  <c r="K271" i="8"/>
  <c r="K263" i="8"/>
  <c r="K255" i="8"/>
  <c r="K247" i="8"/>
  <c r="K239" i="8"/>
  <c r="K231" i="8"/>
  <c r="K223" i="8"/>
  <c r="K215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G538" i="8"/>
  <c r="G530" i="8"/>
  <c r="G522" i="8"/>
  <c r="G514" i="8"/>
  <c r="G506" i="8"/>
  <c r="G498" i="8"/>
  <c r="G490" i="8"/>
  <c r="G482" i="8"/>
  <c r="G474" i="8"/>
  <c r="G466" i="8"/>
  <c r="G458" i="8"/>
  <c r="G450" i="8"/>
  <c r="G442" i="8"/>
  <c r="G434" i="8"/>
  <c r="G426" i="8"/>
  <c r="G418" i="8"/>
  <c r="G410" i="8"/>
  <c r="G402" i="8"/>
  <c r="G394" i="8"/>
  <c r="G386" i="8"/>
  <c r="G378" i="8"/>
  <c r="G370" i="8"/>
  <c r="G362" i="8"/>
  <c r="G354" i="8"/>
  <c r="G346" i="8"/>
  <c r="G338" i="8"/>
  <c r="G330" i="8"/>
  <c r="G322" i="8"/>
  <c r="G314" i="8"/>
  <c r="G306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B541" i="8"/>
  <c r="B533" i="8"/>
  <c r="B525" i="8"/>
  <c r="B517" i="8"/>
  <c r="B509" i="8"/>
  <c r="B501" i="8"/>
  <c r="B493" i="8"/>
  <c r="B485" i="8"/>
  <c r="B477" i="8"/>
  <c r="B469" i="8"/>
  <c r="B461" i="8"/>
  <c r="B453" i="8"/>
  <c r="B445" i="8"/>
  <c r="L498" i="8"/>
  <c r="L530" i="8"/>
  <c r="K524" i="8"/>
  <c r="K492" i="8"/>
  <c r="K474" i="8"/>
  <c r="K458" i="8"/>
  <c r="K442" i="8"/>
  <c r="K426" i="8"/>
  <c r="K410" i="8"/>
  <c r="K394" i="8"/>
  <c r="K382" i="8"/>
  <c r="K374" i="8"/>
  <c r="K366" i="8"/>
  <c r="K358" i="8"/>
  <c r="K350" i="8"/>
  <c r="K342" i="8"/>
  <c r="K334" i="8"/>
  <c r="K326" i="8"/>
  <c r="K318" i="8"/>
  <c r="K310" i="8"/>
  <c r="K302" i="8"/>
  <c r="K294" i="8"/>
  <c r="K286" i="8"/>
  <c r="K278" i="8"/>
  <c r="K270" i="8"/>
  <c r="K262" i="8"/>
  <c r="K254" i="8"/>
  <c r="K246" i="8"/>
  <c r="K238" i="8"/>
  <c r="K230" i="8"/>
  <c r="K222" i="8"/>
  <c r="K214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G537" i="8"/>
  <c r="G529" i="8"/>
  <c r="G521" i="8"/>
  <c r="G513" i="8"/>
  <c r="G505" i="8"/>
  <c r="G497" i="8"/>
  <c r="G489" i="8"/>
  <c r="G481" i="8"/>
  <c r="G473" i="8"/>
  <c r="G465" i="8"/>
  <c r="G457" i="8"/>
  <c r="G449" i="8"/>
  <c r="G441" i="8"/>
  <c r="G433" i="8"/>
  <c r="G425" i="8"/>
  <c r="G417" i="8"/>
  <c r="G409" i="8"/>
  <c r="G401" i="8"/>
  <c r="G393" i="8"/>
  <c r="G385" i="8"/>
  <c r="G377" i="8"/>
  <c r="G369" i="8"/>
  <c r="G361" i="8"/>
  <c r="G353" i="8"/>
  <c r="G345" i="8"/>
  <c r="G337" i="8"/>
  <c r="G329" i="8"/>
  <c r="G321" i="8"/>
  <c r="G313" i="8"/>
  <c r="G305" i="8"/>
  <c r="G297" i="8"/>
  <c r="G289" i="8"/>
  <c r="G281" i="8"/>
  <c r="G273" i="8"/>
  <c r="G265" i="8"/>
  <c r="G257" i="8"/>
  <c r="G249" i="8"/>
  <c r="G241" i="8"/>
  <c r="G233" i="8"/>
  <c r="G225" i="8"/>
  <c r="G217" i="8"/>
  <c r="G209" i="8"/>
  <c r="G201" i="8"/>
  <c r="G193" i="8"/>
  <c r="G185" i="8"/>
  <c r="G177" i="8"/>
  <c r="G169" i="8"/>
  <c r="G161" i="8"/>
  <c r="G153" i="8"/>
  <c r="G145" i="8"/>
  <c r="G137" i="8"/>
  <c r="G129" i="8"/>
  <c r="G121" i="8"/>
  <c r="G113" i="8"/>
  <c r="G105" i="8"/>
  <c r="G97" i="8"/>
  <c r="G89" i="8"/>
  <c r="G81" i="8"/>
  <c r="G73" i="8"/>
  <c r="G65" i="8"/>
  <c r="B540" i="8"/>
  <c r="B532" i="8"/>
  <c r="B524" i="8"/>
  <c r="B516" i="8"/>
  <c r="B508" i="8"/>
  <c r="B500" i="8"/>
  <c r="B492" i="8"/>
  <c r="B484" i="8"/>
  <c r="B476" i="8"/>
  <c r="B468" i="8"/>
  <c r="B460" i="8"/>
  <c r="B452" i="8"/>
  <c r="L502" i="8"/>
  <c r="L534" i="8"/>
  <c r="K520" i="8"/>
  <c r="K488" i="8"/>
  <c r="K472" i="8"/>
  <c r="K456" i="8"/>
  <c r="K440" i="8"/>
  <c r="K424" i="8"/>
  <c r="K408" i="8"/>
  <c r="K392" i="8"/>
  <c r="K381" i="8"/>
  <c r="K373" i="8"/>
  <c r="K365" i="8"/>
  <c r="K357" i="8"/>
  <c r="K349" i="8"/>
  <c r="K341" i="8"/>
  <c r="K333" i="8"/>
  <c r="K325" i="8"/>
  <c r="K317" i="8"/>
  <c r="K309" i="8"/>
  <c r="K301" i="8"/>
  <c r="K293" i="8"/>
  <c r="K285" i="8"/>
  <c r="K277" i="8"/>
  <c r="K269" i="8"/>
  <c r="K261" i="8"/>
  <c r="K253" i="8"/>
  <c r="K245" i="8"/>
  <c r="K237" i="8"/>
  <c r="K229" i="8"/>
  <c r="K221" i="8"/>
  <c r="K213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G536" i="8"/>
  <c r="G528" i="8"/>
  <c r="G520" i="8"/>
  <c r="G512" i="8"/>
  <c r="G504" i="8"/>
  <c r="G496" i="8"/>
  <c r="G488" i="8"/>
  <c r="G480" i="8"/>
  <c r="G472" i="8"/>
  <c r="G464" i="8"/>
  <c r="G456" i="8"/>
  <c r="G448" i="8"/>
  <c r="G440" i="8"/>
  <c r="G432" i="8"/>
  <c r="G424" i="8"/>
  <c r="G416" i="8"/>
  <c r="G408" i="8"/>
  <c r="G400" i="8"/>
  <c r="G392" i="8"/>
  <c r="G384" i="8"/>
  <c r="G376" i="8"/>
  <c r="G368" i="8"/>
  <c r="G360" i="8"/>
  <c r="G352" i="8"/>
  <c r="G344" i="8"/>
  <c r="G336" i="8"/>
  <c r="G328" i="8"/>
  <c r="G320" i="8"/>
  <c r="G312" i="8"/>
  <c r="G304" i="8"/>
  <c r="G296" i="8"/>
  <c r="G288" i="8"/>
  <c r="G280" i="8"/>
  <c r="G272" i="8"/>
  <c r="G264" i="8"/>
  <c r="G256" i="8"/>
  <c r="G248" i="8"/>
  <c r="G240" i="8"/>
  <c r="G232" i="8"/>
  <c r="G224" i="8"/>
  <c r="G216" i="8"/>
  <c r="G208" i="8"/>
  <c r="G200" i="8"/>
  <c r="G192" i="8"/>
  <c r="G184" i="8"/>
  <c r="G176" i="8"/>
  <c r="G168" i="8"/>
  <c r="G160" i="8"/>
  <c r="G152" i="8"/>
  <c r="G144" i="8"/>
  <c r="G136" i="8"/>
  <c r="G128" i="8"/>
  <c r="G120" i="8"/>
  <c r="G112" i="8"/>
  <c r="G104" i="8"/>
  <c r="G96" i="8"/>
  <c r="G88" i="8"/>
  <c r="G80" i="8"/>
  <c r="G72" i="8"/>
  <c r="G64" i="8"/>
  <c r="B539" i="8"/>
  <c r="B531" i="8"/>
  <c r="B523" i="8"/>
  <c r="B515" i="8"/>
  <c r="B507" i="8"/>
  <c r="B499" i="8"/>
  <c r="B491" i="8"/>
  <c r="B483" i="8"/>
  <c r="B475" i="8"/>
  <c r="B467" i="8"/>
  <c r="B459" i="8"/>
  <c r="B451" i="8"/>
  <c r="B443" i="8"/>
  <c r="B435" i="8"/>
  <c r="B427" i="8"/>
  <c r="B419" i="8"/>
  <c r="B411" i="8"/>
  <c r="B403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5" i="8"/>
  <c r="B147" i="8"/>
  <c r="B139" i="8"/>
  <c r="B131" i="8"/>
  <c r="B123" i="8"/>
  <c r="B115" i="8"/>
  <c r="B107" i="8"/>
  <c r="B99" i="8"/>
  <c r="B91" i="8"/>
  <c r="B83" i="8"/>
  <c r="B75" i="8"/>
  <c r="B436" i="8"/>
  <c r="B420" i="8"/>
  <c r="B404" i="8"/>
  <c r="B388" i="8"/>
  <c r="B372" i="8"/>
  <c r="B356" i="8"/>
  <c r="B340" i="8"/>
  <c r="B324" i="8"/>
  <c r="B310" i="8"/>
  <c r="B300" i="8"/>
  <c r="B289" i="8"/>
  <c r="B278" i="8"/>
  <c r="B268" i="8"/>
  <c r="B257" i="8"/>
  <c r="B246" i="8"/>
  <c r="B225" i="8"/>
  <c r="B193" i="8"/>
  <c r="B172" i="8"/>
  <c r="B140" i="8"/>
  <c r="B108" i="8"/>
  <c r="B66" i="8"/>
  <c r="B321" i="8"/>
  <c r="B256" i="8"/>
  <c r="B213" i="8"/>
  <c r="B170" i="8"/>
  <c r="B128" i="8"/>
  <c r="B85" i="8"/>
  <c r="B57" i="8"/>
  <c r="B433" i="8"/>
  <c r="B417" i="8"/>
  <c r="B401" i="8"/>
  <c r="B385" i="8"/>
  <c r="B369" i="8"/>
  <c r="B353" i="8"/>
  <c r="B337" i="8"/>
  <c r="B288" i="8"/>
  <c r="B266" i="8"/>
  <c r="B224" i="8"/>
  <c r="B160" i="8"/>
  <c r="B106" i="8"/>
  <c r="B49" i="8"/>
  <c r="B432" i="8"/>
  <c r="B416" i="8"/>
  <c r="B400" i="8"/>
  <c r="B384" i="8"/>
  <c r="B368" i="8"/>
  <c r="B352" i="8"/>
  <c r="B336" i="8"/>
  <c r="B320" i="8"/>
  <c r="B308" i="8"/>
  <c r="B297" i="8"/>
  <c r="B286" i="8"/>
  <c r="B276" i="8"/>
  <c r="B265" i="8"/>
  <c r="B254" i="8"/>
  <c r="B244" i="8"/>
  <c r="B233" i="8"/>
  <c r="B222" i="8"/>
  <c r="B212" i="8"/>
  <c r="B201" i="8"/>
  <c r="B190" i="8"/>
  <c r="B180" i="8"/>
  <c r="B169" i="8"/>
  <c r="B158" i="8"/>
  <c r="B148" i="8"/>
  <c r="B137" i="8"/>
  <c r="B126" i="8"/>
  <c r="B116" i="8"/>
  <c r="B105" i="8"/>
  <c r="B94" i="8"/>
  <c r="B84" i="8"/>
  <c r="B73" i="8"/>
  <c r="B64" i="8"/>
  <c r="B56" i="8"/>
  <c r="B48" i="8"/>
  <c r="B82" i="8"/>
  <c r="B63" i="8"/>
  <c r="B47" i="8"/>
  <c r="B273" i="8"/>
  <c r="B230" i="8"/>
  <c r="B209" i="8"/>
  <c r="B188" i="8"/>
  <c r="B156" i="8"/>
  <c r="B124" i="8"/>
  <c r="B102" i="8"/>
  <c r="B70" i="8"/>
  <c r="B46" i="8"/>
  <c r="B314" i="8"/>
  <c r="B282" i="8"/>
  <c r="B240" i="8"/>
  <c r="B197" i="8"/>
  <c r="B165" i="8"/>
  <c r="B122" i="8"/>
  <c r="B80" i="8"/>
  <c r="B61" i="8"/>
  <c r="B429" i="8"/>
  <c r="B413" i="8"/>
  <c r="B397" i="8"/>
  <c r="B381" i="8"/>
  <c r="B365" i="8"/>
  <c r="B349" i="8"/>
  <c r="B333" i="8"/>
  <c r="B317" i="8"/>
  <c r="B306" i="8"/>
  <c r="B296" i="8"/>
  <c r="B285" i="8"/>
  <c r="B274" i="8"/>
  <c r="B264" i="8"/>
  <c r="B253" i="8"/>
  <c r="B242" i="8"/>
  <c r="B232" i="8"/>
  <c r="B221" i="8"/>
  <c r="B210" i="8"/>
  <c r="B200" i="8"/>
  <c r="B189" i="8"/>
  <c r="B178" i="8"/>
  <c r="B168" i="8"/>
  <c r="B157" i="8"/>
  <c r="B146" i="8"/>
  <c r="B136" i="8"/>
  <c r="B125" i="8"/>
  <c r="B114" i="8"/>
  <c r="B104" i="8"/>
  <c r="B93" i="8"/>
  <c r="B72" i="8"/>
  <c r="B55" i="8"/>
  <c r="B262" i="8"/>
  <c r="B198" i="8"/>
  <c r="B166" i="8"/>
  <c r="B145" i="8"/>
  <c r="B113" i="8"/>
  <c r="B81" i="8"/>
  <c r="B62" i="8"/>
  <c r="B329" i="8"/>
  <c r="B261" i="8"/>
  <c r="B229" i="8"/>
  <c r="B186" i="8"/>
  <c r="B144" i="8"/>
  <c r="B112" i="8"/>
  <c r="B69" i="8"/>
  <c r="B444" i="8"/>
  <c r="B428" i="8"/>
  <c r="B412" i="8"/>
  <c r="B396" i="8"/>
  <c r="B380" i="8"/>
  <c r="B364" i="8"/>
  <c r="B348" i="8"/>
  <c r="B332" i="8"/>
  <c r="B316" i="8"/>
  <c r="B305" i="8"/>
  <c r="B294" i="8"/>
  <c r="B284" i="8"/>
  <c r="B252" i="8"/>
  <c r="B241" i="8"/>
  <c r="B220" i="8"/>
  <c r="B177" i="8"/>
  <c r="B134" i="8"/>
  <c r="B92" i="8"/>
  <c r="B54" i="8"/>
  <c r="B304" i="8"/>
  <c r="B250" i="8"/>
  <c r="B208" i="8"/>
  <c r="B176" i="8"/>
  <c r="B133" i="8"/>
  <c r="B90" i="8"/>
  <c r="B53" i="8"/>
  <c r="B441" i="8"/>
  <c r="B425" i="8"/>
  <c r="B409" i="8"/>
  <c r="B393" i="8"/>
  <c r="B377" i="8"/>
  <c r="B361" i="8"/>
  <c r="B345" i="8"/>
  <c r="B293" i="8"/>
  <c r="B272" i="8"/>
  <c r="B218" i="8"/>
  <c r="B154" i="8"/>
  <c r="B101" i="8"/>
  <c r="B45" i="8"/>
  <c r="B440" i="8"/>
  <c r="B424" i="8"/>
  <c r="B408" i="8"/>
  <c r="B392" i="8"/>
  <c r="B376" i="8"/>
  <c r="B360" i="8"/>
  <c r="B344" i="8"/>
  <c r="B328" i="8"/>
  <c r="B313" i="8"/>
  <c r="B302" i="8"/>
  <c r="B292" i="8"/>
  <c r="B281" i="8"/>
  <c r="B270" i="8"/>
  <c r="B260" i="8"/>
  <c r="B249" i="8"/>
  <c r="B238" i="8"/>
  <c r="B228" i="8"/>
  <c r="B217" i="8"/>
  <c r="B206" i="8"/>
  <c r="B196" i="8"/>
  <c r="B185" i="8"/>
  <c r="B174" i="8"/>
  <c r="B164" i="8"/>
  <c r="B153" i="8"/>
  <c r="B142" i="8"/>
  <c r="B132" i="8"/>
  <c r="B121" i="8"/>
  <c r="B110" i="8"/>
  <c r="B100" i="8"/>
  <c r="B89" i="8"/>
  <c r="B78" i="8"/>
  <c r="B68" i="8"/>
  <c r="B60" i="8"/>
  <c r="B52" i="8"/>
  <c r="B44" i="8"/>
  <c r="B214" i="8"/>
  <c r="B161" i="8"/>
  <c r="B129" i="8"/>
  <c r="B97" i="8"/>
  <c r="B76" i="8"/>
  <c r="B50" i="8"/>
  <c r="B298" i="8"/>
  <c r="B245" i="8"/>
  <c r="B202" i="8"/>
  <c r="B181" i="8"/>
  <c r="B138" i="8"/>
  <c r="B96" i="8"/>
  <c r="B65" i="8"/>
  <c r="B437" i="8"/>
  <c r="B421" i="8"/>
  <c r="B405" i="8"/>
  <c r="B389" i="8"/>
  <c r="B373" i="8"/>
  <c r="B357" i="8"/>
  <c r="B341" i="8"/>
  <c r="B325" i="8"/>
  <c r="B312" i="8"/>
  <c r="B301" i="8"/>
  <c r="B290" i="8"/>
  <c r="B280" i="8"/>
  <c r="B269" i="8"/>
  <c r="B258" i="8"/>
  <c r="B248" i="8"/>
  <c r="B237" i="8"/>
  <c r="B226" i="8"/>
  <c r="B216" i="8"/>
  <c r="B205" i="8"/>
  <c r="B194" i="8"/>
  <c r="B184" i="8"/>
  <c r="B173" i="8"/>
  <c r="B162" i="8"/>
  <c r="B152" i="8"/>
  <c r="B141" i="8"/>
  <c r="B130" i="8"/>
  <c r="B120" i="8"/>
  <c r="B109" i="8"/>
  <c r="B98" i="8"/>
  <c r="B88" i="8"/>
  <c r="B77" i="8"/>
  <c r="B67" i="8"/>
  <c r="B59" i="8"/>
  <c r="B51" i="8"/>
  <c r="B43" i="8"/>
  <c r="B236" i="8"/>
  <c r="B204" i="8"/>
  <c r="B182" i="8"/>
  <c r="B150" i="8"/>
  <c r="B118" i="8"/>
  <c r="B86" i="8"/>
  <c r="B58" i="8"/>
  <c r="B309" i="8"/>
  <c r="B277" i="8"/>
  <c r="B234" i="8"/>
  <c r="B192" i="8"/>
  <c r="B149" i="8"/>
  <c r="B117" i="8"/>
  <c r="B74" i="8"/>
  <c r="F27" i="9"/>
  <c r="H27" i="9" s="1"/>
  <c r="M27" i="9"/>
  <c r="F41" i="9"/>
  <c r="H41" i="9" s="1"/>
  <c r="M41" i="9"/>
  <c r="F118" i="9"/>
  <c r="H118" i="9" s="1"/>
  <c r="I118" i="9" s="1"/>
  <c r="M118" i="9"/>
  <c r="F132" i="9"/>
  <c r="H132" i="9" s="1"/>
  <c r="I132" i="9" s="1"/>
  <c r="M132" i="9"/>
  <c r="F215" i="9"/>
  <c r="H215" i="9" s="1"/>
  <c r="I215" i="9" s="1"/>
  <c r="M215" i="9"/>
  <c r="F222" i="9"/>
  <c r="H222" i="9" s="1"/>
  <c r="M222" i="9"/>
  <c r="F229" i="9"/>
  <c r="H229" i="9" s="1"/>
  <c r="I229" i="9" s="1"/>
  <c r="M229" i="9"/>
  <c r="F236" i="9"/>
  <c r="H236" i="9" s="1"/>
  <c r="I236" i="9" s="1"/>
  <c r="M236" i="9"/>
  <c r="F243" i="9"/>
  <c r="H243" i="9" s="1"/>
  <c r="I243" i="9" s="1"/>
  <c r="M243" i="9"/>
  <c r="F98" i="9"/>
  <c r="H98" i="9" s="1"/>
  <c r="I98" i="9" s="1"/>
  <c r="M98" i="9"/>
  <c r="F93" i="9"/>
  <c r="H93" i="9" s="1"/>
  <c r="I93" i="9" s="1"/>
  <c r="M93" i="9"/>
  <c r="F85" i="9"/>
  <c r="H85" i="9" s="1"/>
  <c r="I85" i="9" s="1"/>
  <c r="M85" i="9"/>
  <c r="F80" i="9"/>
  <c r="H80" i="9" s="1"/>
  <c r="I80" i="9" s="1"/>
  <c r="M80" i="9"/>
  <c r="F72" i="9"/>
  <c r="H72" i="9" s="1"/>
  <c r="I72" i="9" s="1"/>
  <c r="M72" i="9"/>
  <c r="F67" i="9"/>
  <c r="H67" i="9" s="1"/>
  <c r="I67" i="9" s="1"/>
  <c r="M67" i="9"/>
  <c r="F62" i="9"/>
  <c r="H62" i="9" s="1"/>
  <c r="I62" i="9" s="1"/>
  <c r="M62" i="9"/>
  <c r="F54" i="9"/>
  <c r="H54" i="9" s="1"/>
  <c r="I54" i="9" s="1"/>
  <c r="M54" i="9"/>
  <c r="F49" i="9"/>
  <c r="H49" i="9" s="1"/>
  <c r="I49" i="9" s="1"/>
  <c r="M49" i="9"/>
  <c r="F204" i="9"/>
  <c r="H204" i="9" s="1"/>
  <c r="I204" i="9" s="1"/>
  <c r="M204" i="9"/>
  <c r="F190" i="9"/>
  <c r="H190" i="9" s="1"/>
  <c r="I190" i="9" s="1"/>
  <c r="M190" i="9"/>
  <c r="F182" i="9"/>
  <c r="H182" i="9" s="1"/>
  <c r="I182" i="9" s="1"/>
  <c r="M182" i="9"/>
  <c r="F174" i="9"/>
  <c r="H174" i="9" s="1"/>
  <c r="I174" i="9" s="1"/>
  <c r="M174" i="9"/>
  <c r="F156" i="9"/>
  <c r="H156" i="9" s="1"/>
  <c r="I156" i="9" s="1"/>
  <c r="M156" i="9"/>
  <c r="F151" i="9"/>
  <c r="H151" i="9" s="1"/>
  <c r="I151" i="9" s="1"/>
  <c r="M151" i="9"/>
  <c r="F146" i="9"/>
  <c r="H146" i="9" s="1"/>
  <c r="I146" i="9" s="1"/>
  <c r="M146" i="9"/>
  <c r="F312" i="9"/>
  <c r="H312" i="9" s="1"/>
  <c r="M312" i="9"/>
  <c r="F309" i="9"/>
  <c r="H309" i="9" s="1"/>
  <c r="M309" i="9"/>
  <c r="F303" i="9"/>
  <c r="H303" i="9" s="1"/>
  <c r="I303" i="9" s="1"/>
  <c r="M303" i="9"/>
  <c r="F298" i="9"/>
  <c r="H298" i="9" s="1"/>
  <c r="I298" i="9" s="1"/>
  <c r="M298" i="9"/>
  <c r="F277" i="9"/>
  <c r="H277" i="9" s="1"/>
  <c r="I277" i="9" s="1"/>
  <c r="M277" i="9"/>
  <c r="F270" i="9"/>
  <c r="H270" i="9" s="1"/>
  <c r="I270" i="9" s="1"/>
  <c r="M270" i="9"/>
  <c r="F265" i="9"/>
  <c r="H265" i="9" s="1"/>
  <c r="I265" i="9" s="1"/>
  <c r="M265" i="9"/>
  <c r="F260" i="9"/>
  <c r="H260" i="9" s="1"/>
  <c r="I260" i="9" s="1"/>
  <c r="M260" i="9"/>
  <c r="F246" i="9"/>
  <c r="H246" i="9" s="1"/>
  <c r="I246" i="9" s="1"/>
  <c r="M246" i="9"/>
  <c r="F346" i="9"/>
  <c r="H346" i="9" s="1"/>
  <c r="M346" i="9"/>
  <c r="F351" i="9"/>
  <c r="H351" i="9" s="1"/>
  <c r="M351" i="9"/>
  <c r="F343" i="9"/>
  <c r="H343" i="9" s="1"/>
  <c r="M343" i="9"/>
  <c r="F23" i="9"/>
  <c r="H23" i="9" s="1"/>
  <c r="M23" i="9"/>
  <c r="F37" i="9"/>
  <c r="H37" i="9" s="1"/>
  <c r="I37" i="9" s="1"/>
  <c r="M37" i="9"/>
  <c r="F114" i="9"/>
  <c r="H114" i="9" s="1"/>
  <c r="M114" i="9"/>
  <c r="F128" i="9"/>
  <c r="H128" i="9" s="1"/>
  <c r="I128" i="9" s="1"/>
  <c r="M128" i="9"/>
  <c r="F216" i="9"/>
  <c r="H216" i="9" s="1"/>
  <c r="I216" i="9" s="1"/>
  <c r="M216" i="9"/>
  <c r="F223" i="9"/>
  <c r="H223" i="9" s="1"/>
  <c r="I223" i="9" s="1"/>
  <c r="M223" i="9"/>
  <c r="F230" i="9"/>
  <c r="H230" i="9" s="1"/>
  <c r="I230" i="9" s="1"/>
  <c r="M230" i="9"/>
  <c r="F237" i="9"/>
  <c r="H237" i="9" s="1"/>
  <c r="I237" i="9" s="1"/>
  <c r="M237" i="9"/>
  <c r="F90" i="9"/>
  <c r="H90" i="9" s="1"/>
  <c r="I90" i="9" s="1"/>
  <c r="M90" i="9"/>
  <c r="F77" i="9"/>
  <c r="H77" i="9" s="1"/>
  <c r="I77" i="9" s="1"/>
  <c r="M77" i="9"/>
  <c r="F64" i="9"/>
  <c r="H64" i="9" s="1"/>
  <c r="I64" i="9" s="1"/>
  <c r="M64" i="9"/>
  <c r="F59" i="9"/>
  <c r="H59" i="9" s="1"/>
  <c r="I59" i="9" s="1"/>
  <c r="M59" i="9"/>
  <c r="F46" i="9"/>
  <c r="H46" i="9" s="1"/>
  <c r="I46" i="9" s="1"/>
  <c r="M46" i="9"/>
  <c r="F202" i="9"/>
  <c r="H202" i="9" s="1"/>
  <c r="I202" i="9" s="1"/>
  <c r="M202" i="9"/>
  <c r="F195" i="9"/>
  <c r="H195" i="9" s="1"/>
  <c r="I195" i="9" s="1"/>
  <c r="M195" i="9"/>
  <c r="F187" i="9"/>
  <c r="H187" i="9" s="1"/>
  <c r="I187" i="9" s="1"/>
  <c r="M187" i="9"/>
  <c r="F179" i="9"/>
  <c r="H179" i="9" s="1"/>
  <c r="I179" i="9" s="1"/>
  <c r="M179" i="9"/>
  <c r="F171" i="9"/>
  <c r="H171" i="9" s="1"/>
  <c r="I171" i="9" s="1"/>
  <c r="M171" i="9"/>
  <c r="F166" i="9"/>
  <c r="H166" i="9" s="1"/>
  <c r="I166" i="9" s="1"/>
  <c r="M166" i="9"/>
  <c r="F331" i="9"/>
  <c r="H331" i="9" s="1"/>
  <c r="M331" i="9"/>
  <c r="F324" i="9"/>
  <c r="H324" i="9" s="1"/>
  <c r="M324" i="9"/>
  <c r="F319" i="9"/>
  <c r="H319" i="9" s="1"/>
  <c r="M319" i="9"/>
  <c r="F314" i="9"/>
  <c r="H314" i="9" s="1"/>
  <c r="M314" i="9"/>
  <c r="F300" i="9"/>
  <c r="H300" i="9" s="1"/>
  <c r="I300" i="9" s="1"/>
  <c r="M300" i="9"/>
  <c r="F293" i="9"/>
  <c r="H293" i="9" s="1"/>
  <c r="I293" i="9" s="1"/>
  <c r="M293" i="9"/>
  <c r="F284" i="9"/>
  <c r="H284" i="9" s="1"/>
  <c r="I284" i="9" s="1"/>
  <c r="M284" i="9"/>
  <c r="F272" i="9"/>
  <c r="H272" i="9" s="1"/>
  <c r="I272" i="9" s="1"/>
  <c r="M272" i="9"/>
  <c r="F267" i="9"/>
  <c r="H267" i="9" s="1"/>
  <c r="I267" i="9" s="1"/>
  <c r="M267" i="9"/>
  <c r="F255" i="9"/>
  <c r="H255" i="9" s="1"/>
  <c r="I255" i="9" s="1"/>
  <c r="F345" i="9"/>
  <c r="H345" i="9" s="1"/>
  <c r="M345" i="9"/>
  <c r="F358" i="9"/>
  <c r="H358" i="9" s="1"/>
  <c r="M358" i="9"/>
  <c r="F350" i="9"/>
  <c r="H350" i="9" s="1"/>
  <c r="M350" i="9"/>
  <c r="F342" i="9"/>
  <c r="H342" i="9" s="1"/>
  <c r="M342" i="9"/>
  <c r="F10" i="9"/>
  <c r="H10" i="9" s="1"/>
  <c r="F19" i="9"/>
  <c r="H19" i="9" s="1"/>
  <c r="I19" i="9" s="1"/>
  <c r="M19" i="9"/>
  <c r="F24" i="9"/>
  <c r="H24" i="9" s="1"/>
  <c r="I24" i="9" s="1"/>
  <c r="F42" i="9"/>
  <c r="H42" i="9" s="1"/>
  <c r="I42" i="9" s="1"/>
  <c r="F110" i="9"/>
  <c r="H110" i="9" s="1"/>
  <c r="M110" i="9"/>
  <c r="F115" i="9"/>
  <c r="H115" i="9" s="1"/>
  <c r="F133" i="9"/>
  <c r="H133" i="9" s="1"/>
  <c r="I133" i="9" s="1"/>
  <c r="F142" i="9"/>
  <c r="H142" i="9" s="1"/>
  <c r="I142" i="9" s="1"/>
  <c r="M142" i="9"/>
  <c r="F217" i="9"/>
  <c r="H217" i="9" s="1"/>
  <c r="I217" i="9" s="1"/>
  <c r="M217" i="9"/>
  <c r="F224" i="9"/>
  <c r="H224" i="9" s="1"/>
  <c r="I224" i="9" s="1"/>
  <c r="M224" i="9"/>
  <c r="F231" i="9"/>
  <c r="H231" i="9" s="1"/>
  <c r="I231" i="9" s="1"/>
  <c r="M231" i="9"/>
  <c r="F238" i="9"/>
  <c r="H238" i="9" s="1"/>
  <c r="I238" i="9" s="1"/>
  <c r="M238" i="9"/>
  <c r="F100" i="9"/>
  <c r="H100" i="9" s="1"/>
  <c r="I100" i="9" s="1"/>
  <c r="M100" i="9"/>
  <c r="F87" i="9"/>
  <c r="H87" i="9" s="1"/>
  <c r="I87" i="9" s="1"/>
  <c r="M87" i="9"/>
  <c r="F82" i="9"/>
  <c r="H82" i="9" s="1"/>
  <c r="I82" i="9" s="1"/>
  <c r="M82" i="9"/>
  <c r="F74" i="9"/>
  <c r="H74" i="9" s="1"/>
  <c r="I74" i="9" s="1"/>
  <c r="M74" i="9"/>
  <c r="F69" i="9"/>
  <c r="H69" i="9" s="1"/>
  <c r="I69" i="9" s="1"/>
  <c r="M69" i="9"/>
  <c r="F56" i="9"/>
  <c r="H56" i="9" s="1"/>
  <c r="I56" i="9" s="1"/>
  <c r="M56" i="9"/>
  <c r="F192" i="9"/>
  <c r="H192" i="9" s="1"/>
  <c r="I192" i="9" s="1"/>
  <c r="M192" i="9"/>
  <c r="F184" i="9"/>
  <c r="H184" i="9" s="1"/>
  <c r="I184" i="9" s="1"/>
  <c r="M184" i="9"/>
  <c r="F176" i="9"/>
  <c r="H176" i="9" s="1"/>
  <c r="I176" i="9" s="1"/>
  <c r="M176" i="9"/>
  <c r="F163" i="9"/>
  <c r="H163" i="9" s="1"/>
  <c r="I163" i="9" s="1"/>
  <c r="M163" i="9"/>
  <c r="F158" i="9"/>
  <c r="H158" i="9" s="1"/>
  <c r="I158" i="9" s="1"/>
  <c r="M158" i="9"/>
  <c r="F148" i="9"/>
  <c r="H148" i="9" s="1"/>
  <c r="I148" i="9" s="1"/>
  <c r="M148" i="9"/>
  <c r="F328" i="9"/>
  <c r="H328" i="9" s="1"/>
  <c r="M328" i="9"/>
  <c r="F316" i="9"/>
  <c r="H316" i="9" s="1"/>
  <c r="M316" i="9"/>
  <c r="F279" i="9"/>
  <c r="H279" i="9" s="1"/>
  <c r="I279" i="9" s="1"/>
  <c r="M279" i="9"/>
  <c r="F274" i="9"/>
  <c r="H274" i="9" s="1"/>
  <c r="I274" i="9" s="1"/>
  <c r="M274" i="9"/>
  <c r="F271" i="9"/>
  <c r="H271" i="9" s="1"/>
  <c r="I271" i="9" s="1"/>
  <c r="F262" i="9"/>
  <c r="H262" i="9" s="1"/>
  <c r="I262" i="9" s="1"/>
  <c r="M262" i="9"/>
  <c r="F253" i="9"/>
  <c r="H253" i="9" s="1"/>
  <c r="I253" i="9" s="1"/>
  <c r="M253" i="9"/>
  <c r="F244" i="9"/>
  <c r="H244" i="9" s="1"/>
  <c r="I244" i="9" s="1"/>
  <c r="M244" i="9"/>
  <c r="F356" i="9"/>
  <c r="H356" i="9" s="1"/>
  <c r="M356" i="9"/>
  <c r="F340" i="9"/>
  <c r="H340" i="9" s="1"/>
  <c r="M340" i="9"/>
  <c r="F357" i="9"/>
  <c r="H357" i="9" s="1"/>
  <c r="M357" i="9"/>
  <c r="F349" i="9"/>
  <c r="H349" i="9" s="1"/>
  <c r="M349" i="9"/>
  <c r="F341" i="9"/>
  <c r="H341" i="9" s="1"/>
  <c r="M341" i="9"/>
  <c r="F15" i="9"/>
  <c r="H15" i="9" s="1"/>
  <c r="M15" i="9"/>
  <c r="F20" i="9"/>
  <c r="H20" i="9" s="1"/>
  <c r="I20" i="9" s="1"/>
  <c r="F38" i="9"/>
  <c r="H38" i="9" s="1"/>
  <c r="I38" i="9" s="1"/>
  <c r="F111" i="9"/>
  <c r="H111" i="9" s="1"/>
  <c r="F129" i="9"/>
  <c r="H129" i="9" s="1"/>
  <c r="I129" i="9" s="1"/>
  <c r="F138" i="9"/>
  <c r="H138" i="9" s="1"/>
  <c r="I138" i="9" s="1"/>
  <c r="M138" i="9"/>
  <c r="F143" i="9"/>
  <c r="H143" i="9" s="1"/>
  <c r="I143" i="9" s="1"/>
  <c r="F218" i="9"/>
  <c r="H218" i="9" s="1"/>
  <c r="I218" i="9" s="1"/>
  <c r="M218" i="9"/>
  <c r="F232" i="9"/>
  <c r="H232" i="9" s="1"/>
  <c r="I232" i="9" s="1"/>
  <c r="M232" i="9"/>
  <c r="F97" i="9"/>
  <c r="H97" i="9" s="1"/>
  <c r="I97" i="9" s="1"/>
  <c r="M97" i="9"/>
  <c r="F92" i="9"/>
  <c r="H92" i="9" s="1"/>
  <c r="I92" i="9" s="1"/>
  <c r="M92" i="9"/>
  <c r="F84" i="9"/>
  <c r="H84" i="9" s="1"/>
  <c r="I84" i="9" s="1"/>
  <c r="M84" i="9"/>
  <c r="F79" i="9"/>
  <c r="H79" i="9" s="1"/>
  <c r="I79" i="9" s="1"/>
  <c r="M79" i="9"/>
  <c r="F66" i="9"/>
  <c r="H66" i="9" s="1"/>
  <c r="I66" i="9" s="1"/>
  <c r="M66" i="9"/>
  <c r="F61" i="9"/>
  <c r="H61" i="9" s="1"/>
  <c r="I61" i="9" s="1"/>
  <c r="M61" i="9"/>
  <c r="F53" i="9"/>
  <c r="H53" i="9" s="1"/>
  <c r="I53" i="9" s="1"/>
  <c r="M53" i="9"/>
  <c r="F48" i="9"/>
  <c r="H48" i="9" s="1"/>
  <c r="I48" i="9" s="1"/>
  <c r="M48" i="9"/>
  <c r="F197" i="9"/>
  <c r="H197" i="9" s="1"/>
  <c r="I197" i="9" s="1"/>
  <c r="M197" i="9"/>
  <c r="F189" i="9"/>
  <c r="H189" i="9" s="1"/>
  <c r="I189" i="9" s="1"/>
  <c r="M189" i="9"/>
  <c r="F181" i="9"/>
  <c r="H181" i="9" s="1"/>
  <c r="I181" i="9" s="1"/>
  <c r="M181" i="9"/>
  <c r="F173" i="9"/>
  <c r="H173" i="9" s="1"/>
  <c r="I173" i="9" s="1"/>
  <c r="M173" i="9"/>
  <c r="F168" i="9"/>
  <c r="H168" i="9" s="1"/>
  <c r="I168" i="9" s="1"/>
  <c r="M168" i="9"/>
  <c r="F155" i="9"/>
  <c r="H155" i="9" s="1"/>
  <c r="I155" i="9" s="1"/>
  <c r="M155" i="9"/>
  <c r="F150" i="9"/>
  <c r="H150" i="9" s="1"/>
  <c r="I150" i="9" s="1"/>
  <c r="M150" i="9"/>
  <c r="F145" i="9"/>
  <c r="H145" i="9" s="1"/>
  <c r="I145" i="9" s="1"/>
  <c r="M145" i="9"/>
  <c r="F321" i="9"/>
  <c r="H321" i="9" s="1"/>
  <c r="M321" i="9"/>
  <c r="F302" i="9"/>
  <c r="H302" i="9" s="1"/>
  <c r="I302" i="9" s="1"/>
  <c r="M302" i="9"/>
  <c r="F286" i="9"/>
  <c r="H286" i="9" s="1"/>
  <c r="I286" i="9" s="1"/>
  <c r="M286" i="9"/>
  <c r="F281" i="9"/>
  <c r="H281" i="9" s="1"/>
  <c r="I281" i="9" s="1"/>
  <c r="M281" i="9"/>
  <c r="F276" i="9"/>
  <c r="H276" i="9" s="1"/>
  <c r="I276" i="9" s="1"/>
  <c r="M276" i="9"/>
  <c r="F273" i="9"/>
  <c r="H273" i="9" s="1"/>
  <c r="I273" i="9" s="1"/>
  <c r="M273" i="9"/>
  <c r="F269" i="9"/>
  <c r="H269" i="9" s="1"/>
  <c r="I269" i="9" s="1"/>
  <c r="M269" i="9"/>
  <c r="F248" i="9"/>
  <c r="H248" i="9" s="1"/>
  <c r="I248" i="9" s="1"/>
  <c r="M248" i="9"/>
  <c r="F355" i="9"/>
  <c r="H355" i="9" s="1"/>
  <c r="M355" i="9"/>
  <c r="F339" i="9"/>
  <c r="H339" i="9" s="1"/>
  <c r="M339" i="9"/>
  <c r="F332" i="9"/>
  <c r="H332" i="9" s="1"/>
  <c r="M332" i="9"/>
  <c r="F337" i="9"/>
  <c r="H337" i="9" s="1"/>
  <c r="M337" i="9"/>
  <c r="F11" i="9"/>
  <c r="H11" i="9" s="1"/>
  <c r="F16" i="9"/>
  <c r="H16" i="9" s="1"/>
  <c r="F34" i="9"/>
  <c r="H34" i="9" s="1"/>
  <c r="I34" i="9" s="1"/>
  <c r="F43" i="9"/>
  <c r="H43" i="9" s="1"/>
  <c r="I43" i="9" s="1"/>
  <c r="M43" i="9"/>
  <c r="F125" i="9"/>
  <c r="H125" i="9" s="1"/>
  <c r="I125" i="9" s="1"/>
  <c r="F134" i="9"/>
  <c r="H134" i="9" s="1"/>
  <c r="I134" i="9" s="1"/>
  <c r="M134" i="9"/>
  <c r="F139" i="9"/>
  <c r="H139" i="9" s="1"/>
  <c r="I139" i="9" s="1"/>
  <c r="E209" i="9"/>
  <c r="L52" i="8" s="1"/>
  <c r="F219" i="9"/>
  <c r="H219" i="9" s="1"/>
  <c r="I219" i="9" s="1"/>
  <c r="M219" i="9"/>
  <c r="F233" i="9"/>
  <c r="H233" i="9" s="1"/>
  <c r="I233" i="9" s="1"/>
  <c r="M233" i="9"/>
  <c r="F102" i="9"/>
  <c r="H102" i="9" s="1"/>
  <c r="I102" i="9" s="1"/>
  <c r="M102" i="9"/>
  <c r="F89" i="9"/>
  <c r="H89" i="9" s="1"/>
  <c r="I89" i="9" s="1"/>
  <c r="M89" i="9"/>
  <c r="F83" i="9"/>
  <c r="H83" i="9" s="1"/>
  <c r="I83" i="9" s="1"/>
  <c r="M83" i="9"/>
  <c r="F76" i="9"/>
  <c r="H76" i="9" s="1"/>
  <c r="I76" i="9" s="1"/>
  <c r="M76" i="9"/>
  <c r="F58" i="9"/>
  <c r="H58" i="9" s="1"/>
  <c r="I58" i="9" s="1"/>
  <c r="M58" i="9"/>
  <c r="F45" i="9"/>
  <c r="H45" i="9" s="1"/>
  <c r="I45" i="9" s="1"/>
  <c r="M45" i="9"/>
  <c r="F201" i="9"/>
  <c r="H201" i="9" s="1"/>
  <c r="I201" i="9" s="1"/>
  <c r="M201" i="9"/>
  <c r="F194" i="9"/>
  <c r="H194" i="9" s="1"/>
  <c r="I194" i="9" s="1"/>
  <c r="M194" i="9"/>
  <c r="F186" i="9"/>
  <c r="H186" i="9" s="1"/>
  <c r="I186" i="9" s="1"/>
  <c r="M186" i="9"/>
  <c r="F178" i="9"/>
  <c r="H178" i="9" s="1"/>
  <c r="I178" i="9" s="1"/>
  <c r="M178" i="9"/>
  <c r="F170" i="9"/>
  <c r="H170" i="9" s="1"/>
  <c r="I170" i="9" s="1"/>
  <c r="M170" i="9"/>
  <c r="F165" i="9"/>
  <c r="H165" i="9" s="1"/>
  <c r="I165" i="9" s="1"/>
  <c r="M165" i="9"/>
  <c r="F160" i="9"/>
  <c r="H160" i="9" s="1"/>
  <c r="I160" i="9" s="1"/>
  <c r="M160" i="9"/>
  <c r="F149" i="9"/>
  <c r="H149" i="9" s="1"/>
  <c r="I149" i="9" s="1"/>
  <c r="M149" i="9"/>
  <c r="F330" i="9"/>
  <c r="H330" i="9" s="1"/>
  <c r="M330" i="9"/>
  <c r="F323" i="9"/>
  <c r="H323" i="9" s="1"/>
  <c r="M323" i="9"/>
  <c r="F318" i="9"/>
  <c r="H318" i="9" s="1"/>
  <c r="M318" i="9"/>
  <c r="F292" i="9"/>
  <c r="H292" i="9" s="1"/>
  <c r="I292" i="9" s="1"/>
  <c r="M292" i="9"/>
  <c r="F283" i="9"/>
  <c r="H283" i="9" s="1"/>
  <c r="I283" i="9" s="1"/>
  <c r="M283" i="9"/>
  <c r="F280" i="9"/>
  <c r="H280" i="9" s="1"/>
  <c r="I280" i="9" s="1"/>
  <c r="M280" i="9"/>
  <c r="F275" i="9"/>
  <c r="H275" i="9" s="1"/>
  <c r="I275" i="9" s="1"/>
  <c r="M275" i="9"/>
  <c r="F250" i="9"/>
  <c r="H250" i="9" s="1"/>
  <c r="I250" i="9" s="1"/>
  <c r="M250" i="9"/>
  <c r="F247" i="9"/>
  <c r="H247" i="9" s="1"/>
  <c r="I247" i="9" s="1"/>
  <c r="M247" i="9"/>
  <c r="F354" i="9"/>
  <c r="H354" i="9" s="1"/>
  <c r="M354" i="9"/>
  <c r="F21" i="9"/>
  <c r="H21" i="9" s="1"/>
  <c r="M21" i="9"/>
  <c r="F39" i="9"/>
  <c r="H39" i="9" s="1"/>
  <c r="I39" i="9" s="1"/>
  <c r="M39" i="9"/>
  <c r="F112" i="9"/>
  <c r="H112" i="9" s="1"/>
  <c r="M112" i="9"/>
  <c r="F130" i="9"/>
  <c r="H130" i="9" s="1"/>
  <c r="I130" i="9" s="1"/>
  <c r="M130" i="9"/>
  <c r="F212" i="9"/>
  <c r="H212" i="9" s="1"/>
  <c r="M212" i="9"/>
  <c r="F220" i="9"/>
  <c r="H220" i="9" s="1"/>
  <c r="I220" i="9" s="1"/>
  <c r="M220" i="9"/>
  <c r="F226" i="9"/>
  <c r="H226" i="9" s="1"/>
  <c r="I226" i="9" s="1"/>
  <c r="M226" i="9"/>
  <c r="F234" i="9"/>
  <c r="H234" i="9" s="1"/>
  <c r="I234" i="9" s="1"/>
  <c r="M234" i="9"/>
  <c r="F240" i="9"/>
  <c r="H240" i="9" s="1"/>
  <c r="I240" i="9" s="1"/>
  <c r="M240" i="9"/>
  <c r="F104" i="9"/>
  <c r="H104" i="9" s="1"/>
  <c r="I104" i="9" s="1"/>
  <c r="M104" i="9"/>
  <c r="F99" i="9"/>
  <c r="H99" i="9" s="1"/>
  <c r="I99" i="9" s="1"/>
  <c r="M99" i="9"/>
  <c r="F94" i="9"/>
  <c r="H94" i="9" s="1"/>
  <c r="I94" i="9" s="1"/>
  <c r="M94" i="9"/>
  <c r="F86" i="9"/>
  <c r="H86" i="9" s="1"/>
  <c r="I86" i="9" s="1"/>
  <c r="M86" i="9"/>
  <c r="F81" i="9"/>
  <c r="H81" i="9" s="1"/>
  <c r="I81" i="9" s="1"/>
  <c r="M81" i="9"/>
  <c r="F73" i="9"/>
  <c r="H73" i="9" s="1"/>
  <c r="I73" i="9" s="1"/>
  <c r="M73" i="9"/>
  <c r="F68" i="9"/>
  <c r="H68" i="9" s="1"/>
  <c r="I68" i="9" s="1"/>
  <c r="M68" i="9"/>
  <c r="F55" i="9"/>
  <c r="H55" i="9" s="1"/>
  <c r="I55" i="9" s="1"/>
  <c r="M55" i="9"/>
  <c r="F50" i="9"/>
  <c r="H50" i="9" s="1"/>
  <c r="I50" i="9" s="1"/>
  <c r="M50" i="9"/>
  <c r="F191" i="9"/>
  <c r="H191" i="9" s="1"/>
  <c r="I191" i="9" s="1"/>
  <c r="M191" i="9"/>
  <c r="F183" i="9"/>
  <c r="H183" i="9" s="1"/>
  <c r="I183" i="9" s="1"/>
  <c r="M183" i="9"/>
  <c r="F175" i="9"/>
  <c r="H175" i="9" s="1"/>
  <c r="I175" i="9" s="1"/>
  <c r="M175" i="9"/>
  <c r="F162" i="9"/>
  <c r="H162" i="9" s="1"/>
  <c r="I162" i="9" s="1"/>
  <c r="M162" i="9"/>
  <c r="F157" i="9"/>
  <c r="H157" i="9" s="1"/>
  <c r="I157" i="9" s="1"/>
  <c r="M157" i="9"/>
  <c r="F152" i="9"/>
  <c r="H152" i="9" s="1"/>
  <c r="I152" i="9" s="1"/>
  <c r="M152" i="9"/>
  <c r="F147" i="9"/>
  <c r="H147" i="9" s="1"/>
  <c r="I147" i="9" s="1"/>
  <c r="M147" i="9"/>
  <c r="F304" i="9"/>
  <c r="H304" i="9" s="1"/>
  <c r="I304" i="9" s="1"/>
  <c r="M304" i="9"/>
  <c r="F287" i="9"/>
  <c r="H287" i="9" s="1"/>
  <c r="I287" i="9" s="1"/>
  <c r="F278" i="9"/>
  <c r="H278" i="9" s="1"/>
  <c r="I278" i="9" s="1"/>
  <c r="M278" i="9"/>
  <c r="F261" i="9"/>
  <c r="H261" i="9" s="1"/>
  <c r="I261" i="9" s="1"/>
  <c r="M261" i="9"/>
  <c r="F252" i="9"/>
  <c r="H252" i="9" s="1"/>
  <c r="I252" i="9" s="1"/>
  <c r="M252" i="9"/>
  <c r="F249" i="9"/>
  <c r="H249" i="9" s="1"/>
  <c r="I249" i="9" s="1"/>
  <c r="K51" i="8"/>
  <c r="L6" i="9"/>
  <c r="K6" i="9"/>
  <c r="G51" i="8"/>
  <c r="G46" i="8"/>
  <c r="K106" i="9"/>
  <c r="G53" i="8"/>
  <c r="K211" i="9"/>
  <c r="K207" i="9"/>
  <c r="G45" i="8"/>
  <c r="L207" i="9"/>
  <c r="K45" i="8"/>
  <c r="L211" i="9"/>
  <c r="K53" i="8"/>
  <c r="L108" i="9"/>
  <c r="K56" i="8"/>
  <c r="K57" i="8"/>
  <c r="L7" i="9"/>
  <c r="L107" i="9"/>
  <c r="K55" i="8"/>
  <c r="G59" i="8"/>
  <c r="K5" i="9"/>
  <c r="K109" i="9"/>
  <c r="G50" i="8"/>
  <c r="K206" i="9"/>
  <c r="G44" i="8"/>
  <c r="G43" i="8"/>
  <c r="K205" i="9"/>
  <c r="K47" i="8"/>
  <c r="L208" i="9"/>
  <c r="L105" i="9"/>
  <c r="K48" i="8"/>
  <c r="K50" i="8"/>
  <c r="L109" i="9"/>
  <c r="L8" i="9"/>
  <c r="K58" i="8"/>
  <c r="K209" i="9"/>
  <c r="G52" i="8"/>
  <c r="L210" i="9"/>
  <c r="K54" i="8"/>
  <c r="K46" i="8"/>
  <c r="L106" i="9"/>
  <c r="K7" i="9"/>
  <c r="G57" i="8"/>
  <c r="K9" i="9"/>
  <c r="G49" i="8"/>
  <c r="K8" i="9"/>
  <c r="G58" i="8"/>
  <c r="L206" i="9"/>
  <c r="K44" i="8"/>
  <c r="G56" i="8"/>
  <c r="K108" i="9"/>
  <c r="G48" i="8"/>
  <c r="K105" i="9"/>
  <c r="G54" i="8"/>
  <c r="K210" i="9"/>
  <c r="K43" i="8"/>
  <c r="L205" i="9"/>
  <c r="L209" i="9"/>
  <c r="K52" i="8"/>
  <c r="K59" i="8"/>
  <c r="L5" i="9"/>
  <c r="K49" i="8"/>
  <c r="L9" i="9"/>
  <c r="K107" i="9"/>
  <c r="G55" i="8"/>
  <c r="G47" i="8"/>
  <c r="K208" i="9"/>
  <c r="I21" i="8"/>
  <c r="I39" i="8"/>
  <c r="D18" i="8"/>
  <c r="E38" i="8"/>
  <c r="J27" i="8"/>
  <c r="I33" i="8"/>
  <c r="L33" i="8"/>
  <c r="D21" i="8"/>
  <c r="E36" i="8"/>
  <c r="E108" i="9"/>
  <c r="L56" i="8" s="1"/>
  <c r="H21" i="8"/>
  <c r="I27" i="8"/>
  <c r="H33" i="8"/>
  <c r="K33" i="8"/>
  <c r="G27" i="8"/>
  <c r="D36" i="8"/>
  <c r="C38" i="8"/>
  <c r="J38" i="8"/>
  <c r="H38" i="8"/>
  <c r="K30" i="8"/>
  <c r="L36" i="8"/>
  <c r="J36" i="8"/>
  <c r="L21" i="8"/>
  <c r="L39" i="8"/>
  <c r="G30" i="8"/>
  <c r="J18" i="8"/>
  <c r="I36" i="8"/>
  <c r="G18" i="8"/>
  <c r="AG337" i="8"/>
  <c r="E210" i="9"/>
  <c r="L68" i="8" s="1"/>
  <c r="E8" i="9"/>
  <c r="L107" i="8" s="1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L49" i="8" s="1"/>
  <c r="E109" i="9"/>
  <c r="L50" i="8" s="1"/>
  <c r="E106" i="9"/>
  <c r="E208" i="9"/>
  <c r="L79" i="8" s="1"/>
  <c r="AG305" i="8"/>
  <c r="AG263" i="8"/>
  <c r="AG252" i="8"/>
  <c r="E5" i="9"/>
  <c r="L87" i="8" s="1"/>
  <c r="E107" i="9"/>
  <c r="L55" i="8" s="1"/>
  <c r="E207" i="9"/>
  <c r="L45" i="8" s="1"/>
  <c r="E205" i="9"/>
  <c r="L80" i="8" s="1"/>
  <c r="AG327" i="8"/>
  <c r="AG284" i="8"/>
  <c r="AG241" i="8"/>
  <c r="AG295" i="8"/>
  <c r="E105" i="9"/>
  <c r="L82" i="8" s="1"/>
  <c r="E206" i="9"/>
  <c r="E7" i="9"/>
  <c r="M7" i="9" s="1"/>
  <c r="E211" i="9"/>
  <c r="L53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K29" i="8"/>
  <c r="L11" i="8"/>
  <c r="AI2" i="8"/>
  <c r="AK4" i="8" s="1"/>
  <c r="L20" i="8"/>
  <c r="L14" i="8"/>
  <c r="L17" i="8"/>
  <c r="L27" i="8"/>
  <c r="L38" i="8"/>
  <c r="E18" i="8"/>
  <c r="F27" i="8"/>
  <c r="C27" i="8"/>
  <c r="E33" i="8"/>
  <c r="G38" i="8"/>
  <c r="E39" i="8"/>
  <c r="C39" i="8"/>
  <c r="G39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J81" i="8" l="1"/>
  <c r="L98" i="8"/>
  <c r="Q98" i="8" s="1"/>
  <c r="R98" i="8" s="1"/>
  <c r="H116" i="9"/>
  <c r="J60" i="8"/>
  <c r="L60" i="8"/>
  <c r="M116" i="9"/>
  <c r="L61" i="8"/>
  <c r="M61" i="8" s="1"/>
  <c r="J64" i="8"/>
  <c r="J92" i="8"/>
  <c r="J61" i="8"/>
  <c r="J65" i="8"/>
  <c r="L46" i="8"/>
  <c r="U46" i="8" s="1"/>
  <c r="J94" i="8"/>
  <c r="J110" i="8"/>
  <c r="J70" i="8"/>
  <c r="J67" i="8"/>
  <c r="F22" i="9"/>
  <c r="H22" i="9" s="1"/>
  <c r="M11" i="9"/>
  <c r="L96" i="8"/>
  <c r="M96" i="8" s="1"/>
  <c r="F18" i="9"/>
  <c r="F13" i="9"/>
  <c r="H13" i="9" s="1"/>
  <c r="J103" i="8"/>
  <c r="F14" i="9"/>
  <c r="J89" i="8"/>
  <c r="J106" i="8"/>
  <c r="J108" i="8"/>
  <c r="J101" i="8"/>
  <c r="J97" i="8"/>
  <c r="J91" i="8"/>
  <c r="J77" i="8"/>
  <c r="L73" i="8"/>
  <c r="F7" i="9"/>
  <c r="H7" i="9" s="1"/>
  <c r="L112" i="8"/>
  <c r="U112" i="8" s="1"/>
  <c r="V112" i="8" s="1"/>
  <c r="J111" i="8"/>
  <c r="J85" i="8"/>
  <c r="J84" i="8"/>
  <c r="J95" i="8"/>
  <c r="J69" i="8"/>
  <c r="L99" i="8"/>
  <c r="S99" i="8" s="1"/>
  <c r="T99" i="8" s="1"/>
  <c r="L74" i="8"/>
  <c r="S74" i="8" s="1"/>
  <c r="T74" i="8" s="1"/>
  <c r="L78" i="8"/>
  <c r="AE78" i="8" s="1"/>
  <c r="AF78" i="8" s="1"/>
  <c r="L58" i="8"/>
  <c r="S58" i="8" s="1"/>
  <c r="K36" i="12"/>
  <c r="K35" i="12"/>
  <c r="K32" i="12"/>
  <c r="K33" i="12"/>
  <c r="K29" i="12"/>
  <c r="K30" i="12"/>
  <c r="K26" i="12"/>
  <c r="K27" i="12"/>
  <c r="K20" i="12"/>
  <c r="K21" i="12"/>
  <c r="K18" i="12"/>
  <c r="K17" i="12"/>
  <c r="F105" i="9"/>
  <c r="J82" i="8" s="1"/>
  <c r="M105" i="9"/>
  <c r="F5" i="9"/>
  <c r="J87" i="8" s="1"/>
  <c r="M5" i="9"/>
  <c r="F210" i="9"/>
  <c r="J68" i="8" s="1"/>
  <c r="M210" i="9"/>
  <c r="J57" i="8"/>
  <c r="L54" i="8"/>
  <c r="AA54" i="8" s="1"/>
  <c r="L48" i="8"/>
  <c r="O48" i="8" s="1"/>
  <c r="F208" i="9"/>
  <c r="J79" i="8" s="1"/>
  <c r="M208" i="9"/>
  <c r="F6" i="9"/>
  <c r="M6" i="9"/>
  <c r="L47" i="8"/>
  <c r="W47" i="8" s="1"/>
  <c r="L57" i="8"/>
  <c r="W57" i="8" s="1"/>
  <c r="X57" i="8" s="1"/>
  <c r="F211" i="9"/>
  <c r="J98" i="8" s="1"/>
  <c r="M211" i="9"/>
  <c r="F205" i="9"/>
  <c r="J80" i="8" s="1"/>
  <c r="M205" i="9"/>
  <c r="F106" i="9"/>
  <c r="M106" i="9"/>
  <c r="F207" i="9"/>
  <c r="J78" i="8" s="1"/>
  <c r="M207" i="9"/>
  <c r="F109" i="9"/>
  <c r="M109" i="9"/>
  <c r="L59" i="8"/>
  <c r="U59" i="8" s="1"/>
  <c r="F209" i="9"/>
  <c r="J74" i="8" s="1"/>
  <c r="M209" i="9"/>
  <c r="F206" i="9"/>
  <c r="M206" i="9"/>
  <c r="F107" i="9"/>
  <c r="M107" i="9"/>
  <c r="F9" i="9"/>
  <c r="J73" i="8" s="1"/>
  <c r="M9" i="9"/>
  <c r="F8" i="9"/>
  <c r="J107" i="8" s="1"/>
  <c r="M8" i="9"/>
  <c r="F108" i="9"/>
  <c r="M108" i="9"/>
  <c r="L43" i="8"/>
  <c r="AA43" i="8" s="1"/>
  <c r="L44" i="8"/>
  <c r="AE44" i="8" s="1"/>
  <c r="L51" i="8"/>
  <c r="O51" i="8" s="1"/>
  <c r="K36" i="8"/>
  <c r="K35" i="8"/>
  <c r="U5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U50" i="8"/>
  <c r="O50" i="8"/>
  <c r="S50" i="8"/>
  <c r="Y50" i="8"/>
  <c r="AC50" i="8"/>
  <c r="AD50" i="8" s="1"/>
  <c r="W50" i="8"/>
  <c r="M50" i="8"/>
  <c r="AA50" i="8"/>
  <c r="AB50" i="8" s="1"/>
  <c r="AE52" i="8"/>
  <c r="Q52" i="8"/>
  <c r="W52" i="8"/>
  <c r="AC52" i="8"/>
  <c r="U52" i="8"/>
  <c r="M52" i="8"/>
  <c r="Y52" i="8"/>
  <c r="Z52" i="8" s="1"/>
  <c r="AA52" i="8"/>
  <c r="O52" i="8"/>
  <c r="S52" i="8"/>
  <c r="AE71" i="8"/>
  <c r="AF71" i="8" s="1"/>
  <c r="Q71" i="8"/>
  <c r="Y71" i="8"/>
  <c r="Z71" i="8" s="1"/>
  <c r="S71" i="8"/>
  <c r="AA71" i="8"/>
  <c r="AB71" i="8" s="1"/>
  <c r="M71" i="8"/>
  <c r="AC71" i="8"/>
  <c r="AD71" i="8" s="1"/>
  <c r="U71" i="8"/>
  <c r="V71" i="8" s="1"/>
  <c r="O71" i="8"/>
  <c r="W71" i="8"/>
  <c r="X71" i="8" s="1"/>
  <c r="AE111" i="8"/>
  <c r="AF111" i="8" s="1"/>
  <c r="O111" i="8"/>
  <c r="P111" i="8" s="1"/>
  <c r="E23" i="6" s="1"/>
  <c r="S111" i="8"/>
  <c r="T111" i="8" s="1"/>
  <c r="W111" i="8"/>
  <c r="X111" i="8" s="1"/>
  <c r="AA111" i="8"/>
  <c r="AB111" i="8" s="1"/>
  <c r="G23" i="6" s="1"/>
  <c r="Q111" i="8"/>
  <c r="R111" i="8" s="1"/>
  <c r="Y111" i="8"/>
  <c r="Z111" i="8" s="1"/>
  <c r="M111" i="8"/>
  <c r="N111" i="8" s="1"/>
  <c r="AC111" i="8"/>
  <c r="AD111" i="8" s="1"/>
  <c r="H23" i="6" s="1"/>
  <c r="U111" i="8"/>
  <c r="V111" i="8" s="1"/>
  <c r="F23" i="6" s="1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P56" i="8" s="1"/>
  <c r="S56" i="8"/>
  <c r="T56" i="8" s="1"/>
  <c r="Y56" i="8"/>
  <c r="Q56" i="8"/>
  <c r="R56" i="8" s="1"/>
  <c r="U56" i="8"/>
  <c r="M56" i="8"/>
  <c r="W56" i="8"/>
  <c r="AA56" i="8"/>
  <c r="AB56" i="8" s="1"/>
  <c r="AC56" i="8"/>
  <c r="AD56" i="8" s="1"/>
  <c r="AE72" i="8"/>
  <c r="AF72" i="8" s="1"/>
  <c r="S72" i="8"/>
  <c r="AA72" i="8"/>
  <c r="AB72" i="8" s="1"/>
  <c r="M72" i="8"/>
  <c r="U72" i="8"/>
  <c r="V72" i="8" s="1"/>
  <c r="AC72" i="8"/>
  <c r="AD72" i="8" s="1"/>
  <c r="W72" i="8"/>
  <c r="X72" i="8" s="1"/>
  <c r="O72" i="8"/>
  <c r="Q72" i="8"/>
  <c r="Y72" i="8"/>
  <c r="Z72" i="8" s="1"/>
  <c r="Q112" i="8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C80" i="8"/>
  <c r="U80" i="8"/>
  <c r="M80" i="8"/>
  <c r="N80" i="8" s="1"/>
  <c r="AA80" i="8"/>
  <c r="S80" i="8"/>
  <c r="T80" i="8" s="1"/>
  <c r="Q80" i="8"/>
  <c r="R80" i="8" s="1"/>
  <c r="Y80" i="8"/>
  <c r="Z80" i="8" s="1"/>
  <c r="AE80" i="8"/>
  <c r="AF80" i="8" s="1"/>
  <c r="W80" i="8"/>
  <c r="X80" i="8" s="1"/>
  <c r="O80" i="8"/>
  <c r="Y98" i="8"/>
  <c r="Z98" i="8" s="1"/>
  <c r="S98" i="8"/>
  <c r="T98" i="8" s="1"/>
  <c r="M98" i="8"/>
  <c r="N98" i="8" s="1"/>
  <c r="AC98" i="8"/>
  <c r="AD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C61" i="8"/>
  <c r="AD61" i="8" s="1"/>
  <c r="AE77" i="8"/>
  <c r="AF77" i="8" s="1"/>
  <c r="S77" i="8"/>
  <c r="AA77" i="8"/>
  <c r="AB77" i="8" s="1"/>
  <c r="M77" i="8"/>
  <c r="U77" i="8"/>
  <c r="V77" i="8" s="1"/>
  <c r="AC77" i="8"/>
  <c r="AD77" i="8" s="1"/>
  <c r="W77" i="8"/>
  <c r="X77" i="8" s="1"/>
  <c r="O77" i="8"/>
  <c r="Q77" i="8"/>
  <c r="Y77" i="8"/>
  <c r="Z77" i="8" s="1"/>
  <c r="AE101" i="8"/>
  <c r="AF101" i="8" s="1"/>
  <c r="M101" i="8"/>
  <c r="Q101" i="8"/>
  <c r="U101" i="8"/>
  <c r="V101" i="8" s="1"/>
  <c r="Y101" i="8"/>
  <c r="Z101" i="8" s="1"/>
  <c r="AC101" i="8"/>
  <c r="AD101" i="8" s="1"/>
  <c r="AA101" i="8"/>
  <c r="AB101" i="8" s="1"/>
  <c r="S101" i="8"/>
  <c r="W101" i="8"/>
  <c r="X101" i="8" s="1"/>
  <c r="O101" i="8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AE87" i="8"/>
  <c r="AF87" i="8" s="1"/>
  <c r="O87" i="8"/>
  <c r="S87" i="8"/>
  <c r="W87" i="8"/>
  <c r="X87" i="8" s="1"/>
  <c r="AA87" i="8"/>
  <c r="AB87" i="8" s="1"/>
  <c r="Y87" i="8"/>
  <c r="Z87" i="8" s="1"/>
  <c r="Q87" i="8"/>
  <c r="AC87" i="8"/>
  <c r="AD87" i="8" s="1"/>
  <c r="U87" i="8"/>
  <c r="V87" i="8" s="1"/>
  <c r="M87" i="8"/>
  <c r="AE60" i="8"/>
  <c r="AF60" i="8" s="1"/>
  <c r="O60" i="8"/>
  <c r="P60" i="8" s="1"/>
  <c r="W60" i="8"/>
  <c r="Q60" i="8"/>
  <c r="R60" i="8" s="1"/>
  <c r="Y60" i="8"/>
  <c r="S60" i="8"/>
  <c r="T60" i="8" s="1"/>
  <c r="AA60" i="8"/>
  <c r="AB60" i="8" s="1"/>
  <c r="U60" i="8"/>
  <c r="AC60" i="8"/>
  <c r="AD60" i="8" s="1"/>
  <c r="M60" i="8"/>
  <c r="AE76" i="8"/>
  <c r="AF76" i="8" s="1"/>
  <c r="O76" i="8"/>
  <c r="W76" i="8"/>
  <c r="X76" i="8" s="1"/>
  <c r="Q76" i="8"/>
  <c r="R76" i="8" s="1"/>
  <c r="Y76" i="8"/>
  <c r="Z76" i="8" s="1"/>
  <c r="S76" i="8"/>
  <c r="T76" i="8" s="1"/>
  <c r="AA76" i="8"/>
  <c r="M76" i="8"/>
  <c r="N76" i="8" s="1"/>
  <c r="U76" i="8"/>
  <c r="AC76" i="8"/>
  <c r="AE100" i="8"/>
  <c r="AF100" i="8" s="1"/>
  <c r="O100" i="8"/>
  <c r="P100" i="8" s="1"/>
  <c r="W100" i="8"/>
  <c r="X100" i="8" s="1"/>
  <c r="G23" i="5" s="1"/>
  <c r="Q100" i="8"/>
  <c r="R100" i="8" s="1"/>
  <c r="Y100" i="8"/>
  <c r="Z100" i="8" s="1"/>
  <c r="H23" i="5" s="1"/>
  <c r="S100" i="8"/>
  <c r="T100" i="8" s="1"/>
  <c r="AA100" i="8"/>
  <c r="AB100" i="8" s="1"/>
  <c r="U100" i="8"/>
  <c r="V100" i="8" s="1"/>
  <c r="F23" i="5" s="1"/>
  <c r="AC100" i="8"/>
  <c r="AD100" i="8" s="1"/>
  <c r="M100" i="8"/>
  <c r="N100" i="8" s="1"/>
  <c r="E23" i="5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N62" i="8" s="1"/>
  <c r="U62" i="8"/>
  <c r="V62" i="8" s="1"/>
  <c r="AC62" i="8"/>
  <c r="AD62" i="8" s="1"/>
  <c r="O62" i="8"/>
  <c r="P62" i="8" s="1"/>
  <c r="W62" i="8"/>
  <c r="X62" i="8" s="1"/>
  <c r="Q62" i="8"/>
  <c r="R62" i="8" s="1"/>
  <c r="Y62" i="8"/>
  <c r="Z62" i="8" s="1"/>
  <c r="S62" i="8"/>
  <c r="T62" i="8" s="1"/>
  <c r="AA62" i="8"/>
  <c r="AB62" i="8" s="1"/>
  <c r="AE86" i="8"/>
  <c r="AF86" i="8" s="1"/>
  <c r="W86" i="8"/>
  <c r="X86" i="8" s="1"/>
  <c r="O86" i="8"/>
  <c r="P86" i="8" s="1"/>
  <c r="F30" i="2" s="1"/>
  <c r="AC86" i="8"/>
  <c r="AD86" i="8" s="1"/>
  <c r="U86" i="8"/>
  <c r="V86" i="8" s="1"/>
  <c r="M86" i="8"/>
  <c r="N86" i="8" s="1"/>
  <c r="E30" i="2" s="1"/>
  <c r="AA86" i="8"/>
  <c r="AB86" i="8" s="1"/>
  <c r="S86" i="8"/>
  <c r="T86" i="8" s="1"/>
  <c r="H30" i="2" s="1"/>
  <c r="Y86" i="8"/>
  <c r="Z86" i="8" s="1"/>
  <c r="Q86" i="8"/>
  <c r="R86" i="8" s="1"/>
  <c r="G30" i="2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Q65" i="8"/>
  <c r="R65" i="8" s="1"/>
  <c r="Y65" i="8"/>
  <c r="S65" i="8"/>
  <c r="T65" i="8" s="1"/>
  <c r="AA65" i="8"/>
  <c r="AB65" i="8" s="1"/>
  <c r="U65" i="8"/>
  <c r="AC65" i="8"/>
  <c r="AD65" i="8" s="1"/>
  <c r="M65" i="8"/>
  <c r="AE105" i="8"/>
  <c r="AF105" i="8" s="1"/>
  <c r="M105" i="8"/>
  <c r="N105" i="8" s="1"/>
  <c r="E40" i="2" s="1"/>
  <c r="Q105" i="8"/>
  <c r="R105" i="8" s="1"/>
  <c r="G40" i="2" s="1"/>
  <c r="U105" i="8"/>
  <c r="V105" i="8" s="1"/>
  <c r="Y105" i="8"/>
  <c r="Z105" i="8" s="1"/>
  <c r="AC105" i="8"/>
  <c r="AD105" i="8" s="1"/>
  <c r="W105" i="8"/>
  <c r="X105" i="8" s="1"/>
  <c r="O105" i="8"/>
  <c r="P105" i="8" s="1"/>
  <c r="F40" i="2" s="1"/>
  <c r="AA105" i="8"/>
  <c r="AB105" i="8" s="1"/>
  <c r="S105" i="8"/>
  <c r="T105" i="8" s="1"/>
  <c r="H40" i="2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S91" i="8"/>
  <c r="W91" i="8"/>
  <c r="X91" i="8" s="1"/>
  <c r="AA91" i="8"/>
  <c r="AB91" i="8" s="1"/>
  <c r="U91" i="8"/>
  <c r="V91" i="8" s="1"/>
  <c r="M91" i="8"/>
  <c r="AC91" i="8"/>
  <c r="AD91" i="8" s="1"/>
  <c r="Y91" i="8"/>
  <c r="Z91" i="8" s="1"/>
  <c r="Q91" i="8"/>
  <c r="AE63" i="8"/>
  <c r="AF63" i="8" s="1"/>
  <c r="Q63" i="8"/>
  <c r="Y63" i="8"/>
  <c r="Z63" i="8" s="1"/>
  <c r="S63" i="8"/>
  <c r="AA63" i="8"/>
  <c r="AB63" i="8" s="1"/>
  <c r="U63" i="8"/>
  <c r="V63" i="8" s="1"/>
  <c r="M63" i="8"/>
  <c r="AC63" i="8"/>
  <c r="AD63" i="8" s="1"/>
  <c r="O63" i="8"/>
  <c r="W63" i="8"/>
  <c r="X63" i="8" s="1"/>
  <c r="AE103" i="8"/>
  <c r="AF103" i="8" s="1"/>
  <c r="O103" i="8"/>
  <c r="P103" i="8" s="1"/>
  <c r="F24" i="2" s="1"/>
  <c r="S103" i="8"/>
  <c r="T103" i="8" s="1"/>
  <c r="H24" i="2" s="1"/>
  <c r="W103" i="8"/>
  <c r="X103" i="8" s="1"/>
  <c r="AA103" i="8"/>
  <c r="AB103" i="8" s="1"/>
  <c r="Y103" i="8"/>
  <c r="Z103" i="8" s="1"/>
  <c r="Q103" i="8"/>
  <c r="R103" i="8" s="1"/>
  <c r="G24" i="2" s="1"/>
  <c r="U103" i="8"/>
  <c r="V103" i="8" s="1"/>
  <c r="M103" i="8"/>
  <c r="N103" i="8" s="1"/>
  <c r="E24" i="2" s="1"/>
  <c r="AC103" i="8"/>
  <c r="AD103" i="8" s="1"/>
  <c r="AE64" i="8"/>
  <c r="AF64" i="8" s="1"/>
  <c r="S64" i="8"/>
  <c r="T64" i="8" s="1"/>
  <c r="AA64" i="8"/>
  <c r="AB64" i="8" s="1"/>
  <c r="M64" i="8"/>
  <c r="U64" i="8"/>
  <c r="AC64" i="8"/>
  <c r="AD64" i="8" s="1"/>
  <c r="O64" i="8"/>
  <c r="P64" i="8" s="1"/>
  <c r="W64" i="8"/>
  <c r="Q64" i="8"/>
  <c r="R64" i="8" s="1"/>
  <c r="Y64" i="8"/>
  <c r="AE88" i="8"/>
  <c r="AF88" i="8" s="1"/>
  <c r="S88" i="8"/>
  <c r="T88" i="8" s="1"/>
  <c r="AA88" i="8"/>
  <c r="AB88" i="8" s="1"/>
  <c r="G21" i="6" s="1"/>
  <c r="M88" i="8"/>
  <c r="N88" i="8" s="1"/>
  <c r="U88" i="8"/>
  <c r="V88" i="8" s="1"/>
  <c r="F21" i="6" s="1"/>
  <c r="AC88" i="8"/>
  <c r="AD88" i="8" s="1"/>
  <c r="H21" i="6" s="1"/>
  <c r="O88" i="8"/>
  <c r="P88" i="8" s="1"/>
  <c r="E21" i="6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E20" i="5" s="1"/>
  <c r="U104" i="8"/>
  <c r="V104" i="8" s="1"/>
  <c r="F20" i="5" s="1"/>
  <c r="AC104" i="8"/>
  <c r="AD104" i="8" s="1"/>
  <c r="O104" i="8"/>
  <c r="P104" i="8" s="1"/>
  <c r="W104" i="8"/>
  <c r="X104" i="8" s="1"/>
  <c r="G20" i="5" s="1"/>
  <c r="Q104" i="8"/>
  <c r="R104" i="8" s="1"/>
  <c r="Y104" i="8"/>
  <c r="Z104" i="8" s="1"/>
  <c r="H20" i="5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H19" i="5" s="1"/>
  <c r="S66" i="8"/>
  <c r="T66" i="8" s="1"/>
  <c r="AA66" i="8"/>
  <c r="AB66" i="8" s="1"/>
  <c r="M66" i="8"/>
  <c r="N66" i="8" s="1"/>
  <c r="E19" i="5" s="1"/>
  <c r="AC66" i="8"/>
  <c r="AD66" i="8" s="1"/>
  <c r="U66" i="8"/>
  <c r="V66" i="8" s="1"/>
  <c r="F19" i="5" s="1"/>
  <c r="O66" i="8"/>
  <c r="P66" i="8" s="1"/>
  <c r="W66" i="8"/>
  <c r="X66" i="8" s="1"/>
  <c r="G19" i="5" s="1"/>
  <c r="Y84" i="8"/>
  <c r="Z84" i="8" s="1"/>
  <c r="Q84" i="8"/>
  <c r="R84" i="8" s="1"/>
  <c r="AE84" i="8"/>
  <c r="AF84" i="8" s="1"/>
  <c r="W84" i="8"/>
  <c r="X84" i="8" s="1"/>
  <c r="O84" i="8"/>
  <c r="P84" i="8" s="1"/>
  <c r="E18" i="6" s="1"/>
  <c r="AC84" i="8"/>
  <c r="AD84" i="8" s="1"/>
  <c r="H18" i="6" s="1"/>
  <c r="M84" i="8"/>
  <c r="N84" i="8" s="1"/>
  <c r="U84" i="8"/>
  <c r="V84" i="8" s="1"/>
  <c r="F18" i="6" s="1"/>
  <c r="AA84" i="8"/>
  <c r="AB84" i="8" s="1"/>
  <c r="G18" i="6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M90" i="8"/>
  <c r="N90" i="8" s="1"/>
  <c r="AC90" i="8"/>
  <c r="U90" i="8"/>
  <c r="O90" i="8"/>
  <c r="W90" i="8"/>
  <c r="X90" i="8" s="1"/>
  <c r="AE106" i="8"/>
  <c r="AF106" i="8" s="1"/>
  <c r="Q106" i="8"/>
  <c r="R106" i="8" s="1"/>
  <c r="G20" i="2" s="1"/>
  <c r="Y106" i="8"/>
  <c r="Z106" i="8" s="1"/>
  <c r="S106" i="8"/>
  <c r="T106" i="8" s="1"/>
  <c r="H20" i="2" s="1"/>
  <c r="AA106" i="8"/>
  <c r="AB106" i="8" s="1"/>
  <c r="M106" i="8"/>
  <c r="N106" i="8" s="1"/>
  <c r="E20" i="2" s="1"/>
  <c r="AC106" i="8"/>
  <c r="AD106" i="8" s="1"/>
  <c r="U106" i="8"/>
  <c r="V106" i="8" s="1"/>
  <c r="O106" i="8"/>
  <c r="P106" i="8" s="1"/>
  <c r="F20" i="2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M69" i="8"/>
  <c r="N69" i="8" s="1"/>
  <c r="U69" i="8"/>
  <c r="AC69" i="8"/>
  <c r="O69" i="8"/>
  <c r="W69" i="8"/>
  <c r="X69" i="8" s="1"/>
  <c r="Q69" i="8"/>
  <c r="R69" i="8" s="1"/>
  <c r="Y69" i="8"/>
  <c r="Z69" i="8" s="1"/>
  <c r="AE93" i="8"/>
  <c r="AF93" i="8" s="1"/>
  <c r="M93" i="8"/>
  <c r="Q93" i="8"/>
  <c r="U93" i="8"/>
  <c r="V93" i="8" s="1"/>
  <c r="Y93" i="8"/>
  <c r="Z93" i="8" s="1"/>
  <c r="AC93" i="8"/>
  <c r="AD93" i="8" s="1"/>
  <c r="S93" i="8"/>
  <c r="AA93" i="8"/>
  <c r="AB93" i="8" s="1"/>
  <c r="O93" i="8"/>
  <c r="W93" i="8"/>
  <c r="X93" i="8" s="1"/>
  <c r="AE109" i="8"/>
  <c r="AF109" i="8" s="1"/>
  <c r="M109" i="8"/>
  <c r="N109" i="8" s="1"/>
  <c r="E25" i="2" s="1"/>
  <c r="Q109" i="8"/>
  <c r="R109" i="8" s="1"/>
  <c r="G25" i="2" s="1"/>
  <c r="U109" i="8"/>
  <c r="V109" i="8" s="1"/>
  <c r="Y109" i="8"/>
  <c r="Z109" i="8" s="1"/>
  <c r="AC109" i="8"/>
  <c r="AD109" i="8" s="1"/>
  <c r="S109" i="8"/>
  <c r="T109" i="8" s="1"/>
  <c r="H25" i="2" s="1"/>
  <c r="AA109" i="8"/>
  <c r="AB109" i="8" s="1"/>
  <c r="W109" i="8"/>
  <c r="X109" i="8" s="1"/>
  <c r="O109" i="8"/>
  <c r="P109" i="8" s="1"/>
  <c r="F25" i="2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E99" i="8"/>
  <c r="AF99" i="8" s="1"/>
  <c r="AA99" i="8"/>
  <c r="Y99" i="8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C78" i="8"/>
  <c r="Y78" i="8"/>
  <c r="Z78" i="8" s="1"/>
  <c r="AE102" i="8"/>
  <c r="AF102" i="8" s="1"/>
  <c r="M102" i="8"/>
  <c r="N102" i="8" s="1"/>
  <c r="E26" i="2" s="1"/>
  <c r="U102" i="8"/>
  <c r="V102" i="8" s="1"/>
  <c r="AC102" i="8"/>
  <c r="AD102" i="8" s="1"/>
  <c r="O102" i="8"/>
  <c r="P102" i="8" s="1"/>
  <c r="F26" i="2" s="1"/>
  <c r="W102" i="8"/>
  <c r="X102" i="8" s="1"/>
  <c r="Q102" i="8"/>
  <c r="R102" i="8" s="1"/>
  <c r="G26" i="2" s="1"/>
  <c r="Y102" i="8"/>
  <c r="Z102" i="8" s="1"/>
  <c r="S102" i="8"/>
  <c r="T102" i="8" s="1"/>
  <c r="H26" i="2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Q89" i="8"/>
  <c r="U89" i="8"/>
  <c r="V89" i="8" s="1"/>
  <c r="Y89" i="8"/>
  <c r="Z89" i="8" s="1"/>
  <c r="AC89" i="8"/>
  <c r="AD89" i="8" s="1"/>
  <c r="W89" i="8"/>
  <c r="X89" i="8" s="1"/>
  <c r="O89" i="8"/>
  <c r="S89" i="8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G19" i="6" s="1"/>
  <c r="U85" i="8"/>
  <c r="V85" i="8" s="1"/>
  <c r="F19" i="6" s="1"/>
  <c r="O85" i="8"/>
  <c r="P85" i="8" s="1"/>
  <c r="E19" i="6" s="1"/>
  <c r="Y85" i="8"/>
  <c r="Z85" i="8" s="1"/>
  <c r="S85" i="8"/>
  <c r="T85" i="8" s="1"/>
  <c r="W85" i="8"/>
  <c r="X85" i="8" s="1"/>
  <c r="M85" i="8"/>
  <c r="N85" i="8" s="1"/>
  <c r="AC85" i="8"/>
  <c r="AD85" i="8" s="1"/>
  <c r="H19" i="6" s="1"/>
  <c r="AE75" i="8"/>
  <c r="AF75" i="8" s="1"/>
  <c r="M75" i="8"/>
  <c r="N75" i="8" s="1"/>
  <c r="E33" i="2" s="1"/>
  <c r="U75" i="8"/>
  <c r="V75" i="8" s="1"/>
  <c r="AC75" i="8"/>
  <c r="AD75" i="8" s="1"/>
  <c r="O75" i="8"/>
  <c r="P75" i="8" s="1"/>
  <c r="F33" i="2" s="1"/>
  <c r="W75" i="8"/>
  <c r="X75" i="8" s="1"/>
  <c r="Y75" i="8"/>
  <c r="Z75" i="8" s="1"/>
  <c r="Q75" i="8"/>
  <c r="R75" i="8" s="1"/>
  <c r="G33" i="2" s="1"/>
  <c r="AA75" i="8"/>
  <c r="AB75" i="8" s="1"/>
  <c r="S75" i="8"/>
  <c r="T75" i="8" s="1"/>
  <c r="H33" i="2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Z49" i="8" s="1"/>
  <c r="Q49" i="8"/>
  <c r="AA49" i="8"/>
  <c r="AB49" i="8" s="1"/>
  <c r="AC49" i="8"/>
  <c r="AD49" i="8" s="1"/>
  <c r="U49" i="8"/>
  <c r="V49" i="8" s="1"/>
  <c r="W49" i="8"/>
  <c r="X49" i="8" s="1"/>
  <c r="AE55" i="8"/>
  <c r="AF55" i="8" s="1"/>
  <c r="Q55" i="8"/>
  <c r="R55" i="8" s="1"/>
  <c r="U55" i="8"/>
  <c r="O55" i="8"/>
  <c r="P55" i="8" s="1"/>
  <c r="S55" i="8"/>
  <c r="T55" i="8" s="1"/>
  <c r="Y55" i="8"/>
  <c r="M55" i="8"/>
  <c r="W55" i="8"/>
  <c r="AA55" i="8"/>
  <c r="AB55" i="8" s="1"/>
  <c r="AC55" i="8"/>
  <c r="AD55" i="8" s="1"/>
  <c r="AE83" i="8"/>
  <c r="AF83" i="8" s="1"/>
  <c r="M83" i="8"/>
  <c r="AC83" i="8"/>
  <c r="AD83" i="8" s="1"/>
  <c r="AA83" i="8"/>
  <c r="AB83" i="8" s="1"/>
  <c r="Q83" i="8"/>
  <c r="O83" i="8"/>
  <c r="S83" i="8"/>
  <c r="U83" i="8"/>
  <c r="V83" i="8" s="1"/>
  <c r="W83" i="8"/>
  <c r="X83" i="8" s="1"/>
  <c r="Y83" i="8"/>
  <c r="Z83" i="8" s="1"/>
  <c r="AE95" i="8"/>
  <c r="AF95" i="8" s="1"/>
  <c r="O95" i="8"/>
  <c r="P95" i="8" s="1"/>
  <c r="E15" i="6" s="1"/>
  <c r="S95" i="8"/>
  <c r="T95" i="8" s="1"/>
  <c r="W95" i="8"/>
  <c r="X95" i="8" s="1"/>
  <c r="AA95" i="8"/>
  <c r="AB95" i="8" s="1"/>
  <c r="G15" i="6" s="1"/>
  <c r="Q95" i="8"/>
  <c r="R95" i="8" s="1"/>
  <c r="Y95" i="8"/>
  <c r="Z95" i="8" s="1"/>
  <c r="AC95" i="8"/>
  <c r="AD95" i="8" s="1"/>
  <c r="H15" i="6" s="1"/>
  <c r="U95" i="8"/>
  <c r="V95" i="8" s="1"/>
  <c r="F15" i="6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Y45" i="8"/>
  <c r="Z45" i="8" s="1"/>
  <c r="O45" i="8"/>
  <c r="AA45" i="8"/>
  <c r="S45" i="8"/>
  <c r="U45" i="8"/>
  <c r="AE67" i="8"/>
  <c r="AF67" i="8" s="1"/>
  <c r="M67" i="8"/>
  <c r="N67" i="8" s="1"/>
  <c r="E37" i="2" s="1"/>
  <c r="U67" i="8"/>
  <c r="V67" i="8" s="1"/>
  <c r="AC67" i="8"/>
  <c r="AD67" i="8" s="1"/>
  <c r="O67" i="8"/>
  <c r="P67" i="8" s="1"/>
  <c r="F37" i="2" s="1"/>
  <c r="W67" i="8"/>
  <c r="X67" i="8" s="1"/>
  <c r="Q67" i="8"/>
  <c r="R67" i="8" s="1"/>
  <c r="G37" i="2" s="1"/>
  <c r="Y67" i="8"/>
  <c r="Z67" i="8" s="1"/>
  <c r="S67" i="8"/>
  <c r="T67" i="8" s="1"/>
  <c r="H37" i="2" s="1"/>
  <c r="AA67" i="8"/>
  <c r="AB67" i="8" s="1"/>
  <c r="AE81" i="8"/>
  <c r="AF81" i="8" s="1"/>
  <c r="Y81" i="8"/>
  <c r="Z81" i="8" s="1"/>
  <c r="AA81" i="8"/>
  <c r="AB81" i="8" s="1"/>
  <c r="M81" i="8"/>
  <c r="N81" i="8" s="1"/>
  <c r="E34" i="2" s="1"/>
  <c r="AC81" i="8"/>
  <c r="AD81" i="8" s="1"/>
  <c r="O81" i="8"/>
  <c r="P81" i="8" s="1"/>
  <c r="F34" i="2" s="1"/>
  <c r="Q81" i="8"/>
  <c r="R81" i="8" s="1"/>
  <c r="G34" i="2" s="1"/>
  <c r="S81" i="8"/>
  <c r="T81" i="8" s="1"/>
  <c r="H34" i="2" s="1"/>
  <c r="U81" i="8"/>
  <c r="V81" i="8" s="1"/>
  <c r="W81" i="8"/>
  <c r="X81" i="8" s="1"/>
  <c r="AE107" i="8"/>
  <c r="AF107" i="8" s="1"/>
  <c r="O107" i="8"/>
  <c r="S107" i="8"/>
  <c r="W107" i="8"/>
  <c r="X107" i="8" s="1"/>
  <c r="AA107" i="8"/>
  <c r="AB107" i="8" s="1"/>
  <c r="U107" i="8"/>
  <c r="V107" i="8" s="1"/>
  <c r="M107" i="8"/>
  <c r="AC107" i="8"/>
  <c r="AD107" i="8" s="1"/>
  <c r="Q107" i="8"/>
  <c r="Y107" i="8"/>
  <c r="Z107" i="8" s="1"/>
  <c r="W53" i="8"/>
  <c r="AE79" i="8"/>
  <c r="AF79" i="8" s="1"/>
  <c r="U79" i="8"/>
  <c r="AA79" i="8"/>
  <c r="Y79" i="8"/>
  <c r="Z79" i="8" s="1"/>
  <c r="O79" i="8"/>
  <c r="AC79" i="8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W68" i="8"/>
  <c r="X68" i="8" s="1"/>
  <c r="Q68" i="8"/>
  <c r="R68" i="8" s="1"/>
  <c r="Y68" i="8"/>
  <c r="Z68" i="8" s="1"/>
  <c r="AA68" i="8"/>
  <c r="S68" i="8"/>
  <c r="T68" i="8" s="1"/>
  <c r="M68" i="8"/>
  <c r="N68" i="8" s="1"/>
  <c r="U68" i="8"/>
  <c r="AC68" i="8"/>
  <c r="AE92" i="8"/>
  <c r="AF92" i="8" s="1"/>
  <c r="O92" i="8"/>
  <c r="P92" i="8" s="1"/>
  <c r="W92" i="8"/>
  <c r="Q92" i="8"/>
  <c r="R92" i="8" s="1"/>
  <c r="Y92" i="8"/>
  <c r="AA92" i="8"/>
  <c r="AB92" i="8" s="1"/>
  <c r="S92" i="8"/>
  <c r="T92" i="8" s="1"/>
  <c r="AC92" i="8"/>
  <c r="AD92" i="8" s="1"/>
  <c r="M92" i="8"/>
  <c r="U92" i="8"/>
  <c r="AE108" i="8"/>
  <c r="AF108" i="8" s="1"/>
  <c r="M108" i="8"/>
  <c r="N108" i="8" s="1"/>
  <c r="E19" i="2" s="1"/>
  <c r="S108" i="8"/>
  <c r="T108" i="8" s="1"/>
  <c r="H19" i="2" s="1"/>
  <c r="AC108" i="8"/>
  <c r="AD108" i="8" s="1"/>
  <c r="O108" i="8"/>
  <c r="P108" i="8" s="1"/>
  <c r="F19" i="2" s="1"/>
  <c r="Y108" i="8"/>
  <c r="Z108" i="8" s="1"/>
  <c r="U108" i="8"/>
  <c r="V108" i="8" s="1"/>
  <c r="AA108" i="8"/>
  <c r="AB108" i="8" s="1"/>
  <c r="Q108" i="8"/>
  <c r="R108" i="8" s="1"/>
  <c r="G19" i="2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70" i="8"/>
  <c r="AF70" i="8" s="1"/>
  <c r="M70" i="8"/>
  <c r="N70" i="8" s="1"/>
  <c r="E38" i="2" s="1"/>
  <c r="U70" i="8"/>
  <c r="V70" i="8" s="1"/>
  <c r="AC70" i="8"/>
  <c r="AD70" i="8" s="1"/>
  <c r="O70" i="8"/>
  <c r="P70" i="8" s="1"/>
  <c r="F38" i="2" s="1"/>
  <c r="W70" i="8"/>
  <c r="X70" i="8" s="1"/>
  <c r="Y70" i="8"/>
  <c r="Z70" i="8" s="1"/>
  <c r="Q70" i="8"/>
  <c r="R70" i="8" s="1"/>
  <c r="G38" i="2" s="1"/>
  <c r="AA70" i="8"/>
  <c r="AB70" i="8" s="1"/>
  <c r="S70" i="8"/>
  <c r="T70" i="8" s="1"/>
  <c r="H38" i="2" s="1"/>
  <c r="AA82" i="8"/>
  <c r="AB82" i="8" s="1"/>
  <c r="S82" i="8"/>
  <c r="T82" i="8" s="1"/>
  <c r="Y82" i="8"/>
  <c r="Q82" i="8"/>
  <c r="R82" i="8" s="1"/>
  <c r="AE82" i="8"/>
  <c r="AF82" i="8" s="1"/>
  <c r="O82" i="8"/>
  <c r="P82" i="8" s="1"/>
  <c r="W82" i="8"/>
  <c r="AC82" i="8"/>
  <c r="AD82" i="8" s="1"/>
  <c r="U82" i="8"/>
  <c r="M82" i="8"/>
  <c r="AE94" i="8"/>
  <c r="AF94" i="8" s="1"/>
  <c r="M94" i="8"/>
  <c r="N94" i="8" s="1"/>
  <c r="E42" i="2" s="1"/>
  <c r="U94" i="8"/>
  <c r="V94" i="8" s="1"/>
  <c r="AC94" i="8"/>
  <c r="AD94" i="8" s="1"/>
  <c r="O94" i="8"/>
  <c r="P94" i="8" s="1"/>
  <c r="F42" i="2" s="1"/>
  <c r="W94" i="8"/>
  <c r="X94" i="8" s="1"/>
  <c r="Y94" i="8"/>
  <c r="Z94" i="8" s="1"/>
  <c r="Q94" i="8"/>
  <c r="R94" i="8" s="1"/>
  <c r="G42" i="2" s="1"/>
  <c r="S94" i="8"/>
  <c r="T94" i="8" s="1"/>
  <c r="H42" i="2" s="1"/>
  <c r="AA94" i="8"/>
  <c r="AB94" i="8" s="1"/>
  <c r="AE110" i="8"/>
  <c r="AF110" i="8" s="1"/>
  <c r="Q110" i="8"/>
  <c r="R110" i="8" s="1"/>
  <c r="G39" i="2" s="1"/>
  <c r="AA110" i="8"/>
  <c r="AB110" i="8" s="1"/>
  <c r="M110" i="8"/>
  <c r="N110" i="8" s="1"/>
  <c r="E39" i="2" s="1"/>
  <c r="W110" i="8"/>
  <c r="X110" i="8" s="1"/>
  <c r="AC110" i="8"/>
  <c r="AD110" i="8" s="1"/>
  <c r="Y110" i="8"/>
  <c r="Z110" i="8" s="1"/>
  <c r="S110" i="8"/>
  <c r="T110" i="8" s="1"/>
  <c r="H39" i="2" s="1"/>
  <c r="O110" i="8"/>
  <c r="P110" i="8" s="1"/>
  <c r="F39" i="2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C57" i="8"/>
  <c r="AD57" i="8" s="1"/>
  <c r="AE73" i="8"/>
  <c r="AF73" i="8" s="1"/>
  <c r="O73" i="8"/>
  <c r="W73" i="8"/>
  <c r="X73" i="8" s="1"/>
  <c r="Q73" i="8"/>
  <c r="Y73" i="8"/>
  <c r="Z73" i="8" s="1"/>
  <c r="AA73" i="8"/>
  <c r="AB73" i="8" s="1"/>
  <c r="S73" i="8"/>
  <c r="M73" i="8"/>
  <c r="U73" i="8"/>
  <c r="V73" i="8" s="1"/>
  <c r="AC73" i="8"/>
  <c r="AD73" i="8" s="1"/>
  <c r="AE97" i="8"/>
  <c r="AF97" i="8" s="1"/>
  <c r="M97" i="8"/>
  <c r="Q97" i="8"/>
  <c r="U97" i="8"/>
  <c r="V97" i="8" s="1"/>
  <c r="Y97" i="8"/>
  <c r="Z97" i="8" s="1"/>
  <c r="AC97" i="8"/>
  <c r="AD97" i="8" s="1"/>
  <c r="O97" i="8"/>
  <c r="W97" i="8"/>
  <c r="X97" i="8" s="1"/>
  <c r="AA97" i="8"/>
  <c r="AB97" i="8" s="1"/>
  <c r="S97" i="8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O98" i="8" l="1"/>
  <c r="P98" i="8" s="1"/>
  <c r="AA98" i="8"/>
  <c r="AB98" i="8" s="1"/>
  <c r="AE98" i="8"/>
  <c r="AF98" i="8" s="1"/>
  <c r="W98" i="8"/>
  <c r="X98" i="8" s="1"/>
  <c r="U98" i="8"/>
  <c r="V98" i="8" s="1"/>
  <c r="O59" i="8"/>
  <c r="Q61" i="8"/>
  <c r="R61" i="8" s="1"/>
  <c r="S61" i="8"/>
  <c r="T61" i="8" s="1"/>
  <c r="Q99" i="8"/>
  <c r="R99" i="8" s="1"/>
  <c r="M99" i="8"/>
  <c r="O99" i="8"/>
  <c r="W61" i="8"/>
  <c r="AA61" i="8"/>
  <c r="AB61" i="8" s="1"/>
  <c r="U99" i="8"/>
  <c r="W99" i="8"/>
  <c r="Y61" i="8"/>
  <c r="U61" i="8"/>
  <c r="AE61" i="8"/>
  <c r="AF61" i="8" s="1"/>
  <c r="AC99" i="8"/>
  <c r="O61" i="8"/>
  <c r="P61" i="8" s="1"/>
  <c r="Q46" i="8"/>
  <c r="R46" i="8" s="1"/>
  <c r="AE46" i="8"/>
  <c r="AF46" i="8" s="1"/>
  <c r="AC46" i="8"/>
  <c r="AD46" i="8" s="1"/>
  <c r="AA46" i="8"/>
  <c r="AB46" i="8" s="1"/>
  <c r="AE48" i="8"/>
  <c r="AF48" i="8" s="1"/>
  <c r="Y46" i="8"/>
  <c r="S46" i="8"/>
  <c r="T46" i="8" s="1"/>
  <c r="AA51" i="8"/>
  <c r="AB51" i="8" s="1"/>
  <c r="S96" i="8"/>
  <c r="Y74" i="8"/>
  <c r="Z74" i="8" s="1"/>
  <c r="W46" i="8"/>
  <c r="O46" i="8"/>
  <c r="P46" i="8" s="1"/>
  <c r="M46" i="8"/>
  <c r="J99" i="8"/>
  <c r="AE51" i="8"/>
  <c r="AF51" i="8" s="1"/>
  <c r="Q96" i="8"/>
  <c r="Y59" i="8"/>
  <c r="M74" i="8"/>
  <c r="N74" i="8" s="1"/>
  <c r="AC96" i="8"/>
  <c r="AD96" i="8" s="1"/>
  <c r="AA59" i="8"/>
  <c r="AB59" i="8" s="1"/>
  <c r="W59" i="8"/>
  <c r="S59" i="8"/>
  <c r="O74" i="8"/>
  <c r="U74" i="8"/>
  <c r="Q74" i="8"/>
  <c r="R74" i="8" s="1"/>
  <c r="AA47" i="8"/>
  <c r="Q59" i="8"/>
  <c r="AC59" i="8"/>
  <c r="AD59" i="8" s="1"/>
  <c r="AE59" i="8"/>
  <c r="AF59" i="8" s="1"/>
  <c r="W74" i="8"/>
  <c r="X74" i="8" s="1"/>
  <c r="AA74" i="8"/>
  <c r="AE74" i="8"/>
  <c r="AF74" i="8" s="1"/>
  <c r="AE47" i="8"/>
  <c r="M59" i="8"/>
  <c r="AC74" i="8"/>
  <c r="W96" i="8"/>
  <c r="X96" i="8" s="1"/>
  <c r="AA96" i="8"/>
  <c r="AB96" i="8" s="1"/>
  <c r="Y96" i="8"/>
  <c r="Z96" i="8" s="1"/>
  <c r="U96" i="8"/>
  <c r="V96" i="8" s="1"/>
  <c r="AE96" i="8"/>
  <c r="AF96" i="8" s="1"/>
  <c r="M51" i="8"/>
  <c r="O96" i="8"/>
  <c r="Q78" i="8"/>
  <c r="R78" i="8" s="1"/>
  <c r="U78" i="8"/>
  <c r="O112" i="8"/>
  <c r="AA78" i="8"/>
  <c r="W78" i="8"/>
  <c r="X78" i="8" s="1"/>
  <c r="M78" i="8"/>
  <c r="N78" i="8" s="1"/>
  <c r="S78" i="8"/>
  <c r="T78" i="8" s="1"/>
  <c r="O78" i="8"/>
  <c r="M112" i="8"/>
  <c r="J71" i="8"/>
  <c r="M58" i="8"/>
  <c r="U58" i="8"/>
  <c r="H18" i="9"/>
  <c r="J96" i="8"/>
  <c r="AC58" i="8"/>
  <c r="Y58" i="8"/>
  <c r="Z58" i="8" s="1"/>
  <c r="AE58" i="8"/>
  <c r="AF58" i="8" s="1"/>
  <c r="AA58" i="8"/>
  <c r="O58" i="8"/>
  <c r="W58" i="8"/>
  <c r="X58" i="8" s="1"/>
  <c r="Q58" i="8"/>
  <c r="H14" i="9"/>
  <c r="J93" i="8"/>
  <c r="W112" i="8"/>
  <c r="X112" i="8" s="1"/>
  <c r="Y112" i="8"/>
  <c r="Z112" i="8" s="1"/>
  <c r="AC112" i="8"/>
  <c r="AD112" i="8" s="1"/>
  <c r="AA112" i="8"/>
  <c r="AB112" i="8" s="1"/>
  <c r="AE112" i="8"/>
  <c r="AF112" i="8" s="1"/>
  <c r="S112" i="8"/>
  <c r="J112" i="8"/>
  <c r="M48" i="8"/>
  <c r="Q48" i="8"/>
  <c r="O47" i="8"/>
  <c r="Q47" i="8"/>
  <c r="U47" i="8"/>
  <c r="S47" i="8"/>
  <c r="T47" i="8" s="1"/>
  <c r="M47" i="8"/>
  <c r="AC47" i="8"/>
  <c r="Y47" i="8"/>
  <c r="W51" i="8"/>
  <c r="X51" i="8" s="1"/>
  <c r="Q51" i="8"/>
  <c r="AC48" i="8"/>
  <c r="AD48" i="8" s="1"/>
  <c r="Y48" i="8"/>
  <c r="AC51" i="8"/>
  <c r="AD51" i="8" s="1"/>
  <c r="S51" i="8"/>
  <c r="AA48" i="8"/>
  <c r="AB48" i="8" s="1"/>
  <c r="S48" i="8"/>
  <c r="Y51" i="8"/>
  <c r="Z51" i="8" s="1"/>
  <c r="U51" i="8"/>
  <c r="V51" i="8" s="1"/>
  <c r="W48" i="8"/>
  <c r="U48" i="8"/>
  <c r="Y43" i="8"/>
  <c r="Z43" i="8" s="1"/>
  <c r="O54" i="8"/>
  <c r="Y44" i="8"/>
  <c r="M44" i="8"/>
  <c r="U44" i="8"/>
  <c r="S44" i="8"/>
  <c r="T44" i="8" s="1"/>
  <c r="AC44" i="8"/>
  <c r="W44" i="8"/>
  <c r="AA44" i="8"/>
  <c r="AB90" i="8" s="1"/>
  <c r="G13" i="6" s="1"/>
  <c r="Q44" i="8"/>
  <c r="O44" i="8"/>
  <c r="U57" i="8"/>
  <c r="V57" i="8" s="1"/>
  <c r="AC54" i="8"/>
  <c r="O43" i="8"/>
  <c r="P101" i="8" s="1"/>
  <c r="F16" i="2" s="1"/>
  <c r="H207" i="9"/>
  <c r="J45" i="8"/>
  <c r="H107" i="9"/>
  <c r="J55" i="8"/>
  <c r="AE43" i="8"/>
  <c r="U43" i="8"/>
  <c r="V90" i="8" s="1"/>
  <c r="F13" i="6" s="1"/>
  <c r="AA57" i="8"/>
  <c r="AB57" i="8" s="1"/>
  <c r="W54" i="8"/>
  <c r="H108" i="9"/>
  <c r="J56" i="8"/>
  <c r="H206" i="9"/>
  <c r="J44" i="8"/>
  <c r="Q57" i="8"/>
  <c r="Y54" i="8"/>
  <c r="Q54" i="8"/>
  <c r="S43" i="8"/>
  <c r="Q43" i="8"/>
  <c r="R101" i="8" s="1"/>
  <c r="G16" i="2" s="1"/>
  <c r="H106" i="9"/>
  <c r="J46" i="8"/>
  <c r="H6" i="9"/>
  <c r="J51" i="8"/>
  <c r="H210" i="9"/>
  <c r="J54" i="8"/>
  <c r="S57" i="8"/>
  <c r="M54" i="8"/>
  <c r="AE54" i="8"/>
  <c r="M43" i="8"/>
  <c r="N83" i="8" s="1"/>
  <c r="E28" i="2" s="1"/>
  <c r="H8" i="9"/>
  <c r="J58" i="8"/>
  <c r="H209" i="9"/>
  <c r="J52" i="8"/>
  <c r="M57" i="8"/>
  <c r="O57" i="8"/>
  <c r="U54" i="8"/>
  <c r="H205" i="9"/>
  <c r="J43" i="8"/>
  <c r="H208" i="9"/>
  <c r="J47" i="8"/>
  <c r="H5" i="9"/>
  <c r="J59" i="8"/>
  <c r="Y57" i="8"/>
  <c r="Z57" i="8" s="1"/>
  <c r="AE57" i="8"/>
  <c r="AF57" i="8" s="1"/>
  <c r="AC43" i="8"/>
  <c r="H9" i="9"/>
  <c r="J49" i="8"/>
  <c r="S54" i="8"/>
  <c r="T54" i="8" s="1"/>
  <c r="H109" i="9"/>
  <c r="J50" i="8"/>
  <c r="H211" i="9"/>
  <c r="J53" i="8"/>
  <c r="H105" i="9"/>
  <c r="J48" i="8"/>
  <c r="S53" i="8"/>
  <c r="T53" i="8" s="1"/>
  <c r="AC53" i="8"/>
  <c r="W43" i="8"/>
  <c r="AA53" i="8"/>
  <c r="AB52" i="8" s="1"/>
  <c r="Q53" i="8"/>
  <c r="O53" i="8"/>
  <c r="AE53" i="8"/>
  <c r="Y53" i="8"/>
  <c r="Z53" i="8" s="1"/>
  <c r="M53" i="8"/>
  <c r="N53" i="8" s="1"/>
  <c r="V43" i="8"/>
  <c r="X99" i="8" l="1"/>
  <c r="AD99" i="8"/>
  <c r="I122" i="9"/>
  <c r="I116" i="9"/>
  <c r="I121" i="9"/>
  <c r="Z54" i="8"/>
  <c r="H21" i="5" s="1"/>
  <c r="N54" i="8"/>
  <c r="E21" i="5" s="1"/>
  <c r="Z60" i="8"/>
  <c r="H16" i="5" s="1"/>
  <c r="N60" i="8"/>
  <c r="E16" i="5" s="1"/>
  <c r="X60" i="8"/>
  <c r="G16" i="5" s="1"/>
  <c r="V60" i="8"/>
  <c r="F16" i="5" s="1"/>
  <c r="I114" i="9"/>
  <c r="I115" i="9"/>
  <c r="Z64" i="8"/>
  <c r="H14" i="5" s="1"/>
  <c r="N64" i="8"/>
  <c r="E14" i="5" s="1"/>
  <c r="X64" i="8"/>
  <c r="G14" i="5" s="1"/>
  <c r="V64" i="8"/>
  <c r="F14" i="5" s="1"/>
  <c r="N47" i="8"/>
  <c r="E13" i="5" s="1"/>
  <c r="Z47" i="8"/>
  <c r="H13" i="5" s="1"/>
  <c r="I112" i="9"/>
  <c r="I113" i="9"/>
  <c r="N92" i="8"/>
  <c r="E12" i="5" s="1"/>
  <c r="X92" i="8"/>
  <c r="G12" i="5" s="1"/>
  <c r="V92" i="8"/>
  <c r="F12" i="5" s="1"/>
  <c r="Z92" i="8"/>
  <c r="H12" i="5" s="1"/>
  <c r="X61" i="8"/>
  <c r="G11" i="5" s="1"/>
  <c r="N61" i="8"/>
  <c r="E11" i="5" s="1"/>
  <c r="V61" i="8"/>
  <c r="F11" i="5" s="1"/>
  <c r="I110" i="9"/>
  <c r="I111" i="9"/>
  <c r="Z61" i="8"/>
  <c r="H11" i="5" s="1"/>
  <c r="X65" i="8"/>
  <c r="G10" i="5" s="1"/>
  <c r="V65" i="8"/>
  <c r="F10" i="5" s="1"/>
  <c r="Z65" i="8"/>
  <c r="H10" i="5" s="1"/>
  <c r="N65" i="8"/>
  <c r="E10" i="5" s="1"/>
  <c r="N44" i="8"/>
  <c r="Z44" i="8"/>
  <c r="Z99" i="8"/>
  <c r="N99" i="8"/>
  <c r="X59" i="8"/>
  <c r="X82" i="8"/>
  <c r="Z59" i="8"/>
  <c r="V59" i="8"/>
  <c r="Z82" i="8"/>
  <c r="V82" i="8"/>
  <c r="N82" i="8"/>
  <c r="T48" i="8"/>
  <c r="H41" i="2" s="1"/>
  <c r="I41" i="9"/>
  <c r="R48" i="8"/>
  <c r="G41" i="2" s="1"/>
  <c r="P48" i="8"/>
  <c r="F41" i="2" s="1"/>
  <c r="T50" i="8"/>
  <c r="H35" i="2" s="1"/>
  <c r="I36" i="9"/>
  <c r="P50" i="8"/>
  <c r="F35" i="2" s="1"/>
  <c r="I35" i="9"/>
  <c r="R50" i="8"/>
  <c r="G35" i="2" s="1"/>
  <c r="T72" i="8"/>
  <c r="H31" i="2" s="1"/>
  <c r="I32" i="9"/>
  <c r="R72" i="8"/>
  <c r="G31" i="2" s="1"/>
  <c r="I31" i="9"/>
  <c r="N72" i="8"/>
  <c r="E31" i="2" s="1"/>
  <c r="P72" i="8"/>
  <c r="F31" i="2" s="1"/>
  <c r="T63" i="8"/>
  <c r="H29" i="2" s="1"/>
  <c r="R63" i="8"/>
  <c r="G29" i="2" s="1"/>
  <c r="N63" i="8"/>
  <c r="E29" i="2" s="1"/>
  <c r="I28" i="9"/>
  <c r="I29" i="9"/>
  <c r="P63" i="8"/>
  <c r="F29" i="2" s="1"/>
  <c r="R83" i="8"/>
  <c r="G28" i="2" s="1"/>
  <c r="T83" i="8"/>
  <c r="H28" i="2" s="1"/>
  <c r="T43" i="8"/>
  <c r="H27" i="2" s="1"/>
  <c r="P83" i="8"/>
  <c r="F28" i="2" s="1"/>
  <c r="I27" i="9"/>
  <c r="N43" i="8"/>
  <c r="E27" i="2" s="1"/>
  <c r="P71" i="8"/>
  <c r="F22" i="2" s="1"/>
  <c r="N52" i="8"/>
  <c r="E23" i="2" s="1"/>
  <c r="T52" i="8"/>
  <c r="H23" i="2" s="1"/>
  <c r="I23" i="9"/>
  <c r="R71" i="8"/>
  <c r="G22" i="2" s="1"/>
  <c r="N71" i="8"/>
  <c r="E22" i="2" s="1"/>
  <c r="I22" i="9"/>
  <c r="T71" i="8"/>
  <c r="H22" i="2" s="1"/>
  <c r="R89" i="8"/>
  <c r="G21" i="2" s="1"/>
  <c r="I21" i="9"/>
  <c r="T89" i="8"/>
  <c r="H21" i="2" s="1"/>
  <c r="N89" i="8"/>
  <c r="E21" i="2" s="1"/>
  <c r="P89" i="8"/>
  <c r="F21" i="2" s="1"/>
  <c r="R96" i="8"/>
  <c r="G18" i="2" s="1"/>
  <c r="T96" i="8"/>
  <c r="H18" i="2" s="1"/>
  <c r="N96" i="8"/>
  <c r="E18" i="2" s="1"/>
  <c r="I17" i="9"/>
  <c r="I18" i="9"/>
  <c r="P96" i="8"/>
  <c r="F18" i="2" s="1"/>
  <c r="I9" i="9"/>
  <c r="N101" i="8"/>
  <c r="E16" i="2" s="1"/>
  <c r="I16" i="9"/>
  <c r="R97" i="8"/>
  <c r="G15" i="2" s="1"/>
  <c r="T101" i="8"/>
  <c r="H16" i="2" s="1"/>
  <c r="P93" i="8"/>
  <c r="F14" i="2" s="1"/>
  <c r="P97" i="8"/>
  <c r="F15" i="2" s="1"/>
  <c r="N97" i="8"/>
  <c r="E15" i="2" s="1"/>
  <c r="I15" i="9"/>
  <c r="R93" i="8"/>
  <c r="G14" i="2" s="1"/>
  <c r="T97" i="8"/>
  <c r="H15" i="2" s="1"/>
  <c r="N93" i="8"/>
  <c r="E14" i="2" s="1"/>
  <c r="I14" i="9"/>
  <c r="T93" i="8"/>
  <c r="H14" i="2" s="1"/>
  <c r="P91" i="8"/>
  <c r="F11" i="2" s="1"/>
  <c r="R91" i="8"/>
  <c r="G11" i="2" s="1"/>
  <c r="N45" i="8"/>
  <c r="E13" i="2" s="1"/>
  <c r="I13" i="9"/>
  <c r="T45" i="8"/>
  <c r="H13" i="2" s="1"/>
  <c r="I11" i="9"/>
  <c r="T91" i="8"/>
  <c r="H11" i="2" s="1"/>
  <c r="R77" i="8"/>
  <c r="G10" i="2" s="1"/>
  <c r="N91" i="8"/>
  <c r="E11" i="2" s="1"/>
  <c r="P73" i="8"/>
  <c r="I10" i="9"/>
  <c r="T77" i="8"/>
  <c r="H10" i="2" s="1"/>
  <c r="N77" i="8"/>
  <c r="E10" i="2" s="1"/>
  <c r="P77" i="8"/>
  <c r="F10" i="2" s="1"/>
  <c r="R107" i="8"/>
  <c r="R73" i="8"/>
  <c r="G9" i="2" s="1"/>
  <c r="N73" i="8"/>
  <c r="E9" i="2" s="1"/>
  <c r="T73" i="8"/>
  <c r="H9" i="2" s="1"/>
  <c r="T107" i="8"/>
  <c r="P112" i="8"/>
  <c r="N107" i="8"/>
  <c r="P107" i="8"/>
  <c r="T112" i="8"/>
  <c r="R87" i="8"/>
  <c r="R112" i="8"/>
  <c r="P87" i="8"/>
  <c r="N112" i="8"/>
  <c r="P79" i="8"/>
  <c r="T87" i="8"/>
  <c r="N87" i="8"/>
  <c r="I214" i="9"/>
  <c r="I222" i="9"/>
  <c r="P76" i="8"/>
  <c r="E14" i="6" s="1"/>
  <c r="AB76" i="8"/>
  <c r="G14" i="6" s="1"/>
  <c r="V76" i="8"/>
  <c r="F14" i="6" s="1"/>
  <c r="AD76" i="8"/>
  <c r="H14" i="6" s="1"/>
  <c r="AD90" i="8"/>
  <c r="H13" i="6" s="1"/>
  <c r="I212" i="9"/>
  <c r="I213" i="9"/>
  <c r="P69" i="8"/>
  <c r="E12" i="6" s="1"/>
  <c r="P90" i="8"/>
  <c r="E13" i="6" s="1"/>
  <c r="AB99" i="8"/>
  <c r="V99" i="8"/>
  <c r="AB69" i="8"/>
  <c r="G12" i="6" s="1"/>
  <c r="V69" i="8"/>
  <c r="F12" i="6" s="1"/>
  <c r="AD69" i="8"/>
  <c r="H12" i="6" s="1"/>
  <c r="P68" i="8"/>
  <c r="P99" i="8"/>
  <c r="V74" i="8"/>
  <c r="V68" i="8"/>
  <c r="P74" i="8"/>
  <c r="AB68" i="8"/>
  <c r="AD79" i="8"/>
  <c r="AD68" i="8"/>
  <c r="AD74" i="8"/>
  <c r="AB74" i="8"/>
  <c r="G9" i="6" s="1"/>
  <c r="AB79" i="8"/>
  <c r="V78" i="8"/>
  <c r="V79" i="8"/>
  <c r="P78" i="8"/>
  <c r="AB78" i="8"/>
  <c r="AD80" i="8"/>
  <c r="AB58" i="8"/>
  <c r="AD78" i="8"/>
  <c r="V80" i="8"/>
  <c r="V58" i="8"/>
  <c r="P80" i="8"/>
  <c r="AD58" i="8"/>
  <c r="F5" i="6"/>
  <c r="AB80" i="8"/>
  <c r="AD47" i="8"/>
  <c r="AD43" i="8"/>
  <c r="V55" i="8"/>
  <c r="I8" i="9"/>
  <c r="I6" i="9"/>
  <c r="I106" i="9"/>
  <c r="I206" i="9"/>
  <c r="I210" i="9"/>
  <c r="I370" i="9"/>
  <c r="I382" i="9"/>
  <c r="I371" i="9"/>
  <c r="I383" i="9"/>
  <c r="I384" i="9"/>
  <c r="I107" i="9"/>
  <c r="I207" i="9"/>
  <c r="I211" i="9"/>
  <c r="I359" i="9"/>
  <c r="I367" i="9"/>
  <c r="I379" i="9"/>
  <c r="I108" i="9"/>
  <c r="I208" i="9"/>
  <c r="I360" i="9"/>
  <c r="I364" i="9"/>
  <c r="I368" i="9"/>
  <c r="I372" i="9"/>
  <c r="I380" i="9"/>
  <c r="I105" i="9"/>
  <c r="I109" i="9"/>
  <c r="I205" i="9"/>
  <c r="I209" i="9"/>
  <c r="I361" i="9"/>
  <c r="I365" i="9"/>
  <c r="I369" i="9"/>
  <c r="I373" i="9"/>
  <c r="I377" i="9"/>
  <c r="I381" i="9"/>
  <c r="I5" i="9"/>
  <c r="I362" i="9"/>
  <c r="I366" i="9"/>
  <c r="I374" i="9"/>
  <c r="I378" i="9"/>
  <c r="I363" i="9"/>
  <c r="I375" i="9"/>
  <c r="I376" i="9"/>
  <c r="I7" i="9"/>
  <c r="AD52" i="8"/>
  <c r="X48" i="8"/>
  <c r="R59" i="8"/>
  <c r="R54" i="8"/>
  <c r="X47" i="8"/>
  <c r="G13" i="5" s="1"/>
  <c r="P52" i="8"/>
  <c r="F23" i="2" s="1"/>
  <c r="AD44" i="8"/>
  <c r="X44" i="8"/>
  <c r="T57" i="8"/>
  <c r="N50" i="8"/>
  <c r="N48" i="8"/>
  <c r="N58" i="8"/>
  <c r="AD53" i="8"/>
  <c r="X43" i="8"/>
  <c r="V54" i="8"/>
  <c r="AD45" i="8"/>
  <c r="N46" i="8"/>
  <c r="V48" i="8"/>
  <c r="T59" i="8"/>
  <c r="V52" i="8"/>
  <c r="N57" i="8"/>
  <c r="V47" i="8"/>
  <c r="F13" i="5" s="1"/>
  <c r="N49" i="8"/>
  <c r="E32" i="2" s="1"/>
  <c r="N56" i="8"/>
  <c r="T51" i="8"/>
  <c r="V53" i="8"/>
  <c r="X55" i="8"/>
  <c r="V45" i="8"/>
  <c r="V56" i="8"/>
  <c r="F22" i="5" s="1"/>
  <c r="AB53" i="8"/>
  <c r="N51" i="8"/>
  <c r="N59" i="8"/>
  <c r="V44" i="8"/>
  <c r="T58" i="8"/>
  <c r="AB44" i="8"/>
  <c r="T49" i="8"/>
  <c r="H32" i="2" s="1"/>
  <c r="V50" i="8"/>
  <c r="V46" i="8"/>
  <c r="F6" i="5" s="1"/>
  <c r="AD54" i="8"/>
  <c r="H10" i="6" s="1"/>
  <c r="R58" i="8"/>
  <c r="G8" i="2" s="1"/>
  <c r="AF54" i="8"/>
  <c r="R47" i="8"/>
  <c r="R44" i="8"/>
  <c r="R43" i="8"/>
  <c r="G27" i="2" s="1"/>
  <c r="R52" i="8"/>
  <c r="G23" i="2" s="1"/>
  <c r="R57" i="8"/>
  <c r="R53" i="8"/>
  <c r="R51" i="8"/>
  <c r="R45" i="8"/>
  <c r="G13" i="2" s="1"/>
  <c r="R49" i="8"/>
  <c r="G32" i="2" s="1"/>
  <c r="AF52" i="8"/>
  <c r="AF47" i="8"/>
  <c r="AF53" i="8"/>
  <c r="AF45" i="8"/>
  <c r="AF44" i="8"/>
  <c r="P58" i="8"/>
  <c r="P44" i="8"/>
  <c r="X56" i="8"/>
  <c r="P49" i="8"/>
  <c r="P57" i="8"/>
  <c r="F36" i="2" s="1"/>
  <c r="P47" i="8"/>
  <c r="E8" i="6" s="1"/>
  <c r="P53" i="8"/>
  <c r="P45" i="8"/>
  <c r="P51" i="8"/>
  <c r="P59" i="8"/>
  <c r="P54" i="8"/>
  <c r="P43" i="8"/>
  <c r="F27" i="2" s="1"/>
  <c r="AB45" i="8"/>
  <c r="X50" i="8"/>
  <c r="Z55" i="8"/>
  <c r="X45" i="8"/>
  <c r="AF43" i="8"/>
  <c r="AB43" i="8"/>
  <c r="AB54" i="8"/>
  <c r="Z46" i="8"/>
  <c r="AB47" i="8"/>
  <c r="X54" i="8"/>
  <c r="G21" i="5" s="1"/>
  <c r="X53" i="8"/>
  <c r="X46" i="8"/>
  <c r="G6" i="5" s="1"/>
  <c r="Z48" i="8"/>
  <c r="X52" i="8"/>
  <c r="N55" i="8"/>
  <c r="Z50" i="8"/>
  <c r="Z56" i="8"/>
  <c r="G5" i="6" l="1"/>
  <c r="F6" i="6"/>
  <c r="F5" i="2"/>
  <c r="H5" i="5"/>
  <c r="F8" i="2"/>
  <c r="E5" i="2"/>
  <c r="F5" i="5"/>
  <c r="G5" i="5"/>
  <c r="G10" i="6"/>
  <c r="H6" i="5"/>
  <c r="I29" i="8" s="1"/>
  <c r="G8" i="5"/>
  <c r="G22" i="5"/>
  <c r="H26" i="12" s="1"/>
  <c r="H8" i="5"/>
  <c r="H22" i="5"/>
  <c r="H29" i="12" s="1"/>
  <c r="E8" i="5"/>
  <c r="E22" i="5"/>
  <c r="F10" i="6"/>
  <c r="E24" i="12" s="1"/>
  <c r="F21" i="5"/>
  <c r="F9" i="5"/>
  <c r="E23" i="8" s="1"/>
  <c r="G7" i="6"/>
  <c r="I32" i="8" s="1"/>
  <c r="E8" i="2"/>
  <c r="G8" i="6"/>
  <c r="J32" i="8" s="1"/>
  <c r="H5" i="2"/>
  <c r="E7" i="5"/>
  <c r="E15" i="5"/>
  <c r="G12" i="8" s="1"/>
  <c r="F23" i="8"/>
  <c r="F7" i="5"/>
  <c r="F15" i="5"/>
  <c r="H7" i="5"/>
  <c r="H15" i="5"/>
  <c r="G7" i="5"/>
  <c r="G15" i="5"/>
  <c r="G26" i="8" s="1"/>
  <c r="J29" i="12"/>
  <c r="J29" i="8"/>
  <c r="J26" i="12"/>
  <c r="J26" i="8"/>
  <c r="J23" i="8"/>
  <c r="J23" i="12"/>
  <c r="I26" i="8"/>
  <c r="I26" i="12"/>
  <c r="I23" i="8"/>
  <c r="I23" i="12"/>
  <c r="E6" i="5"/>
  <c r="H23" i="8"/>
  <c r="H23" i="12"/>
  <c r="H9" i="5"/>
  <c r="D29" i="8" s="1"/>
  <c r="G9" i="5"/>
  <c r="D26" i="8" s="1"/>
  <c r="H26" i="8"/>
  <c r="F8" i="5"/>
  <c r="E5" i="5"/>
  <c r="E41" i="2"/>
  <c r="H8" i="2"/>
  <c r="E7" i="2"/>
  <c r="E36" i="2"/>
  <c r="I11" i="12" s="1"/>
  <c r="H7" i="2"/>
  <c r="H36" i="2"/>
  <c r="I20" i="12" s="1"/>
  <c r="G7" i="2"/>
  <c r="G36" i="2"/>
  <c r="I17" i="12" s="1"/>
  <c r="E9" i="5"/>
  <c r="D12" i="12" s="1"/>
  <c r="E35" i="2"/>
  <c r="F9" i="2"/>
  <c r="F32" i="2"/>
  <c r="F14" i="8" s="1"/>
  <c r="F7" i="2"/>
  <c r="G5" i="2"/>
  <c r="E6" i="2"/>
  <c r="E17" i="2"/>
  <c r="H11" i="12" s="1"/>
  <c r="F20" i="8"/>
  <c r="H6" i="2"/>
  <c r="H17" i="2"/>
  <c r="D20" i="12" s="1"/>
  <c r="F6" i="2"/>
  <c r="F17" i="2"/>
  <c r="H14" i="8" s="1"/>
  <c r="G6" i="2"/>
  <c r="G17" i="2"/>
  <c r="E17" i="12" s="1"/>
  <c r="F20" i="12"/>
  <c r="J14" i="12"/>
  <c r="J14" i="8"/>
  <c r="I20" i="8"/>
  <c r="E7" i="6"/>
  <c r="F13" i="2"/>
  <c r="I14" i="12"/>
  <c r="I14" i="8"/>
  <c r="G17" i="12"/>
  <c r="E14" i="12"/>
  <c r="D20" i="8"/>
  <c r="F17" i="8"/>
  <c r="F7" i="6"/>
  <c r="I24" i="12" s="1"/>
  <c r="F11" i="12"/>
  <c r="E5" i="6"/>
  <c r="G6" i="6"/>
  <c r="D32" i="8" s="1"/>
  <c r="E10" i="6"/>
  <c r="E15" i="8" s="1"/>
  <c r="F8" i="6"/>
  <c r="J24" i="12" s="1"/>
  <c r="E9" i="6"/>
  <c r="G15" i="8" s="1"/>
  <c r="H9" i="6"/>
  <c r="G35" i="8" s="1"/>
  <c r="F9" i="6"/>
  <c r="G24" i="8" s="1"/>
  <c r="E11" i="6"/>
  <c r="E22" i="6"/>
  <c r="G11" i="6"/>
  <c r="G22" i="6"/>
  <c r="F11" i="6"/>
  <c r="F22" i="6"/>
  <c r="C24" i="8" s="1"/>
  <c r="H11" i="6"/>
  <c r="H22" i="6"/>
  <c r="H7" i="6"/>
  <c r="I35" i="12" s="1"/>
  <c r="H8" i="6"/>
  <c r="J35" i="8" s="1"/>
  <c r="H6" i="6"/>
  <c r="D35" i="12" s="1"/>
  <c r="J15" i="12"/>
  <c r="J15" i="8"/>
  <c r="H24" i="12"/>
  <c r="G32" i="8"/>
  <c r="H5" i="6"/>
  <c r="H35" i="8" s="1"/>
  <c r="E6" i="6"/>
  <c r="D24" i="8"/>
  <c r="G32" i="12"/>
  <c r="E35" i="8"/>
  <c r="H32" i="8"/>
  <c r="F24" i="12"/>
  <c r="F35" i="12"/>
  <c r="F35" i="8"/>
  <c r="E35" i="12"/>
  <c r="F26" i="8"/>
  <c r="E12" i="12"/>
  <c r="E12" i="8"/>
  <c r="F24" i="8"/>
  <c r="H24" i="8"/>
  <c r="C12" i="12"/>
  <c r="H35" i="12"/>
  <c r="D17" i="12"/>
  <c r="D17" i="8"/>
  <c r="D11" i="8"/>
  <c r="H32" i="12"/>
  <c r="F26" i="12"/>
  <c r="E23" i="12"/>
  <c r="E14" i="8"/>
  <c r="B43" i="12"/>
  <c r="F17" i="12"/>
  <c r="E17" i="8"/>
  <c r="D11" i="12"/>
  <c r="D24" i="12"/>
  <c r="L542" i="12"/>
  <c r="G541" i="12"/>
  <c r="K539" i="12"/>
  <c r="B538" i="12"/>
  <c r="J536" i="12"/>
  <c r="L534" i="12"/>
  <c r="G533" i="12"/>
  <c r="K531" i="12"/>
  <c r="B530" i="12"/>
  <c r="J528" i="12"/>
  <c r="L526" i="12"/>
  <c r="G525" i="12"/>
  <c r="K523" i="12"/>
  <c r="B522" i="12"/>
  <c r="J520" i="12"/>
  <c r="L518" i="12"/>
  <c r="G517" i="12"/>
  <c r="K515" i="12"/>
  <c r="B514" i="12"/>
  <c r="J512" i="12"/>
  <c r="L510" i="12"/>
  <c r="G509" i="12"/>
  <c r="K507" i="12"/>
  <c r="B506" i="12"/>
  <c r="J504" i="12"/>
  <c r="L502" i="12"/>
  <c r="G501" i="12"/>
  <c r="K499" i="12"/>
  <c r="B498" i="12"/>
  <c r="J496" i="12"/>
  <c r="L494" i="12"/>
  <c r="G493" i="12"/>
  <c r="K491" i="12"/>
  <c r="B490" i="12"/>
  <c r="J488" i="12"/>
  <c r="L486" i="12"/>
  <c r="G485" i="12"/>
  <c r="K483" i="12"/>
  <c r="B482" i="12"/>
  <c r="J480" i="12"/>
  <c r="L478" i="12"/>
  <c r="G477" i="12"/>
  <c r="K475" i="12"/>
  <c r="B474" i="12"/>
  <c r="J472" i="12"/>
  <c r="L470" i="12"/>
  <c r="G469" i="12"/>
  <c r="K467" i="12"/>
  <c r="B466" i="12"/>
  <c r="J464" i="12"/>
  <c r="L462" i="12"/>
  <c r="G461" i="12"/>
  <c r="K459" i="12"/>
  <c r="B458" i="12"/>
  <c r="J456" i="12"/>
  <c r="L454" i="12"/>
  <c r="G453" i="12"/>
  <c r="K451" i="12"/>
  <c r="B450" i="12"/>
  <c r="J448" i="12"/>
  <c r="L446" i="12"/>
  <c r="G445" i="12"/>
  <c r="K443" i="12"/>
  <c r="B442" i="12"/>
  <c r="J440" i="12"/>
  <c r="L438" i="12"/>
  <c r="G437" i="12"/>
  <c r="K435" i="12"/>
  <c r="B434" i="12"/>
  <c r="J432" i="12"/>
  <c r="L430" i="12"/>
  <c r="G429" i="12"/>
  <c r="K427" i="12"/>
  <c r="B426" i="12"/>
  <c r="J424" i="12"/>
  <c r="L422" i="12"/>
  <c r="K542" i="12"/>
  <c r="B541" i="12"/>
  <c r="J539" i="12"/>
  <c r="L537" i="12"/>
  <c r="G536" i="12"/>
  <c r="K534" i="12"/>
  <c r="B533" i="12"/>
  <c r="J531" i="12"/>
  <c r="L529" i="12"/>
  <c r="G528" i="12"/>
  <c r="K526" i="12"/>
  <c r="B525" i="12"/>
  <c r="J523" i="12"/>
  <c r="L521" i="12"/>
  <c r="G520" i="12"/>
  <c r="K518" i="12"/>
  <c r="B517" i="12"/>
  <c r="J515" i="12"/>
  <c r="L513" i="12"/>
  <c r="G512" i="12"/>
  <c r="K510" i="12"/>
  <c r="B509" i="12"/>
  <c r="J507" i="12"/>
  <c r="L505" i="12"/>
  <c r="G504" i="12"/>
  <c r="K502" i="12"/>
  <c r="B501" i="12"/>
  <c r="J499" i="12"/>
  <c r="L497" i="12"/>
  <c r="G496" i="12"/>
  <c r="K494" i="12"/>
  <c r="B493" i="12"/>
  <c r="J491" i="12"/>
  <c r="L489" i="12"/>
  <c r="G488" i="12"/>
  <c r="K486" i="12"/>
  <c r="B485" i="12"/>
  <c r="J483" i="12"/>
  <c r="L481" i="12"/>
  <c r="G480" i="12"/>
  <c r="K478" i="12"/>
  <c r="B477" i="12"/>
  <c r="J475" i="12"/>
  <c r="L473" i="12"/>
  <c r="G472" i="12"/>
  <c r="K470" i="12"/>
  <c r="B469" i="12"/>
  <c r="J467" i="12"/>
  <c r="L465" i="12"/>
  <c r="G464" i="12"/>
  <c r="K462" i="12"/>
  <c r="B461" i="12"/>
  <c r="J459" i="12"/>
  <c r="L457" i="12"/>
  <c r="G456" i="12"/>
  <c r="K454" i="12"/>
  <c r="B453" i="12"/>
  <c r="J451" i="12"/>
  <c r="L449" i="12"/>
  <c r="G448" i="12"/>
  <c r="K446" i="12"/>
  <c r="B445" i="12"/>
  <c r="J443" i="12"/>
  <c r="L441" i="12"/>
  <c r="G440" i="12"/>
  <c r="K438" i="12"/>
  <c r="B437" i="12"/>
  <c r="J435" i="12"/>
  <c r="L433" i="12"/>
  <c r="G432" i="12"/>
  <c r="K430" i="12"/>
  <c r="B429" i="12"/>
  <c r="J427" i="12"/>
  <c r="L425" i="12"/>
  <c r="G424" i="12"/>
  <c r="K422" i="12"/>
  <c r="B421" i="12"/>
  <c r="J419" i="12"/>
  <c r="J542" i="12"/>
  <c r="L540" i="12"/>
  <c r="G539" i="12"/>
  <c r="K537" i="12"/>
  <c r="B536" i="12"/>
  <c r="J534" i="12"/>
  <c r="L532" i="12"/>
  <c r="G531" i="12"/>
  <c r="K529" i="12"/>
  <c r="B528" i="12"/>
  <c r="J526" i="12"/>
  <c r="L524" i="12"/>
  <c r="G523" i="12"/>
  <c r="K521" i="12"/>
  <c r="B520" i="12"/>
  <c r="J518" i="12"/>
  <c r="L516" i="12"/>
  <c r="G515" i="12"/>
  <c r="K513" i="12"/>
  <c r="B512" i="12"/>
  <c r="J510" i="12"/>
  <c r="L508" i="12"/>
  <c r="G507" i="12"/>
  <c r="K505" i="12"/>
  <c r="B504" i="12"/>
  <c r="J502" i="12"/>
  <c r="L500" i="12"/>
  <c r="G499" i="12"/>
  <c r="K497" i="12"/>
  <c r="B496" i="12"/>
  <c r="J494" i="12"/>
  <c r="L492" i="12"/>
  <c r="G491" i="12"/>
  <c r="K489" i="12"/>
  <c r="B488" i="12"/>
  <c r="J486" i="12"/>
  <c r="L484" i="12"/>
  <c r="G483" i="12"/>
  <c r="K481" i="12"/>
  <c r="B480" i="12"/>
  <c r="J478" i="12"/>
  <c r="L476" i="12"/>
  <c r="G475" i="12"/>
  <c r="K473" i="12"/>
  <c r="B472" i="12"/>
  <c r="J470" i="12"/>
  <c r="L468" i="12"/>
  <c r="G467" i="12"/>
  <c r="K465" i="12"/>
  <c r="B464" i="12"/>
  <c r="J462" i="12"/>
  <c r="L460" i="12"/>
  <c r="G459" i="12"/>
  <c r="K457" i="12"/>
  <c r="B456" i="12"/>
  <c r="J454" i="12"/>
  <c r="L452" i="12"/>
  <c r="G451" i="12"/>
  <c r="K449" i="12"/>
  <c r="B448" i="12"/>
  <c r="J446" i="12"/>
  <c r="L444" i="12"/>
  <c r="G443" i="12"/>
  <c r="K441" i="12"/>
  <c r="B440" i="12"/>
  <c r="J438" i="12"/>
  <c r="L436" i="12"/>
  <c r="G435" i="12"/>
  <c r="K433" i="12"/>
  <c r="B432" i="12"/>
  <c r="J430" i="12"/>
  <c r="L428" i="12"/>
  <c r="G427" i="12"/>
  <c r="K425" i="12"/>
  <c r="B424" i="12"/>
  <c r="J422" i="12"/>
  <c r="L420" i="12"/>
  <c r="G419" i="12"/>
  <c r="K417" i="12"/>
  <c r="B416" i="12"/>
  <c r="J414" i="12"/>
  <c r="L412" i="12"/>
  <c r="G411" i="12"/>
  <c r="K409" i="12"/>
  <c r="B408" i="12"/>
  <c r="G542" i="12"/>
  <c r="K540" i="12"/>
  <c r="B539" i="12"/>
  <c r="J537" i="12"/>
  <c r="L535" i="12"/>
  <c r="G534" i="12"/>
  <c r="K532" i="12"/>
  <c r="B531" i="12"/>
  <c r="J529" i="12"/>
  <c r="L527" i="12"/>
  <c r="G526" i="12"/>
  <c r="K524" i="12"/>
  <c r="B523" i="12"/>
  <c r="J521" i="12"/>
  <c r="L519" i="12"/>
  <c r="G518" i="12"/>
  <c r="K516" i="12"/>
  <c r="B515" i="12"/>
  <c r="J513" i="12"/>
  <c r="L511" i="12"/>
  <c r="G510" i="12"/>
  <c r="K508" i="12"/>
  <c r="B507" i="12"/>
  <c r="J505" i="12"/>
  <c r="L503" i="12"/>
  <c r="G502" i="12"/>
  <c r="K500" i="12"/>
  <c r="B499" i="12"/>
  <c r="J497" i="12"/>
  <c r="L495" i="12"/>
  <c r="G494" i="12"/>
  <c r="K492" i="12"/>
  <c r="B491" i="12"/>
  <c r="J489" i="12"/>
  <c r="L487" i="12"/>
  <c r="G486" i="12"/>
  <c r="K484" i="12"/>
  <c r="B483" i="12"/>
  <c r="J481" i="12"/>
  <c r="L479" i="12"/>
  <c r="G478" i="12"/>
  <c r="K476" i="12"/>
  <c r="B475" i="12"/>
  <c r="J473" i="12"/>
  <c r="L471" i="12"/>
  <c r="G470" i="12"/>
  <c r="K468" i="12"/>
  <c r="B467" i="12"/>
  <c r="J465" i="12"/>
  <c r="L463" i="12"/>
  <c r="G462" i="12"/>
  <c r="K460" i="12"/>
  <c r="B459" i="12"/>
  <c r="J457" i="12"/>
  <c r="L455" i="12"/>
  <c r="G454" i="12"/>
  <c r="K452" i="12"/>
  <c r="B451" i="12"/>
  <c r="J449" i="12"/>
  <c r="L447" i="12"/>
  <c r="G446" i="12"/>
  <c r="K444" i="12"/>
  <c r="B443" i="12"/>
  <c r="J441" i="12"/>
  <c r="L439" i="12"/>
  <c r="G438" i="12"/>
  <c r="K436" i="12"/>
  <c r="B435" i="12"/>
  <c r="J433" i="12"/>
  <c r="L431" i="12"/>
  <c r="G430" i="12"/>
  <c r="K428" i="12"/>
  <c r="B427" i="12"/>
  <c r="J425" i="12"/>
  <c r="L423" i="12"/>
  <c r="G422" i="12"/>
  <c r="K420" i="12"/>
  <c r="B419" i="12"/>
  <c r="B542" i="12"/>
  <c r="J540" i="12"/>
  <c r="L538" i="12"/>
  <c r="G537" i="12"/>
  <c r="K535" i="12"/>
  <c r="B534" i="12"/>
  <c r="J532" i="12"/>
  <c r="L530" i="12"/>
  <c r="G529" i="12"/>
  <c r="K527" i="12"/>
  <c r="B526" i="12"/>
  <c r="J524" i="12"/>
  <c r="L522" i="12"/>
  <c r="G521" i="12"/>
  <c r="K519" i="12"/>
  <c r="B518" i="12"/>
  <c r="J516" i="12"/>
  <c r="L514" i="12"/>
  <c r="G513" i="12"/>
  <c r="K511" i="12"/>
  <c r="B510" i="12"/>
  <c r="J508" i="12"/>
  <c r="L506" i="12"/>
  <c r="G505" i="12"/>
  <c r="K503" i="12"/>
  <c r="B502" i="12"/>
  <c r="J500" i="12"/>
  <c r="L498" i="12"/>
  <c r="G497" i="12"/>
  <c r="K495" i="12"/>
  <c r="B494" i="12"/>
  <c r="J492" i="12"/>
  <c r="L490" i="12"/>
  <c r="G489" i="12"/>
  <c r="K487" i="12"/>
  <c r="B486" i="12"/>
  <c r="J484" i="12"/>
  <c r="L482" i="12"/>
  <c r="G481" i="12"/>
  <c r="K479" i="12"/>
  <c r="B478" i="12"/>
  <c r="J476" i="12"/>
  <c r="L474" i="12"/>
  <c r="G473" i="12"/>
  <c r="K471" i="12"/>
  <c r="B470" i="12"/>
  <c r="J468" i="12"/>
  <c r="L466" i="12"/>
  <c r="G465" i="12"/>
  <c r="K463" i="12"/>
  <c r="B462" i="12"/>
  <c r="J460" i="12"/>
  <c r="L458" i="12"/>
  <c r="G457" i="12"/>
  <c r="K455" i="12"/>
  <c r="B454" i="12"/>
  <c r="J452" i="12"/>
  <c r="L450" i="12"/>
  <c r="G449" i="12"/>
  <c r="K447" i="12"/>
  <c r="B446" i="12"/>
  <c r="J444" i="12"/>
  <c r="L442" i="12"/>
  <c r="G441" i="12"/>
  <c r="K439" i="12"/>
  <c r="B438" i="12"/>
  <c r="J436" i="12"/>
  <c r="L434" i="12"/>
  <c r="G433" i="12"/>
  <c r="K431" i="12"/>
  <c r="B430" i="12"/>
  <c r="J428" i="12"/>
  <c r="L426" i="12"/>
  <c r="G425" i="12"/>
  <c r="K423" i="12"/>
  <c r="B422" i="12"/>
  <c r="J420" i="12"/>
  <c r="L418" i="12"/>
  <c r="G417" i="12"/>
  <c r="K415" i="12"/>
  <c r="B414" i="12"/>
  <c r="J412" i="12"/>
  <c r="L541" i="12"/>
  <c r="G540" i="12"/>
  <c r="K538" i="12"/>
  <c r="B537" i="12"/>
  <c r="J535" i="12"/>
  <c r="L533" i="12"/>
  <c r="G532" i="12"/>
  <c r="K530" i="12"/>
  <c r="B529" i="12"/>
  <c r="J527" i="12"/>
  <c r="L525" i="12"/>
  <c r="G524" i="12"/>
  <c r="K522" i="12"/>
  <c r="B521" i="12"/>
  <c r="J519" i="12"/>
  <c r="L517" i="12"/>
  <c r="G516" i="12"/>
  <c r="K514" i="12"/>
  <c r="B513" i="12"/>
  <c r="J511" i="12"/>
  <c r="L509" i="12"/>
  <c r="G508" i="12"/>
  <c r="K506" i="12"/>
  <c r="B505" i="12"/>
  <c r="J503" i="12"/>
  <c r="L501" i="12"/>
  <c r="G500" i="12"/>
  <c r="K498" i="12"/>
  <c r="B497" i="12"/>
  <c r="J495" i="12"/>
  <c r="L493" i="12"/>
  <c r="G492" i="12"/>
  <c r="K490" i="12"/>
  <c r="B489" i="12"/>
  <c r="J487" i="12"/>
  <c r="L485" i="12"/>
  <c r="G484" i="12"/>
  <c r="K482" i="12"/>
  <c r="B481" i="12"/>
  <c r="J479" i="12"/>
  <c r="L477" i="12"/>
  <c r="G476" i="12"/>
  <c r="K474" i="12"/>
  <c r="B473" i="12"/>
  <c r="J471" i="12"/>
  <c r="L469" i="12"/>
  <c r="G468" i="12"/>
  <c r="K466" i="12"/>
  <c r="B465" i="12"/>
  <c r="J463" i="12"/>
  <c r="L461" i="12"/>
  <c r="G460" i="12"/>
  <c r="K458" i="12"/>
  <c r="B457" i="12"/>
  <c r="J455" i="12"/>
  <c r="L453" i="12"/>
  <c r="G452" i="12"/>
  <c r="K450" i="12"/>
  <c r="B449" i="12"/>
  <c r="J447" i="12"/>
  <c r="L445" i="12"/>
  <c r="G444" i="12"/>
  <c r="K442" i="12"/>
  <c r="B441" i="12"/>
  <c r="J439" i="12"/>
  <c r="L437" i="12"/>
  <c r="G436" i="12"/>
  <c r="K434" i="12"/>
  <c r="B433" i="12"/>
  <c r="J431" i="12"/>
  <c r="L429" i="12"/>
  <c r="G428" i="12"/>
  <c r="K426" i="12"/>
  <c r="B425" i="12"/>
  <c r="J423" i="12"/>
  <c r="L421" i="12"/>
  <c r="G420" i="12"/>
  <c r="K418" i="12"/>
  <c r="B417" i="12"/>
  <c r="J415" i="12"/>
  <c r="L413" i="12"/>
  <c r="K541" i="12"/>
  <c r="B540" i="12"/>
  <c r="J538" i="12"/>
  <c r="L536" i="12"/>
  <c r="G535" i="12"/>
  <c r="K533" i="12"/>
  <c r="B532" i="12"/>
  <c r="J530" i="12"/>
  <c r="L528" i="12"/>
  <c r="G527" i="12"/>
  <c r="K525" i="12"/>
  <c r="B524" i="12"/>
  <c r="J522" i="12"/>
  <c r="L520" i="12"/>
  <c r="G519" i="12"/>
  <c r="K517" i="12"/>
  <c r="B516" i="12"/>
  <c r="J514" i="12"/>
  <c r="L512" i="12"/>
  <c r="G511" i="12"/>
  <c r="K509" i="12"/>
  <c r="B508" i="12"/>
  <c r="J506" i="12"/>
  <c r="L504" i="12"/>
  <c r="G503" i="12"/>
  <c r="K501" i="12"/>
  <c r="B500" i="12"/>
  <c r="J498" i="12"/>
  <c r="L496" i="12"/>
  <c r="G495" i="12"/>
  <c r="K493" i="12"/>
  <c r="B492" i="12"/>
  <c r="J490" i="12"/>
  <c r="L488" i="12"/>
  <c r="G487" i="12"/>
  <c r="K485" i="12"/>
  <c r="B484" i="12"/>
  <c r="J482" i="12"/>
  <c r="L480" i="12"/>
  <c r="G479" i="12"/>
  <c r="K477" i="12"/>
  <c r="B476" i="12"/>
  <c r="J474" i="12"/>
  <c r="L472" i="12"/>
  <c r="G471" i="12"/>
  <c r="K469" i="12"/>
  <c r="B468" i="12"/>
  <c r="J466" i="12"/>
  <c r="L464" i="12"/>
  <c r="G463" i="12"/>
  <c r="K461" i="12"/>
  <c r="B460" i="12"/>
  <c r="J458" i="12"/>
  <c r="L456" i="12"/>
  <c r="G455" i="12"/>
  <c r="K453" i="12"/>
  <c r="B452" i="12"/>
  <c r="J450" i="12"/>
  <c r="L448" i="12"/>
  <c r="G447" i="12"/>
  <c r="K445" i="12"/>
  <c r="B444" i="12"/>
  <c r="J442" i="12"/>
  <c r="L440" i="12"/>
  <c r="G439" i="12"/>
  <c r="K437" i="12"/>
  <c r="B436" i="12"/>
  <c r="J434" i="12"/>
  <c r="L432" i="12"/>
  <c r="G431" i="12"/>
  <c r="K429" i="12"/>
  <c r="B428" i="12"/>
  <c r="J426" i="12"/>
  <c r="L424" i="12"/>
  <c r="G423" i="12"/>
  <c r="K421" i="12"/>
  <c r="B420" i="12"/>
  <c r="J418" i="12"/>
  <c r="L416" i="12"/>
  <c r="G415" i="12"/>
  <c r="K413" i="12"/>
  <c r="B412" i="12"/>
  <c r="J410" i="12"/>
  <c r="L408" i="12"/>
  <c r="G407" i="12"/>
  <c r="J541" i="12"/>
  <c r="K528" i="12"/>
  <c r="L515" i="12"/>
  <c r="B503" i="12"/>
  <c r="G490" i="12"/>
  <c r="J477" i="12"/>
  <c r="K464" i="12"/>
  <c r="L451" i="12"/>
  <c r="B439" i="12"/>
  <c r="G426" i="12"/>
  <c r="B418" i="12"/>
  <c r="L414" i="12"/>
  <c r="L411" i="12"/>
  <c r="L409" i="12"/>
  <c r="K407" i="12"/>
  <c r="L405" i="12"/>
  <c r="G404" i="12"/>
  <c r="K402" i="12"/>
  <c r="B401" i="12"/>
  <c r="J399" i="12"/>
  <c r="L397" i="12"/>
  <c r="G396" i="12"/>
  <c r="K394" i="12"/>
  <c r="B393" i="12"/>
  <c r="J391" i="12"/>
  <c r="L389" i="12"/>
  <c r="G388" i="12"/>
  <c r="K386" i="12"/>
  <c r="B385" i="12"/>
  <c r="J383" i="12"/>
  <c r="L381" i="12"/>
  <c r="G380" i="12"/>
  <c r="K378" i="12"/>
  <c r="B377" i="12"/>
  <c r="J375" i="12"/>
  <c r="L373" i="12"/>
  <c r="G372" i="12"/>
  <c r="K370" i="12"/>
  <c r="B369" i="12"/>
  <c r="J367" i="12"/>
  <c r="L365" i="12"/>
  <c r="G364" i="12"/>
  <c r="K362" i="12"/>
  <c r="B361" i="12"/>
  <c r="J359" i="12"/>
  <c r="L357" i="12"/>
  <c r="G356" i="12"/>
  <c r="K354" i="12"/>
  <c r="B353" i="12"/>
  <c r="J351" i="12"/>
  <c r="L349" i="12"/>
  <c r="G348" i="12"/>
  <c r="K346" i="12"/>
  <c r="B345" i="12"/>
  <c r="J343" i="12"/>
  <c r="L341" i="12"/>
  <c r="G340" i="12"/>
  <c r="K338" i="12"/>
  <c r="B337" i="12"/>
  <c r="J335" i="12"/>
  <c r="L333" i="12"/>
  <c r="G332" i="12"/>
  <c r="K330" i="12"/>
  <c r="B329" i="12"/>
  <c r="J327" i="12"/>
  <c r="L539" i="12"/>
  <c r="B527" i="12"/>
  <c r="G514" i="12"/>
  <c r="J501" i="12"/>
  <c r="K488" i="12"/>
  <c r="L475" i="12"/>
  <c r="B463" i="12"/>
  <c r="G450" i="12"/>
  <c r="J437" i="12"/>
  <c r="K424" i="12"/>
  <c r="L417" i="12"/>
  <c r="K414" i="12"/>
  <c r="K411" i="12"/>
  <c r="J409" i="12"/>
  <c r="J407" i="12"/>
  <c r="K405" i="12"/>
  <c r="B404" i="12"/>
  <c r="J402" i="12"/>
  <c r="L400" i="12"/>
  <c r="G399" i="12"/>
  <c r="K397" i="12"/>
  <c r="B396" i="12"/>
  <c r="J394" i="12"/>
  <c r="L392" i="12"/>
  <c r="G391" i="12"/>
  <c r="K389" i="12"/>
  <c r="B388" i="12"/>
  <c r="J386" i="12"/>
  <c r="L384" i="12"/>
  <c r="G383" i="12"/>
  <c r="K381" i="12"/>
  <c r="B380" i="12"/>
  <c r="J378" i="12"/>
  <c r="L376" i="12"/>
  <c r="G375" i="12"/>
  <c r="K373" i="12"/>
  <c r="B372" i="12"/>
  <c r="J370" i="12"/>
  <c r="L368" i="12"/>
  <c r="G367" i="12"/>
  <c r="K365" i="12"/>
  <c r="B364" i="12"/>
  <c r="J362" i="12"/>
  <c r="L360" i="12"/>
  <c r="G359" i="12"/>
  <c r="K357" i="12"/>
  <c r="B356" i="12"/>
  <c r="J354" i="12"/>
  <c r="L352" i="12"/>
  <c r="G351" i="12"/>
  <c r="K349" i="12"/>
  <c r="B348" i="12"/>
  <c r="J346" i="12"/>
  <c r="G538" i="12"/>
  <c r="J525" i="12"/>
  <c r="K512" i="12"/>
  <c r="L499" i="12"/>
  <c r="B487" i="12"/>
  <c r="G474" i="12"/>
  <c r="J461" i="12"/>
  <c r="K448" i="12"/>
  <c r="L435" i="12"/>
  <c r="B423" i="12"/>
  <c r="J417" i="12"/>
  <c r="G414" i="12"/>
  <c r="J411" i="12"/>
  <c r="G409" i="12"/>
  <c r="B407" i="12"/>
  <c r="J405" i="12"/>
  <c r="L403" i="12"/>
  <c r="G402" i="12"/>
  <c r="K400" i="12"/>
  <c r="B399" i="12"/>
  <c r="J397" i="12"/>
  <c r="L395" i="12"/>
  <c r="G394" i="12"/>
  <c r="K392" i="12"/>
  <c r="B391" i="12"/>
  <c r="J389" i="12"/>
  <c r="L387" i="12"/>
  <c r="G386" i="12"/>
  <c r="K384" i="12"/>
  <c r="B383" i="12"/>
  <c r="J381" i="12"/>
  <c r="L379" i="12"/>
  <c r="G378" i="12"/>
  <c r="K376" i="12"/>
  <c r="B375" i="12"/>
  <c r="J373" i="12"/>
  <c r="L371" i="12"/>
  <c r="G370" i="12"/>
  <c r="K368" i="12"/>
  <c r="B367" i="12"/>
  <c r="J365" i="12"/>
  <c r="L363" i="12"/>
  <c r="G362" i="12"/>
  <c r="K360" i="12"/>
  <c r="B359" i="12"/>
  <c r="J357" i="12"/>
  <c r="L355" i="12"/>
  <c r="G354" i="12"/>
  <c r="K352" i="12"/>
  <c r="B351" i="12"/>
  <c r="J349" i="12"/>
  <c r="L347" i="12"/>
  <c r="G346" i="12"/>
  <c r="K344" i="12"/>
  <c r="B343" i="12"/>
  <c r="J341" i="12"/>
  <c r="L339" i="12"/>
  <c r="G338" i="12"/>
  <c r="K336" i="12"/>
  <c r="B335" i="12"/>
  <c r="J333" i="12"/>
  <c r="L331" i="12"/>
  <c r="G330" i="12"/>
  <c r="K328" i="12"/>
  <c r="B327" i="12"/>
  <c r="J325" i="12"/>
  <c r="L323" i="12"/>
  <c r="G322" i="12"/>
  <c r="K320" i="12"/>
  <c r="B319" i="12"/>
  <c r="J317" i="12"/>
  <c r="L315" i="12"/>
  <c r="G314" i="12"/>
  <c r="K312" i="12"/>
  <c r="B311" i="12"/>
  <c r="J309" i="12"/>
  <c r="L307" i="12"/>
  <c r="G306" i="12"/>
  <c r="K304" i="12"/>
  <c r="B303" i="12"/>
  <c r="J301" i="12"/>
  <c r="L299" i="12"/>
  <c r="G298" i="12"/>
  <c r="K296" i="12"/>
  <c r="B295" i="12"/>
  <c r="J293" i="12"/>
  <c r="K536" i="12"/>
  <c r="L523" i="12"/>
  <c r="B511" i="12"/>
  <c r="G498" i="12"/>
  <c r="J485" i="12"/>
  <c r="K472" i="12"/>
  <c r="L459" i="12"/>
  <c r="B447" i="12"/>
  <c r="G434" i="12"/>
  <c r="J421" i="12"/>
  <c r="K416" i="12"/>
  <c r="J413" i="12"/>
  <c r="B411" i="12"/>
  <c r="B409" i="12"/>
  <c r="L406" i="12"/>
  <c r="G405" i="12"/>
  <c r="K403" i="12"/>
  <c r="B402" i="12"/>
  <c r="J400" i="12"/>
  <c r="L398" i="12"/>
  <c r="G397" i="12"/>
  <c r="K395" i="12"/>
  <c r="B394" i="12"/>
  <c r="J392" i="12"/>
  <c r="L390" i="12"/>
  <c r="G389" i="12"/>
  <c r="K387" i="12"/>
  <c r="B386" i="12"/>
  <c r="J384" i="12"/>
  <c r="L382" i="12"/>
  <c r="G381" i="12"/>
  <c r="K379" i="12"/>
  <c r="B378" i="12"/>
  <c r="J376" i="12"/>
  <c r="L374" i="12"/>
  <c r="G373" i="12"/>
  <c r="K371" i="12"/>
  <c r="B370" i="12"/>
  <c r="J368" i="12"/>
  <c r="L366" i="12"/>
  <c r="G365" i="12"/>
  <c r="K363" i="12"/>
  <c r="B362" i="12"/>
  <c r="J360" i="12"/>
  <c r="L358" i="12"/>
  <c r="G357" i="12"/>
  <c r="K355" i="12"/>
  <c r="B354" i="12"/>
  <c r="J352" i="12"/>
  <c r="L350" i="12"/>
  <c r="G349" i="12"/>
  <c r="K347" i="12"/>
  <c r="B346" i="12"/>
  <c r="B535" i="12"/>
  <c r="G522" i="12"/>
  <c r="J509" i="12"/>
  <c r="K496" i="12"/>
  <c r="L483" i="12"/>
  <c r="B471" i="12"/>
  <c r="G458" i="12"/>
  <c r="J445" i="12"/>
  <c r="K432" i="12"/>
  <c r="G421" i="12"/>
  <c r="J416" i="12"/>
  <c r="G413" i="12"/>
  <c r="L410" i="12"/>
  <c r="K408" i="12"/>
  <c r="K406" i="12"/>
  <c r="B405" i="12"/>
  <c r="J403" i="12"/>
  <c r="L401" i="12"/>
  <c r="G400" i="12"/>
  <c r="K398" i="12"/>
  <c r="B397" i="12"/>
  <c r="J395" i="12"/>
  <c r="L393" i="12"/>
  <c r="G392" i="12"/>
  <c r="K390" i="12"/>
  <c r="B389" i="12"/>
  <c r="J387" i="12"/>
  <c r="L385" i="12"/>
  <c r="G384" i="12"/>
  <c r="K382" i="12"/>
  <c r="B381" i="12"/>
  <c r="J379" i="12"/>
  <c r="L377" i="12"/>
  <c r="G376" i="12"/>
  <c r="K374" i="12"/>
  <c r="B373" i="12"/>
  <c r="J371" i="12"/>
  <c r="L369" i="12"/>
  <c r="G368" i="12"/>
  <c r="K366" i="12"/>
  <c r="B365" i="12"/>
  <c r="J363" i="12"/>
  <c r="L361" i="12"/>
  <c r="G360" i="12"/>
  <c r="K358" i="12"/>
  <c r="B357" i="12"/>
  <c r="J355" i="12"/>
  <c r="L353" i="12"/>
  <c r="G352" i="12"/>
  <c r="K350" i="12"/>
  <c r="B349" i="12"/>
  <c r="J347" i="12"/>
  <c r="L345" i="12"/>
  <c r="G344" i="12"/>
  <c r="K342" i="12"/>
  <c r="B341" i="12"/>
  <c r="J339" i="12"/>
  <c r="L337" i="12"/>
  <c r="G336" i="12"/>
  <c r="K334" i="12"/>
  <c r="B333" i="12"/>
  <c r="J331" i="12"/>
  <c r="L329" i="12"/>
  <c r="G328" i="12"/>
  <c r="J533" i="12"/>
  <c r="K520" i="12"/>
  <c r="L507" i="12"/>
  <c r="B495" i="12"/>
  <c r="G482" i="12"/>
  <c r="J469" i="12"/>
  <c r="K456" i="12"/>
  <c r="L443" i="12"/>
  <c r="B431" i="12"/>
  <c r="L419" i="12"/>
  <c r="G416" i="12"/>
  <c r="B413" i="12"/>
  <c r="K410" i="12"/>
  <c r="J408" i="12"/>
  <c r="J406" i="12"/>
  <c r="L404" i="12"/>
  <c r="G403" i="12"/>
  <c r="K401" i="12"/>
  <c r="B400" i="12"/>
  <c r="J398" i="12"/>
  <c r="L396" i="12"/>
  <c r="G395" i="12"/>
  <c r="K393" i="12"/>
  <c r="B392" i="12"/>
  <c r="J390" i="12"/>
  <c r="L388" i="12"/>
  <c r="G387" i="12"/>
  <c r="K385" i="12"/>
  <c r="B384" i="12"/>
  <c r="J382" i="12"/>
  <c r="L380" i="12"/>
  <c r="G379" i="12"/>
  <c r="K377" i="12"/>
  <c r="B376" i="12"/>
  <c r="J374" i="12"/>
  <c r="L372" i="12"/>
  <c r="G371" i="12"/>
  <c r="K369" i="12"/>
  <c r="B368" i="12"/>
  <c r="J366" i="12"/>
  <c r="L364" i="12"/>
  <c r="G363" i="12"/>
  <c r="K361" i="12"/>
  <c r="B360" i="12"/>
  <c r="J358" i="12"/>
  <c r="L356" i="12"/>
  <c r="G355" i="12"/>
  <c r="K353" i="12"/>
  <c r="B352" i="12"/>
  <c r="J350" i="12"/>
  <c r="L348" i="12"/>
  <c r="G347" i="12"/>
  <c r="K345" i="12"/>
  <c r="B344" i="12"/>
  <c r="J342" i="12"/>
  <c r="L340" i="12"/>
  <c r="G339" i="12"/>
  <c r="K337" i="12"/>
  <c r="B336" i="12"/>
  <c r="J334" i="12"/>
  <c r="L332" i="12"/>
  <c r="G331" i="12"/>
  <c r="K329" i="12"/>
  <c r="B328" i="12"/>
  <c r="J326" i="12"/>
  <c r="L324" i="12"/>
  <c r="G323" i="12"/>
  <c r="K321" i="12"/>
  <c r="B320" i="12"/>
  <c r="J318" i="12"/>
  <c r="L316" i="12"/>
  <c r="G315" i="12"/>
  <c r="K313" i="12"/>
  <c r="B312" i="12"/>
  <c r="J310" i="12"/>
  <c r="L308" i="12"/>
  <c r="G307" i="12"/>
  <c r="K305" i="12"/>
  <c r="B304" i="12"/>
  <c r="J302" i="12"/>
  <c r="L300" i="12"/>
  <c r="L531" i="12"/>
  <c r="B519" i="12"/>
  <c r="G506" i="12"/>
  <c r="J493" i="12"/>
  <c r="K480" i="12"/>
  <c r="L467" i="12"/>
  <c r="B455" i="12"/>
  <c r="G442" i="12"/>
  <c r="J429" i="12"/>
  <c r="K419" i="12"/>
  <c r="L415" i="12"/>
  <c r="K412" i="12"/>
  <c r="G410" i="12"/>
  <c r="G408" i="12"/>
  <c r="G406" i="12"/>
  <c r="K404" i="12"/>
  <c r="B403" i="12"/>
  <c r="J401" i="12"/>
  <c r="L399" i="12"/>
  <c r="G398" i="12"/>
  <c r="K396" i="12"/>
  <c r="B395" i="12"/>
  <c r="J393" i="12"/>
  <c r="L391" i="12"/>
  <c r="G390" i="12"/>
  <c r="K388" i="12"/>
  <c r="B387" i="12"/>
  <c r="J385" i="12"/>
  <c r="L383" i="12"/>
  <c r="G382" i="12"/>
  <c r="K380" i="12"/>
  <c r="B379" i="12"/>
  <c r="J377" i="12"/>
  <c r="L375" i="12"/>
  <c r="G374" i="12"/>
  <c r="K372" i="12"/>
  <c r="B371" i="12"/>
  <c r="J369" i="12"/>
  <c r="L367" i="12"/>
  <c r="G366" i="12"/>
  <c r="K364" i="12"/>
  <c r="B363" i="12"/>
  <c r="J361" i="12"/>
  <c r="L359" i="12"/>
  <c r="G358" i="12"/>
  <c r="K356" i="12"/>
  <c r="B355" i="12"/>
  <c r="J353" i="12"/>
  <c r="L351" i="12"/>
  <c r="G350" i="12"/>
  <c r="K348" i="12"/>
  <c r="B347" i="12"/>
  <c r="J345" i="12"/>
  <c r="L343" i="12"/>
  <c r="G342" i="12"/>
  <c r="K340" i="12"/>
  <c r="B339" i="12"/>
  <c r="J337" i="12"/>
  <c r="L335" i="12"/>
  <c r="G334" i="12"/>
  <c r="K332" i="12"/>
  <c r="B331" i="12"/>
  <c r="J329" i="12"/>
  <c r="L327" i="12"/>
  <c r="G326" i="12"/>
  <c r="K324" i="12"/>
  <c r="B323" i="12"/>
  <c r="J321" i="12"/>
  <c r="L319" i="12"/>
  <c r="G318" i="12"/>
  <c r="K316" i="12"/>
  <c r="B315" i="12"/>
  <c r="J313" i="12"/>
  <c r="L311" i="12"/>
  <c r="G310" i="12"/>
  <c r="K308" i="12"/>
  <c r="B307" i="12"/>
  <c r="J305" i="12"/>
  <c r="L303" i="12"/>
  <c r="G302" i="12"/>
  <c r="K300" i="12"/>
  <c r="B299" i="12"/>
  <c r="J297" i="12"/>
  <c r="L295" i="12"/>
  <c r="G294" i="12"/>
  <c r="G530" i="12"/>
  <c r="L427" i="12"/>
  <c r="L402" i="12"/>
  <c r="B390" i="12"/>
  <c r="G377" i="12"/>
  <c r="J364" i="12"/>
  <c r="K351" i="12"/>
  <c r="G343" i="12"/>
  <c r="L338" i="12"/>
  <c r="L334" i="12"/>
  <c r="J330" i="12"/>
  <c r="K326" i="12"/>
  <c r="B324" i="12"/>
  <c r="G321" i="12"/>
  <c r="L318" i="12"/>
  <c r="G316" i="12"/>
  <c r="L313" i="12"/>
  <c r="G311" i="12"/>
  <c r="J308" i="12"/>
  <c r="B306" i="12"/>
  <c r="J303" i="12"/>
  <c r="B301" i="12"/>
  <c r="K298" i="12"/>
  <c r="J296" i="12"/>
  <c r="J294" i="12"/>
  <c r="J292" i="12"/>
  <c r="L290" i="12"/>
  <c r="G289" i="12"/>
  <c r="K287" i="12"/>
  <c r="B286" i="12"/>
  <c r="J284" i="12"/>
  <c r="L282" i="12"/>
  <c r="G281" i="12"/>
  <c r="K279" i="12"/>
  <c r="B278" i="12"/>
  <c r="J276" i="12"/>
  <c r="L274" i="12"/>
  <c r="G273" i="12"/>
  <c r="K271" i="12"/>
  <c r="B270" i="12"/>
  <c r="J268" i="12"/>
  <c r="L266" i="12"/>
  <c r="G265" i="12"/>
  <c r="K263" i="12"/>
  <c r="B262" i="12"/>
  <c r="J260" i="12"/>
  <c r="L258" i="12"/>
  <c r="G257" i="12"/>
  <c r="K255" i="12"/>
  <c r="B254" i="12"/>
  <c r="J252" i="12"/>
  <c r="L250" i="12"/>
  <c r="G249" i="12"/>
  <c r="K247" i="12"/>
  <c r="B246" i="12"/>
  <c r="J244" i="12"/>
  <c r="L242" i="12"/>
  <c r="G241" i="12"/>
  <c r="K239" i="12"/>
  <c r="B238" i="12"/>
  <c r="J236" i="12"/>
  <c r="L234" i="12"/>
  <c r="G233" i="12"/>
  <c r="K231" i="12"/>
  <c r="B230" i="12"/>
  <c r="J228" i="12"/>
  <c r="L226" i="12"/>
  <c r="J517" i="12"/>
  <c r="G418" i="12"/>
  <c r="G401" i="12"/>
  <c r="J388" i="12"/>
  <c r="K375" i="12"/>
  <c r="L362" i="12"/>
  <c r="B350" i="12"/>
  <c r="L342" i="12"/>
  <c r="J338" i="12"/>
  <c r="B334" i="12"/>
  <c r="B330" i="12"/>
  <c r="B326" i="12"/>
  <c r="K323" i="12"/>
  <c r="B321" i="12"/>
  <c r="K318" i="12"/>
  <c r="B316" i="12"/>
  <c r="G313" i="12"/>
  <c r="L310" i="12"/>
  <c r="G308" i="12"/>
  <c r="L305" i="12"/>
  <c r="G303" i="12"/>
  <c r="J300" i="12"/>
  <c r="J298" i="12"/>
  <c r="G296" i="12"/>
  <c r="B294" i="12"/>
  <c r="G292" i="12"/>
  <c r="K290" i="12"/>
  <c r="B289" i="12"/>
  <c r="J287" i="12"/>
  <c r="L285" i="12"/>
  <c r="G284" i="12"/>
  <c r="K282" i="12"/>
  <c r="B281" i="12"/>
  <c r="J279" i="12"/>
  <c r="L277" i="12"/>
  <c r="G276" i="12"/>
  <c r="K274" i="12"/>
  <c r="B273" i="12"/>
  <c r="J271" i="12"/>
  <c r="L269" i="12"/>
  <c r="G268" i="12"/>
  <c r="K266" i="12"/>
  <c r="B265" i="12"/>
  <c r="J263" i="12"/>
  <c r="L261" i="12"/>
  <c r="G260" i="12"/>
  <c r="K258" i="12"/>
  <c r="B257" i="12"/>
  <c r="J255" i="12"/>
  <c r="L253" i="12"/>
  <c r="G252" i="12"/>
  <c r="K250" i="12"/>
  <c r="B249" i="12"/>
  <c r="J247" i="12"/>
  <c r="L245" i="12"/>
  <c r="G244" i="12"/>
  <c r="K242" i="12"/>
  <c r="B241" i="12"/>
  <c r="J239" i="12"/>
  <c r="L237" i="12"/>
  <c r="G236" i="12"/>
  <c r="K234" i="12"/>
  <c r="B233" i="12"/>
  <c r="J231" i="12"/>
  <c r="L229" i="12"/>
  <c r="G228" i="12"/>
  <c r="K226" i="12"/>
  <c r="B225" i="12"/>
  <c r="J223" i="12"/>
  <c r="L221" i="12"/>
  <c r="G220" i="12"/>
  <c r="K218" i="12"/>
  <c r="B217" i="12"/>
  <c r="J215" i="12"/>
  <c r="L213" i="12"/>
  <c r="G212" i="12"/>
  <c r="K210" i="12"/>
  <c r="B209" i="12"/>
  <c r="J207" i="12"/>
  <c r="L205" i="12"/>
  <c r="G204" i="12"/>
  <c r="K202" i="12"/>
  <c r="B201" i="12"/>
  <c r="J199" i="12"/>
  <c r="L197" i="12"/>
  <c r="K504" i="12"/>
  <c r="B415" i="12"/>
  <c r="K399" i="12"/>
  <c r="L386" i="12"/>
  <c r="B374" i="12"/>
  <c r="G361" i="12"/>
  <c r="J348" i="12"/>
  <c r="B342" i="12"/>
  <c r="B338" i="12"/>
  <c r="K333" i="12"/>
  <c r="G329" i="12"/>
  <c r="L325" i="12"/>
  <c r="J323" i="12"/>
  <c r="L320" i="12"/>
  <c r="B318" i="12"/>
  <c r="K315" i="12"/>
  <c r="B313" i="12"/>
  <c r="K310" i="12"/>
  <c r="B308" i="12"/>
  <c r="G305" i="12"/>
  <c r="L302" i="12"/>
  <c r="G300" i="12"/>
  <c r="B298" i="12"/>
  <c r="B296" i="12"/>
  <c r="L293" i="12"/>
  <c r="B292" i="12"/>
  <c r="J290" i="12"/>
  <c r="L288" i="12"/>
  <c r="G287" i="12"/>
  <c r="K285" i="12"/>
  <c r="B284" i="12"/>
  <c r="J282" i="12"/>
  <c r="L280" i="12"/>
  <c r="G279" i="12"/>
  <c r="K277" i="12"/>
  <c r="B276" i="12"/>
  <c r="J274" i="12"/>
  <c r="L272" i="12"/>
  <c r="G271" i="12"/>
  <c r="K269" i="12"/>
  <c r="B268" i="12"/>
  <c r="J266" i="12"/>
  <c r="L264" i="12"/>
  <c r="G263" i="12"/>
  <c r="K261" i="12"/>
  <c r="B260" i="12"/>
  <c r="J258" i="12"/>
  <c r="L256" i="12"/>
  <c r="G255" i="12"/>
  <c r="K253" i="12"/>
  <c r="B252" i="12"/>
  <c r="J250" i="12"/>
  <c r="L248" i="12"/>
  <c r="G247" i="12"/>
  <c r="K245" i="12"/>
  <c r="B244" i="12"/>
  <c r="J242" i="12"/>
  <c r="L240" i="12"/>
  <c r="G239" i="12"/>
  <c r="K237" i="12"/>
  <c r="B236" i="12"/>
  <c r="J234" i="12"/>
  <c r="L232" i="12"/>
  <c r="G231" i="12"/>
  <c r="K229" i="12"/>
  <c r="B228" i="12"/>
  <c r="J226" i="12"/>
  <c r="L224" i="12"/>
  <c r="G223" i="12"/>
  <c r="K221" i="12"/>
  <c r="B220" i="12"/>
  <c r="J218" i="12"/>
  <c r="L216" i="12"/>
  <c r="G215" i="12"/>
  <c r="K213" i="12"/>
  <c r="B212" i="12"/>
  <c r="J210" i="12"/>
  <c r="L208" i="12"/>
  <c r="G207" i="12"/>
  <c r="K205" i="12"/>
  <c r="B204" i="12"/>
  <c r="J202" i="12"/>
  <c r="L200" i="12"/>
  <c r="G199" i="12"/>
  <c r="K197" i="12"/>
  <c r="L491" i="12"/>
  <c r="G412" i="12"/>
  <c r="B398" i="12"/>
  <c r="G385" i="12"/>
  <c r="J372" i="12"/>
  <c r="K359" i="12"/>
  <c r="L346" i="12"/>
  <c r="K341" i="12"/>
  <c r="G337" i="12"/>
  <c r="G333" i="12"/>
  <c r="L328" i="12"/>
  <c r="K325" i="12"/>
  <c r="L322" i="12"/>
  <c r="J320" i="12"/>
  <c r="L317" i="12"/>
  <c r="J315" i="12"/>
  <c r="L312" i="12"/>
  <c r="B310" i="12"/>
  <c r="K307" i="12"/>
  <c r="B305" i="12"/>
  <c r="K302" i="12"/>
  <c r="B300" i="12"/>
  <c r="L297" i="12"/>
  <c r="K295" i="12"/>
  <c r="K293" i="12"/>
  <c r="L291" i="12"/>
  <c r="G290" i="12"/>
  <c r="K288" i="12"/>
  <c r="B287" i="12"/>
  <c r="J285" i="12"/>
  <c r="L283" i="12"/>
  <c r="G282" i="12"/>
  <c r="K280" i="12"/>
  <c r="B279" i="12"/>
  <c r="J277" i="12"/>
  <c r="L275" i="12"/>
  <c r="G274" i="12"/>
  <c r="K272" i="12"/>
  <c r="B271" i="12"/>
  <c r="J269" i="12"/>
  <c r="L267" i="12"/>
  <c r="G266" i="12"/>
  <c r="K264" i="12"/>
  <c r="B263" i="12"/>
  <c r="J261" i="12"/>
  <c r="L259" i="12"/>
  <c r="G258" i="12"/>
  <c r="K256" i="12"/>
  <c r="B255" i="12"/>
  <c r="J253" i="12"/>
  <c r="L251" i="12"/>
  <c r="G250" i="12"/>
  <c r="K248" i="12"/>
  <c r="B247" i="12"/>
  <c r="J245" i="12"/>
  <c r="L243" i="12"/>
  <c r="G242" i="12"/>
  <c r="K240" i="12"/>
  <c r="B239" i="12"/>
  <c r="J237" i="12"/>
  <c r="L235" i="12"/>
  <c r="G234" i="12"/>
  <c r="K232" i="12"/>
  <c r="B231" i="12"/>
  <c r="J229" i="12"/>
  <c r="L227" i="12"/>
  <c r="G226" i="12"/>
  <c r="K224" i="12"/>
  <c r="B223" i="12"/>
  <c r="J221" i="12"/>
  <c r="L219" i="12"/>
  <c r="G218" i="12"/>
  <c r="K216" i="12"/>
  <c r="B215" i="12"/>
  <c r="J213" i="12"/>
  <c r="L211" i="12"/>
  <c r="G210" i="12"/>
  <c r="K208" i="12"/>
  <c r="B207" i="12"/>
  <c r="J205" i="12"/>
  <c r="L203" i="12"/>
  <c r="G202" i="12"/>
  <c r="K200" i="12"/>
  <c r="B199" i="12"/>
  <c r="J197" i="12"/>
  <c r="B479" i="12"/>
  <c r="B410" i="12"/>
  <c r="J396" i="12"/>
  <c r="K383" i="12"/>
  <c r="L370" i="12"/>
  <c r="B358" i="12"/>
  <c r="G345" i="12"/>
  <c r="G341" i="12"/>
  <c r="L336" i="12"/>
  <c r="J332" i="12"/>
  <c r="J328" i="12"/>
  <c r="G325" i="12"/>
  <c r="K322" i="12"/>
  <c r="G320" i="12"/>
  <c r="K317" i="12"/>
  <c r="L314" i="12"/>
  <c r="J312" i="12"/>
  <c r="L309" i="12"/>
  <c r="J307" i="12"/>
  <c r="L304" i="12"/>
  <c r="B302" i="12"/>
  <c r="K299" i="12"/>
  <c r="K297" i="12"/>
  <c r="J295" i="12"/>
  <c r="G293" i="12"/>
  <c r="K291" i="12"/>
  <c r="B290" i="12"/>
  <c r="J288" i="12"/>
  <c r="L286" i="12"/>
  <c r="G285" i="12"/>
  <c r="K283" i="12"/>
  <c r="B282" i="12"/>
  <c r="J280" i="12"/>
  <c r="L278" i="12"/>
  <c r="G277" i="12"/>
  <c r="K275" i="12"/>
  <c r="B274" i="12"/>
  <c r="J272" i="12"/>
  <c r="L270" i="12"/>
  <c r="G269" i="12"/>
  <c r="K267" i="12"/>
  <c r="B266" i="12"/>
  <c r="J264" i="12"/>
  <c r="L262" i="12"/>
  <c r="G261" i="12"/>
  <c r="K259" i="12"/>
  <c r="B258" i="12"/>
  <c r="J256" i="12"/>
  <c r="L254" i="12"/>
  <c r="G253" i="12"/>
  <c r="K251" i="12"/>
  <c r="B250" i="12"/>
  <c r="J248" i="12"/>
  <c r="L246" i="12"/>
  <c r="G245" i="12"/>
  <c r="K243" i="12"/>
  <c r="B242" i="12"/>
  <c r="J240" i="12"/>
  <c r="L238" i="12"/>
  <c r="G237" i="12"/>
  <c r="K235" i="12"/>
  <c r="B234" i="12"/>
  <c r="J232" i="12"/>
  <c r="L230" i="12"/>
  <c r="G229" i="12"/>
  <c r="K227" i="12"/>
  <c r="B226" i="12"/>
  <c r="G466" i="12"/>
  <c r="L407" i="12"/>
  <c r="L394" i="12"/>
  <c r="B382" i="12"/>
  <c r="G369" i="12"/>
  <c r="J356" i="12"/>
  <c r="L344" i="12"/>
  <c r="J340" i="12"/>
  <c r="J336" i="12"/>
  <c r="B332" i="12"/>
  <c r="K327" i="12"/>
  <c r="B325" i="12"/>
  <c r="J322" i="12"/>
  <c r="K319" i="12"/>
  <c r="G317" i="12"/>
  <c r="K314" i="12"/>
  <c r="G312" i="12"/>
  <c r="K309" i="12"/>
  <c r="L306" i="12"/>
  <c r="J304" i="12"/>
  <c r="L301" i="12"/>
  <c r="J299" i="12"/>
  <c r="G297" i="12"/>
  <c r="G295" i="12"/>
  <c r="B293" i="12"/>
  <c r="J291" i="12"/>
  <c r="L289" i="12"/>
  <c r="G288" i="12"/>
  <c r="K286" i="12"/>
  <c r="B285" i="12"/>
  <c r="J283" i="12"/>
  <c r="L281" i="12"/>
  <c r="G280" i="12"/>
  <c r="K278" i="12"/>
  <c r="B277" i="12"/>
  <c r="J275" i="12"/>
  <c r="L273" i="12"/>
  <c r="G272" i="12"/>
  <c r="K270" i="12"/>
  <c r="B269" i="12"/>
  <c r="J267" i="12"/>
  <c r="L265" i="12"/>
  <c r="G264" i="12"/>
  <c r="K262" i="12"/>
  <c r="B261" i="12"/>
  <c r="J259" i="12"/>
  <c r="L257" i="12"/>
  <c r="G256" i="12"/>
  <c r="K254" i="12"/>
  <c r="B253" i="12"/>
  <c r="J251" i="12"/>
  <c r="L249" i="12"/>
  <c r="G248" i="12"/>
  <c r="K246" i="12"/>
  <c r="B245" i="12"/>
  <c r="J243" i="12"/>
  <c r="L241" i="12"/>
  <c r="G240" i="12"/>
  <c r="K238" i="12"/>
  <c r="B237" i="12"/>
  <c r="J235" i="12"/>
  <c r="L233" i="12"/>
  <c r="G232" i="12"/>
  <c r="K230" i="12"/>
  <c r="B229" i="12"/>
  <c r="J227" i="12"/>
  <c r="L225" i="12"/>
  <c r="G224" i="12"/>
  <c r="K222" i="12"/>
  <c r="B221" i="12"/>
  <c r="J219" i="12"/>
  <c r="L217" i="12"/>
  <c r="G216" i="12"/>
  <c r="K214" i="12"/>
  <c r="B213" i="12"/>
  <c r="J211" i="12"/>
  <c r="L209" i="12"/>
  <c r="G208" i="12"/>
  <c r="K206" i="12"/>
  <c r="B205" i="12"/>
  <c r="J203" i="12"/>
  <c r="L201" i="12"/>
  <c r="G200" i="12"/>
  <c r="J453" i="12"/>
  <c r="B406" i="12"/>
  <c r="G393" i="12"/>
  <c r="J380" i="12"/>
  <c r="K367" i="12"/>
  <c r="L354" i="12"/>
  <c r="J344" i="12"/>
  <c r="B340" i="12"/>
  <c r="K335" i="12"/>
  <c r="K331" i="12"/>
  <c r="G327" i="12"/>
  <c r="J324" i="12"/>
  <c r="B322" i="12"/>
  <c r="J319" i="12"/>
  <c r="B317" i="12"/>
  <c r="J314" i="12"/>
  <c r="K311" i="12"/>
  <c r="G309" i="12"/>
  <c r="K306" i="12"/>
  <c r="G304" i="12"/>
  <c r="K301" i="12"/>
  <c r="G299" i="12"/>
  <c r="B297" i="12"/>
  <c r="L294" i="12"/>
  <c r="L292" i="12"/>
  <c r="G291" i="12"/>
  <c r="K289" i="12"/>
  <c r="B288" i="12"/>
  <c r="J286" i="12"/>
  <c r="L284" i="12"/>
  <c r="G283" i="12"/>
  <c r="K281" i="12"/>
  <c r="B280" i="12"/>
  <c r="J278" i="12"/>
  <c r="L276" i="12"/>
  <c r="G275" i="12"/>
  <c r="K273" i="12"/>
  <c r="B272" i="12"/>
  <c r="J270" i="12"/>
  <c r="L268" i="12"/>
  <c r="G267" i="12"/>
  <c r="K265" i="12"/>
  <c r="B264" i="12"/>
  <c r="J262" i="12"/>
  <c r="L260" i="12"/>
  <c r="G259" i="12"/>
  <c r="K257" i="12"/>
  <c r="B256" i="12"/>
  <c r="J254" i="12"/>
  <c r="L252" i="12"/>
  <c r="G251" i="12"/>
  <c r="K249" i="12"/>
  <c r="B248" i="12"/>
  <c r="J246" i="12"/>
  <c r="L244" i="12"/>
  <c r="G243" i="12"/>
  <c r="K241" i="12"/>
  <c r="B240" i="12"/>
  <c r="J238" i="12"/>
  <c r="L236" i="12"/>
  <c r="G235" i="12"/>
  <c r="K233" i="12"/>
  <c r="B232" i="12"/>
  <c r="J230" i="12"/>
  <c r="L228" i="12"/>
  <c r="G227" i="12"/>
  <c r="K225" i="12"/>
  <c r="B224" i="12"/>
  <c r="J222" i="12"/>
  <c r="L220" i="12"/>
  <c r="G219" i="12"/>
  <c r="K217" i="12"/>
  <c r="B216" i="12"/>
  <c r="J214" i="12"/>
  <c r="L212" i="12"/>
  <c r="G211" i="12"/>
  <c r="K209" i="12"/>
  <c r="B208" i="12"/>
  <c r="J206" i="12"/>
  <c r="L204" i="12"/>
  <c r="G203" i="12"/>
  <c r="K201" i="12"/>
  <c r="B200" i="12"/>
  <c r="J198" i="12"/>
  <c r="L196" i="12"/>
  <c r="K440" i="12"/>
  <c r="G335" i="12"/>
  <c r="J311" i="12"/>
  <c r="K292" i="12"/>
  <c r="L279" i="12"/>
  <c r="B267" i="12"/>
  <c r="G254" i="12"/>
  <c r="J241" i="12"/>
  <c r="K228" i="12"/>
  <c r="G222" i="12"/>
  <c r="B218" i="12"/>
  <c r="B214" i="12"/>
  <c r="J209" i="12"/>
  <c r="G205" i="12"/>
  <c r="G201" i="12"/>
  <c r="G197" i="12"/>
  <c r="J195" i="12"/>
  <c r="L193" i="12"/>
  <c r="G192" i="12"/>
  <c r="K190" i="12"/>
  <c r="B189" i="12"/>
  <c r="J187" i="12"/>
  <c r="L185" i="12"/>
  <c r="G184" i="12"/>
  <c r="K182" i="12"/>
  <c r="B181" i="12"/>
  <c r="J179" i="12"/>
  <c r="L177" i="12"/>
  <c r="G176" i="12"/>
  <c r="K174" i="12"/>
  <c r="B173" i="12"/>
  <c r="J171" i="12"/>
  <c r="L169" i="12"/>
  <c r="G168" i="12"/>
  <c r="K166" i="12"/>
  <c r="B165" i="12"/>
  <c r="J163" i="12"/>
  <c r="L161" i="12"/>
  <c r="G160" i="12"/>
  <c r="K158" i="12"/>
  <c r="B157" i="12"/>
  <c r="J155" i="12"/>
  <c r="L153" i="12"/>
  <c r="G152" i="12"/>
  <c r="K150" i="12"/>
  <c r="B149" i="12"/>
  <c r="J147" i="12"/>
  <c r="L145" i="12"/>
  <c r="G144" i="12"/>
  <c r="K142" i="12"/>
  <c r="B141" i="12"/>
  <c r="J139" i="12"/>
  <c r="L137" i="12"/>
  <c r="G136" i="12"/>
  <c r="K134" i="12"/>
  <c r="B133" i="12"/>
  <c r="J131" i="12"/>
  <c r="L129" i="12"/>
  <c r="G128" i="12"/>
  <c r="K126" i="12"/>
  <c r="B125" i="12"/>
  <c r="J123" i="12"/>
  <c r="L121" i="12"/>
  <c r="G120" i="12"/>
  <c r="K118" i="12"/>
  <c r="B117" i="12"/>
  <c r="J115" i="12"/>
  <c r="L113" i="12"/>
  <c r="G112" i="12"/>
  <c r="K110" i="12"/>
  <c r="B109" i="12"/>
  <c r="J107" i="12"/>
  <c r="J404" i="12"/>
  <c r="L330" i="12"/>
  <c r="B309" i="12"/>
  <c r="B291" i="12"/>
  <c r="G278" i="12"/>
  <c r="J265" i="12"/>
  <c r="K252" i="12"/>
  <c r="L239" i="12"/>
  <c r="B227" i="12"/>
  <c r="B222" i="12"/>
  <c r="J217" i="12"/>
  <c r="G213" i="12"/>
  <c r="G209" i="12"/>
  <c r="K204" i="12"/>
  <c r="J200" i="12"/>
  <c r="B197" i="12"/>
  <c r="G195" i="12"/>
  <c r="K193" i="12"/>
  <c r="B192" i="12"/>
  <c r="J190" i="12"/>
  <c r="L188" i="12"/>
  <c r="G187" i="12"/>
  <c r="K185" i="12"/>
  <c r="B184" i="12"/>
  <c r="J182" i="12"/>
  <c r="L180" i="12"/>
  <c r="G179" i="12"/>
  <c r="K177" i="12"/>
  <c r="B176" i="12"/>
  <c r="J174" i="12"/>
  <c r="L172" i="12"/>
  <c r="G171" i="12"/>
  <c r="K169" i="12"/>
  <c r="B168" i="12"/>
  <c r="J166" i="12"/>
  <c r="L164" i="12"/>
  <c r="G163" i="12"/>
  <c r="K161" i="12"/>
  <c r="B160" i="12"/>
  <c r="J158" i="12"/>
  <c r="L156" i="12"/>
  <c r="G155" i="12"/>
  <c r="K153" i="12"/>
  <c r="B152" i="12"/>
  <c r="J150" i="12"/>
  <c r="L148" i="12"/>
  <c r="G147" i="12"/>
  <c r="K145" i="12"/>
  <c r="B144" i="12"/>
  <c r="J142" i="12"/>
  <c r="L140" i="12"/>
  <c r="G139" i="12"/>
  <c r="K137" i="12"/>
  <c r="B136" i="12"/>
  <c r="J134" i="12"/>
  <c r="K391" i="12"/>
  <c r="L326" i="12"/>
  <c r="J306" i="12"/>
  <c r="J289" i="12"/>
  <c r="K276" i="12"/>
  <c r="L263" i="12"/>
  <c r="B251" i="12"/>
  <c r="G238" i="12"/>
  <c r="J225" i="12"/>
  <c r="G221" i="12"/>
  <c r="G217" i="12"/>
  <c r="K212" i="12"/>
  <c r="J208" i="12"/>
  <c r="J204" i="12"/>
  <c r="L199" i="12"/>
  <c r="K196" i="12"/>
  <c r="B195" i="12"/>
  <c r="J193" i="12"/>
  <c r="L191" i="12"/>
  <c r="G190" i="12"/>
  <c r="K188" i="12"/>
  <c r="B187" i="12"/>
  <c r="J185" i="12"/>
  <c r="L183" i="12"/>
  <c r="G182" i="12"/>
  <c r="K180" i="12"/>
  <c r="B179" i="12"/>
  <c r="J177" i="12"/>
  <c r="L175" i="12"/>
  <c r="G174" i="12"/>
  <c r="K172" i="12"/>
  <c r="B171" i="12"/>
  <c r="J169" i="12"/>
  <c r="L167" i="12"/>
  <c r="G166" i="12"/>
  <c r="K164" i="12"/>
  <c r="B163" i="12"/>
  <c r="J161" i="12"/>
  <c r="L159" i="12"/>
  <c r="G158" i="12"/>
  <c r="K156" i="12"/>
  <c r="B155" i="12"/>
  <c r="J153" i="12"/>
  <c r="L151" i="12"/>
  <c r="G150" i="12"/>
  <c r="K148" i="12"/>
  <c r="B147" i="12"/>
  <c r="J145" i="12"/>
  <c r="L143" i="12"/>
  <c r="G142" i="12"/>
  <c r="K140" i="12"/>
  <c r="B139" i="12"/>
  <c r="J137" i="12"/>
  <c r="L135" i="12"/>
  <c r="G134" i="12"/>
  <c r="K132" i="12"/>
  <c r="B131" i="12"/>
  <c r="J129" i="12"/>
  <c r="L127" i="12"/>
  <c r="G126" i="12"/>
  <c r="K124" i="12"/>
  <c r="B123" i="12"/>
  <c r="J121" i="12"/>
  <c r="L119" i="12"/>
  <c r="G118" i="12"/>
  <c r="K116" i="12"/>
  <c r="B115" i="12"/>
  <c r="J113" i="12"/>
  <c r="L111" i="12"/>
  <c r="G110" i="12"/>
  <c r="K108" i="12"/>
  <c r="B107" i="12"/>
  <c r="J105" i="12"/>
  <c r="L103" i="12"/>
  <c r="G102" i="12"/>
  <c r="K100" i="12"/>
  <c r="B99" i="12"/>
  <c r="J97" i="12"/>
  <c r="L95" i="12"/>
  <c r="G94" i="12"/>
  <c r="K92" i="12"/>
  <c r="B91" i="12"/>
  <c r="J89" i="12"/>
  <c r="L87" i="12"/>
  <c r="G86" i="12"/>
  <c r="K84" i="12"/>
  <c r="B83" i="12"/>
  <c r="J81" i="12"/>
  <c r="L79" i="12"/>
  <c r="G78" i="12"/>
  <c r="K76" i="12"/>
  <c r="B75" i="12"/>
  <c r="J73" i="12"/>
  <c r="L71" i="12"/>
  <c r="G70" i="12"/>
  <c r="K68" i="12"/>
  <c r="L378" i="12"/>
  <c r="G324" i="12"/>
  <c r="K303" i="12"/>
  <c r="L287" i="12"/>
  <c r="B275" i="12"/>
  <c r="G262" i="12"/>
  <c r="J249" i="12"/>
  <c r="K236" i="12"/>
  <c r="G225" i="12"/>
  <c r="K220" i="12"/>
  <c r="J216" i="12"/>
  <c r="J212" i="12"/>
  <c r="L207" i="12"/>
  <c r="K203" i="12"/>
  <c r="K199" i="12"/>
  <c r="J196" i="12"/>
  <c r="L194" i="12"/>
  <c r="G193" i="12"/>
  <c r="K191" i="12"/>
  <c r="B190" i="12"/>
  <c r="J188" i="12"/>
  <c r="L186" i="12"/>
  <c r="G185" i="12"/>
  <c r="K183" i="12"/>
  <c r="B182" i="12"/>
  <c r="J180" i="12"/>
  <c r="L178" i="12"/>
  <c r="G177" i="12"/>
  <c r="K175" i="12"/>
  <c r="B174" i="12"/>
  <c r="J172" i="12"/>
  <c r="L170" i="12"/>
  <c r="G169" i="12"/>
  <c r="K167" i="12"/>
  <c r="B166" i="12"/>
  <c r="J164" i="12"/>
  <c r="L162" i="12"/>
  <c r="G161" i="12"/>
  <c r="K159" i="12"/>
  <c r="B158" i="12"/>
  <c r="J156" i="12"/>
  <c r="L154" i="12"/>
  <c r="G153" i="12"/>
  <c r="K151" i="12"/>
  <c r="B150" i="12"/>
  <c r="J148" i="12"/>
  <c r="L146" i="12"/>
  <c r="G145" i="12"/>
  <c r="K143" i="12"/>
  <c r="B142" i="12"/>
  <c r="J140" i="12"/>
  <c r="L138" i="12"/>
  <c r="G137" i="12"/>
  <c r="K135" i="12"/>
  <c r="B134" i="12"/>
  <c r="B366" i="12"/>
  <c r="L321" i="12"/>
  <c r="G301" i="12"/>
  <c r="G286" i="12"/>
  <c r="J273" i="12"/>
  <c r="K260" i="12"/>
  <c r="L247" i="12"/>
  <c r="B235" i="12"/>
  <c r="J224" i="12"/>
  <c r="J220" i="12"/>
  <c r="L215" i="12"/>
  <c r="K211" i="12"/>
  <c r="K207" i="12"/>
  <c r="B203" i="12"/>
  <c r="L198" i="12"/>
  <c r="G196" i="12"/>
  <c r="K194" i="12"/>
  <c r="B193" i="12"/>
  <c r="J191" i="12"/>
  <c r="L189" i="12"/>
  <c r="G188" i="12"/>
  <c r="K186" i="12"/>
  <c r="B185" i="12"/>
  <c r="J183" i="12"/>
  <c r="L181" i="12"/>
  <c r="G180" i="12"/>
  <c r="K178" i="12"/>
  <c r="B177" i="12"/>
  <c r="J175" i="12"/>
  <c r="L173" i="12"/>
  <c r="G172" i="12"/>
  <c r="K170" i="12"/>
  <c r="B169" i="12"/>
  <c r="J167" i="12"/>
  <c r="L165" i="12"/>
  <c r="G164" i="12"/>
  <c r="K162" i="12"/>
  <c r="B161" i="12"/>
  <c r="J159" i="12"/>
  <c r="L157" i="12"/>
  <c r="G156" i="12"/>
  <c r="K154" i="12"/>
  <c r="B153" i="12"/>
  <c r="J151" i="12"/>
  <c r="L149" i="12"/>
  <c r="G148" i="12"/>
  <c r="K146" i="12"/>
  <c r="B145" i="12"/>
  <c r="J143" i="12"/>
  <c r="L141" i="12"/>
  <c r="G140" i="12"/>
  <c r="K138" i="12"/>
  <c r="B137" i="12"/>
  <c r="J135" i="12"/>
  <c r="L133" i="12"/>
  <c r="G132" i="12"/>
  <c r="K130" i="12"/>
  <c r="B129" i="12"/>
  <c r="J127" i="12"/>
  <c r="L125" i="12"/>
  <c r="G124" i="12"/>
  <c r="K122" i="12"/>
  <c r="B121" i="12"/>
  <c r="J119" i="12"/>
  <c r="L117" i="12"/>
  <c r="G116" i="12"/>
  <c r="K114" i="12"/>
  <c r="B113" i="12"/>
  <c r="J111" i="12"/>
  <c r="L109" i="12"/>
  <c r="G108" i="12"/>
  <c r="K106" i="12"/>
  <c r="G353" i="12"/>
  <c r="G319" i="12"/>
  <c r="L298" i="12"/>
  <c r="K284" i="12"/>
  <c r="L271" i="12"/>
  <c r="B259" i="12"/>
  <c r="G246" i="12"/>
  <c r="J233" i="12"/>
  <c r="L223" i="12"/>
  <c r="K219" i="12"/>
  <c r="K215" i="12"/>
  <c r="B211" i="12"/>
  <c r="L206" i="12"/>
  <c r="L202" i="12"/>
  <c r="K198" i="12"/>
  <c r="B196" i="12"/>
  <c r="J194" i="12"/>
  <c r="L192" i="12"/>
  <c r="G191" i="12"/>
  <c r="K189" i="12"/>
  <c r="B188" i="12"/>
  <c r="J186" i="12"/>
  <c r="L184" i="12"/>
  <c r="G183" i="12"/>
  <c r="K181" i="12"/>
  <c r="B180" i="12"/>
  <c r="J178" i="12"/>
  <c r="L176" i="12"/>
  <c r="G175" i="12"/>
  <c r="K173" i="12"/>
  <c r="B172" i="12"/>
  <c r="J170" i="12"/>
  <c r="L168" i="12"/>
  <c r="G167" i="12"/>
  <c r="K165" i="12"/>
  <c r="B164" i="12"/>
  <c r="J162" i="12"/>
  <c r="L160" i="12"/>
  <c r="G159" i="12"/>
  <c r="K157" i="12"/>
  <c r="B156" i="12"/>
  <c r="J154" i="12"/>
  <c r="L152" i="12"/>
  <c r="G151" i="12"/>
  <c r="K149" i="12"/>
  <c r="B148" i="12"/>
  <c r="J146" i="12"/>
  <c r="L144" i="12"/>
  <c r="G143" i="12"/>
  <c r="K141" i="12"/>
  <c r="B140" i="12"/>
  <c r="J138" i="12"/>
  <c r="L136" i="12"/>
  <c r="G135" i="12"/>
  <c r="K133" i="12"/>
  <c r="B132" i="12"/>
  <c r="J130" i="12"/>
  <c r="L128" i="12"/>
  <c r="G127" i="12"/>
  <c r="K125" i="12"/>
  <c r="B124" i="12"/>
  <c r="J122" i="12"/>
  <c r="L120" i="12"/>
  <c r="G119" i="12"/>
  <c r="K117" i="12"/>
  <c r="B116" i="12"/>
  <c r="J114" i="12"/>
  <c r="L112" i="12"/>
  <c r="G111" i="12"/>
  <c r="K109" i="12"/>
  <c r="B108" i="12"/>
  <c r="J106" i="12"/>
  <c r="L104" i="12"/>
  <c r="G103" i="12"/>
  <c r="K101" i="12"/>
  <c r="B100" i="12"/>
  <c r="J98" i="12"/>
  <c r="L96" i="12"/>
  <c r="G95" i="12"/>
  <c r="K93" i="12"/>
  <c r="B92" i="12"/>
  <c r="J90" i="12"/>
  <c r="L88" i="12"/>
  <c r="G87" i="12"/>
  <c r="K85" i="12"/>
  <c r="K343" i="12"/>
  <c r="J316" i="12"/>
  <c r="L296" i="12"/>
  <c r="B283" i="12"/>
  <c r="G270" i="12"/>
  <c r="J257" i="12"/>
  <c r="K244" i="12"/>
  <c r="L231" i="12"/>
  <c r="K223" i="12"/>
  <c r="B219" i="12"/>
  <c r="L214" i="12"/>
  <c r="L210" i="12"/>
  <c r="G206" i="12"/>
  <c r="B202" i="12"/>
  <c r="G198" i="12"/>
  <c r="L195" i="12"/>
  <c r="G194" i="12"/>
  <c r="K192" i="12"/>
  <c r="B191" i="12"/>
  <c r="J189" i="12"/>
  <c r="L187" i="12"/>
  <c r="G186" i="12"/>
  <c r="K184" i="12"/>
  <c r="B183" i="12"/>
  <c r="J181" i="12"/>
  <c r="L179" i="12"/>
  <c r="G178" i="12"/>
  <c r="K176" i="12"/>
  <c r="B175" i="12"/>
  <c r="J173" i="12"/>
  <c r="L171" i="12"/>
  <c r="G170" i="12"/>
  <c r="K168" i="12"/>
  <c r="B167" i="12"/>
  <c r="J165" i="12"/>
  <c r="L163" i="12"/>
  <c r="G162" i="12"/>
  <c r="K160" i="12"/>
  <c r="B159" i="12"/>
  <c r="J157" i="12"/>
  <c r="L155" i="12"/>
  <c r="G154" i="12"/>
  <c r="K152" i="12"/>
  <c r="B151" i="12"/>
  <c r="J149" i="12"/>
  <c r="L147" i="12"/>
  <c r="G146" i="12"/>
  <c r="K144" i="12"/>
  <c r="B143" i="12"/>
  <c r="J141" i="12"/>
  <c r="L139" i="12"/>
  <c r="G138" i="12"/>
  <c r="K136" i="12"/>
  <c r="B135" i="12"/>
  <c r="J133" i="12"/>
  <c r="L131" i="12"/>
  <c r="G130" i="12"/>
  <c r="K128" i="12"/>
  <c r="B127" i="12"/>
  <c r="J125" i="12"/>
  <c r="L123" i="12"/>
  <c r="G122" i="12"/>
  <c r="K120" i="12"/>
  <c r="B119" i="12"/>
  <c r="J117" i="12"/>
  <c r="L115" i="12"/>
  <c r="G114" i="12"/>
  <c r="K112" i="12"/>
  <c r="B111" i="12"/>
  <c r="J109" i="12"/>
  <c r="L107" i="12"/>
  <c r="G106" i="12"/>
  <c r="K104" i="12"/>
  <c r="B103" i="12"/>
  <c r="J101" i="12"/>
  <c r="L99" i="12"/>
  <c r="G98" i="12"/>
  <c r="K96" i="12"/>
  <c r="B95" i="12"/>
  <c r="J93" i="12"/>
  <c r="L91" i="12"/>
  <c r="G90" i="12"/>
  <c r="K88" i="12"/>
  <c r="B87" i="12"/>
  <c r="J85" i="12"/>
  <c r="L83" i="12"/>
  <c r="G82" i="12"/>
  <c r="K80" i="12"/>
  <c r="B79" i="12"/>
  <c r="J77" i="12"/>
  <c r="L75" i="12"/>
  <c r="G74" i="12"/>
  <c r="K72" i="12"/>
  <c r="B71" i="12"/>
  <c r="J69" i="12"/>
  <c r="L67" i="12"/>
  <c r="K339" i="12"/>
  <c r="L222" i="12"/>
  <c r="B194" i="12"/>
  <c r="G181" i="12"/>
  <c r="J168" i="12"/>
  <c r="K155" i="12"/>
  <c r="L142" i="12"/>
  <c r="J132" i="12"/>
  <c r="B128" i="12"/>
  <c r="K123" i="12"/>
  <c r="K119" i="12"/>
  <c r="G115" i="12"/>
  <c r="L110" i="12"/>
  <c r="L106" i="12"/>
  <c r="B104" i="12"/>
  <c r="G101" i="12"/>
  <c r="L98" i="12"/>
  <c r="G96" i="12"/>
  <c r="L93" i="12"/>
  <c r="G91" i="12"/>
  <c r="J88" i="12"/>
  <c r="B86" i="12"/>
  <c r="K83" i="12"/>
  <c r="K81" i="12"/>
  <c r="J79" i="12"/>
  <c r="G77" i="12"/>
  <c r="G75" i="12"/>
  <c r="B73" i="12"/>
  <c r="L70" i="12"/>
  <c r="L68" i="12"/>
  <c r="L66" i="12"/>
  <c r="G65" i="12"/>
  <c r="K63" i="12"/>
  <c r="B62" i="12"/>
  <c r="J60" i="12"/>
  <c r="L58" i="12"/>
  <c r="G57" i="12"/>
  <c r="K55" i="12"/>
  <c r="B54" i="12"/>
  <c r="J52" i="12"/>
  <c r="B314" i="12"/>
  <c r="L218" i="12"/>
  <c r="J192" i="12"/>
  <c r="K179" i="12"/>
  <c r="L166" i="12"/>
  <c r="B154" i="12"/>
  <c r="G141" i="12"/>
  <c r="K131" i="12"/>
  <c r="K127" i="12"/>
  <c r="G123" i="12"/>
  <c r="L118" i="12"/>
  <c r="L114" i="12"/>
  <c r="J110" i="12"/>
  <c r="B106" i="12"/>
  <c r="K103" i="12"/>
  <c r="B101" i="12"/>
  <c r="K98" i="12"/>
  <c r="B96" i="12"/>
  <c r="G93" i="12"/>
  <c r="L90" i="12"/>
  <c r="G88" i="12"/>
  <c r="L85" i="12"/>
  <c r="J83" i="12"/>
  <c r="G81" i="12"/>
  <c r="G79" i="12"/>
  <c r="B77" i="12"/>
  <c r="L74" i="12"/>
  <c r="L72" i="12"/>
  <c r="K70" i="12"/>
  <c r="J68" i="12"/>
  <c r="K66" i="12"/>
  <c r="B65" i="12"/>
  <c r="J63" i="12"/>
  <c r="L61" i="12"/>
  <c r="G60" i="12"/>
  <c r="K58" i="12"/>
  <c r="B57" i="12"/>
  <c r="J55" i="12"/>
  <c r="L53" i="12"/>
  <c r="G52" i="12"/>
  <c r="K50" i="12"/>
  <c r="B49" i="12"/>
  <c r="J47" i="12"/>
  <c r="L45" i="12"/>
  <c r="G44" i="12"/>
  <c r="K294" i="12"/>
  <c r="G214" i="12"/>
  <c r="L190" i="12"/>
  <c r="B178" i="12"/>
  <c r="G165" i="12"/>
  <c r="J152" i="12"/>
  <c r="K139" i="12"/>
  <c r="G131" i="12"/>
  <c r="L126" i="12"/>
  <c r="L122" i="12"/>
  <c r="J118" i="12"/>
  <c r="B114" i="12"/>
  <c r="B110" i="12"/>
  <c r="L105" i="12"/>
  <c r="J103" i="12"/>
  <c r="L100" i="12"/>
  <c r="B98" i="12"/>
  <c r="K95" i="12"/>
  <c r="B93" i="12"/>
  <c r="K90" i="12"/>
  <c r="B88" i="12"/>
  <c r="G85" i="12"/>
  <c r="G83" i="12"/>
  <c r="B81" i="12"/>
  <c r="L78" i="12"/>
  <c r="L76" i="12"/>
  <c r="K74" i="12"/>
  <c r="J72" i="12"/>
  <c r="J70" i="12"/>
  <c r="G68" i="12"/>
  <c r="J66" i="12"/>
  <c r="L64" i="12"/>
  <c r="G63" i="12"/>
  <c r="K61" i="12"/>
  <c r="B60" i="12"/>
  <c r="J58" i="12"/>
  <c r="L56" i="12"/>
  <c r="G55" i="12"/>
  <c r="K53" i="12"/>
  <c r="B52" i="12"/>
  <c r="J50" i="12"/>
  <c r="L48" i="12"/>
  <c r="G47" i="12"/>
  <c r="K45" i="12"/>
  <c r="B44" i="12"/>
  <c r="J281" i="12"/>
  <c r="B210" i="12"/>
  <c r="G189" i="12"/>
  <c r="J176" i="12"/>
  <c r="K163" i="12"/>
  <c r="L150" i="12"/>
  <c r="B138" i="12"/>
  <c r="L130" i="12"/>
  <c r="J126" i="12"/>
  <c r="B122" i="12"/>
  <c r="B118" i="12"/>
  <c r="K113" i="12"/>
  <c r="G109" i="12"/>
  <c r="K105" i="12"/>
  <c r="L102" i="12"/>
  <c r="J100" i="12"/>
  <c r="L97" i="12"/>
  <c r="J95" i="12"/>
  <c r="L92" i="12"/>
  <c r="B90" i="12"/>
  <c r="K87" i="12"/>
  <c r="B85" i="12"/>
  <c r="L82" i="12"/>
  <c r="L80" i="12"/>
  <c r="K78" i="12"/>
  <c r="J76" i="12"/>
  <c r="J74" i="12"/>
  <c r="G72" i="12"/>
  <c r="B70" i="12"/>
  <c r="B68" i="12"/>
  <c r="G66" i="12"/>
  <c r="K64" i="12"/>
  <c r="B63" i="12"/>
  <c r="J61" i="12"/>
  <c r="L59" i="12"/>
  <c r="G58" i="12"/>
  <c r="K56" i="12"/>
  <c r="B55" i="12"/>
  <c r="J53" i="12"/>
  <c r="L51" i="12"/>
  <c r="G50" i="12"/>
  <c r="K48" i="12"/>
  <c r="B47" i="12"/>
  <c r="J45" i="12"/>
  <c r="L43" i="12"/>
  <c r="K268" i="12"/>
  <c r="B206" i="12"/>
  <c r="K187" i="12"/>
  <c r="L174" i="12"/>
  <c r="B162" i="12"/>
  <c r="G149" i="12"/>
  <c r="J136" i="12"/>
  <c r="B130" i="12"/>
  <c r="B126" i="12"/>
  <c r="K121" i="12"/>
  <c r="G117" i="12"/>
  <c r="G113" i="12"/>
  <c r="L108" i="12"/>
  <c r="G105" i="12"/>
  <c r="K102" i="12"/>
  <c r="G100" i="12"/>
  <c r="K97" i="12"/>
  <c r="L94" i="12"/>
  <c r="J92" i="12"/>
  <c r="L89" i="12"/>
  <c r="J87" i="12"/>
  <c r="L84" i="12"/>
  <c r="K82" i="12"/>
  <c r="J80" i="12"/>
  <c r="J78" i="12"/>
  <c r="G76" i="12"/>
  <c r="B74" i="12"/>
  <c r="B72" i="12"/>
  <c r="L69" i="12"/>
  <c r="K67" i="12"/>
  <c r="B66" i="12"/>
  <c r="J64" i="12"/>
  <c r="L62" i="12"/>
  <c r="G61" i="12"/>
  <c r="K59" i="12"/>
  <c r="B58" i="12"/>
  <c r="J56" i="12"/>
  <c r="L54" i="12"/>
  <c r="G53" i="12"/>
  <c r="K51" i="12"/>
  <c r="L255" i="12"/>
  <c r="J201" i="12"/>
  <c r="B186" i="12"/>
  <c r="G173" i="12"/>
  <c r="J160" i="12"/>
  <c r="K147" i="12"/>
  <c r="L134" i="12"/>
  <c r="K129" i="12"/>
  <c r="G125" i="12"/>
  <c r="G121" i="12"/>
  <c r="L116" i="12"/>
  <c r="J112" i="12"/>
  <c r="J108" i="12"/>
  <c r="B105" i="12"/>
  <c r="J102" i="12"/>
  <c r="K99" i="12"/>
  <c r="G97" i="12"/>
  <c r="K94" i="12"/>
  <c r="G92" i="12"/>
  <c r="K89" i="12"/>
  <c r="L86" i="12"/>
  <c r="J84" i="12"/>
  <c r="J82" i="12"/>
  <c r="G80" i="12"/>
  <c r="B78" i="12"/>
  <c r="B76" i="12"/>
  <c r="L73" i="12"/>
  <c r="K71" i="12"/>
  <c r="K69" i="12"/>
  <c r="J67" i="12"/>
  <c r="L65" i="12"/>
  <c r="G64" i="12"/>
  <c r="K62" i="12"/>
  <c r="B61" i="12"/>
  <c r="J59" i="12"/>
  <c r="L57" i="12"/>
  <c r="G56" i="12"/>
  <c r="K54" i="12"/>
  <c r="B53" i="12"/>
  <c r="J51" i="12"/>
  <c r="L49" i="12"/>
  <c r="G48" i="12"/>
  <c r="K46" i="12"/>
  <c r="B45" i="12"/>
  <c r="J43" i="12"/>
  <c r="B243" i="12"/>
  <c r="B198" i="12"/>
  <c r="J184" i="12"/>
  <c r="K171" i="12"/>
  <c r="L158" i="12"/>
  <c r="B146" i="12"/>
  <c r="G133" i="12"/>
  <c r="G129" i="12"/>
  <c r="L124" i="12"/>
  <c r="J120" i="12"/>
  <c r="J116" i="12"/>
  <c r="B112" i="12"/>
  <c r="K107" i="12"/>
  <c r="J104" i="12"/>
  <c r="B102" i="12"/>
  <c r="J99" i="12"/>
  <c r="B97" i="12"/>
  <c r="J94" i="12"/>
  <c r="K91" i="12"/>
  <c r="G89" i="12"/>
  <c r="K86" i="12"/>
  <c r="G84" i="12"/>
  <c r="B82" i="12"/>
  <c r="B80" i="12"/>
  <c r="L77" i="12"/>
  <c r="K75" i="12"/>
  <c r="K73" i="12"/>
  <c r="J71" i="12"/>
  <c r="G69" i="12"/>
  <c r="G67" i="12"/>
  <c r="K65" i="12"/>
  <c r="B64" i="12"/>
  <c r="J62" i="12"/>
  <c r="L60" i="12"/>
  <c r="G59" i="12"/>
  <c r="K57" i="12"/>
  <c r="B56" i="12"/>
  <c r="J54" i="12"/>
  <c r="L52" i="12"/>
  <c r="G51" i="12"/>
  <c r="K49" i="12"/>
  <c r="B48" i="12"/>
  <c r="J46" i="12"/>
  <c r="L44" i="12"/>
  <c r="G43" i="12"/>
  <c r="G230" i="12"/>
  <c r="J124" i="12"/>
  <c r="J96" i="12"/>
  <c r="K77" i="12"/>
  <c r="G62" i="12"/>
  <c r="L50" i="12"/>
  <c r="G46" i="12"/>
  <c r="K195" i="12"/>
  <c r="B120" i="12"/>
  <c r="B94" i="12"/>
  <c r="J75" i="12"/>
  <c r="K60" i="12"/>
  <c r="B50" i="12"/>
  <c r="B46" i="12"/>
  <c r="L182" i="12"/>
  <c r="K115" i="12"/>
  <c r="J91" i="12"/>
  <c r="G73" i="12"/>
  <c r="B59" i="12"/>
  <c r="J49" i="12"/>
  <c r="G45" i="12"/>
  <c r="B170" i="12"/>
  <c r="K111" i="12"/>
  <c r="B89" i="12"/>
  <c r="G71" i="12"/>
  <c r="J57" i="12"/>
  <c r="G49" i="12"/>
  <c r="K44" i="12"/>
  <c r="G157" i="12"/>
  <c r="G107" i="12"/>
  <c r="J86" i="12"/>
  <c r="B69" i="12"/>
  <c r="L55" i="12"/>
  <c r="J48" i="12"/>
  <c r="J44" i="12"/>
  <c r="J144" i="12"/>
  <c r="G104" i="12"/>
  <c r="B84" i="12"/>
  <c r="B67" i="12"/>
  <c r="G54" i="12"/>
  <c r="L47" i="12"/>
  <c r="K43" i="12"/>
  <c r="L132" i="12"/>
  <c r="L101" i="12"/>
  <c r="L81" i="12"/>
  <c r="J65" i="12"/>
  <c r="K52" i="12"/>
  <c r="K47" i="12"/>
  <c r="J128" i="12"/>
  <c r="G99" i="12"/>
  <c r="K79" i="12"/>
  <c r="L63" i="12"/>
  <c r="B51" i="12"/>
  <c r="L46" i="12"/>
  <c r="H15" i="8"/>
  <c r="H15" i="12"/>
  <c r="C14" i="8"/>
  <c r="C14" i="12"/>
  <c r="E26" i="8"/>
  <c r="E26" i="12"/>
  <c r="F15" i="8"/>
  <c r="F15" i="12"/>
  <c r="E32" i="8"/>
  <c r="E32" i="12"/>
  <c r="C20" i="8"/>
  <c r="C20" i="12"/>
  <c r="E29" i="8"/>
  <c r="E29" i="12"/>
  <c r="C29" i="8"/>
  <c r="C29" i="12"/>
  <c r="C15" i="8"/>
  <c r="C15" i="12"/>
  <c r="F29" i="8"/>
  <c r="F29" i="12"/>
  <c r="F12" i="8"/>
  <c r="F12" i="12"/>
  <c r="I15" i="8"/>
  <c r="I15" i="12"/>
  <c r="G26" i="12"/>
  <c r="G29" i="8"/>
  <c r="G29" i="12"/>
  <c r="C11" i="8"/>
  <c r="C11" i="12"/>
  <c r="C32" i="8"/>
  <c r="C32" i="12"/>
  <c r="G14" i="8"/>
  <c r="G14" i="12"/>
  <c r="D15" i="8"/>
  <c r="D15" i="12"/>
  <c r="D29" i="12"/>
  <c r="D14" i="8"/>
  <c r="D14" i="12"/>
  <c r="F14" i="12"/>
  <c r="F32" i="8"/>
  <c r="F32" i="12"/>
  <c r="C17" i="8"/>
  <c r="C17" i="12"/>
  <c r="C26" i="8"/>
  <c r="C26" i="12"/>
  <c r="E15" i="12"/>
  <c r="E24" i="8" l="1"/>
  <c r="H29" i="8"/>
  <c r="J32" i="12"/>
  <c r="I29" i="12"/>
  <c r="D23" i="12"/>
  <c r="C12" i="8"/>
  <c r="G15" i="12"/>
  <c r="I24" i="8"/>
  <c r="F23" i="12"/>
  <c r="I32" i="12"/>
  <c r="G23" i="12"/>
  <c r="G23" i="8"/>
  <c r="D23" i="8"/>
  <c r="C23" i="8"/>
  <c r="J12" i="12"/>
  <c r="J12" i="8"/>
  <c r="I12" i="12"/>
  <c r="D26" i="12"/>
  <c r="I12" i="8"/>
  <c r="G35" i="12"/>
  <c r="J17" i="12"/>
  <c r="H12" i="12"/>
  <c r="H12" i="8"/>
  <c r="J17" i="8"/>
  <c r="G12" i="12"/>
  <c r="J11" i="8"/>
  <c r="C23" i="12"/>
  <c r="J11" i="12"/>
  <c r="H20" i="12"/>
  <c r="H17" i="12"/>
  <c r="E11" i="8"/>
  <c r="D12" i="8"/>
  <c r="H14" i="12"/>
  <c r="J20" i="12"/>
  <c r="J20" i="8"/>
  <c r="H20" i="8"/>
  <c r="H17" i="8"/>
  <c r="H11" i="8"/>
  <c r="I17" i="8"/>
  <c r="I11" i="8"/>
  <c r="G11" i="12"/>
  <c r="G11" i="8"/>
  <c r="G20" i="12"/>
  <c r="G20" i="8"/>
  <c r="G17" i="8"/>
  <c r="O18" i="8" s="1"/>
  <c r="F11" i="8"/>
  <c r="E11" i="12"/>
  <c r="E20" i="12"/>
  <c r="E20" i="8"/>
  <c r="D32" i="12"/>
  <c r="J24" i="8"/>
  <c r="G24" i="12"/>
  <c r="D35" i="8"/>
  <c r="C24" i="12"/>
  <c r="C35" i="8"/>
  <c r="J35" i="12"/>
  <c r="C35" i="12"/>
  <c r="I35" i="8"/>
  <c r="U66" i="12"/>
  <c r="AA68" i="12"/>
  <c r="AB68" i="12" s="1"/>
  <c r="O26" i="8"/>
  <c r="O15" i="8"/>
  <c r="K15" i="8" s="1"/>
  <c r="M45" i="12"/>
  <c r="AA45" i="12"/>
  <c r="S45" i="12"/>
  <c r="Y45" i="12"/>
  <c r="Z45" i="12" s="1"/>
  <c r="Q45" i="12"/>
  <c r="O45" i="12"/>
  <c r="AE45" i="12"/>
  <c r="AC45" i="12"/>
  <c r="W45" i="12"/>
  <c r="U45" i="12"/>
  <c r="M72" i="12"/>
  <c r="AA72" i="12"/>
  <c r="AB72" i="12" s="1"/>
  <c r="S72" i="12"/>
  <c r="T72" i="12" s="1"/>
  <c r="Y72" i="12"/>
  <c r="Q72" i="12"/>
  <c r="R72" i="12" s="1"/>
  <c r="AE72" i="12"/>
  <c r="AF72" i="12" s="1"/>
  <c r="AC72" i="12"/>
  <c r="AD72" i="12" s="1"/>
  <c r="W72" i="12"/>
  <c r="U72" i="12"/>
  <c r="O72" i="12"/>
  <c r="P72" i="12" s="1"/>
  <c r="S114" i="12"/>
  <c r="T114" i="12" s="1"/>
  <c r="M114" i="12"/>
  <c r="N114" i="12" s="1"/>
  <c r="Y114" i="12"/>
  <c r="Z114" i="12" s="1"/>
  <c r="Q114" i="12"/>
  <c r="R114" i="12" s="1"/>
  <c r="AE114" i="12"/>
  <c r="AF114" i="12" s="1"/>
  <c r="W114" i="12"/>
  <c r="X114" i="12" s="1"/>
  <c r="O114" i="12"/>
  <c r="P114" i="12" s="1"/>
  <c r="AC114" i="12"/>
  <c r="AD114" i="12" s="1"/>
  <c r="AA114" i="12"/>
  <c r="AB114" i="12" s="1"/>
  <c r="U114" i="12"/>
  <c r="V114" i="12" s="1"/>
  <c r="Q58" i="12"/>
  <c r="O58" i="12"/>
  <c r="Y58" i="12"/>
  <c r="AA58" i="12"/>
  <c r="M58" i="12"/>
  <c r="S58" i="12"/>
  <c r="U58" i="12"/>
  <c r="W58" i="12"/>
  <c r="AE58" i="12"/>
  <c r="AF58" i="12" s="1"/>
  <c r="AC58" i="12"/>
  <c r="U99" i="12"/>
  <c r="V99" i="12" s="1"/>
  <c r="S99" i="12"/>
  <c r="T99" i="12" s="1"/>
  <c r="O99" i="12"/>
  <c r="P99" i="12" s="1"/>
  <c r="AE99" i="12"/>
  <c r="AF99" i="12" s="1"/>
  <c r="M99" i="12"/>
  <c r="N99" i="12" s="1"/>
  <c r="AC99" i="12"/>
  <c r="AD99" i="12" s="1"/>
  <c r="Y99" i="12"/>
  <c r="Z99" i="12" s="1"/>
  <c r="AA99" i="12"/>
  <c r="AB99" i="12" s="1"/>
  <c r="W99" i="12"/>
  <c r="X99" i="12" s="1"/>
  <c r="Q99" i="12"/>
  <c r="R99" i="12" s="1"/>
  <c r="S210" i="12"/>
  <c r="T210" i="12" s="1"/>
  <c r="M210" i="12"/>
  <c r="N210" i="12" s="1"/>
  <c r="Y210" i="12"/>
  <c r="Z210" i="12" s="1"/>
  <c r="AC210" i="12"/>
  <c r="AD210" i="12" s="1"/>
  <c r="AA210" i="12"/>
  <c r="AB210" i="12" s="1"/>
  <c r="U210" i="12"/>
  <c r="V210" i="12" s="1"/>
  <c r="W210" i="12"/>
  <c r="X210" i="12" s="1"/>
  <c r="Q210" i="12"/>
  <c r="R210" i="12" s="1"/>
  <c r="O210" i="12"/>
  <c r="P210" i="12" s="1"/>
  <c r="AE210" i="12"/>
  <c r="AF210" i="12" s="1"/>
  <c r="Y168" i="12"/>
  <c r="Z168" i="12" s="1"/>
  <c r="W168" i="12"/>
  <c r="X168" i="12" s="1"/>
  <c r="Q168" i="12"/>
  <c r="R168" i="12" s="1"/>
  <c r="S168" i="12"/>
  <c r="T168" i="12" s="1"/>
  <c r="AA168" i="12"/>
  <c r="AB168" i="12" s="1"/>
  <c r="AC168" i="12"/>
  <c r="AD168" i="12" s="1"/>
  <c r="U168" i="12"/>
  <c r="V168" i="12" s="1"/>
  <c r="O168" i="12"/>
  <c r="P168" i="12" s="1"/>
  <c r="AE168" i="12"/>
  <c r="AF168" i="12" s="1"/>
  <c r="M168" i="12"/>
  <c r="N168" i="12" s="1"/>
  <c r="AE181" i="12"/>
  <c r="AF181" i="12" s="1"/>
  <c r="AC181" i="12"/>
  <c r="AD181" i="12" s="1"/>
  <c r="S181" i="12"/>
  <c r="T181" i="12" s="1"/>
  <c r="AA181" i="12"/>
  <c r="AB181" i="12" s="1"/>
  <c r="Y181" i="12"/>
  <c r="Z181" i="12" s="1"/>
  <c r="M181" i="12"/>
  <c r="N181" i="12" s="1"/>
  <c r="W181" i="12"/>
  <c r="X181" i="12" s="1"/>
  <c r="U181" i="12"/>
  <c r="V181" i="12" s="1"/>
  <c r="Q181" i="12"/>
  <c r="R181" i="12" s="1"/>
  <c r="O181" i="12"/>
  <c r="P181" i="12" s="1"/>
  <c r="W170" i="12"/>
  <c r="X170" i="12" s="1"/>
  <c r="AC170" i="12"/>
  <c r="AD170" i="12" s="1"/>
  <c r="U170" i="12"/>
  <c r="V170" i="12" s="1"/>
  <c r="O170" i="12"/>
  <c r="P170" i="12" s="1"/>
  <c r="AE170" i="12"/>
  <c r="AF170" i="12" s="1"/>
  <c r="Q170" i="12"/>
  <c r="R170" i="12" s="1"/>
  <c r="M170" i="12"/>
  <c r="N170" i="12" s="1"/>
  <c r="AA170" i="12"/>
  <c r="AB170" i="12" s="1"/>
  <c r="Y170" i="12"/>
  <c r="Z170" i="12" s="1"/>
  <c r="S170" i="12"/>
  <c r="T170" i="12" s="1"/>
  <c r="S183" i="12"/>
  <c r="T183" i="12" s="1"/>
  <c r="M183" i="12"/>
  <c r="N183" i="12" s="1"/>
  <c r="Y183" i="12"/>
  <c r="Z183" i="12" s="1"/>
  <c r="AE183" i="12"/>
  <c r="AF183" i="12" s="1"/>
  <c r="W183" i="12"/>
  <c r="X183" i="12" s="1"/>
  <c r="O183" i="12"/>
  <c r="P183" i="12" s="1"/>
  <c r="AA183" i="12"/>
  <c r="AB183" i="12" s="1"/>
  <c r="U183" i="12"/>
  <c r="V183" i="12" s="1"/>
  <c r="Q183" i="12"/>
  <c r="R183" i="12" s="1"/>
  <c r="AC183" i="12"/>
  <c r="AD183" i="12" s="1"/>
  <c r="W172" i="12"/>
  <c r="X172" i="12" s="1"/>
  <c r="M172" i="12"/>
  <c r="N172" i="12" s="1"/>
  <c r="AA172" i="12"/>
  <c r="AB172" i="12" s="1"/>
  <c r="Y172" i="12"/>
  <c r="Z172" i="12" s="1"/>
  <c r="O172" i="12"/>
  <c r="P172" i="12" s="1"/>
  <c r="Q172" i="12"/>
  <c r="R172" i="12" s="1"/>
  <c r="S172" i="12"/>
  <c r="T172" i="12" s="1"/>
  <c r="U172" i="12"/>
  <c r="V172" i="12" s="1"/>
  <c r="AC172" i="12"/>
  <c r="AD172" i="12" s="1"/>
  <c r="AE172" i="12"/>
  <c r="AF172" i="12" s="1"/>
  <c r="W257" i="12"/>
  <c r="X257" i="12" s="1"/>
  <c r="AC257" i="12"/>
  <c r="AD257" i="12" s="1"/>
  <c r="U257" i="12"/>
  <c r="V257" i="12" s="1"/>
  <c r="M257" i="12"/>
  <c r="N257" i="12" s="1"/>
  <c r="O257" i="12"/>
  <c r="P257" i="12" s="1"/>
  <c r="AA257" i="12"/>
  <c r="AB257" i="12" s="1"/>
  <c r="S257" i="12"/>
  <c r="T257" i="12" s="1"/>
  <c r="Y257" i="12"/>
  <c r="Z257" i="12" s="1"/>
  <c r="Q257" i="12"/>
  <c r="R257" i="12" s="1"/>
  <c r="AE257" i="12"/>
  <c r="AF257" i="12" s="1"/>
  <c r="U278" i="12"/>
  <c r="V278" i="12" s="1"/>
  <c r="AC278" i="12"/>
  <c r="AD278" i="12" s="1"/>
  <c r="Q278" i="12"/>
  <c r="R278" i="12" s="1"/>
  <c r="O278" i="12"/>
  <c r="P278" i="12" s="1"/>
  <c r="Y278" i="12"/>
  <c r="Z278" i="12" s="1"/>
  <c r="AA278" i="12"/>
  <c r="AB278" i="12" s="1"/>
  <c r="W278" i="12"/>
  <c r="X278" i="12" s="1"/>
  <c r="S278" i="12"/>
  <c r="T278" i="12" s="1"/>
  <c r="M278" i="12"/>
  <c r="N278" i="12" s="1"/>
  <c r="AE278" i="12"/>
  <c r="AF278" i="12" s="1"/>
  <c r="AE309" i="12"/>
  <c r="AF309" i="12" s="1"/>
  <c r="AC309" i="12"/>
  <c r="AD309" i="12" s="1"/>
  <c r="O309" i="12"/>
  <c r="P309" i="12" s="1"/>
  <c r="M309" i="12"/>
  <c r="N309" i="12" s="1"/>
  <c r="AA309" i="12"/>
  <c r="AB309" i="12" s="1"/>
  <c r="Y309" i="12"/>
  <c r="Z309" i="12" s="1"/>
  <c r="S309" i="12"/>
  <c r="T309" i="12" s="1"/>
  <c r="Q309" i="12"/>
  <c r="R309" i="12" s="1"/>
  <c r="U309" i="12"/>
  <c r="V309" i="12" s="1"/>
  <c r="W309" i="12"/>
  <c r="X309" i="12" s="1"/>
  <c r="AE219" i="12"/>
  <c r="AF219" i="12" s="1"/>
  <c r="S219" i="12"/>
  <c r="T219" i="12" s="1"/>
  <c r="Q219" i="12"/>
  <c r="R219" i="12" s="1"/>
  <c r="M219" i="12"/>
  <c r="N219" i="12" s="1"/>
  <c r="AA219" i="12"/>
  <c r="AB219" i="12" s="1"/>
  <c r="U219" i="12"/>
  <c r="V219" i="12" s="1"/>
  <c r="AC219" i="12"/>
  <c r="AD219" i="12" s="1"/>
  <c r="O219" i="12"/>
  <c r="P219" i="12" s="1"/>
  <c r="W219" i="12"/>
  <c r="X219" i="12" s="1"/>
  <c r="Y219" i="12"/>
  <c r="Z219" i="12" s="1"/>
  <c r="M283" i="12"/>
  <c r="N283" i="12" s="1"/>
  <c r="U283" i="12"/>
  <c r="V283" i="12" s="1"/>
  <c r="AC283" i="12"/>
  <c r="AD283" i="12" s="1"/>
  <c r="AA283" i="12"/>
  <c r="AB283" i="12" s="1"/>
  <c r="S283" i="12"/>
  <c r="T283" i="12" s="1"/>
  <c r="Y283" i="12"/>
  <c r="Z283" i="12" s="1"/>
  <c r="Q283" i="12"/>
  <c r="R283" i="12" s="1"/>
  <c r="AE283" i="12"/>
  <c r="AF283" i="12" s="1"/>
  <c r="W283" i="12"/>
  <c r="X283" i="12" s="1"/>
  <c r="O283" i="12"/>
  <c r="P283" i="12" s="1"/>
  <c r="Y297" i="12"/>
  <c r="Z297" i="12" s="1"/>
  <c r="AE297" i="12"/>
  <c r="AF297" i="12" s="1"/>
  <c r="Q297" i="12"/>
  <c r="R297" i="12" s="1"/>
  <c r="O297" i="12"/>
  <c r="P297" i="12" s="1"/>
  <c r="AC297" i="12"/>
  <c r="AD297" i="12" s="1"/>
  <c r="U297" i="12"/>
  <c r="V297" i="12" s="1"/>
  <c r="M297" i="12"/>
  <c r="N297" i="12" s="1"/>
  <c r="AA297" i="12"/>
  <c r="AB297" i="12" s="1"/>
  <c r="S297" i="12"/>
  <c r="T297" i="12" s="1"/>
  <c r="W297" i="12"/>
  <c r="X297" i="12" s="1"/>
  <c r="M317" i="12"/>
  <c r="N317" i="12" s="1"/>
  <c r="AE317" i="12"/>
  <c r="AF317" i="12" s="1"/>
  <c r="AC317" i="12"/>
  <c r="AD317" i="12" s="1"/>
  <c r="U317" i="12"/>
  <c r="V317" i="12" s="1"/>
  <c r="O317" i="12"/>
  <c r="P317" i="12" s="1"/>
  <c r="AA317" i="12"/>
  <c r="AB317" i="12" s="1"/>
  <c r="S317" i="12"/>
  <c r="T317" i="12" s="1"/>
  <c r="Y317" i="12"/>
  <c r="Z317" i="12" s="1"/>
  <c r="Q317" i="12"/>
  <c r="R317" i="12" s="1"/>
  <c r="W317" i="12"/>
  <c r="X317" i="12" s="1"/>
  <c r="U224" i="12"/>
  <c r="V224" i="12" s="1"/>
  <c r="M224" i="12"/>
  <c r="N224" i="12" s="1"/>
  <c r="AA224" i="12"/>
  <c r="AB224" i="12" s="1"/>
  <c r="W224" i="12"/>
  <c r="X224" i="12" s="1"/>
  <c r="O224" i="12"/>
  <c r="P224" i="12" s="1"/>
  <c r="Q224" i="12"/>
  <c r="R224" i="12" s="1"/>
  <c r="AE224" i="12"/>
  <c r="AF224" i="12" s="1"/>
  <c r="Y224" i="12"/>
  <c r="Z224" i="12" s="1"/>
  <c r="S224" i="12"/>
  <c r="T224" i="12" s="1"/>
  <c r="AC224" i="12"/>
  <c r="AD224" i="12" s="1"/>
  <c r="U288" i="12"/>
  <c r="V288" i="12" s="1"/>
  <c r="M288" i="12"/>
  <c r="N288" i="12" s="1"/>
  <c r="AE288" i="12"/>
  <c r="AF288" i="12" s="1"/>
  <c r="AC288" i="12"/>
  <c r="AD288" i="12" s="1"/>
  <c r="AA288" i="12"/>
  <c r="AB288" i="12" s="1"/>
  <c r="S288" i="12"/>
  <c r="T288" i="12" s="1"/>
  <c r="Y288" i="12"/>
  <c r="Z288" i="12" s="1"/>
  <c r="O288" i="12"/>
  <c r="P288" i="12" s="1"/>
  <c r="W288" i="12"/>
  <c r="X288" i="12" s="1"/>
  <c r="Q288" i="12"/>
  <c r="R288" i="12" s="1"/>
  <c r="O325" i="12"/>
  <c r="P325" i="12" s="1"/>
  <c r="M325" i="12"/>
  <c r="N325" i="12" s="1"/>
  <c r="AE325" i="12"/>
  <c r="AF325" i="12" s="1"/>
  <c r="AC325" i="12"/>
  <c r="AD325" i="12" s="1"/>
  <c r="U325" i="12"/>
  <c r="V325" i="12" s="1"/>
  <c r="AA325" i="12"/>
  <c r="AB325" i="12" s="1"/>
  <c r="S325" i="12"/>
  <c r="T325" i="12" s="1"/>
  <c r="Y325" i="12"/>
  <c r="Z325" i="12" s="1"/>
  <c r="Q325" i="12"/>
  <c r="R325" i="12" s="1"/>
  <c r="W325" i="12"/>
  <c r="X325" i="12" s="1"/>
  <c r="AA229" i="12"/>
  <c r="AB229" i="12" s="1"/>
  <c r="AE229" i="12"/>
  <c r="AF229" i="12" s="1"/>
  <c r="AC229" i="12"/>
  <c r="AD229" i="12" s="1"/>
  <c r="U229" i="12"/>
  <c r="V229" i="12" s="1"/>
  <c r="Y229" i="12"/>
  <c r="Z229" i="12" s="1"/>
  <c r="Q229" i="12"/>
  <c r="R229" i="12" s="1"/>
  <c r="W229" i="12"/>
  <c r="X229" i="12" s="1"/>
  <c r="O229" i="12"/>
  <c r="P229" i="12" s="1"/>
  <c r="S229" i="12"/>
  <c r="T229" i="12" s="1"/>
  <c r="M229" i="12"/>
  <c r="N229" i="12" s="1"/>
  <c r="W250" i="12"/>
  <c r="X250" i="12" s="1"/>
  <c r="S250" i="12"/>
  <c r="T250" i="12" s="1"/>
  <c r="AC250" i="12"/>
  <c r="AD250" i="12" s="1"/>
  <c r="AA250" i="12"/>
  <c r="AB250" i="12" s="1"/>
  <c r="M250" i="12"/>
  <c r="N250" i="12" s="1"/>
  <c r="O250" i="12"/>
  <c r="P250" i="12" s="1"/>
  <c r="Y250" i="12"/>
  <c r="Z250" i="12" s="1"/>
  <c r="AE250" i="12"/>
  <c r="AF250" i="12" s="1"/>
  <c r="Q250" i="12"/>
  <c r="R250" i="12" s="1"/>
  <c r="U250" i="12"/>
  <c r="V250" i="12" s="1"/>
  <c r="S324" i="12"/>
  <c r="T324" i="12" s="1"/>
  <c r="Y324" i="12"/>
  <c r="Z324" i="12" s="1"/>
  <c r="O324" i="12"/>
  <c r="P324" i="12" s="1"/>
  <c r="AE324" i="12"/>
  <c r="AF324" i="12" s="1"/>
  <c r="Q324" i="12"/>
  <c r="R324" i="12" s="1"/>
  <c r="AC324" i="12"/>
  <c r="AD324" i="12" s="1"/>
  <c r="U324" i="12"/>
  <c r="V324" i="12" s="1"/>
  <c r="M324" i="12"/>
  <c r="N324" i="12" s="1"/>
  <c r="W324" i="12"/>
  <c r="X324" i="12" s="1"/>
  <c r="AA324" i="12"/>
  <c r="AB324" i="12" s="1"/>
  <c r="AE337" i="12"/>
  <c r="AF337" i="12" s="1"/>
  <c r="AC337" i="12"/>
  <c r="AD337" i="12" s="1"/>
  <c r="O337" i="12"/>
  <c r="P337" i="12" s="1"/>
  <c r="M337" i="12"/>
  <c r="N337" i="12" s="1"/>
  <c r="U337" i="12"/>
  <c r="V337" i="12" s="1"/>
  <c r="Q337" i="12"/>
  <c r="R337" i="12" s="1"/>
  <c r="W337" i="12"/>
  <c r="X337" i="12" s="1"/>
  <c r="AA337" i="12"/>
  <c r="AB337" i="12" s="1"/>
  <c r="S337" i="12"/>
  <c r="T337" i="12" s="1"/>
  <c r="Y337" i="12"/>
  <c r="Z337" i="12" s="1"/>
  <c r="M307" i="12"/>
  <c r="N307" i="12" s="1"/>
  <c r="Y307" i="12"/>
  <c r="Z307" i="12" s="1"/>
  <c r="S307" i="12"/>
  <c r="T307" i="12" s="1"/>
  <c r="Q307" i="12"/>
  <c r="R307" i="12" s="1"/>
  <c r="AA307" i="12"/>
  <c r="AB307" i="12" s="1"/>
  <c r="AE307" i="12"/>
  <c r="AF307" i="12" s="1"/>
  <c r="W307" i="12"/>
  <c r="X307" i="12" s="1"/>
  <c r="O307" i="12"/>
  <c r="P307" i="12" s="1"/>
  <c r="AC307" i="12"/>
  <c r="AD307" i="12" s="1"/>
  <c r="U307" i="12"/>
  <c r="V307" i="12" s="1"/>
  <c r="S108" i="12"/>
  <c r="T108" i="12" s="1"/>
  <c r="O108" i="12"/>
  <c r="P108" i="12" s="1"/>
  <c r="Q108" i="12"/>
  <c r="R108" i="12" s="1"/>
  <c r="M108" i="12"/>
  <c r="N108" i="12" s="1"/>
  <c r="U108" i="12"/>
  <c r="V108" i="12" s="1"/>
  <c r="AE108" i="12"/>
  <c r="AF108" i="12" s="1"/>
  <c r="W108" i="12"/>
  <c r="X108" i="12" s="1"/>
  <c r="AC108" i="12"/>
  <c r="AD108" i="12" s="1"/>
  <c r="Y108" i="12"/>
  <c r="Z108" i="12" s="1"/>
  <c r="AA108" i="12"/>
  <c r="AB108" i="12" s="1"/>
  <c r="Y90" i="12"/>
  <c r="Z90" i="12" s="1"/>
  <c r="M90" i="12"/>
  <c r="N90" i="12" s="1"/>
  <c r="U90" i="12"/>
  <c r="V90" i="12" s="1"/>
  <c r="O90" i="12"/>
  <c r="P90" i="12" s="1"/>
  <c r="AC90" i="12"/>
  <c r="AD90" i="12" s="1"/>
  <c r="W90" i="12"/>
  <c r="X90" i="12" s="1"/>
  <c r="AE90" i="12"/>
  <c r="AF90" i="12" s="1"/>
  <c r="Q90" i="12"/>
  <c r="R90" i="12" s="1"/>
  <c r="S90" i="12"/>
  <c r="T90" i="12" s="1"/>
  <c r="AA90" i="12"/>
  <c r="AB90" i="12" s="1"/>
  <c r="Y163" i="12"/>
  <c r="Z163" i="12" s="1"/>
  <c r="S163" i="12"/>
  <c r="T163" i="12" s="1"/>
  <c r="AA163" i="12"/>
  <c r="AB163" i="12" s="1"/>
  <c r="U163" i="12"/>
  <c r="V163" i="12" s="1"/>
  <c r="AC163" i="12"/>
  <c r="AD163" i="12" s="1"/>
  <c r="O163" i="12"/>
  <c r="P163" i="12" s="1"/>
  <c r="W163" i="12"/>
  <c r="X163" i="12" s="1"/>
  <c r="Q163" i="12"/>
  <c r="R163" i="12" s="1"/>
  <c r="M163" i="12"/>
  <c r="N163" i="12" s="1"/>
  <c r="AE163" i="12"/>
  <c r="AF163" i="12" s="1"/>
  <c r="AC104" i="12"/>
  <c r="AD104" i="12" s="1"/>
  <c r="O104" i="12"/>
  <c r="P104" i="12" s="1"/>
  <c r="W104" i="12"/>
  <c r="X104" i="12" s="1"/>
  <c r="Q104" i="12"/>
  <c r="R104" i="12" s="1"/>
  <c r="AE104" i="12"/>
  <c r="AF104" i="12" s="1"/>
  <c r="Y104" i="12"/>
  <c r="Z104" i="12" s="1"/>
  <c r="S104" i="12"/>
  <c r="T104" i="12" s="1"/>
  <c r="AA104" i="12"/>
  <c r="AB104" i="12" s="1"/>
  <c r="M104" i="12"/>
  <c r="N104" i="12" s="1"/>
  <c r="U104" i="12"/>
  <c r="V104" i="12" s="1"/>
  <c r="AC223" i="12"/>
  <c r="AD223" i="12" s="1"/>
  <c r="AE223" i="12"/>
  <c r="AF223" i="12" s="1"/>
  <c r="U223" i="12"/>
  <c r="V223" i="12" s="1"/>
  <c r="Q223" i="12"/>
  <c r="R223" i="12" s="1"/>
  <c r="O223" i="12"/>
  <c r="P223" i="12" s="1"/>
  <c r="Y223" i="12"/>
  <c r="Z223" i="12" s="1"/>
  <c r="AA223" i="12"/>
  <c r="AB223" i="12" s="1"/>
  <c r="S223" i="12"/>
  <c r="T223" i="12" s="1"/>
  <c r="M223" i="12"/>
  <c r="N223" i="12" s="1"/>
  <c r="W223" i="12"/>
  <c r="X223" i="12" s="1"/>
  <c r="AA117" i="12"/>
  <c r="AB117" i="12" s="1"/>
  <c r="S117" i="12"/>
  <c r="T117" i="12" s="1"/>
  <c r="Y117" i="12"/>
  <c r="Z117" i="12" s="1"/>
  <c r="Q117" i="12"/>
  <c r="R117" i="12" s="1"/>
  <c r="AE117" i="12"/>
  <c r="AF117" i="12" s="1"/>
  <c r="AC117" i="12"/>
  <c r="AD117" i="12" s="1"/>
  <c r="W117" i="12"/>
  <c r="X117" i="12" s="1"/>
  <c r="U117" i="12"/>
  <c r="V117" i="12" s="1"/>
  <c r="O117" i="12"/>
  <c r="P117" i="12" s="1"/>
  <c r="M117" i="12"/>
  <c r="N117" i="12" s="1"/>
  <c r="M119" i="12"/>
  <c r="N119" i="12" s="1"/>
  <c r="Y119" i="12"/>
  <c r="Z119" i="12" s="1"/>
  <c r="AA119" i="12"/>
  <c r="AB119" i="12" s="1"/>
  <c r="Q119" i="12"/>
  <c r="R119" i="12" s="1"/>
  <c r="S119" i="12"/>
  <c r="T119" i="12" s="1"/>
  <c r="AE119" i="12"/>
  <c r="AF119" i="12" s="1"/>
  <c r="W119" i="12"/>
  <c r="X119" i="12" s="1"/>
  <c r="O119" i="12"/>
  <c r="P119" i="12" s="1"/>
  <c r="AC119" i="12"/>
  <c r="AD119" i="12" s="1"/>
  <c r="U119" i="12"/>
  <c r="V119" i="12" s="1"/>
  <c r="AA121" i="12"/>
  <c r="AB121" i="12" s="1"/>
  <c r="S121" i="12"/>
  <c r="T121" i="12" s="1"/>
  <c r="Y121" i="12"/>
  <c r="Z121" i="12" s="1"/>
  <c r="Q121" i="12"/>
  <c r="R121" i="12" s="1"/>
  <c r="AE121" i="12"/>
  <c r="AF121" i="12" s="1"/>
  <c r="AC121" i="12"/>
  <c r="AD121" i="12" s="1"/>
  <c r="W121" i="12"/>
  <c r="X121" i="12" s="1"/>
  <c r="U121" i="12"/>
  <c r="V121" i="12" s="1"/>
  <c r="O121" i="12"/>
  <c r="P121" i="12" s="1"/>
  <c r="M121" i="12"/>
  <c r="N121" i="12" s="1"/>
  <c r="AE185" i="12"/>
  <c r="AF185" i="12" s="1"/>
  <c r="AC185" i="12"/>
  <c r="AD185" i="12" s="1"/>
  <c r="AA185" i="12"/>
  <c r="AB185" i="12" s="1"/>
  <c r="M185" i="12"/>
  <c r="N185" i="12" s="1"/>
  <c r="W185" i="12"/>
  <c r="X185" i="12" s="1"/>
  <c r="U185" i="12"/>
  <c r="V185" i="12" s="1"/>
  <c r="Q185" i="12"/>
  <c r="R185" i="12" s="1"/>
  <c r="S185" i="12"/>
  <c r="T185" i="12" s="1"/>
  <c r="O185" i="12"/>
  <c r="P185" i="12" s="1"/>
  <c r="Y185" i="12"/>
  <c r="Z185" i="12" s="1"/>
  <c r="AC236" i="12"/>
  <c r="AD236" i="12" s="1"/>
  <c r="U236" i="12"/>
  <c r="V236" i="12" s="1"/>
  <c r="AE236" i="12"/>
  <c r="AF236" i="12" s="1"/>
  <c r="M236" i="12"/>
  <c r="N236" i="12" s="1"/>
  <c r="W236" i="12"/>
  <c r="X236" i="12" s="1"/>
  <c r="O236" i="12"/>
  <c r="P236" i="12" s="1"/>
  <c r="AA236" i="12"/>
  <c r="AB236" i="12" s="1"/>
  <c r="S236" i="12"/>
  <c r="T236" i="12" s="1"/>
  <c r="Y236" i="12"/>
  <c r="Z236" i="12" s="1"/>
  <c r="Q236" i="12"/>
  <c r="R236" i="12" s="1"/>
  <c r="O14" i="8"/>
  <c r="K14" i="8" s="1"/>
  <c r="AA52" i="12"/>
  <c r="AC52" i="12"/>
  <c r="Y52" i="12"/>
  <c r="AE52" i="12"/>
  <c r="Q52" i="12"/>
  <c r="S52" i="12"/>
  <c r="W52" i="12"/>
  <c r="O52" i="12"/>
  <c r="M52" i="12"/>
  <c r="U52" i="12"/>
  <c r="Q57" i="12"/>
  <c r="M57" i="12"/>
  <c r="W57" i="12"/>
  <c r="S57" i="12"/>
  <c r="AE57" i="12"/>
  <c r="AF57" i="12" s="1"/>
  <c r="AA57" i="12"/>
  <c r="Y57" i="12"/>
  <c r="O57" i="12"/>
  <c r="U57" i="12"/>
  <c r="AC57" i="12"/>
  <c r="Y89" i="12"/>
  <c r="Z89" i="12" s="1"/>
  <c r="Q89" i="12"/>
  <c r="R89" i="12" s="1"/>
  <c r="AE89" i="12"/>
  <c r="AF89" i="12" s="1"/>
  <c r="W89" i="12"/>
  <c r="X89" i="12" s="1"/>
  <c r="O89" i="12"/>
  <c r="P89" i="12" s="1"/>
  <c r="AC89" i="12"/>
  <c r="AD89" i="12" s="1"/>
  <c r="AA89" i="12"/>
  <c r="AB89" i="12" s="1"/>
  <c r="U89" i="12"/>
  <c r="V89" i="12" s="1"/>
  <c r="S89" i="12"/>
  <c r="T89" i="12" s="1"/>
  <c r="M89" i="12"/>
  <c r="N89" i="12" s="1"/>
  <c r="W174" i="12"/>
  <c r="X174" i="12" s="1"/>
  <c r="AE174" i="12"/>
  <c r="AF174" i="12" s="1"/>
  <c r="O174" i="12"/>
  <c r="P174" i="12" s="1"/>
  <c r="AC174" i="12"/>
  <c r="AD174" i="12" s="1"/>
  <c r="S174" i="12"/>
  <c r="T174" i="12" s="1"/>
  <c r="U174" i="12"/>
  <c r="V174" i="12" s="1"/>
  <c r="Q174" i="12"/>
  <c r="R174" i="12" s="1"/>
  <c r="Y174" i="12"/>
  <c r="Z174" i="12" s="1"/>
  <c r="AA174" i="12"/>
  <c r="AB174" i="12" s="1"/>
  <c r="M174" i="12"/>
  <c r="N174" i="12" s="1"/>
  <c r="Y97" i="12"/>
  <c r="Z97" i="12" s="1"/>
  <c r="Q97" i="12"/>
  <c r="R97" i="12" s="1"/>
  <c r="AE97" i="12"/>
  <c r="AF97" i="12" s="1"/>
  <c r="W97" i="12"/>
  <c r="X97" i="12" s="1"/>
  <c r="O97" i="12"/>
  <c r="P97" i="12" s="1"/>
  <c r="AC97" i="12"/>
  <c r="AD97" i="12" s="1"/>
  <c r="AA97" i="12"/>
  <c r="AB97" i="12" s="1"/>
  <c r="U97" i="12"/>
  <c r="V97" i="12" s="1"/>
  <c r="S97" i="12"/>
  <c r="T97" i="12" s="1"/>
  <c r="M97" i="12"/>
  <c r="N97" i="12" s="1"/>
  <c r="AC105" i="12"/>
  <c r="AD105" i="12" s="1"/>
  <c r="AA105" i="12"/>
  <c r="AB105" i="12" s="1"/>
  <c r="U105" i="12"/>
  <c r="V105" i="12" s="1"/>
  <c r="S105" i="12"/>
  <c r="T105" i="12" s="1"/>
  <c r="M105" i="12"/>
  <c r="N105" i="12" s="1"/>
  <c r="Y105" i="12"/>
  <c r="Z105" i="12" s="1"/>
  <c r="Q105" i="12"/>
  <c r="R105" i="12" s="1"/>
  <c r="AE105" i="12"/>
  <c r="AF105" i="12" s="1"/>
  <c r="W105" i="12"/>
  <c r="X105" i="12" s="1"/>
  <c r="O105" i="12"/>
  <c r="P105" i="12" s="1"/>
  <c r="Y74" i="12"/>
  <c r="M74" i="12"/>
  <c r="U74" i="12"/>
  <c r="O74" i="12"/>
  <c r="P74" i="12" s="1"/>
  <c r="S74" i="12"/>
  <c r="T74" i="12" s="1"/>
  <c r="AC74" i="12"/>
  <c r="AD74" i="12" s="1"/>
  <c r="W74" i="12"/>
  <c r="AA74" i="12"/>
  <c r="AB74" i="12" s="1"/>
  <c r="AE74" i="12"/>
  <c r="AF74" i="12" s="1"/>
  <c r="Q74" i="12"/>
  <c r="R74" i="12" s="1"/>
  <c r="S118" i="12"/>
  <c r="T118" i="12" s="1"/>
  <c r="M118" i="12"/>
  <c r="N118" i="12" s="1"/>
  <c r="Y118" i="12"/>
  <c r="Z118" i="12" s="1"/>
  <c r="Q118" i="12"/>
  <c r="R118" i="12" s="1"/>
  <c r="AE118" i="12"/>
  <c r="AF118" i="12" s="1"/>
  <c r="W118" i="12"/>
  <c r="X118" i="12" s="1"/>
  <c r="O118" i="12"/>
  <c r="P118" i="12" s="1"/>
  <c r="AC118" i="12"/>
  <c r="AD118" i="12" s="1"/>
  <c r="AA118" i="12"/>
  <c r="AB118" i="12" s="1"/>
  <c r="U118" i="12"/>
  <c r="V118" i="12" s="1"/>
  <c r="AA93" i="12"/>
  <c r="AB93" i="12" s="1"/>
  <c r="U93" i="12"/>
  <c r="V93" i="12" s="1"/>
  <c r="S93" i="12"/>
  <c r="T93" i="12" s="1"/>
  <c r="M93" i="12"/>
  <c r="N93" i="12" s="1"/>
  <c r="Y93" i="12"/>
  <c r="Z93" i="12" s="1"/>
  <c r="Q93" i="12"/>
  <c r="R93" i="12" s="1"/>
  <c r="AE93" i="12"/>
  <c r="AF93" i="12" s="1"/>
  <c r="W93" i="12"/>
  <c r="X93" i="12" s="1"/>
  <c r="O93" i="12"/>
  <c r="P93" i="12" s="1"/>
  <c r="AC93" i="12"/>
  <c r="AD93" i="12" s="1"/>
  <c r="AC75" i="12"/>
  <c r="AD75" i="12" s="1"/>
  <c r="AE75" i="12"/>
  <c r="AF75" i="12" s="1"/>
  <c r="W75" i="12"/>
  <c r="X75" i="12" s="1"/>
  <c r="U75" i="12"/>
  <c r="V75" i="12" s="1"/>
  <c r="S75" i="12"/>
  <c r="M75" i="12"/>
  <c r="Y75" i="12"/>
  <c r="Z75" i="12" s="1"/>
  <c r="O75" i="12"/>
  <c r="Q75" i="12"/>
  <c r="AA75" i="12"/>
  <c r="AB75" i="12" s="1"/>
  <c r="Y139" i="12"/>
  <c r="Z139" i="12" s="1"/>
  <c r="M139" i="12"/>
  <c r="N139" i="12" s="1"/>
  <c r="U139" i="12"/>
  <c r="V139" i="12" s="1"/>
  <c r="Q139" i="12"/>
  <c r="R139" i="12" s="1"/>
  <c r="O139" i="12"/>
  <c r="P139" i="12" s="1"/>
  <c r="W139" i="12"/>
  <c r="X139" i="12" s="1"/>
  <c r="AA139" i="12"/>
  <c r="AB139" i="12" s="1"/>
  <c r="S139" i="12"/>
  <c r="T139" i="12" s="1"/>
  <c r="AC139" i="12"/>
  <c r="AD139" i="12" s="1"/>
  <c r="AE139" i="12"/>
  <c r="AF139" i="12" s="1"/>
  <c r="AA214" i="12"/>
  <c r="AB214" i="12" s="1"/>
  <c r="M214" i="12"/>
  <c r="N214" i="12" s="1"/>
  <c r="Y214" i="12"/>
  <c r="Z214" i="12" s="1"/>
  <c r="AC214" i="12"/>
  <c r="AD214" i="12" s="1"/>
  <c r="U214" i="12"/>
  <c r="V214" i="12" s="1"/>
  <c r="S214" i="12"/>
  <c r="T214" i="12" s="1"/>
  <c r="AE214" i="12"/>
  <c r="AF214" i="12" s="1"/>
  <c r="O214" i="12"/>
  <c r="P214" i="12" s="1"/>
  <c r="W214" i="12"/>
  <c r="X214" i="12" s="1"/>
  <c r="Q214" i="12"/>
  <c r="R214" i="12" s="1"/>
  <c r="Y296" i="12"/>
  <c r="Z296" i="12" s="1"/>
  <c r="S296" i="12"/>
  <c r="T296" i="12" s="1"/>
  <c r="M296" i="12"/>
  <c r="N296" i="12" s="1"/>
  <c r="AC296" i="12"/>
  <c r="AD296" i="12" s="1"/>
  <c r="AA296" i="12"/>
  <c r="AB296" i="12" s="1"/>
  <c r="Q296" i="12"/>
  <c r="R296" i="12" s="1"/>
  <c r="AE296" i="12"/>
  <c r="AF296" i="12" s="1"/>
  <c r="W296" i="12"/>
  <c r="X296" i="12" s="1"/>
  <c r="O296" i="12"/>
  <c r="P296" i="12" s="1"/>
  <c r="U296" i="12"/>
  <c r="V296" i="12" s="1"/>
  <c r="AE144" i="12"/>
  <c r="AF144" i="12" s="1"/>
  <c r="Y144" i="12"/>
  <c r="Z144" i="12" s="1"/>
  <c r="U144" i="12"/>
  <c r="V144" i="12" s="1"/>
  <c r="W144" i="12"/>
  <c r="X144" i="12" s="1"/>
  <c r="AC144" i="12"/>
  <c r="AD144" i="12" s="1"/>
  <c r="AA144" i="12"/>
  <c r="AB144" i="12" s="1"/>
  <c r="Q144" i="12"/>
  <c r="R144" i="12" s="1"/>
  <c r="M144" i="12"/>
  <c r="N144" i="12" s="1"/>
  <c r="O144" i="12"/>
  <c r="P144" i="12" s="1"/>
  <c r="S144" i="12"/>
  <c r="T144" i="12" s="1"/>
  <c r="AC157" i="12"/>
  <c r="AD157" i="12" s="1"/>
  <c r="AE157" i="12"/>
  <c r="AF157" i="12" s="1"/>
  <c r="M157" i="12"/>
  <c r="N157" i="12" s="1"/>
  <c r="Q157" i="12"/>
  <c r="R157" i="12" s="1"/>
  <c r="U157" i="12"/>
  <c r="V157" i="12" s="1"/>
  <c r="AA157" i="12"/>
  <c r="AB157" i="12" s="1"/>
  <c r="W157" i="12"/>
  <c r="X157" i="12" s="1"/>
  <c r="S157" i="12"/>
  <c r="T157" i="12" s="1"/>
  <c r="O157" i="12"/>
  <c r="P157" i="12" s="1"/>
  <c r="Y157" i="12"/>
  <c r="Z157" i="12" s="1"/>
  <c r="S146" i="12"/>
  <c r="T146" i="12" s="1"/>
  <c r="M146" i="12"/>
  <c r="N146" i="12" s="1"/>
  <c r="Y146" i="12"/>
  <c r="Z146" i="12" s="1"/>
  <c r="Q146" i="12"/>
  <c r="R146" i="12" s="1"/>
  <c r="AE146" i="12"/>
  <c r="AF146" i="12" s="1"/>
  <c r="W146" i="12"/>
  <c r="X146" i="12" s="1"/>
  <c r="O146" i="12"/>
  <c r="P146" i="12" s="1"/>
  <c r="AC146" i="12"/>
  <c r="AD146" i="12" s="1"/>
  <c r="AA146" i="12"/>
  <c r="AB146" i="12" s="1"/>
  <c r="U146" i="12"/>
  <c r="V146" i="12" s="1"/>
  <c r="Y95" i="12"/>
  <c r="Z95" i="12" s="1"/>
  <c r="W95" i="12"/>
  <c r="X95" i="12" s="1"/>
  <c r="U95" i="12"/>
  <c r="V95" i="12" s="1"/>
  <c r="AE95" i="12"/>
  <c r="AF95" i="12" s="1"/>
  <c r="S95" i="12"/>
  <c r="T95" i="12" s="1"/>
  <c r="AC95" i="12"/>
  <c r="AD95" i="12" s="1"/>
  <c r="O95" i="12"/>
  <c r="P95" i="12" s="1"/>
  <c r="AA95" i="12"/>
  <c r="AB95" i="12" s="1"/>
  <c r="M95" i="12"/>
  <c r="N95" i="12" s="1"/>
  <c r="Q95" i="12"/>
  <c r="R95" i="12" s="1"/>
  <c r="Y159" i="12"/>
  <c r="Z159" i="12" s="1"/>
  <c r="S159" i="12"/>
  <c r="T159" i="12" s="1"/>
  <c r="M159" i="12"/>
  <c r="N159" i="12" s="1"/>
  <c r="U159" i="12"/>
  <c r="V159" i="12" s="1"/>
  <c r="O159" i="12"/>
  <c r="P159" i="12" s="1"/>
  <c r="AC159" i="12"/>
  <c r="AD159" i="12" s="1"/>
  <c r="W159" i="12"/>
  <c r="X159" i="12" s="1"/>
  <c r="AE159" i="12"/>
  <c r="AF159" i="12" s="1"/>
  <c r="Q159" i="12"/>
  <c r="R159" i="12" s="1"/>
  <c r="AA159" i="12"/>
  <c r="AB159" i="12" s="1"/>
  <c r="Q199" i="12"/>
  <c r="M199" i="12"/>
  <c r="N199" i="12" s="1"/>
  <c r="AC199" i="12"/>
  <c r="Y199" i="12"/>
  <c r="Z199" i="12" s="1"/>
  <c r="U199" i="12"/>
  <c r="AE199" i="12"/>
  <c r="O199" i="12"/>
  <c r="AA199" i="12"/>
  <c r="S199" i="12"/>
  <c r="T199" i="12" s="1"/>
  <c r="W199" i="12"/>
  <c r="AE148" i="12"/>
  <c r="AF148" i="12" s="1"/>
  <c r="U148" i="12"/>
  <c r="V148" i="12" s="1"/>
  <c r="S148" i="12"/>
  <c r="T148" i="12" s="1"/>
  <c r="AC148" i="12"/>
  <c r="AD148" i="12" s="1"/>
  <c r="O148" i="12"/>
  <c r="P148" i="12" s="1"/>
  <c r="W148" i="12"/>
  <c r="X148" i="12" s="1"/>
  <c r="Y148" i="12"/>
  <c r="Z148" i="12" s="1"/>
  <c r="M148" i="12"/>
  <c r="N148" i="12" s="1"/>
  <c r="Q148" i="12"/>
  <c r="R148" i="12" s="1"/>
  <c r="AA148" i="12"/>
  <c r="AB148" i="12" s="1"/>
  <c r="AC161" i="12"/>
  <c r="AD161" i="12" s="1"/>
  <c r="Q161" i="12"/>
  <c r="R161" i="12" s="1"/>
  <c r="Y161" i="12"/>
  <c r="Z161" i="12" s="1"/>
  <c r="AA161" i="12"/>
  <c r="AB161" i="12" s="1"/>
  <c r="O161" i="12"/>
  <c r="P161" i="12" s="1"/>
  <c r="M161" i="12"/>
  <c r="N161" i="12" s="1"/>
  <c r="AE161" i="12"/>
  <c r="AF161" i="12" s="1"/>
  <c r="S161" i="12"/>
  <c r="T161" i="12" s="1"/>
  <c r="U161" i="12"/>
  <c r="V161" i="12" s="1"/>
  <c r="W161" i="12"/>
  <c r="X161" i="12" s="1"/>
  <c r="AE212" i="12"/>
  <c r="AF212" i="12" s="1"/>
  <c r="AA212" i="12"/>
  <c r="AB212" i="12" s="1"/>
  <c r="W212" i="12"/>
  <c r="X212" i="12" s="1"/>
  <c r="O212" i="12"/>
  <c r="P212" i="12" s="1"/>
  <c r="AC212" i="12"/>
  <c r="AD212" i="12" s="1"/>
  <c r="Q212" i="12"/>
  <c r="R212" i="12" s="1"/>
  <c r="Y212" i="12"/>
  <c r="Z212" i="12" s="1"/>
  <c r="S212" i="12"/>
  <c r="T212" i="12" s="1"/>
  <c r="M212" i="12"/>
  <c r="N212" i="12" s="1"/>
  <c r="U212" i="12"/>
  <c r="V212" i="12" s="1"/>
  <c r="AC276" i="12"/>
  <c r="AD276" i="12" s="1"/>
  <c r="AE276" i="12"/>
  <c r="AF276" i="12" s="1"/>
  <c r="Q276" i="12"/>
  <c r="R276" i="12" s="1"/>
  <c r="W276" i="12"/>
  <c r="X276" i="12" s="1"/>
  <c r="Y276" i="12"/>
  <c r="Z276" i="12" s="1"/>
  <c r="M276" i="12"/>
  <c r="N276" i="12" s="1"/>
  <c r="U276" i="12"/>
  <c r="V276" i="12" s="1"/>
  <c r="S276" i="12"/>
  <c r="T276" i="12" s="1"/>
  <c r="AA276" i="12"/>
  <c r="AB276" i="12" s="1"/>
  <c r="O276" i="12"/>
  <c r="P276" i="12" s="1"/>
  <c r="S233" i="12"/>
  <c r="T233" i="12" s="1"/>
  <c r="AC233" i="12"/>
  <c r="AD233" i="12" s="1"/>
  <c r="AA233" i="12"/>
  <c r="AB233" i="12" s="1"/>
  <c r="Q233" i="12"/>
  <c r="R233" i="12" s="1"/>
  <c r="U233" i="12"/>
  <c r="V233" i="12" s="1"/>
  <c r="Y233" i="12"/>
  <c r="Z233" i="12" s="1"/>
  <c r="O233" i="12"/>
  <c r="P233" i="12" s="1"/>
  <c r="W233" i="12"/>
  <c r="X233" i="12" s="1"/>
  <c r="AE233" i="12"/>
  <c r="AF233" i="12" s="1"/>
  <c r="M233" i="12"/>
  <c r="N233" i="12" s="1"/>
  <c r="U254" i="12"/>
  <c r="V254" i="12" s="1"/>
  <c r="S254" i="12"/>
  <c r="T254" i="12" s="1"/>
  <c r="M254" i="12"/>
  <c r="N254" i="12" s="1"/>
  <c r="Y254" i="12"/>
  <c r="Z254" i="12" s="1"/>
  <c r="AC254" i="12"/>
  <c r="AD254" i="12" s="1"/>
  <c r="Q254" i="12"/>
  <c r="R254" i="12" s="1"/>
  <c r="AE254" i="12"/>
  <c r="AF254" i="12" s="1"/>
  <c r="W254" i="12"/>
  <c r="X254" i="12" s="1"/>
  <c r="O254" i="12"/>
  <c r="P254" i="12" s="1"/>
  <c r="AA254" i="12"/>
  <c r="AB254" i="12" s="1"/>
  <c r="W336" i="12"/>
  <c r="X336" i="12" s="1"/>
  <c r="Q336" i="12"/>
  <c r="R336" i="12" s="1"/>
  <c r="O336" i="12"/>
  <c r="P336" i="12" s="1"/>
  <c r="AE336" i="12"/>
  <c r="AF336" i="12" s="1"/>
  <c r="AC336" i="12"/>
  <c r="AD336" i="12" s="1"/>
  <c r="U336" i="12"/>
  <c r="V336" i="12" s="1"/>
  <c r="M336" i="12"/>
  <c r="N336" i="12" s="1"/>
  <c r="Y336" i="12"/>
  <c r="Z336" i="12" s="1"/>
  <c r="AA336" i="12"/>
  <c r="AB336" i="12" s="1"/>
  <c r="S336" i="12"/>
  <c r="T336" i="12" s="1"/>
  <c r="AA259" i="12"/>
  <c r="AB259" i="12" s="1"/>
  <c r="S259" i="12"/>
  <c r="T259" i="12" s="1"/>
  <c r="Y259" i="12"/>
  <c r="Z259" i="12" s="1"/>
  <c r="U259" i="12"/>
  <c r="V259" i="12" s="1"/>
  <c r="O259" i="12"/>
  <c r="P259" i="12" s="1"/>
  <c r="AC259" i="12"/>
  <c r="AD259" i="12" s="1"/>
  <c r="W259" i="12"/>
  <c r="X259" i="12" s="1"/>
  <c r="AE259" i="12"/>
  <c r="AF259" i="12" s="1"/>
  <c r="Q259" i="12"/>
  <c r="R259" i="12" s="1"/>
  <c r="M259" i="12"/>
  <c r="N259" i="12" s="1"/>
  <c r="AA200" i="12"/>
  <c r="Y200" i="12"/>
  <c r="Z200" i="12" s="1"/>
  <c r="O200" i="12"/>
  <c r="S200" i="12"/>
  <c r="T200" i="12" s="1"/>
  <c r="U200" i="12"/>
  <c r="M200" i="12"/>
  <c r="N200" i="12" s="1"/>
  <c r="AE200" i="12"/>
  <c r="Q200" i="12"/>
  <c r="AC200" i="12"/>
  <c r="W200" i="12"/>
  <c r="AE264" i="12"/>
  <c r="AF264" i="12" s="1"/>
  <c r="Y264" i="12"/>
  <c r="Z264" i="12" s="1"/>
  <c r="O264" i="12"/>
  <c r="P264" i="12" s="1"/>
  <c r="S264" i="12"/>
  <c r="T264" i="12" s="1"/>
  <c r="W264" i="12"/>
  <c r="X264" i="12" s="1"/>
  <c r="AA264" i="12"/>
  <c r="AB264" i="12" s="1"/>
  <c r="M264" i="12"/>
  <c r="N264" i="12" s="1"/>
  <c r="U264" i="12"/>
  <c r="V264" i="12" s="1"/>
  <c r="Q264" i="12"/>
  <c r="R264" i="12" s="1"/>
  <c r="AC264" i="12"/>
  <c r="AD264" i="12" s="1"/>
  <c r="AC205" i="12"/>
  <c r="AD205" i="12" s="1"/>
  <c r="Q205" i="12"/>
  <c r="AE205" i="12"/>
  <c r="AF205" i="12" s="1"/>
  <c r="U205" i="12"/>
  <c r="V205" i="12" s="1"/>
  <c r="O205" i="12"/>
  <c r="AA205" i="12"/>
  <c r="AB205" i="12" s="1"/>
  <c r="Y205" i="12"/>
  <c r="Z205" i="12" s="1"/>
  <c r="M205" i="12"/>
  <c r="S205" i="12"/>
  <c r="W205" i="12"/>
  <c r="X205" i="12" s="1"/>
  <c r="W269" i="12"/>
  <c r="X269" i="12" s="1"/>
  <c r="O269" i="12"/>
  <c r="P269" i="12" s="1"/>
  <c r="AC269" i="12"/>
  <c r="AD269" i="12" s="1"/>
  <c r="AE269" i="12"/>
  <c r="AF269" i="12" s="1"/>
  <c r="U269" i="12"/>
  <c r="V269" i="12" s="1"/>
  <c r="Q269" i="12"/>
  <c r="R269" i="12" s="1"/>
  <c r="Y269" i="12"/>
  <c r="Z269" i="12" s="1"/>
  <c r="S269" i="12"/>
  <c r="T269" i="12" s="1"/>
  <c r="AA269" i="12"/>
  <c r="AB269" i="12" s="1"/>
  <c r="M269" i="12"/>
  <c r="N269" i="12" s="1"/>
  <c r="U342" i="12"/>
  <c r="V342" i="12" s="1"/>
  <c r="S342" i="12"/>
  <c r="T342" i="12" s="1"/>
  <c r="Y342" i="12"/>
  <c r="Z342" i="12" s="1"/>
  <c r="Q342" i="12"/>
  <c r="R342" i="12" s="1"/>
  <c r="AE342" i="12"/>
  <c r="AF342" i="12" s="1"/>
  <c r="W342" i="12"/>
  <c r="X342" i="12" s="1"/>
  <c r="O342" i="12"/>
  <c r="P342" i="12" s="1"/>
  <c r="AC342" i="12"/>
  <c r="AD342" i="12" s="1"/>
  <c r="M342" i="12"/>
  <c r="N342" i="12" s="1"/>
  <c r="AA342" i="12"/>
  <c r="AB342" i="12" s="1"/>
  <c r="O226" i="12"/>
  <c r="P226" i="12" s="1"/>
  <c r="AC226" i="12"/>
  <c r="AD226" i="12" s="1"/>
  <c r="AE226" i="12"/>
  <c r="AF226" i="12" s="1"/>
  <c r="U226" i="12"/>
  <c r="V226" i="12" s="1"/>
  <c r="Y226" i="12"/>
  <c r="Z226" i="12" s="1"/>
  <c r="Q226" i="12"/>
  <c r="R226" i="12" s="1"/>
  <c r="AA226" i="12"/>
  <c r="AB226" i="12" s="1"/>
  <c r="S226" i="12"/>
  <c r="T226" i="12" s="1"/>
  <c r="M226" i="12"/>
  <c r="N226" i="12" s="1"/>
  <c r="W226" i="12"/>
  <c r="X226" i="12" s="1"/>
  <c r="AE290" i="12"/>
  <c r="AF290" i="12" s="1"/>
  <c r="W290" i="12"/>
  <c r="X290" i="12" s="1"/>
  <c r="O290" i="12"/>
  <c r="P290" i="12" s="1"/>
  <c r="AC290" i="12"/>
  <c r="AD290" i="12" s="1"/>
  <c r="Q290" i="12"/>
  <c r="R290" i="12" s="1"/>
  <c r="Y290" i="12"/>
  <c r="Z290" i="12" s="1"/>
  <c r="S290" i="12"/>
  <c r="T290" i="12" s="1"/>
  <c r="M290" i="12"/>
  <c r="N290" i="12" s="1"/>
  <c r="AA290" i="12"/>
  <c r="AB290" i="12" s="1"/>
  <c r="U290" i="12"/>
  <c r="V290" i="12" s="1"/>
  <c r="Y327" i="12"/>
  <c r="Z327" i="12" s="1"/>
  <c r="M327" i="12"/>
  <c r="N327" i="12" s="1"/>
  <c r="S327" i="12"/>
  <c r="T327" i="12" s="1"/>
  <c r="AE327" i="12"/>
  <c r="AF327" i="12" s="1"/>
  <c r="U327" i="12"/>
  <c r="V327" i="12" s="1"/>
  <c r="AC327" i="12"/>
  <c r="AD327" i="12" s="1"/>
  <c r="O327" i="12"/>
  <c r="P327" i="12" s="1"/>
  <c r="W327" i="12"/>
  <c r="X327" i="12" s="1"/>
  <c r="Q327" i="12"/>
  <c r="R327" i="12" s="1"/>
  <c r="AA327" i="12"/>
  <c r="AB327" i="12" s="1"/>
  <c r="Q300" i="12"/>
  <c r="R300" i="12" s="1"/>
  <c r="S300" i="12"/>
  <c r="T300" i="12" s="1"/>
  <c r="AA300" i="12"/>
  <c r="AB300" i="12" s="1"/>
  <c r="O300" i="12"/>
  <c r="P300" i="12" s="1"/>
  <c r="AC300" i="12"/>
  <c r="AD300" i="12" s="1"/>
  <c r="U300" i="12"/>
  <c r="V300" i="12" s="1"/>
  <c r="M300" i="12"/>
  <c r="N300" i="12" s="1"/>
  <c r="AE300" i="12"/>
  <c r="AF300" i="12" s="1"/>
  <c r="W300" i="12"/>
  <c r="X300" i="12" s="1"/>
  <c r="Y300" i="12"/>
  <c r="Z300" i="12" s="1"/>
  <c r="Y86" i="12"/>
  <c r="Z86" i="12" s="1"/>
  <c r="AA86" i="12"/>
  <c r="AB86" i="12" s="1"/>
  <c r="Q86" i="12"/>
  <c r="R86" i="12" s="1"/>
  <c r="M86" i="12"/>
  <c r="N86" i="12" s="1"/>
  <c r="U86" i="12"/>
  <c r="V86" i="12" s="1"/>
  <c r="O86" i="12"/>
  <c r="P86" i="12" s="1"/>
  <c r="AC86" i="12"/>
  <c r="AD86" i="12" s="1"/>
  <c r="W86" i="12"/>
  <c r="X86" i="12" s="1"/>
  <c r="S86" i="12"/>
  <c r="T86" i="12" s="1"/>
  <c r="AE86" i="12"/>
  <c r="AF86" i="12" s="1"/>
  <c r="AA69" i="12"/>
  <c r="S69" i="12"/>
  <c r="T69" i="12" s="1"/>
  <c r="AE69" i="12"/>
  <c r="W69" i="12"/>
  <c r="O69" i="12"/>
  <c r="AC69" i="12"/>
  <c r="Q69" i="12"/>
  <c r="U69" i="12"/>
  <c r="M69" i="12"/>
  <c r="N69" i="12" s="1"/>
  <c r="S218" i="12"/>
  <c r="T218" i="12" s="1"/>
  <c r="AC218" i="12"/>
  <c r="AD218" i="12" s="1"/>
  <c r="AA218" i="12"/>
  <c r="AB218" i="12" s="1"/>
  <c r="U218" i="12"/>
  <c r="V218" i="12" s="1"/>
  <c r="M218" i="12"/>
  <c r="N218" i="12" s="1"/>
  <c r="Y218" i="12"/>
  <c r="Z218" i="12" s="1"/>
  <c r="AE218" i="12"/>
  <c r="AF218" i="12" s="1"/>
  <c r="Q218" i="12"/>
  <c r="R218" i="12" s="1"/>
  <c r="O218" i="12"/>
  <c r="P218" i="12" s="1"/>
  <c r="W218" i="12"/>
  <c r="X218" i="12" s="1"/>
  <c r="M120" i="12"/>
  <c r="N120" i="12" s="1"/>
  <c r="AA120" i="12"/>
  <c r="AB120" i="12" s="1"/>
  <c r="S120" i="12"/>
  <c r="T120" i="12" s="1"/>
  <c r="AE120" i="12"/>
  <c r="AF120" i="12" s="1"/>
  <c r="Y120" i="12"/>
  <c r="Z120" i="12" s="1"/>
  <c r="W120" i="12"/>
  <c r="X120" i="12" s="1"/>
  <c r="Q120" i="12"/>
  <c r="R120" i="12" s="1"/>
  <c r="O120" i="12"/>
  <c r="P120" i="12" s="1"/>
  <c r="AC120" i="12"/>
  <c r="AD120" i="12" s="1"/>
  <c r="U120" i="12"/>
  <c r="V120" i="12" s="1"/>
  <c r="W235" i="12"/>
  <c r="X235" i="12" s="1"/>
  <c r="O235" i="12"/>
  <c r="P235" i="12" s="1"/>
  <c r="AE235" i="12"/>
  <c r="AF235" i="12" s="1"/>
  <c r="Y235" i="12"/>
  <c r="Z235" i="12" s="1"/>
  <c r="S235" i="12"/>
  <c r="T235" i="12" s="1"/>
  <c r="AA235" i="12"/>
  <c r="AB235" i="12" s="1"/>
  <c r="Q235" i="12"/>
  <c r="R235" i="12" s="1"/>
  <c r="M235" i="12"/>
  <c r="N235" i="12" s="1"/>
  <c r="U235" i="12"/>
  <c r="V235" i="12" s="1"/>
  <c r="AC235" i="12"/>
  <c r="AD235" i="12" s="1"/>
  <c r="AC245" i="12"/>
  <c r="AD245" i="12" s="1"/>
  <c r="AA245" i="12"/>
  <c r="AB245" i="12" s="1"/>
  <c r="S245" i="12"/>
  <c r="T245" i="12" s="1"/>
  <c r="O245" i="12"/>
  <c r="P245" i="12" s="1"/>
  <c r="W245" i="12"/>
  <c r="X245" i="12" s="1"/>
  <c r="AE245" i="12"/>
  <c r="AF245" i="12" s="1"/>
  <c r="Q245" i="12"/>
  <c r="R245" i="12" s="1"/>
  <c r="Y245" i="12"/>
  <c r="Z245" i="12" s="1"/>
  <c r="M245" i="12"/>
  <c r="N245" i="12" s="1"/>
  <c r="U245" i="12"/>
  <c r="V245" i="12" s="1"/>
  <c r="S266" i="12"/>
  <c r="T266" i="12" s="1"/>
  <c r="M266" i="12"/>
  <c r="N266" i="12" s="1"/>
  <c r="Y266" i="12"/>
  <c r="Z266" i="12" s="1"/>
  <c r="Q266" i="12"/>
  <c r="R266" i="12" s="1"/>
  <c r="AE266" i="12"/>
  <c r="AF266" i="12" s="1"/>
  <c r="W266" i="12"/>
  <c r="X266" i="12" s="1"/>
  <c r="O266" i="12"/>
  <c r="P266" i="12" s="1"/>
  <c r="AC266" i="12"/>
  <c r="AD266" i="12" s="1"/>
  <c r="AA266" i="12"/>
  <c r="AB266" i="12" s="1"/>
  <c r="U266" i="12"/>
  <c r="V266" i="12" s="1"/>
  <c r="AC334" i="12"/>
  <c r="AD334" i="12" s="1"/>
  <c r="U334" i="12"/>
  <c r="V334" i="12" s="1"/>
  <c r="Y334" i="12"/>
  <c r="Z334" i="12" s="1"/>
  <c r="Q334" i="12"/>
  <c r="R334" i="12" s="1"/>
  <c r="M334" i="12"/>
  <c r="N334" i="12" s="1"/>
  <c r="S334" i="12"/>
  <c r="T334" i="12" s="1"/>
  <c r="AE334" i="12"/>
  <c r="AF334" i="12" s="1"/>
  <c r="AA334" i="12"/>
  <c r="AB334" i="12" s="1"/>
  <c r="W334" i="12"/>
  <c r="X334" i="12" s="1"/>
  <c r="O334" i="12"/>
  <c r="P334" i="12" s="1"/>
  <c r="S303" i="12"/>
  <c r="T303" i="12" s="1"/>
  <c r="U303" i="12"/>
  <c r="V303" i="12" s="1"/>
  <c r="AC303" i="12"/>
  <c r="AD303" i="12" s="1"/>
  <c r="Y303" i="12"/>
  <c r="Z303" i="12" s="1"/>
  <c r="Q303" i="12"/>
  <c r="R303" i="12" s="1"/>
  <c r="AE303" i="12"/>
  <c r="AF303" i="12" s="1"/>
  <c r="W303" i="12"/>
  <c r="X303" i="12" s="1"/>
  <c r="O303" i="12"/>
  <c r="P303" i="12" s="1"/>
  <c r="M303" i="12"/>
  <c r="N303" i="12" s="1"/>
  <c r="AA303" i="12"/>
  <c r="AB303" i="12" s="1"/>
  <c r="U340" i="12"/>
  <c r="V340" i="12" s="1"/>
  <c r="W340" i="12"/>
  <c r="X340" i="12" s="1"/>
  <c r="M340" i="12"/>
  <c r="N340" i="12" s="1"/>
  <c r="AA340" i="12"/>
  <c r="AB340" i="12" s="1"/>
  <c r="S340" i="12"/>
  <c r="T340" i="12" s="1"/>
  <c r="Y340" i="12"/>
  <c r="Z340" i="12" s="1"/>
  <c r="AE340" i="12"/>
  <c r="AF340" i="12" s="1"/>
  <c r="O340" i="12"/>
  <c r="P340" i="12" s="1"/>
  <c r="Q340" i="12"/>
  <c r="R340" i="12" s="1"/>
  <c r="AC340" i="12"/>
  <c r="AD340" i="12" s="1"/>
  <c r="AA323" i="12"/>
  <c r="AB323" i="12" s="1"/>
  <c r="Y323" i="12"/>
  <c r="Z323" i="12" s="1"/>
  <c r="Q323" i="12"/>
  <c r="R323" i="12" s="1"/>
  <c r="AE323" i="12"/>
  <c r="AF323" i="12" s="1"/>
  <c r="M323" i="12"/>
  <c r="N323" i="12" s="1"/>
  <c r="O323" i="12"/>
  <c r="P323" i="12" s="1"/>
  <c r="S323" i="12"/>
  <c r="T323" i="12" s="1"/>
  <c r="W323" i="12"/>
  <c r="X323" i="12" s="1"/>
  <c r="AC323" i="12"/>
  <c r="AD323" i="12" s="1"/>
  <c r="U323" i="12"/>
  <c r="V323" i="12" s="1"/>
  <c r="AA73" i="12"/>
  <c r="U73" i="12"/>
  <c r="S73" i="12"/>
  <c r="T73" i="12" s="1"/>
  <c r="M73" i="12"/>
  <c r="N73" i="12" s="1"/>
  <c r="Y73" i="12"/>
  <c r="Z73" i="12" s="1"/>
  <c r="Q73" i="12"/>
  <c r="AE73" i="12"/>
  <c r="W73" i="12"/>
  <c r="O73" i="12"/>
  <c r="AC73" i="12"/>
  <c r="Q56" i="12"/>
  <c r="O56" i="12"/>
  <c r="AC56" i="12"/>
  <c r="S56" i="12"/>
  <c r="Y56" i="12"/>
  <c r="AA56" i="12"/>
  <c r="M56" i="12"/>
  <c r="AE56" i="12"/>
  <c r="AF56" i="12" s="1"/>
  <c r="U56" i="12"/>
  <c r="W56" i="12"/>
  <c r="AE61" i="12"/>
  <c r="AF61" i="12" s="1"/>
  <c r="W61" i="12"/>
  <c r="S61" i="12"/>
  <c r="T61" i="12" s="1"/>
  <c r="Y61" i="12"/>
  <c r="AA61" i="12"/>
  <c r="AC61" i="12"/>
  <c r="U61" i="12"/>
  <c r="M61" i="12"/>
  <c r="O61" i="12"/>
  <c r="Y209" i="12"/>
  <c r="Z209" i="12" s="1"/>
  <c r="Q209" i="12"/>
  <c r="R209" i="12" s="1"/>
  <c r="W209" i="12"/>
  <c r="X209" i="12" s="1"/>
  <c r="O209" i="12"/>
  <c r="P209" i="12" s="1"/>
  <c r="AC209" i="12"/>
  <c r="AD209" i="12" s="1"/>
  <c r="S209" i="12"/>
  <c r="T209" i="12" s="1"/>
  <c r="M209" i="12"/>
  <c r="N209" i="12" s="1"/>
  <c r="AA209" i="12"/>
  <c r="AB209" i="12" s="1"/>
  <c r="AE209" i="12"/>
  <c r="AF209" i="12" s="1"/>
  <c r="U209" i="12"/>
  <c r="V209" i="12" s="1"/>
  <c r="AE273" i="12"/>
  <c r="AF273" i="12" s="1"/>
  <c r="W273" i="12"/>
  <c r="X273" i="12" s="1"/>
  <c r="AC273" i="12"/>
  <c r="AD273" i="12" s="1"/>
  <c r="O273" i="12"/>
  <c r="P273" i="12" s="1"/>
  <c r="Q273" i="12"/>
  <c r="R273" i="12" s="1"/>
  <c r="Y273" i="12"/>
  <c r="Z273" i="12" s="1"/>
  <c r="M273" i="12"/>
  <c r="N273" i="12" s="1"/>
  <c r="U273" i="12"/>
  <c r="V273" i="12" s="1"/>
  <c r="S273" i="12"/>
  <c r="T273" i="12" s="1"/>
  <c r="AA273" i="12"/>
  <c r="AB273" i="12" s="1"/>
  <c r="O33" i="8"/>
  <c r="Y69" i="12"/>
  <c r="Z69" i="12" s="1"/>
  <c r="Y94" i="12"/>
  <c r="Z94" i="12" s="1"/>
  <c r="AC94" i="12"/>
  <c r="AD94" i="12" s="1"/>
  <c r="W94" i="12"/>
  <c r="X94" i="12" s="1"/>
  <c r="AE94" i="12"/>
  <c r="AF94" i="12" s="1"/>
  <c r="S94" i="12"/>
  <c r="T94" i="12" s="1"/>
  <c r="AA94" i="12"/>
  <c r="AB94" i="12" s="1"/>
  <c r="M94" i="12"/>
  <c r="N94" i="12" s="1"/>
  <c r="U94" i="12"/>
  <c r="V94" i="12" s="1"/>
  <c r="O94" i="12"/>
  <c r="P94" i="12" s="1"/>
  <c r="Q94" i="12"/>
  <c r="R94" i="12" s="1"/>
  <c r="U82" i="12"/>
  <c r="O82" i="12"/>
  <c r="P82" i="12" s="1"/>
  <c r="S82" i="12"/>
  <c r="T82" i="12" s="1"/>
  <c r="AC82" i="12"/>
  <c r="AD82" i="12" s="1"/>
  <c r="W82" i="12"/>
  <c r="AA82" i="12"/>
  <c r="AB82" i="12" s="1"/>
  <c r="AE82" i="12"/>
  <c r="AF82" i="12" s="1"/>
  <c r="Q82" i="12"/>
  <c r="R82" i="12" s="1"/>
  <c r="M82" i="12"/>
  <c r="Y155" i="12"/>
  <c r="Z155" i="12" s="1"/>
  <c r="AA155" i="12"/>
  <c r="AB155" i="12" s="1"/>
  <c r="M155" i="12"/>
  <c r="N155" i="12" s="1"/>
  <c r="O155" i="12"/>
  <c r="P155" i="12" s="1"/>
  <c r="U155" i="12"/>
  <c r="V155" i="12" s="1"/>
  <c r="W155" i="12"/>
  <c r="X155" i="12" s="1"/>
  <c r="Q155" i="12"/>
  <c r="R155" i="12" s="1"/>
  <c r="S155" i="12"/>
  <c r="T155" i="12" s="1"/>
  <c r="AC155" i="12"/>
  <c r="AD155" i="12" s="1"/>
  <c r="AE155" i="12"/>
  <c r="AF155" i="12" s="1"/>
  <c r="AC96" i="12"/>
  <c r="AD96" i="12" s="1"/>
  <c r="AE96" i="12"/>
  <c r="AF96" i="12" s="1"/>
  <c r="M96" i="12"/>
  <c r="N96" i="12" s="1"/>
  <c r="Q96" i="12"/>
  <c r="R96" i="12" s="1"/>
  <c r="U96" i="12"/>
  <c r="V96" i="12" s="1"/>
  <c r="Y96" i="12"/>
  <c r="Z96" i="12" s="1"/>
  <c r="S96" i="12"/>
  <c r="T96" i="12" s="1"/>
  <c r="AA96" i="12"/>
  <c r="AB96" i="12" s="1"/>
  <c r="O96" i="12"/>
  <c r="P96" i="12" s="1"/>
  <c r="W96" i="12"/>
  <c r="X96" i="12" s="1"/>
  <c r="AE160" i="12"/>
  <c r="AF160" i="12" s="1"/>
  <c r="U160" i="12"/>
  <c r="V160" i="12" s="1"/>
  <c r="AC160" i="12"/>
  <c r="AD160" i="12" s="1"/>
  <c r="Q160" i="12"/>
  <c r="R160" i="12" s="1"/>
  <c r="O160" i="12"/>
  <c r="P160" i="12" s="1"/>
  <c r="Y160" i="12"/>
  <c r="Z160" i="12" s="1"/>
  <c r="W160" i="12"/>
  <c r="X160" i="12" s="1"/>
  <c r="AA160" i="12"/>
  <c r="AB160" i="12" s="1"/>
  <c r="M160" i="12"/>
  <c r="N160" i="12" s="1"/>
  <c r="S160" i="12"/>
  <c r="T160" i="12" s="1"/>
  <c r="AC202" i="12"/>
  <c r="AD202" i="12" s="1"/>
  <c r="AA202" i="12"/>
  <c r="AB202" i="12" s="1"/>
  <c r="M202" i="12"/>
  <c r="U202" i="12"/>
  <c r="Q202" i="12"/>
  <c r="R202" i="12" s="1"/>
  <c r="S202" i="12"/>
  <c r="T202" i="12" s="1"/>
  <c r="AE202" i="12"/>
  <c r="AF202" i="12" s="1"/>
  <c r="W202" i="12"/>
  <c r="Y202" i="12"/>
  <c r="O202" i="12"/>
  <c r="P202" i="12" s="1"/>
  <c r="Q109" i="12"/>
  <c r="R109" i="12" s="1"/>
  <c r="O109" i="12"/>
  <c r="P109" i="12" s="1"/>
  <c r="S109" i="12"/>
  <c r="T109" i="12" s="1"/>
  <c r="M109" i="12"/>
  <c r="N109" i="12" s="1"/>
  <c r="Y109" i="12"/>
  <c r="Z109" i="12" s="1"/>
  <c r="AA109" i="12"/>
  <c r="AB109" i="12" s="1"/>
  <c r="AE109" i="12"/>
  <c r="AF109" i="12" s="1"/>
  <c r="W109" i="12"/>
  <c r="X109" i="12" s="1"/>
  <c r="AC109" i="12"/>
  <c r="AD109" i="12" s="1"/>
  <c r="U109" i="12"/>
  <c r="V109" i="12" s="1"/>
  <c r="Y173" i="12"/>
  <c r="Z173" i="12" s="1"/>
  <c r="Q173" i="12"/>
  <c r="R173" i="12" s="1"/>
  <c r="O173" i="12"/>
  <c r="P173" i="12" s="1"/>
  <c r="W173" i="12"/>
  <c r="X173" i="12" s="1"/>
  <c r="AA173" i="12"/>
  <c r="AB173" i="12" s="1"/>
  <c r="AE173" i="12"/>
  <c r="AF173" i="12" s="1"/>
  <c r="M173" i="12"/>
  <c r="N173" i="12" s="1"/>
  <c r="U173" i="12"/>
  <c r="V173" i="12" s="1"/>
  <c r="AC173" i="12"/>
  <c r="AD173" i="12" s="1"/>
  <c r="S173" i="12"/>
  <c r="T173" i="12" s="1"/>
  <c r="AC162" i="12"/>
  <c r="AD162" i="12" s="1"/>
  <c r="AA162" i="12"/>
  <c r="AB162" i="12" s="1"/>
  <c r="U162" i="12"/>
  <c r="V162" i="12" s="1"/>
  <c r="S162" i="12"/>
  <c r="T162" i="12" s="1"/>
  <c r="M162" i="12"/>
  <c r="N162" i="12" s="1"/>
  <c r="Y162" i="12"/>
  <c r="Z162" i="12" s="1"/>
  <c r="Q162" i="12"/>
  <c r="R162" i="12" s="1"/>
  <c r="AE162" i="12"/>
  <c r="AF162" i="12" s="1"/>
  <c r="W162" i="12"/>
  <c r="X162" i="12" s="1"/>
  <c r="O162" i="12"/>
  <c r="P162" i="12" s="1"/>
  <c r="AE207" i="12"/>
  <c r="AF207" i="12" s="1"/>
  <c r="Y207" i="12"/>
  <c r="Z207" i="12" s="1"/>
  <c r="AC207" i="12"/>
  <c r="AD207" i="12" s="1"/>
  <c r="Q207" i="12"/>
  <c r="R207" i="12" s="1"/>
  <c r="AA207" i="12"/>
  <c r="AB207" i="12" s="1"/>
  <c r="M207" i="12"/>
  <c r="N207" i="12" s="1"/>
  <c r="U207" i="12"/>
  <c r="V207" i="12" s="1"/>
  <c r="S207" i="12"/>
  <c r="T207" i="12" s="1"/>
  <c r="O207" i="12"/>
  <c r="P207" i="12" s="1"/>
  <c r="W207" i="12"/>
  <c r="X207" i="12" s="1"/>
  <c r="AC111" i="12"/>
  <c r="AD111" i="12" s="1"/>
  <c r="U111" i="12"/>
  <c r="V111" i="12" s="1"/>
  <c r="S111" i="12"/>
  <c r="T111" i="12" s="1"/>
  <c r="M111" i="12"/>
  <c r="N111" i="12" s="1"/>
  <c r="Y111" i="12"/>
  <c r="Z111" i="12" s="1"/>
  <c r="Q111" i="12"/>
  <c r="R111" i="12" s="1"/>
  <c r="AE111" i="12"/>
  <c r="AF111" i="12" s="1"/>
  <c r="W111" i="12"/>
  <c r="X111" i="12" s="1"/>
  <c r="O111" i="12"/>
  <c r="P111" i="12" s="1"/>
  <c r="AA111" i="12"/>
  <c r="AB111" i="12" s="1"/>
  <c r="W175" i="12"/>
  <c r="X175" i="12" s="1"/>
  <c r="O175" i="12"/>
  <c r="P175" i="12" s="1"/>
  <c r="AC175" i="12"/>
  <c r="AD175" i="12" s="1"/>
  <c r="AA175" i="12"/>
  <c r="AB175" i="12" s="1"/>
  <c r="U175" i="12"/>
  <c r="V175" i="12" s="1"/>
  <c r="S175" i="12"/>
  <c r="T175" i="12" s="1"/>
  <c r="M175" i="12"/>
  <c r="N175" i="12" s="1"/>
  <c r="Y175" i="12"/>
  <c r="Z175" i="12" s="1"/>
  <c r="Q175" i="12"/>
  <c r="R175" i="12" s="1"/>
  <c r="AE175" i="12"/>
  <c r="AF175" i="12" s="1"/>
  <c r="AE164" i="12"/>
  <c r="AF164" i="12" s="1"/>
  <c r="U164" i="12"/>
  <c r="V164" i="12" s="1"/>
  <c r="O164" i="12"/>
  <c r="P164" i="12" s="1"/>
  <c r="AC164" i="12"/>
  <c r="AD164" i="12" s="1"/>
  <c r="W164" i="12"/>
  <c r="X164" i="12" s="1"/>
  <c r="Y164" i="12"/>
  <c r="Z164" i="12" s="1"/>
  <c r="S164" i="12"/>
  <c r="T164" i="12" s="1"/>
  <c r="M164" i="12"/>
  <c r="N164" i="12" s="1"/>
  <c r="Q164" i="12"/>
  <c r="R164" i="12" s="1"/>
  <c r="AA164" i="12"/>
  <c r="AB164" i="12" s="1"/>
  <c r="Y113" i="12"/>
  <c r="Z113" i="12" s="1"/>
  <c r="U113" i="12"/>
  <c r="V113" i="12" s="1"/>
  <c r="M113" i="12"/>
  <c r="N113" i="12" s="1"/>
  <c r="AA113" i="12"/>
  <c r="AB113" i="12" s="1"/>
  <c r="S113" i="12"/>
  <c r="T113" i="12" s="1"/>
  <c r="AE113" i="12"/>
  <c r="AF113" i="12" s="1"/>
  <c r="W113" i="12"/>
  <c r="X113" i="12" s="1"/>
  <c r="O113" i="12"/>
  <c r="P113" i="12" s="1"/>
  <c r="AC113" i="12"/>
  <c r="AD113" i="12" s="1"/>
  <c r="Q113" i="12"/>
  <c r="R113" i="12" s="1"/>
  <c r="AE177" i="12"/>
  <c r="AF177" i="12" s="1"/>
  <c r="AC177" i="12"/>
  <c r="AD177" i="12" s="1"/>
  <c r="Q177" i="12"/>
  <c r="R177" i="12" s="1"/>
  <c r="Y177" i="12"/>
  <c r="Z177" i="12" s="1"/>
  <c r="S177" i="12"/>
  <c r="T177" i="12" s="1"/>
  <c r="O177" i="12"/>
  <c r="P177" i="12" s="1"/>
  <c r="U177" i="12"/>
  <c r="V177" i="12" s="1"/>
  <c r="AA177" i="12"/>
  <c r="AB177" i="12" s="1"/>
  <c r="M177" i="12"/>
  <c r="N177" i="12" s="1"/>
  <c r="W177" i="12"/>
  <c r="X177" i="12" s="1"/>
  <c r="AC228" i="12"/>
  <c r="AD228" i="12" s="1"/>
  <c r="S228" i="12"/>
  <c r="T228" i="12" s="1"/>
  <c r="AA228" i="12"/>
  <c r="AB228" i="12" s="1"/>
  <c r="U228" i="12"/>
  <c r="V228" i="12" s="1"/>
  <c r="Q228" i="12"/>
  <c r="R228" i="12" s="1"/>
  <c r="M228" i="12"/>
  <c r="N228" i="12" s="1"/>
  <c r="AE228" i="12"/>
  <c r="AF228" i="12" s="1"/>
  <c r="W228" i="12"/>
  <c r="X228" i="12" s="1"/>
  <c r="O228" i="12"/>
  <c r="P228" i="12" s="1"/>
  <c r="Y228" i="12"/>
  <c r="Z228" i="12" s="1"/>
  <c r="U292" i="12"/>
  <c r="V292" i="12" s="1"/>
  <c r="W292" i="12"/>
  <c r="X292" i="12" s="1"/>
  <c r="O292" i="12"/>
  <c r="P292" i="12" s="1"/>
  <c r="AC292" i="12"/>
  <c r="AD292" i="12" s="1"/>
  <c r="S292" i="12"/>
  <c r="T292" i="12" s="1"/>
  <c r="AA292" i="12"/>
  <c r="AB292" i="12" s="1"/>
  <c r="M292" i="12"/>
  <c r="N292" i="12" s="1"/>
  <c r="Q292" i="12"/>
  <c r="R292" i="12" s="1"/>
  <c r="Y292" i="12"/>
  <c r="Z292" i="12" s="1"/>
  <c r="AE292" i="12"/>
  <c r="AF292" i="12" s="1"/>
  <c r="AC249" i="12"/>
  <c r="AD249" i="12" s="1"/>
  <c r="Y249" i="12"/>
  <c r="Z249" i="12" s="1"/>
  <c r="W249" i="12"/>
  <c r="X249" i="12" s="1"/>
  <c r="Q249" i="12"/>
  <c r="R249" i="12" s="1"/>
  <c r="AA249" i="12"/>
  <c r="AB249" i="12" s="1"/>
  <c r="M249" i="12"/>
  <c r="N249" i="12" s="1"/>
  <c r="S249" i="12"/>
  <c r="T249" i="12" s="1"/>
  <c r="AE249" i="12"/>
  <c r="AF249" i="12" s="1"/>
  <c r="O249" i="12"/>
  <c r="P249" i="12" s="1"/>
  <c r="U249" i="12"/>
  <c r="V249" i="12" s="1"/>
  <c r="AA270" i="12"/>
  <c r="AB270" i="12" s="1"/>
  <c r="U270" i="12"/>
  <c r="V270" i="12" s="1"/>
  <c r="S270" i="12"/>
  <c r="T270" i="12" s="1"/>
  <c r="M270" i="12"/>
  <c r="N270" i="12" s="1"/>
  <c r="Y270" i="12"/>
  <c r="Z270" i="12" s="1"/>
  <c r="Q270" i="12"/>
  <c r="R270" i="12" s="1"/>
  <c r="AE270" i="12"/>
  <c r="AF270" i="12" s="1"/>
  <c r="W270" i="12"/>
  <c r="X270" i="12" s="1"/>
  <c r="O270" i="12"/>
  <c r="P270" i="12" s="1"/>
  <c r="AC270" i="12"/>
  <c r="AD270" i="12" s="1"/>
  <c r="AE211" i="12"/>
  <c r="AF211" i="12" s="1"/>
  <c r="Q211" i="12"/>
  <c r="R211" i="12" s="1"/>
  <c r="S211" i="12"/>
  <c r="T211" i="12" s="1"/>
  <c r="AC211" i="12"/>
  <c r="AD211" i="12" s="1"/>
  <c r="O211" i="12"/>
  <c r="P211" i="12" s="1"/>
  <c r="W211" i="12"/>
  <c r="X211" i="12" s="1"/>
  <c r="Y211" i="12"/>
  <c r="Z211" i="12" s="1"/>
  <c r="AA211" i="12"/>
  <c r="AB211" i="12" s="1"/>
  <c r="M211" i="12"/>
  <c r="N211" i="12" s="1"/>
  <c r="U211" i="12"/>
  <c r="V211" i="12" s="1"/>
  <c r="S275" i="12"/>
  <c r="T275" i="12" s="1"/>
  <c r="AA275" i="12"/>
  <c r="AB275" i="12" s="1"/>
  <c r="Y275" i="12"/>
  <c r="Z275" i="12" s="1"/>
  <c r="O275" i="12"/>
  <c r="P275" i="12" s="1"/>
  <c r="W275" i="12"/>
  <c r="X275" i="12" s="1"/>
  <c r="AE275" i="12"/>
  <c r="AF275" i="12" s="1"/>
  <c r="M275" i="12"/>
  <c r="N275" i="12" s="1"/>
  <c r="U275" i="12"/>
  <c r="V275" i="12" s="1"/>
  <c r="AC275" i="12"/>
  <c r="AD275" i="12" s="1"/>
  <c r="Q275" i="12"/>
  <c r="R275" i="12" s="1"/>
  <c r="AC216" i="12"/>
  <c r="AD216" i="12" s="1"/>
  <c r="AE216" i="12"/>
  <c r="AF216" i="12" s="1"/>
  <c r="W216" i="12"/>
  <c r="X216" i="12" s="1"/>
  <c r="AA216" i="12"/>
  <c r="AB216" i="12" s="1"/>
  <c r="O216" i="12"/>
  <c r="P216" i="12" s="1"/>
  <c r="Y216" i="12"/>
  <c r="Z216" i="12" s="1"/>
  <c r="S216" i="12"/>
  <c r="T216" i="12" s="1"/>
  <c r="Q216" i="12"/>
  <c r="R216" i="12" s="1"/>
  <c r="M216" i="12"/>
  <c r="N216" i="12" s="1"/>
  <c r="U216" i="12"/>
  <c r="V216" i="12" s="1"/>
  <c r="S280" i="12"/>
  <c r="T280" i="12" s="1"/>
  <c r="M280" i="12"/>
  <c r="N280" i="12" s="1"/>
  <c r="Y280" i="12"/>
  <c r="Z280" i="12" s="1"/>
  <c r="AC280" i="12"/>
  <c r="AD280" i="12" s="1"/>
  <c r="AA280" i="12"/>
  <c r="AB280" i="12" s="1"/>
  <c r="U280" i="12"/>
  <c r="V280" i="12" s="1"/>
  <c r="O280" i="12"/>
  <c r="P280" i="12" s="1"/>
  <c r="W280" i="12"/>
  <c r="X280" i="12" s="1"/>
  <c r="AE280" i="12"/>
  <c r="AF280" i="12" s="1"/>
  <c r="Q280" i="12"/>
  <c r="R280" i="12" s="1"/>
  <c r="S293" i="12"/>
  <c r="T293" i="12" s="1"/>
  <c r="AA293" i="12"/>
  <c r="AB293" i="12" s="1"/>
  <c r="W293" i="12"/>
  <c r="X293" i="12" s="1"/>
  <c r="O293" i="12"/>
  <c r="P293" i="12" s="1"/>
  <c r="AC293" i="12"/>
  <c r="AD293" i="12" s="1"/>
  <c r="U293" i="12"/>
  <c r="V293" i="12" s="1"/>
  <c r="M293" i="12"/>
  <c r="N293" i="12" s="1"/>
  <c r="AE293" i="12"/>
  <c r="AF293" i="12" s="1"/>
  <c r="Y293" i="12"/>
  <c r="Z293" i="12" s="1"/>
  <c r="Q293" i="12"/>
  <c r="R293" i="12" s="1"/>
  <c r="Q221" i="12"/>
  <c r="R221" i="12" s="1"/>
  <c r="AE221" i="12"/>
  <c r="AF221" i="12" s="1"/>
  <c r="O221" i="12"/>
  <c r="P221" i="12" s="1"/>
  <c r="AC221" i="12"/>
  <c r="AD221" i="12" s="1"/>
  <c r="AA221" i="12"/>
  <c r="AB221" i="12" s="1"/>
  <c r="U221" i="12"/>
  <c r="V221" i="12" s="1"/>
  <c r="Y221" i="12"/>
  <c r="Z221" i="12" s="1"/>
  <c r="S221" i="12"/>
  <c r="T221" i="12" s="1"/>
  <c r="W221" i="12"/>
  <c r="X221" i="12" s="1"/>
  <c r="M221" i="12"/>
  <c r="N221" i="12" s="1"/>
  <c r="AA285" i="12"/>
  <c r="AB285" i="12" s="1"/>
  <c r="Q285" i="12"/>
  <c r="R285" i="12" s="1"/>
  <c r="S285" i="12"/>
  <c r="T285" i="12" s="1"/>
  <c r="AE285" i="12"/>
  <c r="AF285" i="12" s="1"/>
  <c r="W285" i="12"/>
  <c r="X285" i="12" s="1"/>
  <c r="O285" i="12"/>
  <c r="P285" i="12" s="1"/>
  <c r="AC285" i="12"/>
  <c r="AD285" i="12" s="1"/>
  <c r="U285" i="12"/>
  <c r="V285" i="12" s="1"/>
  <c r="Y285" i="12"/>
  <c r="Z285" i="12" s="1"/>
  <c r="M285" i="12"/>
  <c r="N285" i="12" s="1"/>
  <c r="AA242" i="12"/>
  <c r="AB242" i="12" s="1"/>
  <c r="U242" i="12"/>
  <c r="V242" i="12" s="1"/>
  <c r="S242" i="12"/>
  <c r="T242" i="12" s="1"/>
  <c r="M242" i="12"/>
  <c r="N242" i="12" s="1"/>
  <c r="Y242" i="12"/>
  <c r="Z242" i="12" s="1"/>
  <c r="Q242" i="12"/>
  <c r="R242" i="12" s="1"/>
  <c r="AE242" i="12"/>
  <c r="AF242" i="12" s="1"/>
  <c r="W242" i="12"/>
  <c r="X242" i="12" s="1"/>
  <c r="O242" i="12"/>
  <c r="P242" i="12" s="1"/>
  <c r="AC242" i="12"/>
  <c r="AD242" i="12" s="1"/>
  <c r="AE313" i="12"/>
  <c r="AF313" i="12" s="1"/>
  <c r="Y313" i="12"/>
  <c r="Z313" i="12" s="1"/>
  <c r="U313" i="12"/>
  <c r="V313" i="12" s="1"/>
  <c r="O313" i="12"/>
  <c r="P313" i="12" s="1"/>
  <c r="AC313" i="12"/>
  <c r="AD313" i="12" s="1"/>
  <c r="W313" i="12"/>
  <c r="X313" i="12" s="1"/>
  <c r="M313" i="12"/>
  <c r="N313" i="12" s="1"/>
  <c r="AA313" i="12"/>
  <c r="AB313" i="12" s="1"/>
  <c r="S313" i="12"/>
  <c r="T313" i="12" s="1"/>
  <c r="Q313" i="12"/>
  <c r="R313" i="12" s="1"/>
  <c r="O338" i="12"/>
  <c r="P338" i="12" s="1"/>
  <c r="U338" i="12"/>
  <c r="V338" i="12" s="1"/>
  <c r="S338" i="12"/>
  <c r="T338" i="12" s="1"/>
  <c r="AC338" i="12"/>
  <c r="AD338" i="12" s="1"/>
  <c r="M338" i="12"/>
  <c r="N338" i="12" s="1"/>
  <c r="Y338" i="12"/>
  <c r="Z338" i="12" s="1"/>
  <c r="AA338" i="12"/>
  <c r="AB338" i="12" s="1"/>
  <c r="Q338" i="12"/>
  <c r="R338" i="12" s="1"/>
  <c r="AE338" i="12"/>
  <c r="AF338" i="12" s="1"/>
  <c r="W338" i="12"/>
  <c r="X338" i="12" s="1"/>
  <c r="AA316" i="12"/>
  <c r="AB316" i="12" s="1"/>
  <c r="O316" i="12"/>
  <c r="P316" i="12" s="1"/>
  <c r="AE316" i="12"/>
  <c r="AF316" i="12" s="1"/>
  <c r="Y316" i="12"/>
  <c r="Z316" i="12" s="1"/>
  <c r="M316" i="12"/>
  <c r="N316" i="12" s="1"/>
  <c r="W316" i="12"/>
  <c r="X316" i="12" s="1"/>
  <c r="Q316" i="12"/>
  <c r="R316" i="12" s="1"/>
  <c r="AC316" i="12"/>
  <c r="AD316" i="12" s="1"/>
  <c r="S316" i="12"/>
  <c r="T316" i="12" s="1"/>
  <c r="U316" i="12"/>
  <c r="V316" i="12" s="1"/>
  <c r="AA329" i="12"/>
  <c r="AB329" i="12" s="1"/>
  <c r="M329" i="12"/>
  <c r="N329" i="12" s="1"/>
  <c r="S329" i="12"/>
  <c r="T329" i="12" s="1"/>
  <c r="W329" i="12"/>
  <c r="X329" i="12" s="1"/>
  <c r="Y329" i="12"/>
  <c r="Z329" i="12" s="1"/>
  <c r="Q329" i="12"/>
  <c r="R329" i="12" s="1"/>
  <c r="U329" i="12"/>
  <c r="V329" i="12" s="1"/>
  <c r="AE329" i="12"/>
  <c r="AF329" i="12" s="1"/>
  <c r="AC329" i="12"/>
  <c r="AD329" i="12" s="1"/>
  <c r="O329" i="12"/>
  <c r="P329" i="12" s="1"/>
  <c r="AE299" i="12"/>
  <c r="AF299" i="12" s="1"/>
  <c r="W299" i="12"/>
  <c r="X299" i="12" s="1"/>
  <c r="O299" i="12"/>
  <c r="P299" i="12" s="1"/>
  <c r="U299" i="12"/>
  <c r="V299" i="12" s="1"/>
  <c r="AC299" i="12"/>
  <c r="AD299" i="12" s="1"/>
  <c r="S299" i="12"/>
  <c r="T299" i="12" s="1"/>
  <c r="Y299" i="12"/>
  <c r="Z299" i="12" s="1"/>
  <c r="AA299" i="12"/>
  <c r="AB299" i="12" s="1"/>
  <c r="Q299" i="12"/>
  <c r="R299" i="12" s="1"/>
  <c r="M299" i="12"/>
  <c r="N299" i="12" s="1"/>
  <c r="AC341" i="12"/>
  <c r="AD341" i="12" s="1"/>
  <c r="O341" i="12"/>
  <c r="P341" i="12" s="1"/>
  <c r="AE341" i="12"/>
  <c r="AF341" i="12" s="1"/>
  <c r="M341" i="12"/>
  <c r="N341" i="12" s="1"/>
  <c r="U341" i="12"/>
  <c r="V341" i="12" s="1"/>
  <c r="AA341" i="12"/>
  <c r="AB341" i="12" s="1"/>
  <c r="S341" i="12"/>
  <c r="T341" i="12" s="1"/>
  <c r="Y341" i="12"/>
  <c r="Z341" i="12" s="1"/>
  <c r="Q341" i="12"/>
  <c r="R341" i="12" s="1"/>
  <c r="W341" i="12"/>
  <c r="X341" i="12" s="1"/>
  <c r="S184" i="12"/>
  <c r="T184" i="12" s="1"/>
  <c r="Y184" i="12"/>
  <c r="Z184" i="12" s="1"/>
  <c r="AA184" i="12"/>
  <c r="AB184" i="12" s="1"/>
  <c r="M184" i="12"/>
  <c r="N184" i="12" s="1"/>
  <c r="U184" i="12"/>
  <c r="V184" i="12" s="1"/>
  <c r="O184" i="12"/>
  <c r="P184" i="12" s="1"/>
  <c r="AE184" i="12"/>
  <c r="AF184" i="12" s="1"/>
  <c r="AC184" i="12"/>
  <c r="AD184" i="12" s="1"/>
  <c r="W184" i="12"/>
  <c r="X184" i="12" s="1"/>
  <c r="Q184" i="12"/>
  <c r="R184" i="12" s="1"/>
  <c r="Y135" i="12"/>
  <c r="Z135" i="12" s="1"/>
  <c r="AA135" i="12"/>
  <c r="AB135" i="12" s="1"/>
  <c r="M135" i="12"/>
  <c r="N135" i="12" s="1"/>
  <c r="AC135" i="12"/>
  <c r="AD135" i="12" s="1"/>
  <c r="O135" i="12"/>
  <c r="P135" i="12" s="1"/>
  <c r="Q135" i="12"/>
  <c r="R135" i="12" s="1"/>
  <c r="W135" i="12"/>
  <c r="X135" i="12" s="1"/>
  <c r="S135" i="12"/>
  <c r="T135" i="12" s="1"/>
  <c r="U135" i="12"/>
  <c r="V135" i="12" s="1"/>
  <c r="AE135" i="12"/>
  <c r="AF135" i="12" s="1"/>
  <c r="AC137" i="12"/>
  <c r="AD137" i="12" s="1"/>
  <c r="U137" i="12"/>
  <c r="V137" i="12" s="1"/>
  <c r="O137" i="12"/>
  <c r="P137" i="12" s="1"/>
  <c r="AA137" i="12"/>
  <c r="AB137" i="12" s="1"/>
  <c r="W137" i="12"/>
  <c r="X137" i="12" s="1"/>
  <c r="AE137" i="12"/>
  <c r="AF137" i="12" s="1"/>
  <c r="Y137" i="12"/>
  <c r="Z137" i="12" s="1"/>
  <c r="M137" i="12"/>
  <c r="N137" i="12" s="1"/>
  <c r="Q137" i="12"/>
  <c r="R137" i="12" s="1"/>
  <c r="S137" i="12"/>
  <c r="T137" i="12" s="1"/>
  <c r="Q252" i="12"/>
  <c r="R252" i="12" s="1"/>
  <c r="AE252" i="12"/>
  <c r="AF252" i="12" s="1"/>
  <c r="AC252" i="12"/>
  <c r="AD252" i="12" s="1"/>
  <c r="U252" i="12"/>
  <c r="V252" i="12" s="1"/>
  <c r="M252" i="12"/>
  <c r="N252" i="12" s="1"/>
  <c r="AA252" i="12"/>
  <c r="AB252" i="12" s="1"/>
  <c r="S252" i="12"/>
  <c r="T252" i="12" s="1"/>
  <c r="W252" i="12"/>
  <c r="X252" i="12" s="1"/>
  <c r="O252" i="12"/>
  <c r="P252" i="12" s="1"/>
  <c r="Y252" i="12"/>
  <c r="Z252" i="12" s="1"/>
  <c r="AC301" i="12"/>
  <c r="AD301" i="12" s="1"/>
  <c r="O301" i="12"/>
  <c r="P301" i="12" s="1"/>
  <c r="U301" i="12"/>
  <c r="V301" i="12" s="1"/>
  <c r="M301" i="12"/>
  <c r="N301" i="12" s="1"/>
  <c r="AA301" i="12"/>
  <c r="AB301" i="12" s="1"/>
  <c r="S301" i="12"/>
  <c r="T301" i="12" s="1"/>
  <c r="AE301" i="12"/>
  <c r="AF301" i="12" s="1"/>
  <c r="W301" i="12"/>
  <c r="X301" i="12" s="1"/>
  <c r="Q301" i="12"/>
  <c r="R301" i="12" s="1"/>
  <c r="Y301" i="12"/>
  <c r="Z301" i="12" s="1"/>
  <c r="AC314" i="12"/>
  <c r="AD314" i="12" s="1"/>
  <c r="S314" i="12"/>
  <c r="T314" i="12" s="1"/>
  <c r="O314" i="12"/>
  <c r="P314" i="12" s="1"/>
  <c r="U314" i="12"/>
  <c r="V314" i="12" s="1"/>
  <c r="AE314" i="12"/>
  <c r="AF314" i="12" s="1"/>
  <c r="Y314" i="12"/>
  <c r="Z314" i="12" s="1"/>
  <c r="Q314" i="12"/>
  <c r="R314" i="12" s="1"/>
  <c r="W314" i="12"/>
  <c r="X314" i="12" s="1"/>
  <c r="AA314" i="12"/>
  <c r="AB314" i="12" s="1"/>
  <c r="M314" i="12"/>
  <c r="N314" i="12" s="1"/>
  <c r="M322" i="12"/>
  <c r="N322" i="12" s="1"/>
  <c r="AA322" i="12"/>
  <c r="AB322" i="12" s="1"/>
  <c r="AC322" i="12"/>
  <c r="AD322" i="12" s="1"/>
  <c r="Y322" i="12"/>
  <c r="Z322" i="12" s="1"/>
  <c r="Q322" i="12"/>
  <c r="R322" i="12" s="1"/>
  <c r="AE322" i="12"/>
  <c r="AF322" i="12" s="1"/>
  <c r="W322" i="12"/>
  <c r="X322" i="12" s="1"/>
  <c r="O322" i="12"/>
  <c r="P322" i="12" s="1"/>
  <c r="U322" i="12"/>
  <c r="V322" i="12" s="1"/>
  <c r="S322" i="12"/>
  <c r="T322" i="12" s="1"/>
  <c r="O30" i="8"/>
  <c r="S46" i="12"/>
  <c r="AE46" i="12"/>
  <c r="AF46" i="12" s="1"/>
  <c r="M46" i="12"/>
  <c r="Y46" i="12"/>
  <c r="AC46" i="12"/>
  <c r="Q46" i="12"/>
  <c r="U46" i="12"/>
  <c r="W46" i="12"/>
  <c r="O46" i="12"/>
  <c r="AA46" i="12"/>
  <c r="W182" i="12"/>
  <c r="X182" i="12" s="1"/>
  <c r="AE182" i="12"/>
  <c r="AF182" i="12" s="1"/>
  <c r="S182" i="12"/>
  <c r="T182" i="12" s="1"/>
  <c r="O182" i="12"/>
  <c r="P182" i="12" s="1"/>
  <c r="AC182" i="12"/>
  <c r="AD182" i="12" s="1"/>
  <c r="AA182" i="12"/>
  <c r="AB182" i="12" s="1"/>
  <c r="Y182" i="12"/>
  <c r="Z182" i="12" s="1"/>
  <c r="M182" i="12"/>
  <c r="N182" i="12" s="1"/>
  <c r="U182" i="12"/>
  <c r="V182" i="12" s="1"/>
  <c r="Q182" i="12"/>
  <c r="R182" i="12" s="1"/>
  <c r="S44" i="12"/>
  <c r="Q44" i="12"/>
  <c r="AE44" i="12"/>
  <c r="O44" i="12"/>
  <c r="W44" i="12"/>
  <c r="M44" i="12"/>
  <c r="AA44" i="12"/>
  <c r="U44" i="12"/>
  <c r="Y44" i="12"/>
  <c r="AC44" i="12"/>
  <c r="AC49" i="12"/>
  <c r="W49" i="12"/>
  <c r="U49" i="12"/>
  <c r="O49" i="12"/>
  <c r="M49" i="12"/>
  <c r="AA49" i="12"/>
  <c r="S49" i="12"/>
  <c r="Y49" i="12"/>
  <c r="Q49" i="12"/>
  <c r="AE49" i="12"/>
  <c r="AF49" i="12" s="1"/>
  <c r="AA255" i="12"/>
  <c r="AB255" i="12" s="1"/>
  <c r="S255" i="12"/>
  <c r="T255" i="12" s="1"/>
  <c r="AE255" i="12"/>
  <c r="AF255" i="12" s="1"/>
  <c r="W255" i="12"/>
  <c r="X255" i="12" s="1"/>
  <c r="O255" i="12"/>
  <c r="P255" i="12" s="1"/>
  <c r="AC255" i="12"/>
  <c r="AD255" i="12" s="1"/>
  <c r="U255" i="12"/>
  <c r="V255" i="12" s="1"/>
  <c r="M255" i="12"/>
  <c r="N255" i="12" s="1"/>
  <c r="Y255" i="12"/>
  <c r="Z255" i="12" s="1"/>
  <c r="Q255" i="12"/>
  <c r="R255" i="12" s="1"/>
  <c r="Q62" i="12"/>
  <c r="R62" i="12" s="1"/>
  <c r="W62" i="12"/>
  <c r="Y62" i="12"/>
  <c r="O62" i="12"/>
  <c r="M62" i="12"/>
  <c r="AA62" i="12"/>
  <c r="S62" i="12"/>
  <c r="T62" i="12" s="1"/>
  <c r="U62" i="12"/>
  <c r="AE62" i="12"/>
  <c r="AF62" i="12" s="1"/>
  <c r="AC62" i="12"/>
  <c r="AA150" i="12"/>
  <c r="AB150" i="12" s="1"/>
  <c r="U150" i="12"/>
  <c r="V150" i="12" s="1"/>
  <c r="S150" i="12"/>
  <c r="T150" i="12" s="1"/>
  <c r="M150" i="12"/>
  <c r="N150" i="12" s="1"/>
  <c r="Y150" i="12"/>
  <c r="Z150" i="12" s="1"/>
  <c r="Q150" i="12"/>
  <c r="R150" i="12" s="1"/>
  <c r="AE150" i="12"/>
  <c r="AF150" i="12" s="1"/>
  <c r="W150" i="12"/>
  <c r="X150" i="12" s="1"/>
  <c r="O150" i="12"/>
  <c r="P150" i="12" s="1"/>
  <c r="AC150" i="12"/>
  <c r="AD150" i="12" s="1"/>
  <c r="W190" i="12"/>
  <c r="M190" i="12"/>
  <c r="N190" i="12" s="1"/>
  <c r="AE190" i="12"/>
  <c r="Y190" i="12"/>
  <c r="Z190" i="12" s="1"/>
  <c r="AC190" i="12"/>
  <c r="U190" i="12"/>
  <c r="S190" i="12"/>
  <c r="T190" i="12" s="1"/>
  <c r="O190" i="12"/>
  <c r="AA190" i="12"/>
  <c r="Q190" i="12"/>
  <c r="AE67" i="12"/>
  <c r="AF67" i="12" s="1"/>
  <c r="W67" i="12"/>
  <c r="X67" i="12" s="1"/>
  <c r="S67" i="12"/>
  <c r="T67" i="12" s="1"/>
  <c r="O67" i="12"/>
  <c r="P67" i="12" s="1"/>
  <c r="AA67" i="12"/>
  <c r="AB67" i="12" s="1"/>
  <c r="Q67" i="12"/>
  <c r="R67" i="12" s="1"/>
  <c r="U67" i="12"/>
  <c r="V67" i="12" s="1"/>
  <c r="Y67" i="12"/>
  <c r="Z67" i="12" s="1"/>
  <c r="M67" i="12"/>
  <c r="N67" i="12" s="1"/>
  <c r="AC67" i="12"/>
  <c r="AD67" i="12" s="1"/>
  <c r="Y131" i="12"/>
  <c r="Z131" i="12" s="1"/>
  <c r="S131" i="12"/>
  <c r="T131" i="12" s="1"/>
  <c r="AA131" i="12"/>
  <c r="AB131" i="12" s="1"/>
  <c r="U131" i="12"/>
  <c r="V131" i="12" s="1"/>
  <c r="AC131" i="12"/>
  <c r="AD131" i="12" s="1"/>
  <c r="O131" i="12"/>
  <c r="P131" i="12" s="1"/>
  <c r="W131" i="12"/>
  <c r="X131" i="12" s="1"/>
  <c r="Q131" i="12"/>
  <c r="R131" i="12" s="1"/>
  <c r="M131" i="12"/>
  <c r="N131" i="12" s="1"/>
  <c r="AE131" i="12"/>
  <c r="AF131" i="12" s="1"/>
  <c r="Q195" i="12"/>
  <c r="AE195" i="12"/>
  <c r="AF195" i="12" s="1"/>
  <c r="O195" i="12"/>
  <c r="AC195" i="12"/>
  <c r="AD195" i="12" s="1"/>
  <c r="AA195" i="12"/>
  <c r="AB195" i="12" s="1"/>
  <c r="U195" i="12"/>
  <c r="V195" i="12" s="1"/>
  <c r="Y195" i="12"/>
  <c r="Z195" i="12" s="1"/>
  <c r="S195" i="12"/>
  <c r="W195" i="12"/>
  <c r="X195" i="12" s="1"/>
  <c r="M195" i="12"/>
  <c r="AE231" i="12"/>
  <c r="AF231" i="12" s="1"/>
  <c r="W231" i="12"/>
  <c r="X231" i="12" s="1"/>
  <c r="O231" i="12"/>
  <c r="P231" i="12" s="1"/>
  <c r="U231" i="12"/>
  <c r="V231" i="12" s="1"/>
  <c r="M231" i="12"/>
  <c r="N231" i="12" s="1"/>
  <c r="AA231" i="12"/>
  <c r="AB231" i="12" s="1"/>
  <c r="S231" i="12"/>
  <c r="T231" i="12" s="1"/>
  <c r="Y231" i="12"/>
  <c r="Z231" i="12" s="1"/>
  <c r="Q231" i="12"/>
  <c r="R231" i="12" s="1"/>
  <c r="AC231" i="12"/>
  <c r="AD231" i="12" s="1"/>
  <c r="AE136" i="12"/>
  <c r="AF136" i="12" s="1"/>
  <c r="U136" i="12"/>
  <c r="V136" i="12" s="1"/>
  <c r="Q136" i="12"/>
  <c r="R136" i="12" s="1"/>
  <c r="AC136" i="12"/>
  <c r="AD136" i="12" s="1"/>
  <c r="S136" i="12"/>
  <c r="T136" i="12" s="1"/>
  <c r="AA136" i="12"/>
  <c r="AB136" i="12" s="1"/>
  <c r="O136" i="12"/>
  <c r="P136" i="12" s="1"/>
  <c r="M136" i="12"/>
  <c r="N136" i="12" s="1"/>
  <c r="Y136" i="12"/>
  <c r="Z136" i="12" s="1"/>
  <c r="W136" i="12"/>
  <c r="X136" i="12" s="1"/>
  <c r="M206" i="12"/>
  <c r="N206" i="12" s="1"/>
  <c r="AA206" i="12"/>
  <c r="AB206" i="12" s="1"/>
  <c r="U206" i="12"/>
  <c r="V206" i="12" s="1"/>
  <c r="Y206" i="12"/>
  <c r="Z206" i="12" s="1"/>
  <c r="AC206" i="12"/>
  <c r="AD206" i="12" s="1"/>
  <c r="S206" i="12"/>
  <c r="T206" i="12" s="1"/>
  <c r="W206" i="12"/>
  <c r="X206" i="12" s="1"/>
  <c r="Q206" i="12"/>
  <c r="R206" i="12" s="1"/>
  <c r="O206" i="12"/>
  <c r="P206" i="12" s="1"/>
  <c r="AE206" i="12"/>
  <c r="AF206" i="12" s="1"/>
  <c r="AA271" i="12"/>
  <c r="AB271" i="12" s="1"/>
  <c r="Y271" i="12"/>
  <c r="Z271" i="12" s="1"/>
  <c r="S271" i="12"/>
  <c r="T271" i="12" s="1"/>
  <c r="O271" i="12"/>
  <c r="P271" i="12" s="1"/>
  <c r="W271" i="12"/>
  <c r="X271" i="12" s="1"/>
  <c r="Q271" i="12"/>
  <c r="R271" i="12" s="1"/>
  <c r="AE271" i="12"/>
  <c r="AF271" i="12" s="1"/>
  <c r="M271" i="12"/>
  <c r="N271" i="12" s="1"/>
  <c r="U271" i="12"/>
  <c r="V271" i="12" s="1"/>
  <c r="AC271" i="12"/>
  <c r="AD271" i="12" s="1"/>
  <c r="AC149" i="12"/>
  <c r="AD149" i="12" s="1"/>
  <c r="O149" i="12"/>
  <c r="P149" i="12" s="1"/>
  <c r="W149" i="12"/>
  <c r="X149" i="12" s="1"/>
  <c r="Q149" i="12"/>
  <c r="R149" i="12" s="1"/>
  <c r="AA149" i="12"/>
  <c r="AB149" i="12" s="1"/>
  <c r="Y149" i="12"/>
  <c r="Z149" i="12" s="1"/>
  <c r="U149" i="12"/>
  <c r="V149" i="12" s="1"/>
  <c r="M149" i="12"/>
  <c r="N149" i="12" s="1"/>
  <c r="AE149" i="12"/>
  <c r="AF149" i="12" s="1"/>
  <c r="S149" i="12"/>
  <c r="T149" i="12" s="1"/>
  <c r="O138" i="12"/>
  <c r="P138" i="12" s="1"/>
  <c r="AC138" i="12"/>
  <c r="AD138" i="12" s="1"/>
  <c r="AA138" i="12"/>
  <c r="AB138" i="12" s="1"/>
  <c r="U138" i="12"/>
  <c r="V138" i="12" s="1"/>
  <c r="S138" i="12"/>
  <c r="T138" i="12" s="1"/>
  <c r="M138" i="12"/>
  <c r="N138" i="12" s="1"/>
  <c r="Y138" i="12"/>
  <c r="Z138" i="12" s="1"/>
  <c r="Q138" i="12"/>
  <c r="R138" i="12" s="1"/>
  <c r="AE138" i="12"/>
  <c r="AF138" i="12" s="1"/>
  <c r="W138" i="12"/>
  <c r="X138" i="12" s="1"/>
  <c r="U287" i="12"/>
  <c r="V287" i="12" s="1"/>
  <c r="AC287" i="12"/>
  <c r="AD287" i="12" s="1"/>
  <c r="Q287" i="12"/>
  <c r="R287" i="12" s="1"/>
  <c r="AE287" i="12"/>
  <c r="AF287" i="12" s="1"/>
  <c r="W287" i="12"/>
  <c r="X287" i="12" s="1"/>
  <c r="O287" i="12"/>
  <c r="P287" i="12" s="1"/>
  <c r="M287" i="12"/>
  <c r="N287" i="12" s="1"/>
  <c r="AA287" i="12"/>
  <c r="AB287" i="12" s="1"/>
  <c r="S287" i="12"/>
  <c r="T287" i="12" s="1"/>
  <c r="Y287" i="12"/>
  <c r="Z287" i="12" s="1"/>
  <c r="AE87" i="12"/>
  <c r="AF87" i="12" s="1"/>
  <c r="O87" i="12"/>
  <c r="P87" i="12" s="1"/>
  <c r="AC87" i="12"/>
  <c r="AD87" i="12" s="1"/>
  <c r="AA87" i="12"/>
  <c r="AB87" i="12" s="1"/>
  <c r="M87" i="12"/>
  <c r="N87" i="12" s="1"/>
  <c r="W87" i="12"/>
  <c r="X87" i="12" s="1"/>
  <c r="Y87" i="12"/>
  <c r="Z87" i="12" s="1"/>
  <c r="U87" i="12"/>
  <c r="V87" i="12" s="1"/>
  <c r="S87" i="12"/>
  <c r="T87" i="12" s="1"/>
  <c r="Q87" i="12"/>
  <c r="R87" i="12" s="1"/>
  <c r="Y151" i="12"/>
  <c r="Z151" i="12" s="1"/>
  <c r="Q151" i="12"/>
  <c r="R151" i="12" s="1"/>
  <c r="S151" i="12"/>
  <c r="T151" i="12" s="1"/>
  <c r="AA151" i="12"/>
  <c r="AB151" i="12" s="1"/>
  <c r="O151" i="12"/>
  <c r="P151" i="12" s="1"/>
  <c r="M151" i="12"/>
  <c r="N151" i="12" s="1"/>
  <c r="W151" i="12"/>
  <c r="X151" i="12" s="1"/>
  <c r="AC151" i="12"/>
  <c r="AD151" i="12" s="1"/>
  <c r="U151" i="12"/>
  <c r="V151" i="12" s="1"/>
  <c r="AE151" i="12"/>
  <c r="AF151" i="12" s="1"/>
  <c r="AE140" i="12"/>
  <c r="AF140" i="12" s="1"/>
  <c r="Q140" i="12"/>
  <c r="R140" i="12" s="1"/>
  <c r="U140" i="12"/>
  <c r="V140" i="12" s="1"/>
  <c r="Y140" i="12"/>
  <c r="Z140" i="12" s="1"/>
  <c r="AC140" i="12"/>
  <c r="AD140" i="12" s="1"/>
  <c r="S140" i="12"/>
  <c r="T140" i="12" s="1"/>
  <c r="W140" i="12"/>
  <c r="X140" i="12" s="1"/>
  <c r="AA140" i="12"/>
  <c r="AB140" i="12" s="1"/>
  <c r="M140" i="12"/>
  <c r="N140" i="12" s="1"/>
  <c r="O140" i="12"/>
  <c r="P140" i="12" s="1"/>
  <c r="AC153" i="12"/>
  <c r="AD153" i="12" s="1"/>
  <c r="W153" i="12"/>
  <c r="X153" i="12" s="1"/>
  <c r="AE153" i="12"/>
  <c r="AF153" i="12" s="1"/>
  <c r="Y153" i="12"/>
  <c r="Z153" i="12" s="1"/>
  <c r="AA153" i="12"/>
  <c r="AB153" i="12" s="1"/>
  <c r="M153" i="12"/>
  <c r="N153" i="12" s="1"/>
  <c r="U153" i="12"/>
  <c r="V153" i="12" s="1"/>
  <c r="O153" i="12"/>
  <c r="P153" i="12" s="1"/>
  <c r="Q153" i="12"/>
  <c r="R153" i="12" s="1"/>
  <c r="S153" i="12"/>
  <c r="T153" i="12" s="1"/>
  <c r="AC204" i="12"/>
  <c r="AD204" i="12" s="1"/>
  <c r="AE204" i="12"/>
  <c r="AF204" i="12" s="1"/>
  <c r="W204" i="12"/>
  <c r="X204" i="12" s="1"/>
  <c r="O204" i="12"/>
  <c r="Y204" i="12"/>
  <c r="Z204" i="12" s="1"/>
  <c r="Q204" i="12"/>
  <c r="M204" i="12"/>
  <c r="U204" i="12"/>
  <c r="V204" i="12" s="1"/>
  <c r="S204" i="12"/>
  <c r="AA204" i="12"/>
  <c r="AB204" i="12" s="1"/>
  <c r="Y268" i="12"/>
  <c r="Z268" i="12" s="1"/>
  <c r="AE268" i="12"/>
  <c r="AF268" i="12" s="1"/>
  <c r="S268" i="12"/>
  <c r="T268" i="12" s="1"/>
  <c r="AA268" i="12"/>
  <c r="AB268" i="12" s="1"/>
  <c r="M268" i="12"/>
  <c r="N268" i="12" s="1"/>
  <c r="U268" i="12"/>
  <c r="V268" i="12" s="1"/>
  <c r="AC268" i="12"/>
  <c r="AD268" i="12" s="1"/>
  <c r="O268" i="12"/>
  <c r="P268" i="12" s="1"/>
  <c r="Q268" i="12"/>
  <c r="R268" i="12" s="1"/>
  <c r="W268" i="12"/>
  <c r="X268" i="12" s="1"/>
  <c r="W294" i="12"/>
  <c r="X294" i="12" s="1"/>
  <c r="O294" i="12"/>
  <c r="P294" i="12" s="1"/>
  <c r="Q294" i="12"/>
  <c r="R294" i="12" s="1"/>
  <c r="AC294" i="12"/>
  <c r="AD294" i="12" s="1"/>
  <c r="Y294" i="12"/>
  <c r="Z294" i="12" s="1"/>
  <c r="M294" i="12"/>
  <c r="N294" i="12" s="1"/>
  <c r="AA294" i="12"/>
  <c r="AB294" i="12" s="1"/>
  <c r="AE294" i="12"/>
  <c r="AF294" i="12" s="1"/>
  <c r="S294" i="12"/>
  <c r="T294" i="12" s="1"/>
  <c r="U294" i="12"/>
  <c r="V294" i="12" s="1"/>
  <c r="Y225" i="12"/>
  <c r="Z225" i="12" s="1"/>
  <c r="S225" i="12"/>
  <c r="T225" i="12" s="1"/>
  <c r="Q225" i="12"/>
  <c r="R225" i="12" s="1"/>
  <c r="AA225" i="12"/>
  <c r="AB225" i="12" s="1"/>
  <c r="W225" i="12"/>
  <c r="X225" i="12" s="1"/>
  <c r="O225" i="12"/>
  <c r="P225" i="12" s="1"/>
  <c r="AC225" i="12"/>
  <c r="AD225" i="12" s="1"/>
  <c r="U225" i="12"/>
  <c r="V225" i="12" s="1"/>
  <c r="M225" i="12"/>
  <c r="N225" i="12" s="1"/>
  <c r="AE225" i="12"/>
  <c r="AF225" i="12" s="1"/>
  <c r="AA289" i="12"/>
  <c r="AB289" i="12" s="1"/>
  <c r="S289" i="12"/>
  <c r="T289" i="12" s="1"/>
  <c r="AE289" i="12"/>
  <c r="AF289" i="12" s="1"/>
  <c r="W289" i="12"/>
  <c r="X289" i="12" s="1"/>
  <c r="Y289" i="12"/>
  <c r="Z289" i="12" s="1"/>
  <c r="O289" i="12"/>
  <c r="P289" i="12" s="1"/>
  <c r="Q289" i="12"/>
  <c r="R289" i="12" s="1"/>
  <c r="AC289" i="12"/>
  <c r="AD289" i="12" s="1"/>
  <c r="U289" i="12"/>
  <c r="V289" i="12" s="1"/>
  <c r="M289" i="12"/>
  <c r="N289" i="12" s="1"/>
  <c r="AC306" i="12"/>
  <c r="AD306" i="12" s="1"/>
  <c r="M306" i="12"/>
  <c r="N306" i="12" s="1"/>
  <c r="U306" i="12"/>
  <c r="V306" i="12" s="1"/>
  <c r="AE306" i="12"/>
  <c r="AF306" i="12" s="1"/>
  <c r="W306" i="12"/>
  <c r="X306" i="12" s="1"/>
  <c r="O306" i="12"/>
  <c r="P306" i="12" s="1"/>
  <c r="AA306" i="12"/>
  <c r="AB306" i="12" s="1"/>
  <c r="S306" i="12"/>
  <c r="T306" i="12" s="1"/>
  <c r="Y306" i="12"/>
  <c r="Z306" i="12" s="1"/>
  <c r="Q306" i="12"/>
  <c r="R306" i="12" s="1"/>
  <c r="Q246" i="12"/>
  <c r="R246" i="12" s="1"/>
  <c r="O246" i="12"/>
  <c r="P246" i="12" s="1"/>
  <c r="AC246" i="12"/>
  <c r="AD246" i="12" s="1"/>
  <c r="S246" i="12"/>
  <c r="T246" i="12" s="1"/>
  <c r="AA246" i="12"/>
  <c r="AB246" i="12" s="1"/>
  <c r="U246" i="12"/>
  <c r="V246" i="12" s="1"/>
  <c r="W246" i="12"/>
  <c r="X246" i="12" s="1"/>
  <c r="AE246" i="12"/>
  <c r="AF246" i="12" s="1"/>
  <c r="M246" i="12"/>
  <c r="N246" i="12" s="1"/>
  <c r="Y246" i="12"/>
  <c r="Z246" i="12" s="1"/>
  <c r="Q251" i="12"/>
  <c r="R251" i="12" s="1"/>
  <c r="AA251" i="12"/>
  <c r="AB251" i="12" s="1"/>
  <c r="S251" i="12"/>
  <c r="T251" i="12" s="1"/>
  <c r="AE251" i="12"/>
  <c r="AF251" i="12" s="1"/>
  <c r="W251" i="12"/>
  <c r="X251" i="12" s="1"/>
  <c r="O251" i="12"/>
  <c r="P251" i="12" s="1"/>
  <c r="AC251" i="12"/>
  <c r="AD251" i="12" s="1"/>
  <c r="U251" i="12"/>
  <c r="V251" i="12" s="1"/>
  <c r="Y251" i="12"/>
  <c r="Z251" i="12" s="1"/>
  <c r="M251" i="12"/>
  <c r="N251" i="12" s="1"/>
  <c r="W328" i="12"/>
  <c r="X328" i="12" s="1"/>
  <c r="O328" i="12"/>
  <c r="P328" i="12" s="1"/>
  <c r="Q328" i="12"/>
  <c r="R328" i="12" s="1"/>
  <c r="AE328" i="12"/>
  <c r="AF328" i="12" s="1"/>
  <c r="AC328" i="12"/>
  <c r="AD328" i="12" s="1"/>
  <c r="U328" i="12"/>
  <c r="V328" i="12" s="1"/>
  <c r="M328" i="12"/>
  <c r="N328" i="12" s="1"/>
  <c r="AA328" i="12"/>
  <c r="AB328" i="12" s="1"/>
  <c r="S328" i="12"/>
  <c r="T328" i="12" s="1"/>
  <c r="Y328" i="12"/>
  <c r="Z328" i="12" s="1"/>
  <c r="AE256" i="12"/>
  <c r="AF256" i="12" s="1"/>
  <c r="Y256" i="12"/>
  <c r="Z256" i="12" s="1"/>
  <c r="Q256" i="12"/>
  <c r="R256" i="12" s="1"/>
  <c r="O256" i="12"/>
  <c r="P256" i="12" s="1"/>
  <c r="W256" i="12"/>
  <c r="X256" i="12" s="1"/>
  <c r="S256" i="12"/>
  <c r="T256" i="12" s="1"/>
  <c r="M256" i="12"/>
  <c r="N256" i="12" s="1"/>
  <c r="AA256" i="12"/>
  <c r="AB256" i="12" s="1"/>
  <c r="U256" i="12"/>
  <c r="V256" i="12" s="1"/>
  <c r="AC256" i="12"/>
  <c r="AD256" i="12" s="1"/>
  <c r="Y197" i="12"/>
  <c r="Z197" i="12" s="1"/>
  <c r="M197" i="12"/>
  <c r="AC197" i="12"/>
  <c r="AD197" i="12" s="1"/>
  <c r="AE197" i="12"/>
  <c r="AF197" i="12" s="1"/>
  <c r="S197" i="12"/>
  <c r="W197" i="12"/>
  <c r="X197" i="12" s="1"/>
  <c r="Q197" i="12"/>
  <c r="U197" i="12"/>
  <c r="V197" i="12" s="1"/>
  <c r="AA197" i="12"/>
  <c r="AB197" i="12" s="1"/>
  <c r="O197" i="12"/>
  <c r="AE261" i="12"/>
  <c r="AF261" i="12" s="1"/>
  <c r="AC261" i="12"/>
  <c r="AD261" i="12" s="1"/>
  <c r="W261" i="12"/>
  <c r="X261" i="12" s="1"/>
  <c r="O261" i="12"/>
  <c r="P261" i="12" s="1"/>
  <c r="Q261" i="12"/>
  <c r="R261" i="12" s="1"/>
  <c r="Y261" i="12"/>
  <c r="Z261" i="12" s="1"/>
  <c r="M261" i="12"/>
  <c r="N261" i="12" s="1"/>
  <c r="S261" i="12"/>
  <c r="T261" i="12" s="1"/>
  <c r="U261" i="12"/>
  <c r="V261" i="12" s="1"/>
  <c r="AA261" i="12"/>
  <c r="AB261" i="12" s="1"/>
  <c r="W282" i="12"/>
  <c r="X282" i="12" s="1"/>
  <c r="O282" i="12"/>
  <c r="P282" i="12" s="1"/>
  <c r="AC282" i="12"/>
  <c r="AD282" i="12" s="1"/>
  <c r="AE282" i="12"/>
  <c r="AF282" i="12" s="1"/>
  <c r="M282" i="12"/>
  <c r="N282" i="12" s="1"/>
  <c r="Q282" i="12"/>
  <c r="R282" i="12" s="1"/>
  <c r="U282" i="12"/>
  <c r="V282" i="12" s="1"/>
  <c r="Y282" i="12"/>
  <c r="Z282" i="12" s="1"/>
  <c r="S282" i="12"/>
  <c r="T282" i="12" s="1"/>
  <c r="AA282" i="12"/>
  <c r="AB282" i="12" s="1"/>
  <c r="AA319" i="12"/>
  <c r="AB319" i="12" s="1"/>
  <c r="Y319" i="12"/>
  <c r="Z319" i="12" s="1"/>
  <c r="AE319" i="12"/>
  <c r="AF319" i="12" s="1"/>
  <c r="Q319" i="12"/>
  <c r="R319" i="12" s="1"/>
  <c r="AC319" i="12"/>
  <c r="AD319" i="12" s="1"/>
  <c r="U319" i="12"/>
  <c r="V319" i="12" s="1"/>
  <c r="M319" i="12"/>
  <c r="N319" i="12" s="1"/>
  <c r="S319" i="12"/>
  <c r="T319" i="12" s="1"/>
  <c r="O319" i="12"/>
  <c r="P319" i="12" s="1"/>
  <c r="W319" i="12"/>
  <c r="X319" i="12" s="1"/>
  <c r="Y339" i="12"/>
  <c r="Z339" i="12" s="1"/>
  <c r="AE339" i="12"/>
  <c r="AF339" i="12" s="1"/>
  <c r="S339" i="12"/>
  <c r="T339" i="12" s="1"/>
  <c r="AA339" i="12"/>
  <c r="AB339" i="12" s="1"/>
  <c r="O339" i="12"/>
  <c r="P339" i="12" s="1"/>
  <c r="M339" i="12"/>
  <c r="N339" i="12" s="1"/>
  <c r="W339" i="12"/>
  <c r="X339" i="12" s="1"/>
  <c r="Q339" i="12"/>
  <c r="R339" i="12" s="1"/>
  <c r="U339" i="12"/>
  <c r="V339" i="12" s="1"/>
  <c r="AC339" i="12"/>
  <c r="AD339" i="12" s="1"/>
  <c r="AE132" i="12"/>
  <c r="AF132" i="12" s="1"/>
  <c r="U132" i="12"/>
  <c r="V132" i="12" s="1"/>
  <c r="O132" i="12"/>
  <c r="P132" i="12" s="1"/>
  <c r="AC132" i="12"/>
  <c r="AD132" i="12" s="1"/>
  <c r="W132" i="12"/>
  <c r="X132" i="12" s="1"/>
  <c r="Y132" i="12"/>
  <c r="Z132" i="12" s="1"/>
  <c r="S132" i="12"/>
  <c r="T132" i="12" s="1"/>
  <c r="M132" i="12"/>
  <c r="N132" i="12" s="1"/>
  <c r="Q132" i="12"/>
  <c r="R132" i="12" s="1"/>
  <c r="AA132" i="12"/>
  <c r="AB132" i="12" s="1"/>
  <c r="Y55" i="12"/>
  <c r="M55" i="12"/>
  <c r="Q55" i="12"/>
  <c r="AE55" i="12"/>
  <c r="AF55" i="12" s="1"/>
  <c r="AC55" i="12"/>
  <c r="S55" i="12"/>
  <c r="U55" i="12"/>
  <c r="AA55" i="12"/>
  <c r="O55" i="12"/>
  <c r="W55" i="12"/>
  <c r="M116" i="12"/>
  <c r="N116" i="12" s="1"/>
  <c r="AA116" i="12"/>
  <c r="AB116" i="12" s="1"/>
  <c r="S116" i="12"/>
  <c r="T116" i="12" s="1"/>
  <c r="AE116" i="12"/>
  <c r="AF116" i="12" s="1"/>
  <c r="Y116" i="12"/>
  <c r="Z116" i="12" s="1"/>
  <c r="W116" i="12"/>
  <c r="X116" i="12" s="1"/>
  <c r="Q116" i="12"/>
  <c r="R116" i="12" s="1"/>
  <c r="O116" i="12"/>
  <c r="P116" i="12" s="1"/>
  <c r="AC116" i="12"/>
  <c r="AD116" i="12" s="1"/>
  <c r="U116" i="12"/>
  <c r="V116" i="12" s="1"/>
  <c r="O51" i="12"/>
  <c r="AC51" i="12"/>
  <c r="U51" i="12"/>
  <c r="M51" i="12"/>
  <c r="Y51" i="12"/>
  <c r="S51" i="12"/>
  <c r="Q51" i="12"/>
  <c r="AA51" i="12"/>
  <c r="AE51" i="12"/>
  <c r="AF51" i="12" s="1"/>
  <c r="W51" i="12"/>
  <c r="Q80" i="12"/>
  <c r="AE80" i="12"/>
  <c r="AC80" i="12"/>
  <c r="W80" i="12"/>
  <c r="U80" i="12"/>
  <c r="O80" i="12"/>
  <c r="M80" i="12"/>
  <c r="N80" i="12" s="1"/>
  <c r="AA80" i="12"/>
  <c r="S80" i="12"/>
  <c r="T80" i="12" s="1"/>
  <c r="Y80" i="12"/>
  <c r="Z80" i="12" s="1"/>
  <c r="M222" i="12"/>
  <c r="N222" i="12" s="1"/>
  <c r="AA222" i="12"/>
  <c r="AB222" i="12" s="1"/>
  <c r="U222" i="12"/>
  <c r="V222" i="12" s="1"/>
  <c r="S222" i="12"/>
  <c r="T222" i="12" s="1"/>
  <c r="O222" i="12"/>
  <c r="P222" i="12" s="1"/>
  <c r="AC222" i="12"/>
  <c r="AD222" i="12" s="1"/>
  <c r="Y222" i="12"/>
  <c r="Z222" i="12" s="1"/>
  <c r="Q222" i="12"/>
  <c r="R222" i="12" s="1"/>
  <c r="W222" i="12"/>
  <c r="X222" i="12" s="1"/>
  <c r="AE222" i="12"/>
  <c r="AF222" i="12" s="1"/>
  <c r="AC133" i="12"/>
  <c r="AD133" i="12" s="1"/>
  <c r="Y133" i="12"/>
  <c r="Z133" i="12" s="1"/>
  <c r="AA133" i="12"/>
  <c r="AB133" i="12" s="1"/>
  <c r="U133" i="12"/>
  <c r="V133" i="12" s="1"/>
  <c r="O133" i="12"/>
  <c r="P133" i="12" s="1"/>
  <c r="W133" i="12"/>
  <c r="X133" i="12" s="1"/>
  <c r="Q133" i="12"/>
  <c r="R133" i="12" s="1"/>
  <c r="AE133" i="12"/>
  <c r="AF133" i="12" s="1"/>
  <c r="S133" i="12"/>
  <c r="T133" i="12" s="1"/>
  <c r="M133" i="12"/>
  <c r="N133" i="12" s="1"/>
  <c r="AE247" i="12"/>
  <c r="AF247" i="12" s="1"/>
  <c r="M247" i="12"/>
  <c r="N247" i="12" s="1"/>
  <c r="S247" i="12"/>
  <c r="T247" i="12" s="1"/>
  <c r="AC247" i="12"/>
  <c r="AD247" i="12" s="1"/>
  <c r="AA247" i="12"/>
  <c r="AB247" i="12" s="1"/>
  <c r="Q247" i="12"/>
  <c r="R247" i="12" s="1"/>
  <c r="Y247" i="12"/>
  <c r="Z247" i="12" s="1"/>
  <c r="U247" i="12"/>
  <c r="V247" i="12" s="1"/>
  <c r="W247" i="12"/>
  <c r="X247" i="12" s="1"/>
  <c r="O247" i="12"/>
  <c r="P247" i="12" s="1"/>
  <c r="W186" i="12"/>
  <c r="X186" i="12" s="1"/>
  <c r="AE186" i="12"/>
  <c r="AF186" i="12" s="1"/>
  <c r="S186" i="12"/>
  <c r="T186" i="12" s="1"/>
  <c r="O186" i="12"/>
  <c r="P186" i="12" s="1"/>
  <c r="AC186" i="12"/>
  <c r="AD186" i="12" s="1"/>
  <c r="AA186" i="12"/>
  <c r="AB186" i="12" s="1"/>
  <c r="Q186" i="12"/>
  <c r="R186" i="12" s="1"/>
  <c r="M186" i="12"/>
  <c r="N186" i="12" s="1"/>
  <c r="U186" i="12"/>
  <c r="V186" i="12" s="1"/>
  <c r="Y186" i="12"/>
  <c r="Z186" i="12" s="1"/>
  <c r="S263" i="12"/>
  <c r="T263" i="12" s="1"/>
  <c r="Y263" i="12"/>
  <c r="Z263" i="12" s="1"/>
  <c r="AA263" i="12"/>
  <c r="AB263" i="12" s="1"/>
  <c r="AC263" i="12"/>
  <c r="AD263" i="12" s="1"/>
  <c r="O263" i="12"/>
  <c r="P263" i="12" s="1"/>
  <c r="W263" i="12"/>
  <c r="X263" i="12" s="1"/>
  <c r="AE263" i="12"/>
  <c r="AF263" i="12" s="1"/>
  <c r="M263" i="12"/>
  <c r="N263" i="12" s="1"/>
  <c r="U263" i="12"/>
  <c r="V263" i="12" s="1"/>
  <c r="Q263" i="12"/>
  <c r="R263" i="12" s="1"/>
  <c r="Y188" i="12"/>
  <c r="Z188" i="12" s="1"/>
  <c r="AA188" i="12"/>
  <c r="AB188" i="12" s="1"/>
  <c r="M188" i="12"/>
  <c r="N188" i="12" s="1"/>
  <c r="W188" i="12"/>
  <c r="X188" i="12" s="1"/>
  <c r="Q188" i="12"/>
  <c r="R188" i="12" s="1"/>
  <c r="U188" i="12"/>
  <c r="V188" i="12" s="1"/>
  <c r="AE188" i="12"/>
  <c r="AF188" i="12" s="1"/>
  <c r="AC188" i="12"/>
  <c r="AD188" i="12" s="1"/>
  <c r="S188" i="12"/>
  <c r="T188" i="12" s="1"/>
  <c r="O188" i="12"/>
  <c r="P188" i="12" s="1"/>
  <c r="O279" i="12"/>
  <c r="P279" i="12" s="1"/>
  <c r="M279" i="12"/>
  <c r="N279" i="12" s="1"/>
  <c r="AC279" i="12"/>
  <c r="AD279" i="12" s="1"/>
  <c r="AE279" i="12"/>
  <c r="AF279" i="12" s="1"/>
  <c r="W279" i="12"/>
  <c r="X279" i="12" s="1"/>
  <c r="U279" i="12"/>
  <c r="V279" i="12" s="1"/>
  <c r="S279" i="12"/>
  <c r="T279" i="12" s="1"/>
  <c r="Y279" i="12"/>
  <c r="Z279" i="12" s="1"/>
  <c r="Q279" i="12"/>
  <c r="R279" i="12" s="1"/>
  <c r="AA279" i="12"/>
  <c r="AB279" i="12" s="1"/>
  <c r="Q230" i="12"/>
  <c r="R230" i="12" s="1"/>
  <c r="AA230" i="12"/>
  <c r="AB230" i="12" s="1"/>
  <c r="Y230" i="12"/>
  <c r="Z230" i="12" s="1"/>
  <c r="S230" i="12"/>
  <c r="T230" i="12" s="1"/>
  <c r="AE230" i="12"/>
  <c r="AF230" i="12" s="1"/>
  <c r="W230" i="12"/>
  <c r="X230" i="12" s="1"/>
  <c r="O230" i="12"/>
  <c r="P230" i="12" s="1"/>
  <c r="AC230" i="12"/>
  <c r="AD230" i="12" s="1"/>
  <c r="U230" i="12"/>
  <c r="V230" i="12" s="1"/>
  <c r="M230" i="12"/>
  <c r="N230" i="12" s="1"/>
  <c r="Q61" i="12"/>
  <c r="R61" i="12" s="1"/>
  <c r="Y102" i="12"/>
  <c r="Z102" i="12" s="1"/>
  <c r="AA102" i="12"/>
  <c r="AB102" i="12" s="1"/>
  <c r="M102" i="12"/>
  <c r="N102" i="12" s="1"/>
  <c r="U102" i="12"/>
  <c r="V102" i="12" s="1"/>
  <c r="O102" i="12"/>
  <c r="P102" i="12" s="1"/>
  <c r="AC102" i="12"/>
  <c r="AD102" i="12" s="1"/>
  <c r="W102" i="12"/>
  <c r="X102" i="12" s="1"/>
  <c r="AE102" i="12"/>
  <c r="AF102" i="12" s="1"/>
  <c r="Q102" i="12"/>
  <c r="R102" i="12" s="1"/>
  <c r="S102" i="12"/>
  <c r="T102" i="12" s="1"/>
  <c r="Y98" i="12"/>
  <c r="Z98" i="12" s="1"/>
  <c r="S98" i="12"/>
  <c r="T98" i="12" s="1"/>
  <c r="AA98" i="12"/>
  <c r="AB98" i="12" s="1"/>
  <c r="Q98" i="12"/>
  <c r="R98" i="12" s="1"/>
  <c r="M98" i="12"/>
  <c r="N98" i="12" s="1"/>
  <c r="U98" i="12"/>
  <c r="V98" i="12" s="1"/>
  <c r="O98" i="12"/>
  <c r="P98" i="12" s="1"/>
  <c r="AC98" i="12"/>
  <c r="AD98" i="12" s="1"/>
  <c r="W98" i="12"/>
  <c r="X98" i="12" s="1"/>
  <c r="AE98" i="12"/>
  <c r="AF98" i="12" s="1"/>
  <c r="AC91" i="12"/>
  <c r="AD91" i="12" s="1"/>
  <c r="M91" i="12"/>
  <c r="N91" i="12" s="1"/>
  <c r="AA91" i="12"/>
  <c r="AB91" i="12" s="1"/>
  <c r="Y91" i="12"/>
  <c r="Z91" i="12" s="1"/>
  <c r="W91" i="12"/>
  <c r="X91" i="12" s="1"/>
  <c r="U91" i="12"/>
  <c r="V91" i="12" s="1"/>
  <c r="S91" i="12"/>
  <c r="T91" i="12" s="1"/>
  <c r="O91" i="12"/>
  <c r="P91" i="12" s="1"/>
  <c r="AE91" i="12"/>
  <c r="AF91" i="12" s="1"/>
  <c r="Q91" i="12"/>
  <c r="R91" i="12" s="1"/>
  <c r="Y50" i="12"/>
  <c r="Q50" i="12"/>
  <c r="AE50" i="12"/>
  <c r="AF50" i="12" s="1"/>
  <c r="O50" i="12"/>
  <c r="M50" i="12"/>
  <c r="W50" i="12"/>
  <c r="AC50" i="12"/>
  <c r="U50" i="12"/>
  <c r="AA50" i="12"/>
  <c r="S50" i="12"/>
  <c r="O43" i="12"/>
  <c r="U43" i="12"/>
  <c r="S43" i="12"/>
  <c r="AC43" i="12"/>
  <c r="Y43" i="12"/>
  <c r="M43" i="12"/>
  <c r="Q43" i="12"/>
  <c r="AA43" i="12"/>
  <c r="AE43" i="12"/>
  <c r="W43" i="12"/>
  <c r="M48" i="12"/>
  <c r="U48" i="12"/>
  <c r="AE48" i="12"/>
  <c r="AF48" i="12" s="1"/>
  <c r="AC48" i="12"/>
  <c r="S48" i="12"/>
  <c r="AA48" i="12"/>
  <c r="Y48" i="12"/>
  <c r="O48" i="12"/>
  <c r="Q48" i="12"/>
  <c r="W48" i="12"/>
  <c r="Y76" i="12"/>
  <c r="Q76" i="12"/>
  <c r="R76" i="12" s="1"/>
  <c r="AE76" i="12"/>
  <c r="AF76" i="12" s="1"/>
  <c r="AC76" i="12"/>
  <c r="AD76" i="12" s="1"/>
  <c r="W76" i="12"/>
  <c r="U76" i="12"/>
  <c r="O76" i="12"/>
  <c r="P76" i="12" s="1"/>
  <c r="M76" i="12"/>
  <c r="AA76" i="12"/>
  <c r="AB76" i="12" s="1"/>
  <c r="S76" i="12"/>
  <c r="T76" i="12" s="1"/>
  <c r="S122" i="12"/>
  <c r="T122" i="12" s="1"/>
  <c r="M122" i="12"/>
  <c r="N122" i="12" s="1"/>
  <c r="Y122" i="12"/>
  <c r="Z122" i="12" s="1"/>
  <c r="Q122" i="12"/>
  <c r="R122" i="12" s="1"/>
  <c r="AE122" i="12"/>
  <c r="AF122" i="12" s="1"/>
  <c r="W122" i="12"/>
  <c r="X122" i="12" s="1"/>
  <c r="O122" i="12"/>
  <c r="P122" i="12" s="1"/>
  <c r="AC122" i="12"/>
  <c r="AD122" i="12" s="1"/>
  <c r="AA122" i="12"/>
  <c r="AB122" i="12" s="1"/>
  <c r="U122" i="12"/>
  <c r="V122" i="12" s="1"/>
  <c r="M53" i="12"/>
  <c r="AA53" i="12"/>
  <c r="S53" i="12"/>
  <c r="Y53" i="12"/>
  <c r="Q53" i="12"/>
  <c r="AE53" i="12"/>
  <c r="AC53" i="12"/>
  <c r="W53" i="12"/>
  <c r="U53" i="12"/>
  <c r="O53" i="12"/>
  <c r="AE66" i="12"/>
  <c r="AF66" i="12" s="1"/>
  <c r="Q66" i="12"/>
  <c r="R66" i="12" s="1"/>
  <c r="AC66" i="12"/>
  <c r="O66" i="12"/>
  <c r="AA66" i="12"/>
  <c r="Y66" i="12"/>
  <c r="S66" i="12"/>
  <c r="T66" i="12" s="1"/>
  <c r="W66" i="12"/>
  <c r="M66" i="12"/>
  <c r="W142" i="12"/>
  <c r="X142" i="12" s="1"/>
  <c r="O142" i="12"/>
  <c r="P142" i="12" s="1"/>
  <c r="AC142" i="12"/>
  <c r="AD142" i="12" s="1"/>
  <c r="AA142" i="12"/>
  <c r="AB142" i="12" s="1"/>
  <c r="U142" i="12"/>
  <c r="V142" i="12" s="1"/>
  <c r="S142" i="12"/>
  <c r="T142" i="12" s="1"/>
  <c r="M142" i="12"/>
  <c r="N142" i="12" s="1"/>
  <c r="Y142" i="12"/>
  <c r="Z142" i="12" s="1"/>
  <c r="Q142" i="12"/>
  <c r="R142" i="12" s="1"/>
  <c r="AE142" i="12"/>
  <c r="AF142" i="12" s="1"/>
  <c r="Y82" i="12"/>
  <c r="U107" i="12"/>
  <c r="V107" i="12" s="1"/>
  <c r="AC107" i="12"/>
  <c r="AD107" i="12" s="1"/>
  <c r="M107" i="12"/>
  <c r="N107" i="12" s="1"/>
  <c r="AA107" i="12"/>
  <c r="AB107" i="12" s="1"/>
  <c r="Y107" i="12"/>
  <c r="Z107" i="12" s="1"/>
  <c r="W107" i="12"/>
  <c r="X107" i="12" s="1"/>
  <c r="S107" i="12"/>
  <c r="T107" i="12" s="1"/>
  <c r="O107" i="12"/>
  <c r="P107" i="12" s="1"/>
  <c r="AE107" i="12"/>
  <c r="AF107" i="12" s="1"/>
  <c r="Q107" i="12"/>
  <c r="R107" i="12" s="1"/>
  <c r="Y171" i="12"/>
  <c r="Z171" i="12" s="1"/>
  <c r="Q171" i="12"/>
  <c r="R171" i="12" s="1"/>
  <c r="U171" i="12"/>
  <c r="V171" i="12" s="1"/>
  <c r="AA171" i="12"/>
  <c r="AB171" i="12" s="1"/>
  <c r="AC171" i="12"/>
  <c r="AD171" i="12" s="1"/>
  <c r="AE171" i="12"/>
  <c r="AF171" i="12" s="1"/>
  <c r="W171" i="12"/>
  <c r="X171" i="12" s="1"/>
  <c r="M171" i="12"/>
  <c r="N171" i="12" s="1"/>
  <c r="O171" i="12"/>
  <c r="P171" i="12" s="1"/>
  <c r="S171" i="12"/>
  <c r="T171" i="12" s="1"/>
  <c r="S112" i="12"/>
  <c r="T112" i="12" s="1"/>
  <c r="AA112" i="12"/>
  <c r="AB112" i="12" s="1"/>
  <c r="U112" i="12"/>
  <c r="V112" i="12" s="1"/>
  <c r="M112" i="12"/>
  <c r="N112" i="12" s="1"/>
  <c r="Y112" i="12"/>
  <c r="Z112" i="12" s="1"/>
  <c r="Q112" i="12"/>
  <c r="R112" i="12" s="1"/>
  <c r="AE112" i="12"/>
  <c r="AF112" i="12" s="1"/>
  <c r="W112" i="12"/>
  <c r="X112" i="12" s="1"/>
  <c r="O112" i="12"/>
  <c r="P112" i="12" s="1"/>
  <c r="AC112" i="12"/>
  <c r="AD112" i="12" s="1"/>
  <c r="AA176" i="12"/>
  <c r="AB176" i="12" s="1"/>
  <c r="S176" i="12"/>
  <c r="T176" i="12" s="1"/>
  <c r="Y176" i="12"/>
  <c r="Z176" i="12" s="1"/>
  <c r="AC176" i="12"/>
  <c r="AD176" i="12" s="1"/>
  <c r="O176" i="12"/>
  <c r="P176" i="12" s="1"/>
  <c r="W176" i="12"/>
  <c r="X176" i="12" s="1"/>
  <c r="Q176" i="12"/>
  <c r="R176" i="12" s="1"/>
  <c r="AE176" i="12"/>
  <c r="AF176" i="12" s="1"/>
  <c r="U176" i="12"/>
  <c r="V176" i="12" s="1"/>
  <c r="M176" i="12"/>
  <c r="N176" i="12" s="1"/>
  <c r="AC125" i="12"/>
  <c r="AD125" i="12" s="1"/>
  <c r="AE125" i="12"/>
  <c r="AF125" i="12" s="1"/>
  <c r="M125" i="12"/>
  <c r="N125" i="12" s="1"/>
  <c r="Q125" i="12"/>
  <c r="R125" i="12" s="1"/>
  <c r="U125" i="12"/>
  <c r="V125" i="12" s="1"/>
  <c r="AA125" i="12"/>
  <c r="AB125" i="12" s="1"/>
  <c r="O125" i="12"/>
  <c r="P125" i="12" s="1"/>
  <c r="W125" i="12"/>
  <c r="X125" i="12" s="1"/>
  <c r="Y125" i="12"/>
  <c r="Z125" i="12" s="1"/>
  <c r="S125" i="12"/>
  <c r="T125" i="12" s="1"/>
  <c r="AC189" i="12"/>
  <c r="AE189" i="12"/>
  <c r="Q189" i="12"/>
  <c r="O189" i="12"/>
  <c r="M189" i="12"/>
  <c r="N189" i="12" s="1"/>
  <c r="W189" i="12"/>
  <c r="AA189" i="12"/>
  <c r="U189" i="12"/>
  <c r="S189" i="12"/>
  <c r="T189" i="12" s="1"/>
  <c r="Y189" i="12"/>
  <c r="Z189" i="12" s="1"/>
  <c r="W178" i="12"/>
  <c r="X178" i="12" s="1"/>
  <c r="AE178" i="12"/>
  <c r="AF178" i="12" s="1"/>
  <c r="S178" i="12"/>
  <c r="T178" i="12" s="1"/>
  <c r="O178" i="12"/>
  <c r="P178" i="12" s="1"/>
  <c r="AC178" i="12"/>
  <c r="AD178" i="12" s="1"/>
  <c r="AA178" i="12"/>
  <c r="AB178" i="12" s="1"/>
  <c r="U178" i="12"/>
  <c r="V178" i="12" s="1"/>
  <c r="Q178" i="12"/>
  <c r="R178" i="12" s="1"/>
  <c r="Y178" i="12"/>
  <c r="Z178" i="12" s="1"/>
  <c r="M178" i="12"/>
  <c r="N178" i="12" s="1"/>
  <c r="Y127" i="12"/>
  <c r="Z127" i="12" s="1"/>
  <c r="S127" i="12"/>
  <c r="T127" i="12" s="1"/>
  <c r="AA127" i="12"/>
  <c r="AB127" i="12" s="1"/>
  <c r="M127" i="12"/>
  <c r="N127" i="12" s="1"/>
  <c r="U127" i="12"/>
  <c r="V127" i="12" s="1"/>
  <c r="O127" i="12"/>
  <c r="P127" i="12" s="1"/>
  <c r="AC127" i="12"/>
  <c r="AD127" i="12" s="1"/>
  <c r="W127" i="12"/>
  <c r="X127" i="12" s="1"/>
  <c r="AE127" i="12"/>
  <c r="AF127" i="12" s="1"/>
  <c r="Q127" i="12"/>
  <c r="R127" i="12" s="1"/>
  <c r="W191" i="12"/>
  <c r="O191" i="12"/>
  <c r="AA191" i="12"/>
  <c r="U191" i="12"/>
  <c r="S191" i="12"/>
  <c r="T191" i="12" s="1"/>
  <c r="M191" i="12"/>
  <c r="N191" i="12" s="1"/>
  <c r="Y191" i="12"/>
  <c r="Z191" i="12" s="1"/>
  <c r="AE191" i="12"/>
  <c r="Q191" i="12"/>
  <c r="AC191" i="12"/>
  <c r="AA180" i="12"/>
  <c r="AB180" i="12" s="1"/>
  <c r="S180" i="12"/>
  <c r="T180" i="12" s="1"/>
  <c r="Y180" i="12"/>
  <c r="Z180" i="12" s="1"/>
  <c r="O180" i="12"/>
  <c r="P180" i="12" s="1"/>
  <c r="W180" i="12"/>
  <c r="X180" i="12" s="1"/>
  <c r="Q180" i="12"/>
  <c r="R180" i="12" s="1"/>
  <c r="M180" i="12"/>
  <c r="N180" i="12" s="1"/>
  <c r="AC180" i="12"/>
  <c r="AD180" i="12" s="1"/>
  <c r="U180" i="12"/>
  <c r="V180" i="12" s="1"/>
  <c r="AE180" i="12"/>
  <c r="AF180" i="12" s="1"/>
  <c r="S330" i="12"/>
  <c r="T330" i="12" s="1"/>
  <c r="U330" i="12"/>
  <c r="V330" i="12" s="1"/>
  <c r="AC330" i="12"/>
  <c r="AD330" i="12" s="1"/>
  <c r="Y330" i="12"/>
  <c r="Z330" i="12" s="1"/>
  <c r="Q330" i="12"/>
  <c r="R330" i="12" s="1"/>
  <c r="M330" i="12"/>
  <c r="N330" i="12" s="1"/>
  <c r="AE330" i="12"/>
  <c r="AF330" i="12" s="1"/>
  <c r="AA330" i="12"/>
  <c r="AB330" i="12" s="1"/>
  <c r="W330" i="12"/>
  <c r="X330" i="12" s="1"/>
  <c r="O330" i="12"/>
  <c r="P330" i="12" s="1"/>
  <c r="AC129" i="12"/>
  <c r="AD129" i="12" s="1"/>
  <c r="Q129" i="12"/>
  <c r="R129" i="12" s="1"/>
  <c r="Y129" i="12"/>
  <c r="Z129" i="12" s="1"/>
  <c r="AA129" i="12"/>
  <c r="AB129" i="12" s="1"/>
  <c r="O129" i="12"/>
  <c r="P129" i="12" s="1"/>
  <c r="M129" i="12"/>
  <c r="N129" i="12" s="1"/>
  <c r="W129" i="12"/>
  <c r="X129" i="12" s="1"/>
  <c r="AE129" i="12"/>
  <c r="AF129" i="12" s="1"/>
  <c r="S129" i="12"/>
  <c r="T129" i="12" s="1"/>
  <c r="U129" i="12"/>
  <c r="V129" i="12" s="1"/>
  <c r="AE193" i="12"/>
  <c r="AC193" i="12"/>
  <c r="U193" i="12"/>
  <c r="M193" i="12"/>
  <c r="N193" i="12" s="1"/>
  <c r="W193" i="12"/>
  <c r="S193" i="12"/>
  <c r="T193" i="12" s="1"/>
  <c r="Q193" i="12"/>
  <c r="AA193" i="12"/>
  <c r="O193" i="12"/>
  <c r="Y193" i="12"/>
  <c r="Z193" i="12" s="1"/>
  <c r="AE244" i="12"/>
  <c r="AF244" i="12" s="1"/>
  <c r="S244" i="12"/>
  <c r="T244" i="12" s="1"/>
  <c r="AA244" i="12"/>
  <c r="AB244" i="12" s="1"/>
  <c r="O244" i="12"/>
  <c r="P244" i="12" s="1"/>
  <c r="W244" i="12"/>
  <c r="X244" i="12" s="1"/>
  <c r="M244" i="12"/>
  <c r="N244" i="12" s="1"/>
  <c r="Q244" i="12"/>
  <c r="R244" i="12" s="1"/>
  <c r="U244" i="12"/>
  <c r="V244" i="12" s="1"/>
  <c r="Y244" i="12"/>
  <c r="Z244" i="12" s="1"/>
  <c r="AC244" i="12"/>
  <c r="AD244" i="12" s="1"/>
  <c r="AC201" i="12"/>
  <c r="AD201" i="12" s="1"/>
  <c r="U201" i="12"/>
  <c r="O201" i="12"/>
  <c r="P201" i="12" s="1"/>
  <c r="S201" i="12"/>
  <c r="T201" i="12" s="1"/>
  <c r="Y201" i="12"/>
  <c r="W201" i="12"/>
  <c r="AE201" i="12"/>
  <c r="AF201" i="12" s="1"/>
  <c r="AA201" i="12"/>
  <c r="AB201" i="12" s="1"/>
  <c r="M201" i="12"/>
  <c r="Q201" i="12"/>
  <c r="R201" i="12" s="1"/>
  <c r="AE265" i="12"/>
  <c r="AF265" i="12" s="1"/>
  <c r="W265" i="12"/>
  <c r="X265" i="12" s="1"/>
  <c r="O265" i="12"/>
  <c r="P265" i="12" s="1"/>
  <c r="AC265" i="12"/>
  <c r="AD265" i="12" s="1"/>
  <c r="M265" i="12"/>
  <c r="N265" i="12" s="1"/>
  <c r="Q265" i="12"/>
  <c r="R265" i="12" s="1"/>
  <c r="U265" i="12"/>
  <c r="V265" i="12" s="1"/>
  <c r="Y265" i="12"/>
  <c r="Z265" i="12" s="1"/>
  <c r="S265" i="12"/>
  <c r="T265" i="12" s="1"/>
  <c r="AA265" i="12"/>
  <c r="AB265" i="12" s="1"/>
  <c r="W286" i="12"/>
  <c r="X286" i="12" s="1"/>
  <c r="AE286" i="12"/>
  <c r="AF286" i="12" s="1"/>
  <c r="O286" i="12"/>
  <c r="P286" i="12" s="1"/>
  <c r="AC286" i="12"/>
  <c r="AD286" i="12" s="1"/>
  <c r="S286" i="12"/>
  <c r="T286" i="12" s="1"/>
  <c r="Q286" i="12"/>
  <c r="R286" i="12" s="1"/>
  <c r="AA286" i="12"/>
  <c r="AB286" i="12" s="1"/>
  <c r="M286" i="12"/>
  <c r="N286" i="12" s="1"/>
  <c r="Y286" i="12"/>
  <c r="Z286" i="12" s="1"/>
  <c r="U286" i="12"/>
  <c r="V286" i="12" s="1"/>
  <c r="AA227" i="12"/>
  <c r="AB227" i="12" s="1"/>
  <c r="S227" i="12"/>
  <c r="T227" i="12" s="1"/>
  <c r="U227" i="12"/>
  <c r="V227" i="12" s="1"/>
  <c r="AC227" i="12"/>
  <c r="AD227" i="12" s="1"/>
  <c r="O227" i="12"/>
  <c r="P227" i="12" s="1"/>
  <c r="Q227" i="12"/>
  <c r="R227" i="12" s="1"/>
  <c r="M227" i="12"/>
  <c r="N227" i="12" s="1"/>
  <c r="AE227" i="12"/>
  <c r="AF227" i="12" s="1"/>
  <c r="W227" i="12"/>
  <c r="X227" i="12" s="1"/>
  <c r="Y227" i="12"/>
  <c r="Z227" i="12" s="1"/>
  <c r="AE291" i="12"/>
  <c r="AF291" i="12" s="1"/>
  <c r="M291" i="12"/>
  <c r="N291" i="12" s="1"/>
  <c r="Y291" i="12"/>
  <c r="Z291" i="12" s="1"/>
  <c r="Q291" i="12"/>
  <c r="R291" i="12" s="1"/>
  <c r="AC291" i="12"/>
  <c r="AD291" i="12" s="1"/>
  <c r="S291" i="12"/>
  <c r="T291" i="12" s="1"/>
  <c r="U291" i="12"/>
  <c r="V291" i="12" s="1"/>
  <c r="AA291" i="12"/>
  <c r="AB291" i="12" s="1"/>
  <c r="O291" i="12"/>
  <c r="P291" i="12" s="1"/>
  <c r="W291" i="12"/>
  <c r="X291" i="12" s="1"/>
  <c r="U232" i="12"/>
  <c r="V232" i="12" s="1"/>
  <c r="M232" i="12"/>
  <c r="N232" i="12" s="1"/>
  <c r="AC232" i="12"/>
  <c r="AD232" i="12" s="1"/>
  <c r="O232" i="12"/>
  <c r="P232" i="12" s="1"/>
  <c r="AA232" i="12"/>
  <c r="AB232" i="12" s="1"/>
  <c r="Y232" i="12"/>
  <c r="Z232" i="12" s="1"/>
  <c r="Q232" i="12"/>
  <c r="R232" i="12" s="1"/>
  <c r="W232" i="12"/>
  <c r="X232" i="12" s="1"/>
  <c r="AE232" i="12"/>
  <c r="AF232" i="12" s="1"/>
  <c r="S232" i="12"/>
  <c r="T232" i="12" s="1"/>
  <c r="AA237" i="12"/>
  <c r="AB237" i="12" s="1"/>
  <c r="S237" i="12"/>
  <c r="T237" i="12" s="1"/>
  <c r="AC237" i="12"/>
  <c r="AD237" i="12" s="1"/>
  <c r="O237" i="12"/>
  <c r="P237" i="12" s="1"/>
  <c r="M237" i="12"/>
  <c r="N237" i="12" s="1"/>
  <c r="W237" i="12"/>
  <c r="X237" i="12" s="1"/>
  <c r="U237" i="12"/>
  <c r="V237" i="12" s="1"/>
  <c r="AE237" i="12"/>
  <c r="AF237" i="12" s="1"/>
  <c r="Q237" i="12"/>
  <c r="R237" i="12" s="1"/>
  <c r="Y237" i="12"/>
  <c r="Z237" i="12" s="1"/>
  <c r="W305" i="12"/>
  <c r="X305" i="12" s="1"/>
  <c r="AC305" i="12"/>
  <c r="AD305" i="12" s="1"/>
  <c r="U305" i="12"/>
  <c r="V305" i="12" s="1"/>
  <c r="M305" i="12"/>
  <c r="N305" i="12" s="1"/>
  <c r="AA305" i="12"/>
  <c r="AB305" i="12" s="1"/>
  <c r="S305" i="12"/>
  <c r="T305" i="12" s="1"/>
  <c r="O305" i="12"/>
  <c r="P305" i="12" s="1"/>
  <c r="Y305" i="12"/>
  <c r="Z305" i="12" s="1"/>
  <c r="Q305" i="12"/>
  <c r="R305" i="12" s="1"/>
  <c r="AE305" i="12"/>
  <c r="AF305" i="12" s="1"/>
  <c r="AC258" i="12"/>
  <c r="AD258" i="12" s="1"/>
  <c r="M258" i="12"/>
  <c r="N258" i="12" s="1"/>
  <c r="Y258" i="12"/>
  <c r="Z258" i="12" s="1"/>
  <c r="Q258" i="12"/>
  <c r="R258" i="12" s="1"/>
  <c r="AE258" i="12"/>
  <c r="AF258" i="12" s="1"/>
  <c r="W258" i="12"/>
  <c r="X258" i="12" s="1"/>
  <c r="O258" i="12"/>
  <c r="P258" i="12" s="1"/>
  <c r="AA258" i="12"/>
  <c r="AB258" i="12" s="1"/>
  <c r="U258" i="12"/>
  <c r="V258" i="12" s="1"/>
  <c r="S258" i="12"/>
  <c r="T258" i="12" s="1"/>
  <c r="AC318" i="12"/>
  <c r="AD318" i="12" s="1"/>
  <c r="U318" i="12"/>
  <c r="V318" i="12" s="1"/>
  <c r="Y318" i="12"/>
  <c r="Z318" i="12" s="1"/>
  <c r="Q318" i="12"/>
  <c r="R318" i="12" s="1"/>
  <c r="AE318" i="12"/>
  <c r="AF318" i="12" s="1"/>
  <c r="M318" i="12"/>
  <c r="N318" i="12" s="1"/>
  <c r="S318" i="12"/>
  <c r="T318" i="12" s="1"/>
  <c r="W318" i="12"/>
  <c r="X318" i="12" s="1"/>
  <c r="AA318" i="12"/>
  <c r="AB318" i="12" s="1"/>
  <c r="O318" i="12"/>
  <c r="P318" i="12" s="1"/>
  <c r="AE295" i="12"/>
  <c r="AF295" i="12" s="1"/>
  <c r="AA295" i="12"/>
  <c r="AB295" i="12" s="1"/>
  <c r="O295" i="12"/>
  <c r="P295" i="12" s="1"/>
  <c r="S295" i="12"/>
  <c r="T295" i="12" s="1"/>
  <c r="M295" i="12"/>
  <c r="N295" i="12" s="1"/>
  <c r="W295" i="12"/>
  <c r="X295" i="12" s="1"/>
  <c r="AC295" i="12"/>
  <c r="AD295" i="12" s="1"/>
  <c r="Y295" i="12"/>
  <c r="Z295" i="12" s="1"/>
  <c r="Q295" i="12"/>
  <c r="R295" i="12" s="1"/>
  <c r="U295" i="12"/>
  <c r="V295" i="12" s="1"/>
  <c r="AC332" i="12"/>
  <c r="AD332" i="12" s="1"/>
  <c r="O332" i="12"/>
  <c r="P332" i="12" s="1"/>
  <c r="U332" i="12"/>
  <c r="V332" i="12" s="1"/>
  <c r="M332" i="12"/>
  <c r="N332" i="12" s="1"/>
  <c r="Y332" i="12"/>
  <c r="Z332" i="12" s="1"/>
  <c r="AA332" i="12"/>
  <c r="AB332" i="12" s="1"/>
  <c r="S332" i="12"/>
  <c r="T332" i="12" s="1"/>
  <c r="W332" i="12"/>
  <c r="X332" i="12" s="1"/>
  <c r="AE332" i="12"/>
  <c r="AF332" i="12" s="1"/>
  <c r="Q332" i="12"/>
  <c r="R332" i="12" s="1"/>
  <c r="AE315" i="12"/>
  <c r="AF315" i="12" s="1"/>
  <c r="S315" i="12"/>
  <c r="T315" i="12" s="1"/>
  <c r="U315" i="12"/>
  <c r="V315" i="12" s="1"/>
  <c r="M315" i="12"/>
  <c r="N315" i="12" s="1"/>
  <c r="O315" i="12"/>
  <c r="P315" i="12" s="1"/>
  <c r="AC315" i="12"/>
  <c r="AD315" i="12" s="1"/>
  <c r="W315" i="12"/>
  <c r="X315" i="12" s="1"/>
  <c r="Y315" i="12"/>
  <c r="Z315" i="12" s="1"/>
  <c r="Q315" i="12"/>
  <c r="R315" i="12" s="1"/>
  <c r="AA315" i="12"/>
  <c r="AB315" i="12" s="1"/>
  <c r="Y47" i="12"/>
  <c r="AA47" i="12"/>
  <c r="Q47" i="12"/>
  <c r="S47" i="12"/>
  <c r="AE47" i="12"/>
  <c r="W47" i="12"/>
  <c r="O47" i="12"/>
  <c r="AC47" i="12"/>
  <c r="U47" i="12"/>
  <c r="M47" i="12"/>
  <c r="M115" i="12"/>
  <c r="N115" i="12" s="1"/>
  <c r="Y115" i="12"/>
  <c r="Z115" i="12" s="1"/>
  <c r="AA115" i="12"/>
  <c r="AB115" i="12" s="1"/>
  <c r="Q115" i="12"/>
  <c r="R115" i="12" s="1"/>
  <c r="S115" i="12"/>
  <c r="T115" i="12" s="1"/>
  <c r="AE115" i="12"/>
  <c r="AF115" i="12" s="1"/>
  <c r="W115" i="12"/>
  <c r="X115" i="12" s="1"/>
  <c r="O115" i="12"/>
  <c r="P115" i="12" s="1"/>
  <c r="AC115" i="12"/>
  <c r="AD115" i="12" s="1"/>
  <c r="U115" i="12"/>
  <c r="V115" i="12" s="1"/>
  <c r="Q179" i="12"/>
  <c r="R179" i="12" s="1"/>
  <c r="AE179" i="12"/>
  <c r="AF179" i="12" s="1"/>
  <c r="O179" i="12"/>
  <c r="P179" i="12" s="1"/>
  <c r="AC179" i="12"/>
  <c r="AD179" i="12" s="1"/>
  <c r="AA179" i="12"/>
  <c r="AB179" i="12" s="1"/>
  <c r="U179" i="12"/>
  <c r="V179" i="12" s="1"/>
  <c r="Y179" i="12"/>
  <c r="Z179" i="12" s="1"/>
  <c r="S179" i="12"/>
  <c r="T179" i="12" s="1"/>
  <c r="W179" i="12"/>
  <c r="X179" i="12" s="1"/>
  <c r="M179" i="12"/>
  <c r="N179" i="12" s="1"/>
  <c r="AE240" i="12"/>
  <c r="AF240" i="12" s="1"/>
  <c r="Y240" i="12"/>
  <c r="Z240" i="12" s="1"/>
  <c r="S240" i="12"/>
  <c r="T240" i="12" s="1"/>
  <c r="M240" i="12"/>
  <c r="N240" i="12" s="1"/>
  <c r="AA240" i="12"/>
  <c r="AB240" i="12" s="1"/>
  <c r="U240" i="12"/>
  <c r="V240" i="12" s="1"/>
  <c r="AC240" i="12"/>
  <c r="AD240" i="12" s="1"/>
  <c r="O240" i="12"/>
  <c r="P240" i="12" s="1"/>
  <c r="W240" i="12"/>
  <c r="X240" i="12" s="1"/>
  <c r="Q240" i="12"/>
  <c r="R240" i="12" s="1"/>
  <c r="U60" i="12"/>
  <c r="AC60" i="12"/>
  <c r="S60" i="12"/>
  <c r="T60" i="12" s="1"/>
  <c r="Q60" i="12"/>
  <c r="R60" i="12" s="1"/>
  <c r="AA60" i="12"/>
  <c r="AE60" i="12"/>
  <c r="AF60" i="12" s="1"/>
  <c r="Y60" i="12"/>
  <c r="W60" i="12"/>
  <c r="O60" i="12"/>
  <c r="M60" i="12"/>
  <c r="M65" i="12"/>
  <c r="AE65" i="12"/>
  <c r="AF65" i="12" s="1"/>
  <c r="W65" i="12"/>
  <c r="S65" i="12"/>
  <c r="T65" i="12" s="1"/>
  <c r="AA65" i="12"/>
  <c r="Q65" i="12"/>
  <c r="R65" i="12" s="1"/>
  <c r="O65" i="12"/>
  <c r="AC65" i="12"/>
  <c r="Y65" i="12"/>
  <c r="U65" i="12"/>
  <c r="Y134" i="12"/>
  <c r="Z134" i="12" s="1"/>
  <c r="Q134" i="12"/>
  <c r="R134" i="12" s="1"/>
  <c r="AE134" i="12"/>
  <c r="AF134" i="12" s="1"/>
  <c r="W134" i="12"/>
  <c r="X134" i="12" s="1"/>
  <c r="O134" i="12"/>
  <c r="P134" i="12" s="1"/>
  <c r="AC134" i="12"/>
  <c r="AD134" i="12" s="1"/>
  <c r="AA134" i="12"/>
  <c r="AB134" i="12" s="1"/>
  <c r="U134" i="12"/>
  <c r="V134" i="12" s="1"/>
  <c r="S134" i="12"/>
  <c r="T134" i="12" s="1"/>
  <c r="M134" i="12"/>
  <c r="N134" i="12" s="1"/>
  <c r="Y78" i="12"/>
  <c r="Z78" i="12" s="1"/>
  <c r="M78" i="12"/>
  <c r="N78" i="12" s="1"/>
  <c r="U78" i="12"/>
  <c r="O78" i="12"/>
  <c r="Q78" i="12"/>
  <c r="S78" i="12"/>
  <c r="T78" i="12" s="1"/>
  <c r="AC78" i="12"/>
  <c r="W78" i="12"/>
  <c r="AA78" i="12"/>
  <c r="AE78" i="12"/>
  <c r="AC126" i="12"/>
  <c r="AD126" i="12" s="1"/>
  <c r="AA126" i="12"/>
  <c r="AB126" i="12" s="1"/>
  <c r="U126" i="12"/>
  <c r="V126" i="12" s="1"/>
  <c r="S126" i="12"/>
  <c r="T126" i="12" s="1"/>
  <c r="M126" i="12"/>
  <c r="N126" i="12" s="1"/>
  <c r="Y126" i="12"/>
  <c r="Z126" i="12" s="1"/>
  <c r="Q126" i="12"/>
  <c r="R126" i="12" s="1"/>
  <c r="AE126" i="12"/>
  <c r="AF126" i="12" s="1"/>
  <c r="W126" i="12"/>
  <c r="X126" i="12" s="1"/>
  <c r="O126" i="12"/>
  <c r="P126" i="12" s="1"/>
  <c r="AE85" i="12"/>
  <c r="AF85" i="12" s="1"/>
  <c r="W85" i="12"/>
  <c r="X85" i="12" s="1"/>
  <c r="O85" i="12"/>
  <c r="AC85" i="12"/>
  <c r="AD85" i="12" s="1"/>
  <c r="AA85" i="12"/>
  <c r="AB85" i="12" s="1"/>
  <c r="U85" i="12"/>
  <c r="V85" i="12" s="1"/>
  <c r="S85" i="12"/>
  <c r="M85" i="12"/>
  <c r="Y85" i="12"/>
  <c r="Z85" i="12" s="1"/>
  <c r="Q85" i="12"/>
  <c r="M68" i="12"/>
  <c r="N68" i="12" s="1"/>
  <c r="S68" i="12"/>
  <c r="T68" i="12" s="1"/>
  <c r="AC68" i="12"/>
  <c r="AD68" i="12" s="1"/>
  <c r="Y68" i="12"/>
  <c r="Z68" i="12" s="1"/>
  <c r="Q68" i="12"/>
  <c r="R68" i="12" s="1"/>
  <c r="AE68" i="12"/>
  <c r="AF68" i="12" s="1"/>
  <c r="W68" i="12"/>
  <c r="X68" i="12" s="1"/>
  <c r="O68" i="12"/>
  <c r="P68" i="12" s="1"/>
  <c r="U68" i="12"/>
  <c r="V68" i="12" s="1"/>
  <c r="Y106" i="12"/>
  <c r="Z106" i="12" s="1"/>
  <c r="AE106" i="12"/>
  <c r="AF106" i="12" s="1"/>
  <c r="Q106" i="12"/>
  <c r="R106" i="12" s="1"/>
  <c r="S106" i="12"/>
  <c r="T106" i="12" s="1"/>
  <c r="M106" i="12"/>
  <c r="N106" i="12" s="1"/>
  <c r="AA106" i="12"/>
  <c r="AB106" i="12" s="1"/>
  <c r="U106" i="12"/>
  <c r="V106" i="12" s="1"/>
  <c r="O106" i="12"/>
  <c r="P106" i="12" s="1"/>
  <c r="AC106" i="12"/>
  <c r="AD106" i="12" s="1"/>
  <c r="W106" i="12"/>
  <c r="X106" i="12" s="1"/>
  <c r="AA83" i="12"/>
  <c r="AB83" i="12" s="1"/>
  <c r="AC83" i="12"/>
  <c r="AD83" i="12" s="1"/>
  <c r="U83" i="12"/>
  <c r="V83" i="12" s="1"/>
  <c r="O83" i="12"/>
  <c r="M83" i="12"/>
  <c r="Y83" i="12"/>
  <c r="Z83" i="12" s="1"/>
  <c r="W83" i="12"/>
  <c r="X83" i="12" s="1"/>
  <c r="S83" i="12"/>
  <c r="Q83" i="12"/>
  <c r="AE83" i="12"/>
  <c r="AF83" i="12" s="1"/>
  <c r="Y147" i="12"/>
  <c r="Z147" i="12" s="1"/>
  <c r="AC147" i="12"/>
  <c r="AD147" i="12" s="1"/>
  <c r="Q147" i="12"/>
  <c r="R147" i="12" s="1"/>
  <c r="S147" i="12"/>
  <c r="T147" i="12" s="1"/>
  <c r="O147" i="12"/>
  <c r="P147" i="12" s="1"/>
  <c r="AA147" i="12"/>
  <c r="AB147" i="12" s="1"/>
  <c r="W147" i="12"/>
  <c r="X147" i="12" s="1"/>
  <c r="U147" i="12"/>
  <c r="V147" i="12" s="1"/>
  <c r="M147" i="12"/>
  <c r="N147" i="12" s="1"/>
  <c r="AE147" i="12"/>
  <c r="AF147" i="12" s="1"/>
  <c r="AC88" i="12"/>
  <c r="AD88" i="12" s="1"/>
  <c r="Y88" i="12"/>
  <c r="Z88" i="12" s="1"/>
  <c r="S88" i="12"/>
  <c r="T88" i="12" s="1"/>
  <c r="AA88" i="12"/>
  <c r="AB88" i="12" s="1"/>
  <c r="O88" i="12"/>
  <c r="P88" i="12" s="1"/>
  <c r="M88" i="12"/>
  <c r="N88" i="12" s="1"/>
  <c r="W88" i="12"/>
  <c r="X88" i="12" s="1"/>
  <c r="U88" i="12"/>
  <c r="V88" i="12" s="1"/>
  <c r="AE88" i="12"/>
  <c r="AF88" i="12" s="1"/>
  <c r="Q88" i="12"/>
  <c r="R88" i="12" s="1"/>
  <c r="AE152" i="12"/>
  <c r="AF152" i="12" s="1"/>
  <c r="S152" i="12"/>
  <c r="T152" i="12" s="1"/>
  <c r="U152" i="12"/>
  <c r="V152" i="12" s="1"/>
  <c r="AA152" i="12"/>
  <c r="AB152" i="12" s="1"/>
  <c r="AC152" i="12"/>
  <c r="AD152" i="12" s="1"/>
  <c r="O152" i="12"/>
  <c r="P152" i="12" s="1"/>
  <c r="Q152" i="12"/>
  <c r="R152" i="12" s="1"/>
  <c r="M152" i="12"/>
  <c r="N152" i="12" s="1"/>
  <c r="W152" i="12"/>
  <c r="X152" i="12" s="1"/>
  <c r="Y152" i="12"/>
  <c r="Z152" i="12" s="1"/>
  <c r="O298" i="12"/>
  <c r="P298" i="12" s="1"/>
  <c r="M298" i="12"/>
  <c r="N298" i="12" s="1"/>
  <c r="AE298" i="12"/>
  <c r="AF298" i="12" s="1"/>
  <c r="AC298" i="12"/>
  <c r="AD298" i="12" s="1"/>
  <c r="W298" i="12"/>
  <c r="X298" i="12" s="1"/>
  <c r="U298" i="12"/>
  <c r="V298" i="12" s="1"/>
  <c r="AA298" i="12"/>
  <c r="AB298" i="12" s="1"/>
  <c r="S298" i="12"/>
  <c r="T298" i="12" s="1"/>
  <c r="Y298" i="12"/>
  <c r="Z298" i="12" s="1"/>
  <c r="Q298" i="12"/>
  <c r="R298" i="12" s="1"/>
  <c r="AC165" i="12"/>
  <c r="AD165" i="12" s="1"/>
  <c r="Y165" i="12"/>
  <c r="Z165" i="12" s="1"/>
  <c r="AA165" i="12"/>
  <c r="AB165" i="12" s="1"/>
  <c r="U165" i="12"/>
  <c r="V165" i="12" s="1"/>
  <c r="O165" i="12"/>
  <c r="P165" i="12" s="1"/>
  <c r="W165" i="12"/>
  <c r="X165" i="12" s="1"/>
  <c r="Q165" i="12"/>
  <c r="R165" i="12" s="1"/>
  <c r="AE165" i="12"/>
  <c r="AF165" i="12" s="1"/>
  <c r="S165" i="12"/>
  <c r="T165" i="12" s="1"/>
  <c r="M165" i="12"/>
  <c r="N165" i="12" s="1"/>
  <c r="AE215" i="12"/>
  <c r="AF215" i="12" s="1"/>
  <c r="Q215" i="12"/>
  <c r="R215" i="12" s="1"/>
  <c r="Y215" i="12"/>
  <c r="Z215" i="12" s="1"/>
  <c r="S215" i="12"/>
  <c r="T215" i="12" s="1"/>
  <c r="W215" i="12"/>
  <c r="X215" i="12" s="1"/>
  <c r="M215" i="12"/>
  <c r="N215" i="12" s="1"/>
  <c r="U215" i="12"/>
  <c r="V215" i="12" s="1"/>
  <c r="AC215" i="12"/>
  <c r="AD215" i="12" s="1"/>
  <c r="AA215" i="12"/>
  <c r="AB215" i="12" s="1"/>
  <c r="O215" i="12"/>
  <c r="P215" i="12" s="1"/>
  <c r="AE154" i="12"/>
  <c r="AF154" i="12" s="1"/>
  <c r="W154" i="12"/>
  <c r="X154" i="12" s="1"/>
  <c r="O154" i="12"/>
  <c r="P154" i="12" s="1"/>
  <c r="AC154" i="12"/>
  <c r="AD154" i="12" s="1"/>
  <c r="AA154" i="12"/>
  <c r="AB154" i="12" s="1"/>
  <c r="U154" i="12"/>
  <c r="V154" i="12" s="1"/>
  <c r="S154" i="12"/>
  <c r="T154" i="12" s="1"/>
  <c r="M154" i="12"/>
  <c r="N154" i="12" s="1"/>
  <c r="Y154" i="12"/>
  <c r="Z154" i="12" s="1"/>
  <c r="Q154" i="12"/>
  <c r="R154" i="12" s="1"/>
  <c r="AE103" i="12"/>
  <c r="AF103" i="12" s="1"/>
  <c r="AC103" i="12"/>
  <c r="AD103" i="12" s="1"/>
  <c r="AA103" i="12"/>
  <c r="AB103" i="12" s="1"/>
  <c r="M103" i="12"/>
  <c r="N103" i="12" s="1"/>
  <c r="W103" i="12"/>
  <c r="X103" i="12" s="1"/>
  <c r="Y103" i="12"/>
  <c r="Z103" i="12" s="1"/>
  <c r="U103" i="12"/>
  <c r="V103" i="12" s="1"/>
  <c r="S103" i="12"/>
  <c r="T103" i="12" s="1"/>
  <c r="O103" i="12"/>
  <c r="P103" i="12" s="1"/>
  <c r="Q103" i="12"/>
  <c r="R103" i="12" s="1"/>
  <c r="U167" i="12"/>
  <c r="V167" i="12" s="1"/>
  <c r="AA167" i="12"/>
  <c r="AB167" i="12" s="1"/>
  <c r="Q167" i="12"/>
  <c r="R167" i="12" s="1"/>
  <c r="Y167" i="12"/>
  <c r="Z167" i="12" s="1"/>
  <c r="AE167" i="12"/>
  <c r="AF167" i="12" s="1"/>
  <c r="M167" i="12"/>
  <c r="N167" i="12" s="1"/>
  <c r="W167" i="12"/>
  <c r="X167" i="12" s="1"/>
  <c r="O167" i="12"/>
  <c r="P167" i="12" s="1"/>
  <c r="AC167" i="12"/>
  <c r="AD167" i="12" s="1"/>
  <c r="S167" i="12"/>
  <c r="T167" i="12" s="1"/>
  <c r="U326" i="12"/>
  <c r="V326" i="12" s="1"/>
  <c r="AC326" i="12"/>
  <c r="AD326" i="12" s="1"/>
  <c r="S326" i="12"/>
  <c r="T326" i="12" s="1"/>
  <c r="Y326" i="12"/>
  <c r="Z326" i="12" s="1"/>
  <c r="Q326" i="12"/>
  <c r="R326" i="12" s="1"/>
  <c r="AE326" i="12"/>
  <c r="AF326" i="12" s="1"/>
  <c r="W326" i="12"/>
  <c r="X326" i="12" s="1"/>
  <c r="M326" i="12"/>
  <c r="N326" i="12" s="1"/>
  <c r="O326" i="12"/>
  <c r="P326" i="12" s="1"/>
  <c r="AA326" i="12"/>
  <c r="AB326" i="12" s="1"/>
  <c r="AE156" i="12"/>
  <c r="AF156" i="12" s="1"/>
  <c r="AA156" i="12"/>
  <c r="AB156" i="12" s="1"/>
  <c r="U156" i="12"/>
  <c r="V156" i="12" s="1"/>
  <c r="AC156" i="12"/>
  <c r="AD156" i="12" s="1"/>
  <c r="Q156" i="12"/>
  <c r="R156" i="12" s="1"/>
  <c r="Y156" i="12"/>
  <c r="Z156" i="12" s="1"/>
  <c r="S156" i="12"/>
  <c r="T156" i="12" s="1"/>
  <c r="M156" i="12"/>
  <c r="N156" i="12" s="1"/>
  <c r="W156" i="12"/>
  <c r="X156" i="12" s="1"/>
  <c r="O156" i="12"/>
  <c r="P156" i="12" s="1"/>
  <c r="Y169" i="12"/>
  <c r="Z169" i="12" s="1"/>
  <c r="W169" i="12"/>
  <c r="X169" i="12" s="1"/>
  <c r="AC169" i="12"/>
  <c r="AD169" i="12" s="1"/>
  <c r="O169" i="12"/>
  <c r="P169" i="12" s="1"/>
  <c r="M169" i="12"/>
  <c r="N169" i="12" s="1"/>
  <c r="Q169" i="12"/>
  <c r="R169" i="12" s="1"/>
  <c r="AE169" i="12"/>
  <c r="AF169" i="12" s="1"/>
  <c r="AA169" i="12"/>
  <c r="AB169" i="12" s="1"/>
  <c r="S169" i="12"/>
  <c r="T169" i="12" s="1"/>
  <c r="U169" i="12"/>
  <c r="V169" i="12" s="1"/>
  <c r="O220" i="12"/>
  <c r="P220" i="12" s="1"/>
  <c r="AC220" i="12"/>
  <c r="AD220" i="12" s="1"/>
  <c r="AE220" i="12"/>
  <c r="AF220" i="12" s="1"/>
  <c r="W220" i="12"/>
  <c r="X220" i="12" s="1"/>
  <c r="AA220" i="12"/>
  <c r="AB220" i="12" s="1"/>
  <c r="Y220" i="12"/>
  <c r="Z220" i="12" s="1"/>
  <c r="Q220" i="12"/>
  <c r="R220" i="12" s="1"/>
  <c r="S220" i="12"/>
  <c r="T220" i="12" s="1"/>
  <c r="M220" i="12"/>
  <c r="N220" i="12" s="1"/>
  <c r="U220" i="12"/>
  <c r="V220" i="12" s="1"/>
  <c r="M284" i="12"/>
  <c r="N284" i="12" s="1"/>
  <c r="Y284" i="12"/>
  <c r="Z284" i="12" s="1"/>
  <c r="AC284" i="12"/>
  <c r="AD284" i="12" s="1"/>
  <c r="U284" i="12"/>
  <c r="V284" i="12" s="1"/>
  <c r="S284" i="12"/>
  <c r="T284" i="12" s="1"/>
  <c r="AA284" i="12"/>
  <c r="AB284" i="12" s="1"/>
  <c r="W284" i="12"/>
  <c r="X284" i="12" s="1"/>
  <c r="AE284" i="12"/>
  <c r="AF284" i="12" s="1"/>
  <c r="Q284" i="12"/>
  <c r="R284" i="12" s="1"/>
  <c r="O284" i="12"/>
  <c r="P284" i="12" s="1"/>
  <c r="S241" i="12"/>
  <c r="T241" i="12" s="1"/>
  <c r="AC241" i="12"/>
  <c r="AD241" i="12" s="1"/>
  <c r="AA241" i="12"/>
  <c r="AB241" i="12" s="1"/>
  <c r="U241" i="12"/>
  <c r="V241" i="12" s="1"/>
  <c r="O241" i="12"/>
  <c r="P241" i="12" s="1"/>
  <c r="W241" i="12"/>
  <c r="X241" i="12" s="1"/>
  <c r="AE241" i="12"/>
  <c r="AF241" i="12" s="1"/>
  <c r="Q241" i="12"/>
  <c r="R241" i="12" s="1"/>
  <c r="Y241" i="12"/>
  <c r="Z241" i="12" s="1"/>
  <c r="M241" i="12"/>
  <c r="N241" i="12" s="1"/>
  <c r="W262" i="12"/>
  <c r="X262" i="12" s="1"/>
  <c r="O262" i="12"/>
  <c r="P262" i="12" s="1"/>
  <c r="AC262" i="12"/>
  <c r="AD262" i="12" s="1"/>
  <c r="AA262" i="12"/>
  <c r="AB262" i="12" s="1"/>
  <c r="U262" i="12"/>
  <c r="V262" i="12" s="1"/>
  <c r="S262" i="12"/>
  <c r="T262" i="12" s="1"/>
  <c r="M262" i="12"/>
  <c r="N262" i="12" s="1"/>
  <c r="Y262" i="12"/>
  <c r="Z262" i="12" s="1"/>
  <c r="Q262" i="12"/>
  <c r="R262" i="12" s="1"/>
  <c r="AE262" i="12"/>
  <c r="AF262" i="12" s="1"/>
  <c r="Y304" i="12"/>
  <c r="Z304" i="12" s="1"/>
  <c r="W304" i="12"/>
  <c r="X304" i="12" s="1"/>
  <c r="O304" i="12"/>
  <c r="P304" i="12" s="1"/>
  <c r="AC304" i="12"/>
  <c r="AD304" i="12" s="1"/>
  <c r="U304" i="12"/>
  <c r="V304" i="12" s="1"/>
  <c r="M304" i="12"/>
  <c r="N304" i="12" s="1"/>
  <c r="AA304" i="12"/>
  <c r="AB304" i="12" s="1"/>
  <c r="S304" i="12"/>
  <c r="T304" i="12" s="1"/>
  <c r="AE304" i="12"/>
  <c r="AF304" i="12" s="1"/>
  <c r="Q304" i="12"/>
  <c r="R304" i="12" s="1"/>
  <c r="U203" i="12"/>
  <c r="V203" i="12" s="1"/>
  <c r="M203" i="12"/>
  <c r="Y203" i="12"/>
  <c r="Z203" i="12" s="1"/>
  <c r="AE203" i="12"/>
  <c r="AF203" i="12" s="1"/>
  <c r="S203" i="12"/>
  <c r="W203" i="12"/>
  <c r="X203" i="12" s="1"/>
  <c r="Q203" i="12"/>
  <c r="AC203" i="12"/>
  <c r="AD203" i="12" s="1"/>
  <c r="AA203" i="12"/>
  <c r="AB203" i="12" s="1"/>
  <c r="O203" i="12"/>
  <c r="S267" i="12"/>
  <c r="T267" i="12" s="1"/>
  <c r="Y267" i="12"/>
  <c r="Z267" i="12" s="1"/>
  <c r="AA267" i="12"/>
  <c r="AB267" i="12" s="1"/>
  <c r="O267" i="12"/>
  <c r="P267" i="12" s="1"/>
  <c r="W267" i="12"/>
  <c r="X267" i="12" s="1"/>
  <c r="AE267" i="12"/>
  <c r="AF267" i="12" s="1"/>
  <c r="Q267" i="12"/>
  <c r="R267" i="12" s="1"/>
  <c r="M267" i="12"/>
  <c r="N267" i="12" s="1"/>
  <c r="U267" i="12"/>
  <c r="V267" i="12" s="1"/>
  <c r="AC267" i="12"/>
  <c r="AD267" i="12" s="1"/>
  <c r="AE312" i="12"/>
  <c r="AF312" i="12" s="1"/>
  <c r="W312" i="12"/>
  <c r="X312" i="12" s="1"/>
  <c r="M312" i="12"/>
  <c r="N312" i="12" s="1"/>
  <c r="S312" i="12"/>
  <c r="T312" i="12" s="1"/>
  <c r="AA312" i="12"/>
  <c r="AB312" i="12" s="1"/>
  <c r="Y312" i="12"/>
  <c r="Z312" i="12" s="1"/>
  <c r="O312" i="12"/>
  <c r="P312" i="12" s="1"/>
  <c r="AC312" i="12"/>
  <c r="AD312" i="12" s="1"/>
  <c r="Q312" i="12"/>
  <c r="R312" i="12" s="1"/>
  <c r="U312" i="12"/>
  <c r="V312" i="12" s="1"/>
  <c r="AC208" i="12"/>
  <c r="AD208" i="12" s="1"/>
  <c r="Y208" i="12"/>
  <c r="Z208" i="12" s="1"/>
  <c r="AE208" i="12"/>
  <c r="AF208" i="12" s="1"/>
  <c r="W208" i="12"/>
  <c r="X208" i="12" s="1"/>
  <c r="O208" i="12"/>
  <c r="P208" i="12" s="1"/>
  <c r="Q208" i="12"/>
  <c r="R208" i="12" s="1"/>
  <c r="U208" i="12"/>
  <c r="V208" i="12" s="1"/>
  <c r="S208" i="12"/>
  <c r="T208" i="12" s="1"/>
  <c r="AA208" i="12"/>
  <c r="AB208" i="12" s="1"/>
  <c r="M208" i="12"/>
  <c r="N208" i="12" s="1"/>
  <c r="Y272" i="12"/>
  <c r="Z272" i="12" s="1"/>
  <c r="AE272" i="12"/>
  <c r="AF272" i="12" s="1"/>
  <c r="AA272" i="12"/>
  <c r="AB272" i="12" s="1"/>
  <c r="O272" i="12"/>
  <c r="P272" i="12" s="1"/>
  <c r="M272" i="12"/>
  <c r="N272" i="12" s="1"/>
  <c r="W272" i="12"/>
  <c r="X272" i="12" s="1"/>
  <c r="U272" i="12"/>
  <c r="V272" i="12" s="1"/>
  <c r="AC272" i="12"/>
  <c r="AD272" i="12" s="1"/>
  <c r="Q272" i="12"/>
  <c r="R272" i="12" s="1"/>
  <c r="S272" i="12"/>
  <c r="T272" i="12" s="1"/>
  <c r="W320" i="12"/>
  <c r="X320" i="12" s="1"/>
  <c r="M320" i="12"/>
  <c r="N320" i="12" s="1"/>
  <c r="AE320" i="12"/>
  <c r="AF320" i="12" s="1"/>
  <c r="AA320" i="12"/>
  <c r="AB320" i="12" s="1"/>
  <c r="S320" i="12"/>
  <c r="T320" i="12" s="1"/>
  <c r="O320" i="12"/>
  <c r="P320" i="12" s="1"/>
  <c r="Y320" i="12"/>
  <c r="Z320" i="12" s="1"/>
  <c r="AC320" i="12"/>
  <c r="AD320" i="12" s="1"/>
  <c r="U320" i="12"/>
  <c r="V320" i="12" s="1"/>
  <c r="Q320" i="12"/>
  <c r="R320" i="12" s="1"/>
  <c r="AE213" i="12"/>
  <c r="AF213" i="12" s="1"/>
  <c r="W213" i="12"/>
  <c r="X213" i="12" s="1"/>
  <c r="AC213" i="12"/>
  <c r="AD213" i="12" s="1"/>
  <c r="AA213" i="12"/>
  <c r="AB213" i="12" s="1"/>
  <c r="U213" i="12"/>
  <c r="V213" i="12" s="1"/>
  <c r="S213" i="12"/>
  <c r="T213" i="12" s="1"/>
  <c r="M213" i="12"/>
  <c r="N213" i="12" s="1"/>
  <c r="Q213" i="12"/>
  <c r="R213" i="12" s="1"/>
  <c r="Y213" i="12"/>
  <c r="Z213" i="12" s="1"/>
  <c r="O213" i="12"/>
  <c r="P213" i="12" s="1"/>
  <c r="W277" i="12"/>
  <c r="X277" i="12" s="1"/>
  <c r="AE277" i="12"/>
  <c r="AF277" i="12" s="1"/>
  <c r="O277" i="12"/>
  <c r="P277" i="12" s="1"/>
  <c r="AC277" i="12"/>
  <c r="AD277" i="12" s="1"/>
  <c r="Q277" i="12"/>
  <c r="R277" i="12" s="1"/>
  <c r="Y277" i="12"/>
  <c r="Z277" i="12" s="1"/>
  <c r="M277" i="12"/>
  <c r="N277" i="12" s="1"/>
  <c r="U277" i="12"/>
  <c r="V277" i="12" s="1"/>
  <c r="S277" i="12"/>
  <c r="T277" i="12" s="1"/>
  <c r="AA277" i="12"/>
  <c r="AB277" i="12" s="1"/>
  <c r="Q234" i="12"/>
  <c r="R234" i="12" s="1"/>
  <c r="W234" i="12"/>
  <c r="X234" i="12" s="1"/>
  <c r="O234" i="12"/>
  <c r="P234" i="12" s="1"/>
  <c r="U234" i="12"/>
  <c r="V234" i="12" s="1"/>
  <c r="M234" i="12"/>
  <c r="N234" i="12" s="1"/>
  <c r="AA234" i="12"/>
  <c r="AB234" i="12" s="1"/>
  <c r="AE234" i="12"/>
  <c r="AF234" i="12" s="1"/>
  <c r="S234" i="12"/>
  <c r="T234" i="12" s="1"/>
  <c r="AC234" i="12"/>
  <c r="AD234" i="12" s="1"/>
  <c r="Y234" i="12"/>
  <c r="Z234" i="12" s="1"/>
  <c r="S335" i="12"/>
  <c r="T335" i="12" s="1"/>
  <c r="AA335" i="12"/>
  <c r="AB335" i="12" s="1"/>
  <c r="Y335" i="12"/>
  <c r="Z335" i="12" s="1"/>
  <c r="Q335" i="12"/>
  <c r="R335" i="12" s="1"/>
  <c r="AE335" i="12"/>
  <c r="AF335" i="12" s="1"/>
  <c r="AC335" i="12"/>
  <c r="AD335" i="12" s="1"/>
  <c r="M335" i="12"/>
  <c r="N335" i="12" s="1"/>
  <c r="O335" i="12"/>
  <c r="P335" i="12" s="1"/>
  <c r="U335" i="12"/>
  <c r="V335" i="12" s="1"/>
  <c r="W335" i="12"/>
  <c r="X335" i="12" s="1"/>
  <c r="AC308" i="12"/>
  <c r="AD308" i="12" s="1"/>
  <c r="W308" i="12"/>
  <c r="X308" i="12" s="1"/>
  <c r="O308" i="12"/>
  <c r="P308" i="12" s="1"/>
  <c r="U308" i="12"/>
  <c r="V308" i="12" s="1"/>
  <c r="Q308" i="12"/>
  <c r="R308" i="12" s="1"/>
  <c r="M308" i="12"/>
  <c r="N308" i="12" s="1"/>
  <c r="AE308" i="12"/>
  <c r="AF308" i="12" s="1"/>
  <c r="AA308" i="12"/>
  <c r="AB308" i="12" s="1"/>
  <c r="S308" i="12"/>
  <c r="T308" i="12" s="1"/>
  <c r="Y308" i="12"/>
  <c r="Z308" i="12" s="1"/>
  <c r="O333" i="12"/>
  <c r="P333" i="12" s="1"/>
  <c r="M333" i="12"/>
  <c r="N333" i="12" s="1"/>
  <c r="AE333" i="12"/>
  <c r="AF333" i="12" s="1"/>
  <c r="AC333" i="12"/>
  <c r="AD333" i="12" s="1"/>
  <c r="U333" i="12"/>
  <c r="V333" i="12" s="1"/>
  <c r="AA333" i="12"/>
  <c r="AB333" i="12" s="1"/>
  <c r="S333" i="12"/>
  <c r="T333" i="12" s="1"/>
  <c r="Y333" i="12"/>
  <c r="Z333" i="12" s="1"/>
  <c r="Q333" i="12"/>
  <c r="R333" i="12" s="1"/>
  <c r="W333" i="12"/>
  <c r="X333" i="12" s="1"/>
  <c r="Q130" i="12"/>
  <c r="R130" i="12" s="1"/>
  <c r="AE130" i="12"/>
  <c r="AF130" i="12" s="1"/>
  <c r="W130" i="12"/>
  <c r="X130" i="12" s="1"/>
  <c r="O130" i="12"/>
  <c r="P130" i="12" s="1"/>
  <c r="AC130" i="12"/>
  <c r="AD130" i="12" s="1"/>
  <c r="AA130" i="12"/>
  <c r="AB130" i="12" s="1"/>
  <c r="U130" i="12"/>
  <c r="V130" i="12" s="1"/>
  <c r="S130" i="12"/>
  <c r="T130" i="12" s="1"/>
  <c r="M130" i="12"/>
  <c r="N130" i="12" s="1"/>
  <c r="Y130" i="12"/>
  <c r="Z130" i="12" s="1"/>
  <c r="M198" i="12"/>
  <c r="N198" i="12" s="1"/>
  <c r="AE198" i="12"/>
  <c r="AA198" i="12"/>
  <c r="AC198" i="12"/>
  <c r="S198" i="12"/>
  <c r="T198" i="12" s="1"/>
  <c r="W198" i="12"/>
  <c r="Q198" i="12"/>
  <c r="O198" i="12"/>
  <c r="U198" i="12"/>
  <c r="Y198" i="12"/>
  <c r="Z198" i="12" s="1"/>
  <c r="AA71" i="12"/>
  <c r="M71" i="12"/>
  <c r="N71" i="12" s="1"/>
  <c r="Y71" i="12"/>
  <c r="Z71" i="12" s="1"/>
  <c r="W71" i="12"/>
  <c r="U71" i="12"/>
  <c r="AE71" i="12"/>
  <c r="S71" i="12"/>
  <c r="T71" i="12" s="1"/>
  <c r="AC71" i="12"/>
  <c r="O71" i="12"/>
  <c r="Q71" i="12"/>
  <c r="Q158" i="12"/>
  <c r="R158" i="12" s="1"/>
  <c r="AE158" i="12"/>
  <c r="AF158" i="12" s="1"/>
  <c r="W158" i="12"/>
  <c r="X158" i="12" s="1"/>
  <c r="O158" i="12"/>
  <c r="P158" i="12" s="1"/>
  <c r="AC158" i="12"/>
  <c r="AD158" i="12" s="1"/>
  <c r="AA158" i="12"/>
  <c r="AB158" i="12" s="1"/>
  <c r="U158" i="12"/>
  <c r="V158" i="12" s="1"/>
  <c r="S158" i="12"/>
  <c r="T158" i="12" s="1"/>
  <c r="M158" i="12"/>
  <c r="N158" i="12" s="1"/>
  <c r="Y158" i="12"/>
  <c r="Z158" i="12" s="1"/>
  <c r="U63" i="12"/>
  <c r="S63" i="12"/>
  <c r="T63" i="12" s="1"/>
  <c r="O63" i="12"/>
  <c r="M63" i="12"/>
  <c r="AE63" i="12"/>
  <c r="AF63" i="12" s="1"/>
  <c r="Y63" i="12"/>
  <c r="AC63" i="12"/>
  <c r="AA63" i="12"/>
  <c r="W63" i="12"/>
  <c r="Q63" i="12"/>
  <c r="R63" i="12" s="1"/>
  <c r="Q81" i="12"/>
  <c r="R81" i="12" s="1"/>
  <c r="AE81" i="12"/>
  <c r="AF81" i="12" s="1"/>
  <c r="W81" i="12"/>
  <c r="O81" i="12"/>
  <c r="P81" i="12" s="1"/>
  <c r="AC81" i="12"/>
  <c r="AD81" i="12" s="1"/>
  <c r="AA81" i="12"/>
  <c r="AB81" i="12" s="1"/>
  <c r="U81" i="12"/>
  <c r="S81" i="12"/>
  <c r="T81" i="12" s="1"/>
  <c r="M81" i="12"/>
  <c r="Y81" i="12"/>
  <c r="Q101" i="12"/>
  <c r="R101" i="12" s="1"/>
  <c r="AE101" i="12"/>
  <c r="AF101" i="12" s="1"/>
  <c r="W101" i="12"/>
  <c r="X101" i="12" s="1"/>
  <c r="O101" i="12"/>
  <c r="P101" i="12" s="1"/>
  <c r="AC101" i="12"/>
  <c r="AD101" i="12" s="1"/>
  <c r="AA101" i="12"/>
  <c r="AB101" i="12" s="1"/>
  <c r="U101" i="12"/>
  <c r="V101" i="12" s="1"/>
  <c r="S101" i="12"/>
  <c r="T101" i="12" s="1"/>
  <c r="M101" i="12"/>
  <c r="N101" i="12" s="1"/>
  <c r="Y101" i="12"/>
  <c r="Z101" i="12" s="1"/>
  <c r="AE77" i="12"/>
  <c r="AF77" i="12" s="1"/>
  <c r="W77" i="12"/>
  <c r="X77" i="12" s="1"/>
  <c r="O77" i="12"/>
  <c r="AC77" i="12"/>
  <c r="AD77" i="12" s="1"/>
  <c r="AA77" i="12"/>
  <c r="AB77" i="12" s="1"/>
  <c r="U77" i="12"/>
  <c r="V77" i="12" s="1"/>
  <c r="S77" i="12"/>
  <c r="M77" i="12"/>
  <c r="Y77" i="12"/>
  <c r="Z77" i="12" s="1"/>
  <c r="Q77" i="12"/>
  <c r="AE124" i="12"/>
  <c r="AF124" i="12" s="1"/>
  <c r="AA124" i="12"/>
  <c r="AB124" i="12" s="1"/>
  <c r="U124" i="12"/>
  <c r="V124" i="12" s="1"/>
  <c r="AC124" i="12"/>
  <c r="AD124" i="12" s="1"/>
  <c r="Q124" i="12"/>
  <c r="R124" i="12" s="1"/>
  <c r="Y124" i="12"/>
  <c r="Z124" i="12" s="1"/>
  <c r="S124" i="12"/>
  <c r="T124" i="12" s="1"/>
  <c r="M124" i="12"/>
  <c r="N124" i="12" s="1"/>
  <c r="W124" i="12"/>
  <c r="X124" i="12" s="1"/>
  <c r="O124" i="12"/>
  <c r="P124" i="12" s="1"/>
  <c r="Y54" i="12"/>
  <c r="AA54" i="12"/>
  <c r="U54" i="12"/>
  <c r="S54" i="12"/>
  <c r="Q54" i="12"/>
  <c r="M54" i="12"/>
  <c r="AC54" i="12"/>
  <c r="AE54" i="12"/>
  <c r="O54" i="12"/>
  <c r="W54" i="12"/>
  <c r="AC84" i="12"/>
  <c r="AD84" i="12" s="1"/>
  <c r="U84" i="12"/>
  <c r="V84" i="12" s="1"/>
  <c r="Q84" i="12"/>
  <c r="Y84" i="12"/>
  <c r="Z84" i="12" s="1"/>
  <c r="S84" i="12"/>
  <c r="O84" i="12"/>
  <c r="AA84" i="12"/>
  <c r="AB84" i="12" s="1"/>
  <c r="W84" i="12"/>
  <c r="X84" i="12" s="1"/>
  <c r="AE84" i="12"/>
  <c r="AF84" i="12" s="1"/>
  <c r="M84" i="12"/>
  <c r="AC59" i="12"/>
  <c r="Q59" i="12"/>
  <c r="AA59" i="12"/>
  <c r="Y59" i="12"/>
  <c r="O59" i="12"/>
  <c r="W59" i="12"/>
  <c r="M59" i="12"/>
  <c r="S59" i="12"/>
  <c r="AE59" i="12"/>
  <c r="AF59" i="12" s="1"/>
  <c r="U59" i="12"/>
  <c r="AC92" i="12"/>
  <c r="AD92" i="12" s="1"/>
  <c r="O92" i="12"/>
  <c r="P92" i="12" s="1"/>
  <c r="W92" i="12"/>
  <c r="X92" i="12" s="1"/>
  <c r="AE92" i="12"/>
  <c r="AF92" i="12" s="1"/>
  <c r="Q92" i="12"/>
  <c r="R92" i="12" s="1"/>
  <c r="Y92" i="12"/>
  <c r="Z92" i="12" s="1"/>
  <c r="S92" i="12"/>
  <c r="T92" i="12" s="1"/>
  <c r="M92" i="12"/>
  <c r="N92" i="12" s="1"/>
  <c r="AA92" i="12"/>
  <c r="AB92" i="12" s="1"/>
  <c r="U92" i="12"/>
  <c r="V92" i="12" s="1"/>
  <c r="S64" i="12"/>
  <c r="T64" i="12" s="1"/>
  <c r="Q64" i="12"/>
  <c r="R64" i="12" s="1"/>
  <c r="U64" i="12"/>
  <c r="AC64" i="12"/>
  <c r="O64" i="12"/>
  <c r="AA64" i="12"/>
  <c r="M64" i="12"/>
  <c r="Y64" i="12"/>
  <c r="AE64" i="12"/>
  <c r="AF64" i="12" s="1"/>
  <c r="W64" i="12"/>
  <c r="AC100" i="12"/>
  <c r="AD100" i="12" s="1"/>
  <c r="AA100" i="12"/>
  <c r="AB100" i="12" s="1"/>
  <c r="M100" i="12"/>
  <c r="N100" i="12" s="1"/>
  <c r="O100" i="12"/>
  <c r="P100" i="12" s="1"/>
  <c r="U100" i="12"/>
  <c r="V100" i="12" s="1"/>
  <c r="W100" i="12"/>
  <c r="X100" i="12" s="1"/>
  <c r="AE100" i="12"/>
  <c r="AF100" i="12" s="1"/>
  <c r="Q100" i="12"/>
  <c r="R100" i="12" s="1"/>
  <c r="Y100" i="12"/>
  <c r="Z100" i="12" s="1"/>
  <c r="S100" i="12"/>
  <c r="T100" i="12" s="1"/>
  <c r="U166" i="12"/>
  <c r="V166" i="12" s="1"/>
  <c r="W166" i="12"/>
  <c r="X166" i="12" s="1"/>
  <c r="AE166" i="12"/>
  <c r="AF166" i="12" s="1"/>
  <c r="Y166" i="12"/>
  <c r="Z166" i="12" s="1"/>
  <c r="M166" i="12"/>
  <c r="N166" i="12" s="1"/>
  <c r="Q166" i="12"/>
  <c r="R166" i="12" s="1"/>
  <c r="AC166" i="12"/>
  <c r="AD166" i="12" s="1"/>
  <c r="S166" i="12"/>
  <c r="T166" i="12" s="1"/>
  <c r="AA166" i="12"/>
  <c r="AB166" i="12" s="1"/>
  <c r="O166" i="12"/>
  <c r="P166" i="12" s="1"/>
  <c r="U70" i="12"/>
  <c r="M70" i="12"/>
  <c r="N70" i="12" s="1"/>
  <c r="Y70" i="12"/>
  <c r="Z70" i="12" s="1"/>
  <c r="AA70" i="12"/>
  <c r="Q70" i="12"/>
  <c r="S70" i="12"/>
  <c r="T70" i="12" s="1"/>
  <c r="AE70" i="12"/>
  <c r="W70" i="12"/>
  <c r="O70" i="12"/>
  <c r="AC70" i="12"/>
  <c r="AC110" i="12"/>
  <c r="AD110" i="12" s="1"/>
  <c r="O110" i="12"/>
  <c r="P110" i="12" s="1"/>
  <c r="AE110" i="12"/>
  <c r="AF110" i="12" s="1"/>
  <c r="U110" i="12"/>
  <c r="V110" i="12" s="1"/>
  <c r="AA110" i="12"/>
  <c r="AB110" i="12" s="1"/>
  <c r="S110" i="12"/>
  <c r="T110" i="12" s="1"/>
  <c r="M110" i="12"/>
  <c r="N110" i="12" s="1"/>
  <c r="Y110" i="12"/>
  <c r="Z110" i="12" s="1"/>
  <c r="W110" i="12"/>
  <c r="X110" i="12" s="1"/>
  <c r="Q110" i="12"/>
  <c r="R110" i="12" s="1"/>
  <c r="O123" i="12"/>
  <c r="P123" i="12" s="1"/>
  <c r="AC123" i="12"/>
  <c r="AD123" i="12" s="1"/>
  <c r="U123" i="12"/>
  <c r="V123" i="12" s="1"/>
  <c r="M123" i="12"/>
  <c r="N123" i="12" s="1"/>
  <c r="Y123" i="12"/>
  <c r="Z123" i="12" s="1"/>
  <c r="AA123" i="12"/>
  <c r="AB123" i="12" s="1"/>
  <c r="Q123" i="12"/>
  <c r="R123" i="12" s="1"/>
  <c r="S123" i="12"/>
  <c r="T123" i="12" s="1"/>
  <c r="AE123" i="12"/>
  <c r="AF123" i="12" s="1"/>
  <c r="W123" i="12"/>
  <c r="X123" i="12" s="1"/>
  <c r="AC187" i="12"/>
  <c r="AD187" i="12" s="1"/>
  <c r="AA187" i="12"/>
  <c r="AB187" i="12" s="1"/>
  <c r="U187" i="12"/>
  <c r="V187" i="12" s="1"/>
  <c r="Y187" i="12"/>
  <c r="Z187" i="12" s="1"/>
  <c r="Q187" i="12"/>
  <c r="R187" i="12" s="1"/>
  <c r="AE187" i="12"/>
  <c r="AF187" i="12" s="1"/>
  <c r="O187" i="12"/>
  <c r="P187" i="12" s="1"/>
  <c r="S187" i="12"/>
  <c r="T187" i="12" s="1"/>
  <c r="W187" i="12"/>
  <c r="X187" i="12" s="1"/>
  <c r="M187" i="12"/>
  <c r="N187" i="12" s="1"/>
  <c r="AE128" i="12"/>
  <c r="AF128" i="12" s="1"/>
  <c r="U128" i="12"/>
  <c r="V128" i="12" s="1"/>
  <c r="AC128" i="12"/>
  <c r="AD128" i="12" s="1"/>
  <c r="Q128" i="12"/>
  <c r="R128" i="12" s="1"/>
  <c r="O128" i="12"/>
  <c r="P128" i="12" s="1"/>
  <c r="Y128" i="12"/>
  <c r="Z128" i="12" s="1"/>
  <c r="W128" i="12"/>
  <c r="X128" i="12" s="1"/>
  <c r="AA128" i="12"/>
  <c r="AB128" i="12" s="1"/>
  <c r="M128" i="12"/>
  <c r="N128" i="12" s="1"/>
  <c r="S128" i="12"/>
  <c r="T128" i="12" s="1"/>
  <c r="Y192" i="12"/>
  <c r="W192" i="12"/>
  <c r="M192" i="12"/>
  <c r="AE192" i="12"/>
  <c r="AF192" i="12" s="1"/>
  <c r="S192" i="12"/>
  <c r="T192" i="12" s="1"/>
  <c r="AC192" i="12"/>
  <c r="AD192" i="12" s="1"/>
  <c r="AA192" i="12"/>
  <c r="AB192" i="12" s="1"/>
  <c r="O192" i="12"/>
  <c r="P192" i="12" s="1"/>
  <c r="Q192" i="12"/>
  <c r="R192" i="12" s="1"/>
  <c r="U192" i="12"/>
  <c r="AC141" i="12"/>
  <c r="AD141" i="12" s="1"/>
  <c r="W141" i="12"/>
  <c r="X141" i="12" s="1"/>
  <c r="AA141" i="12"/>
  <c r="AB141" i="12" s="1"/>
  <c r="AE141" i="12"/>
  <c r="AF141" i="12" s="1"/>
  <c r="M141" i="12"/>
  <c r="N141" i="12" s="1"/>
  <c r="Q141" i="12"/>
  <c r="R141" i="12" s="1"/>
  <c r="U141" i="12"/>
  <c r="V141" i="12" s="1"/>
  <c r="S141" i="12"/>
  <c r="T141" i="12" s="1"/>
  <c r="O141" i="12"/>
  <c r="P141" i="12" s="1"/>
  <c r="Y141" i="12"/>
  <c r="Z141" i="12" s="1"/>
  <c r="M321" i="12"/>
  <c r="N321" i="12" s="1"/>
  <c r="AE321" i="12"/>
  <c r="AF321" i="12" s="1"/>
  <c r="AC321" i="12"/>
  <c r="AD321" i="12" s="1"/>
  <c r="U321" i="12"/>
  <c r="V321" i="12" s="1"/>
  <c r="O321" i="12"/>
  <c r="P321" i="12" s="1"/>
  <c r="W321" i="12"/>
  <c r="X321" i="12" s="1"/>
  <c r="AA321" i="12"/>
  <c r="AB321" i="12" s="1"/>
  <c r="S321" i="12"/>
  <c r="T321" i="12" s="1"/>
  <c r="Y321" i="12"/>
  <c r="Z321" i="12" s="1"/>
  <c r="Q321" i="12"/>
  <c r="R321" i="12" s="1"/>
  <c r="S194" i="12"/>
  <c r="T194" i="12" s="1"/>
  <c r="AC194" i="12"/>
  <c r="AD194" i="12" s="1"/>
  <c r="AA194" i="12"/>
  <c r="AB194" i="12" s="1"/>
  <c r="W194" i="12"/>
  <c r="O194" i="12"/>
  <c r="P194" i="12" s="1"/>
  <c r="M194" i="12"/>
  <c r="Y194" i="12"/>
  <c r="AE194" i="12"/>
  <c r="AF194" i="12" s="1"/>
  <c r="U194" i="12"/>
  <c r="Q194" i="12"/>
  <c r="R194" i="12" s="1"/>
  <c r="W79" i="12"/>
  <c r="U79" i="12"/>
  <c r="S79" i="12"/>
  <c r="T79" i="12" s="1"/>
  <c r="O79" i="12"/>
  <c r="M79" i="12"/>
  <c r="N79" i="12" s="1"/>
  <c r="AE79" i="12"/>
  <c r="Y79" i="12"/>
  <c r="Z79" i="12" s="1"/>
  <c r="AC79" i="12"/>
  <c r="AA79" i="12"/>
  <c r="Q79" i="12"/>
  <c r="Y143" i="12"/>
  <c r="Z143" i="12" s="1"/>
  <c r="U143" i="12"/>
  <c r="V143" i="12" s="1"/>
  <c r="AC143" i="12"/>
  <c r="AD143" i="12" s="1"/>
  <c r="O143" i="12"/>
  <c r="P143" i="12" s="1"/>
  <c r="S143" i="12"/>
  <c r="T143" i="12" s="1"/>
  <c r="W143" i="12"/>
  <c r="X143" i="12" s="1"/>
  <c r="M143" i="12"/>
  <c r="N143" i="12" s="1"/>
  <c r="AE143" i="12"/>
  <c r="AF143" i="12" s="1"/>
  <c r="AA143" i="12"/>
  <c r="AB143" i="12" s="1"/>
  <c r="Q143" i="12"/>
  <c r="R143" i="12" s="1"/>
  <c r="O239" i="12"/>
  <c r="P239" i="12" s="1"/>
  <c r="Y239" i="12"/>
  <c r="Z239" i="12" s="1"/>
  <c r="AE239" i="12"/>
  <c r="AF239" i="12" s="1"/>
  <c r="W239" i="12"/>
  <c r="X239" i="12" s="1"/>
  <c r="U239" i="12"/>
  <c r="V239" i="12" s="1"/>
  <c r="AC239" i="12"/>
  <c r="AD239" i="12" s="1"/>
  <c r="Q239" i="12"/>
  <c r="R239" i="12" s="1"/>
  <c r="S239" i="12"/>
  <c r="T239" i="12" s="1"/>
  <c r="AA239" i="12"/>
  <c r="AB239" i="12" s="1"/>
  <c r="M239" i="12"/>
  <c r="N239" i="12" s="1"/>
  <c r="AC145" i="12"/>
  <c r="AD145" i="12" s="1"/>
  <c r="O145" i="12"/>
  <c r="P145" i="12" s="1"/>
  <c r="M145" i="12"/>
  <c r="N145" i="12" s="1"/>
  <c r="AE145" i="12"/>
  <c r="AF145" i="12" s="1"/>
  <c r="AA145" i="12"/>
  <c r="AB145" i="12" s="1"/>
  <c r="Q145" i="12"/>
  <c r="R145" i="12" s="1"/>
  <c r="Y145" i="12"/>
  <c r="Z145" i="12" s="1"/>
  <c r="W145" i="12"/>
  <c r="X145" i="12" s="1"/>
  <c r="U145" i="12"/>
  <c r="V145" i="12" s="1"/>
  <c r="S145" i="12"/>
  <c r="T145" i="12" s="1"/>
  <c r="Y196" i="12"/>
  <c r="AA196" i="12"/>
  <c r="AB196" i="12" s="1"/>
  <c r="U196" i="12"/>
  <c r="AC196" i="12"/>
  <c r="AD196" i="12" s="1"/>
  <c r="Q196" i="12"/>
  <c r="R196" i="12" s="1"/>
  <c r="W196" i="12"/>
  <c r="X196" i="12" s="1"/>
  <c r="AE196" i="12"/>
  <c r="AF196" i="12" s="1"/>
  <c r="S196" i="12"/>
  <c r="T196" i="12" s="1"/>
  <c r="M196" i="12"/>
  <c r="O196" i="12"/>
  <c r="P196" i="12" s="1"/>
  <c r="AE260" i="12"/>
  <c r="AF260" i="12" s="1"/>
  <c r="Y260" i="12"/>
  <c r="Z260" i="12" s="1"/>
  <c r="S260" i="12"/>
  <c r="T260" i="12" s="1"/>
  <c r="AA260" i="12"/>
  <c r="AB260" i="12" s="1"/>
  <c r="M260" i="12"/>
  <c r="N260" i="12" s="1"/>
  <c r="O260" i="12"/>
  <c r="P260" i="12" s="1"/>
  <c r="U260" i="12"/>
  <c r="V260" i="12" s="1"/>
  <c r="W260" i="12"/>
  <c r="X260" i="12" s="1"/>
  <c r="Q260" i="12"/>
  <c r="R260" i="12" s="1"/>
  <c r="AC260" i="12"/>
  <c r="AD260" i="12" s="1"/>
  <c r="Q217" i="12"/>
  <c r="R217" i="12" s="1"/>
  <c r="AE217" i="12"/>
  <c r="AF217" i="12" s="1"/>
  <c r="O217" i="12"/>
  <c r="P217" i="12" s="1"/>
  <c r="AC217" i="12"/>
  <c r="AD217" i="12" s="1"/>
  <c r="AA217" i="12"/>
  <c r="AB217" i="12" s="1"/>
  <c r="U217" i="12"/>
  <c r="V217" i="12" s="1"/>
  <c r="Y217" i="12"/>
  <c r="Z217" i="12" s="1"/>
  <c r="S217" i="12"/>
  <c r="T217" i="12" s="1"/>
  <c r="W217" i="12"/>
  <c r="X217" i="12" s="1"/>
  <c r="M217" i="12"/>
  <c r="N217" i="12" s="1"/>
  <c r="S281" i="12"/>
  <c r="T281" i="12" s="1"/>
  <c r="Q281" i="12"/>
  <c r="R281" i="12" s="1"/>
  <c r="Y281" i="12"/>
  <c r="Z281" i="12" s="1"/>
  <c r="AE281" i="12"/>
  <c r="AF281" i="12" s="1"/>
  <c r="W281" i="12"/>
  <c r="X281" i="12" s="1"/>
  <c r="O281" i="12"/>
  <c r="P281" i="12" s="1"/>
  <c r="AA281" i="12"/>
  <c r="AB281" i="12" s="1"/>
  <c r="AC281" i="12"/>
  <c r="AD281" i="12" s="1"/>
  <c r="U281" i="12"/>
  <c r="V281" i="12" s="1"/>
  <c r="M281" i="12"/>
  <c r="N281" i="12" s="1"/>
  <c r="O238" i="12"/>
  <c r="P238" i="12" s="1"/>
  <c r="AC238" i="12"/>
  <c r="AD238" i="12" s="1"/>
  <c r="AA238" i="12"/>
  <c r="AB238" i="12" s="1"/>
  <c r="U238" i="12"/>
  <c r="V238" i="12" s="1"/>
  <c r="S238" i="12"/>
  <c r="T238" i="12" s="1"/>
  <c r="M238" i="12"/>
  <c r="N238" i="12" s="1"/>
  <c r="Y238" i="12"/>
  <c r="Z238" i="12" s="1"/>
  <c r="Q238" i="12"/>
  <c r="R238" i="12" s="1"/>
  <c r="AE238" i="12"/>
  <c r="AF238" i="12" s="1"/>
  <c r="W238" i="12"/>
  <c r="X238" i="12" s="1"/>
  <c r="Y243" i="12"/>
  <c r="Z243" i="12" s="1"/>
  <c r="AE243" i="12"/>
  <c r="AF243" i="12" s="1"/>
  <c r="W243" i="12"/>
  <c r="X243" i="12" s="1"/>
  <c r="O243" i="12"/>
  <c r="P243" i="12" s="1"/>
  <c r="AC243" i="12"/>
  <c r="AD243" i="12" s="1"/>
  <c r="Q243" i="12"/>
  <c r="R243" i="12" s="1"/>
  <c r="S243" i="12"/>
  <c r="T243" i="12" s="1"/>
  <c r="AA243" i="12"/>
  <c r="AB243" i="12" s="1"/>
  <c r="M243" i="12"/>
  <c r="N243" i="12" s="1"/>
  <c r="U243" i="12"/>
  <c r="V243" i="12" s="1"/>
  <c r="W248" i="12"/>
  <c r="X248" i="12" s="1"/>
  <c r="S248" i="12"/>
  <c r="T248" i="12" s="1"/>
  <c r="M248" i="12"/>
  <c r="N248" i="12" s="1"/>
  <c r="AE248" i="12"/>
  <c r="AF248" i="12" s="1"/>
  <c r="O248" i="12"/>
  <c r="P248" i="12" s="1"/>
  <c r="Y248" i="12"/>
  <c r="Z248" i="12" s="1"/>
  <c r="Q248" i="12"/>
  <c r="R248" i="12" s="1"/>
  <c r="AC248" i="12"/>
  <c r="AD248" i="12" s="1"/>
  <c r="AA248" i="12"/>
  <c r="AB248" i="12" s="1"/>
  <c r="U248" i="12"/>
  <c r="V248" i="12" s="1"/>
  <c r="AC302" i="12"/>
  <c r="AD302" i="12" s="1"/>
  <c r="W302" i="12"/>
  <c r="X302" i="12" s="1"/>
  <c r="U302" i="12"/>
  <c r="V302" i="12" s="1"/>
  <c r="M302" i="12"/>
  <c r="N302" i="12" s="1"/>
  <c r="AE302" i="12"/>
  <c r="AF302" i="12" s="1"/>
  <c r="O302" i="12"/>
  <c r="P302" i="12" s="1"/>
  <c r="AA302" i="12"/>
  <c r="AB302" i="12" s="1"/>
  <c r="S302" i="12"/>
  <c r="T302" i="12" s="1"/>
  <c r="Y302" i="12"/>
  <c r="Z302" i="12" s="1"/>
  <c r="Q302" i="12"/>
  <c r="R302" i="12" s="1"/>
  <c r="U253" i="12"/>
  <c r="V253" i="12" s="1"/>
  <c r="O253" i="12"/>
  <c r="P253" i="12" s="1"/>
  <c r="M253" i="12"/>
  <c r="N253" i="12" s="1"/>
  <c r="W253" i="12"/>
  <c r="X253" i="12" s="1"/>
  <c r="AA253" i="12"/>
  <c r="AB253" i="12" s="1"/>
  <c r="S253" i="12"/>
  <c r="T253" i="12" s="1"/>
  <c r="Y253" i="12"/>
  <c r="Z253" i="12" s="1"/>
  <c r="Q253" i="12"/>
  <c r="R253" i="12" s="1"/>
  <c r="AC253" i="12"/>
  <c r="AD253" i="12" s="1"/>
  <c r="AE253" i="12"/>
  <c r="AF253" i="12" s="1"/>
  <c r="AC310" i="12"/>
  <c r="AD310" i="12" s="1"/>
  <c r="AA310" i="12"/>
  <c r="AB310" i="12" s="1"/>
  <c r="O310" i="12"/>
  <c r="P310" i="12" s="1"/>
  <c r="M310" i="12"/>
  <c r="N310" i="12" s="1"/>
  <c r="S310" i="12"/>
  <c r="T310" i="12" s="1"/>
  <c r="AE310" i="12"/>
  <c r="AF310" i="12" s="1"/>
  <c r="Q310" i="12"/>
  <c r="R310" i="12" s="1"/>
  <c r="U310" i="12"/>
  <c r="V310" i="12" s="1"/>
  <c r="Y310" i="12"/>
  <c r="Z310" i="12" s="1"/>
  <c r="W310" i="12"/>
  <c r="X310" i="12" s="1"/>
  <c r="Y274" i="12"/>
  <c r="Z274" i="12" s="1"/>
  <c r="Q274" i="12"/>
  <c r="R274" i="12" s="1"/>
  <c r="AE274" i="12"/>
  <c r="AF274" i="12" s="1"/>
  <c r="W274" i="12"/>
  <c r="X274" i="12" s="1"/>
  <c r="O274" i="12"/>
  <c r="P274" i="12" s="1"/>
  <c r="AC274" i="12"/>
  <c r="AD274" i="12" s="1"/>
  <c r="AA274" i="12"/>
  <c r="AB274" i="12" s="1"/>
  <c r="U274" i="12"/>
  <c r="V274" i="12" s="1"/>
  <c r="S274" i="12"/>
  <c r="T274" i="12" s="1"/>
  <c r="M274" i="12"/>
  <c r="N274" i="12" s="1"/>
  <c r="M311" i="12"/>
  <c r="N311" i="12" s="1"/>
  <c r="Q311" i="12"/>
  <c r="R311" i="12" s="1"/>
  <c r="AC311" i="12"/>
  <c r="AD311" i="12" s="1"/>
  <c r="Y311" i="12"/>
  <c r="Z311" i="12" s="1"/>
  <c r="AE311" i="12"/>
  <c r="AF311" i="12" s="1"/>
  <c r="W311" i="12"/>
  <c r="X311" i="12" s="1"/>
  <c r="O311" i="12"/>
  <c r="P311" i="12" s="1"/>
  <c r="U311" i="12"/>
  <c r="V311" i="12" s="1"/>
  <c r="AA311" i="12"/>
  <c r="AB311" i="12" s="1"/>
  <c r="S311" i="12"/>
  <c r="T311" i="12" s="1"/>
  <c r="S331" i="12"/>
  <c r="T331" i="12" s="1"/>
  <c r="AA331" i="12"/>
  <c r="AB331" i="12" s="1"/>
  <c r="Y331" i="12"/>
  <c r="Z331" i="12" s="1"/>
  <c r="Q331" i="12"/>
  <c r="R331" i="12" s="1"/>
  <c r="AE331" i="12"/>
  <c r="AF331" i="12" s="1"/>
  <c r="M331" i="12"/>
  <c r="N331" i="12" s="1"/>
  <c r="U331" i="12"/>
  <c r="V331" i="12" s="1"/>
  <c r="O331" i="12"/>
  <c r="P331" i="12" s="1"/>
  <c r="AC331" i="12"/>
  <c r="AD331" i="12" s="1"/>
  <c r="W331" i="12"/>
  <c r="X331" i="12" s="1"/>
  <c r="O11" i="8"/>
  <c r="K11" i="8" s="1"/>
  <c r="O32" i="12"/>
  <c r="O33" i="12"/>
  <c r="O17" i="12"/>
  <c r="O18" i="12"/>
  <c r="O27" i="8"/>
  <c r="O32" i="8"/>
  <c r="O27" i="12"/>
  <c r="O26" i="12"/>
  <c r="O29" i="8"/>
  <c r="O12" i="12"/>
  <c r="K12" i="12" s="1"/>
  <c r="O11" i="12"/>
  <c r="K11" i="12" s="1"/>
  <c r="O29" i="12"/>
  <c r="O30" i="12"/>
  <c r="O14" i="12"/>
  <c r="K14" i="12" s="1"/>
  <c r="O15" i="12"/>
  <c r="K15" i="12" s="1"/>
  <c r="O21" i="12" l="1"/>
  <c r="O20" i="12"/>
  <c r="O17" i="8"/>
  <c r="O24" i="8"/>
  <c r="K24" i="8" s="1"/>
  <c r="O23" i="8"/>
  <c r="K23" i="8" s="1"/>
  <c r="AB66" i="12"/>
  <c r="P66" i="12"/>
  <c r="AD66" i="12"/>
  <c r="AB65" i="12"/>
  <c r="AD65" i="12"/>
  <c r="P65" i="12"/>
  <c r="AD64" i="12"/>
  <c r="AB64" i="12"/>
  <c r="X58" i="12"/>
  <c r="P64" i="12"/>
  <c r="Z58" i="12"/>
  <c r="Z66" i="12"/>
  <c r="N66" i="12"/>
  <c r="X66" i="12"/>
  <c r="V66" i="12"/>
  <c r="AD63" i="12"/>
  <c r="X65" i="12"/>
  <c r="V65" i="12"/>
  <c r="Z57" i="12"/>
  <c r="X57" i="12"/>
  <c r="P63" i="12"/>
  <c r="AB63" i="12"/>
  <c r="Z65" i="12"/>
  <c r="N65" i="12"/>
  <c r="N64" i="12"/>
  <c r="V64" i="12"/>
  <c r="X64" i="12"/>
  <c r="AD62" i="12"/>
  <c r="AB62" i="12"/>
  <c r="Z64" i="12"/>
  <c r="P62" i="12"/>
  <c r="AD61" i="12"/>
  <c r="Z63" i="12"/>
  <c r="P61" i="12"/>
  <c r="AB61" i="12"/>
  <c r="O20" i="8"/>
  <c r="X63" i="12"/>
  <c r="V63" i="12"/>
  <c r="N63" i="12"/>
  <c r="P60" i="12"/>
  <c r="AB60" i="12"/>
  <c r="V62" i="12"/>
  <c r="Z62" i="12"/>
  <c r="Z44" i="12"/>
  <c r="O12" i="8"/>
  <c r="K12" i="8" s="1"/>
  <c r="X62" i="12"/>
  <c r="AD60" i="12"/>
  <c r="N62" i="12"/>
  <c r="V61" i="12"/>
  <c r="X61" i="12"/>
  <c r="N61" i="12"/>
  <c r="Z61" i="12"/>
  <c r="V60" i="12"/>
  <c r="AB59" i="12"/>
  <c r="X60" i="12"/>
  <c r="Z60" i="12"/>
  <c r="AD59" i="12"/>
  <c r="N60" i="12"/>
  <c r="V59" i="12"/>
  <c r="X59" i="12"/>
  <c r="Z59" i="12"/>
  <c r="O21" i="8"/>
  <c r="AD58" i="12"/>
  <c r="AB58" i="12"/>
  <c r="V58" i="12"/>
  <c r="V57" i="12"/>
  <c r="R46" i="12"/>
  <c r="T46" i="12"/>
  <c r="O35" i="8"/>
  <c r="AD57" i="12"/>
  <c r="AB57" i="12"/>
  <c r="AB56" i="12"/>
  <c r="T45" i="12"/>
  <c r="N45" i="12"/>
  <c r="AD56" i="12"/>
  <c r="AD55" i="12"/>
  <c r="AB55" i="12"/>
  <c r="T44" i="12"/>
  <c r="N44" i="12"/>
  <c r="R48" i="12"/>
  <c r="T48" i="12"/>
  <c r="N43" i="12"/>
  <c r="O24" i="12"/>
  <c r="K24" i="12" s="1"/>
  <c r="T55" i="12"/>
  <c r="T50" i="12"/>
  <c r="R50" i="12"/>
  <c r="P55" i="12"/>
  <c r="R55" i="12"/>
  <c r="T54" i="12"/>
  <c r="T47" i="12"/>
  <c r="T53" i="12"/>
  <c r="T52" i="12"/>
  <c r="O36" i="8"/>
  <c r="O23" i="12"/>
  <c r="K23" i="12" s="1"/>
  <c r="O36" i="12"/>
  <c r="O35" i="12"/>
  <c r="N47" i="12"/>
  <c r="P48" i="12"/>
  <c r="AD48" i="12"/>
  <c r="Z47" i="12"/>
  <c r="X51" i="12"/>
  <c r="AB46" i="12"/>
  <c r="AB48" i="12"/>
  <c r="Z51" i="12"/>
  <c r="P46" i="12"/>
  <c r="AD46" i="12"/>
  <c r="AB49" i="12"/>
  <c r="AD49" i="12"/>
  <c r="Z52" i="12"/>
  <c r="N52" i="12"/>
  <c r="N53" i="12"/>
  <c r="AD50" i="12"/>
  <c r="Z49" i="12"/>
  <c r="Z53" i="12"/>
  <c r="V49" i="12"/>
  <c r="AB50" i="12"/>
  <c r="X49" i="12"/>
  <c r="P50" i="12"/>
  <c r="Z54" i="12"/>
  <c r="V51" i="12"/>
  <c r="T56" i="12"/>
  <c r="AD51" i="12"/>
  <c r="P56" i="12"/>
  <c r="N54" i="12"/>
  <c r="AB51" i="12"/>
  <c r="R56" i="12"/>
  <c r="AD47" i="12"/>
  <c r="X54" i="12"/>
  <c r="AB54" i="12"/>
  <c r="P47" i="12"/>
  <c r="N48" i="12"/>
  <c r="N50" i="12"/>
  <c r="P44" i="12"/>
  <c r="X46" i="12"/>
  <c r="V56" i="12"/>
  <c r="P52" i="12"/>
  <c r="V45" i="12"/>
  <c r="AB45" i="12"/>
  <c r="X50" i="12"/>
  <c r="P54" i="12"/>
  <c r="X47" i="12"/>
  <c r="P53" i="12"/>
  <c r="AB53" i="12"/>
  <c r="X43" i="12"/>
  <c r="V43" i="12"/>
  <c r="R51" i="12"/>
  <c r="R49" i="12"/>
  <c r="AF44" i="12"/>
  <c r="V46" i="12"/>
  <c r="X52" i="12"/>
  <c r="X45" i="12"/>
  <c r="V54" i="12"/>
  <c r="X44" i="12"/>
  <c r="AF54" i="12"/>
  <c r="AF47" i="12"/>
  <c r="V53" i="12"/>
  <c r="Z48" i="12"/>
  <c r="P43" i="12"/>
  <c r="T51" i="12"/>
  <c r="X55" i="12"/>
  <c r="N55" i="12"/>
  <c r="AD44" i="12"/>
  <c r="R44" i="12"/>
  <c r="N56" i="12"/>
  <c r="T57" i="12"/>
  <c r="P58" i="12"/>
  <c r="AD45" i="12"/>
  <c r="X48" i="12"/>
  <c r="N58" i="12"/>
  <c r="AD54" i="12"/>
  <c r="X53" i="12"/>
  <c r="AB43" i="12"/>
  <c r="Z55" i="12"/>
  <c r="T49" i="12"/>
  <c r="R52" i="12"/>
  <c r="R58" i="12"/>
  <c r="AF45" i="12"/>
  <c r="AB52" i="12"/>
  <c r="R47" i="12"/>
  <c r="AD53" i="12"/>
  <c r="R43" i="12"/>
  <c r="Z50" i="12"/>
  <c r="N51" i="12"/>
  <c r="V44" i="12"/>
  <c r="Z46" i="12"/>
  <c r="Z56" i="12"/>
  <c r="N57" i="12"/>
  <c r="AF52" i="12"/>
  <c r="P45" i="12"/>
  <c r="V48" i="12"/>
  <c r="P51" i="12"/>
  <c r="X56" i="12"/>
  <c r="R54" i="12"/>
  <c r="AB47" i="12"/>
  <c r="AF53" i="12"/>
  <c r="V50" i="12"/>
  <c r="V55" i="12"/>
  <c r="N49" i="12"/>
  <c r="AB44" i="12"/>
  <c r="N46" i="12"/>
  <c r="R57" i="12"/>
  <c r="R45" i="12"/>
  <c r="V47" i="12"/>
  <c r="R53" i="12"/>
  <c r="P49" i="12"/>
  <c r="P57" i="12"/>
  <c r="V52" i="12"/>
  <c r="AD52" i="12"/>
  <c r="T58" i="12"/>
  <c r="N59" i="12"/>
  <c r="P59" i="12"/>
  <c r="R59" i="12"/>
  <c r="T59" i="12"/>
  <c r="R198" i="12"/>
  <c r="X201" i="12"/>
  <c r="AD193" i="12"/>
  <c r="AD191" i="12"/>
  <c r="P191" i="12"/>
  <c r="V189" i="12"/>
  <c r="T197" i="12"/>
  <c r="T204" i="12"/>
  <c r="R195" i="12"/>
  <c r="V202" i="12"/>
  <c r="AF200" i="12"/>
  <c r="R199" i="12"/>
  <c r="V194" i="12"/>
  <c r="X198" i="12"/>
  <c r="Z201" i="12"/>
  <c r="P193" i="12"/>
  <c r="AF193" i="12"/>
  <c r="R191" i="12"/>
  <c r="X191" i="12"/>
  <c r="AB189" i="12"/>
  <c r="T195" i="12"/>
  <c r="V190" i="12"/>
  <c r="N202" i="12"/>
  <c r="R205" i="12"/>
  <c r="AB199" i="12"/>
  <c r="Z194" i="12"/>
  <c r="R203" i="12"/>
  <c r="AB193" i="12"/>
  <c r="AF191" i="12"/>
  <c r="X189" i="12"/>
  <c r="N204" i="12"/>
  <c r="AD190" i="12"/>
  <c r="T205" i="12"/>
  <c r="V200" i="12"/>
  <c r="P199" i="12"/>
  <c r="N194" i="12"/>
  <c r="AD198" i="12"/>
  <c r="R193" i="12"/>
  <c r="P197" i="12"/>
  <c r="N197" i="12"/>
  <c r="R204" i="12"/>
  <c r="Z202" i="12"/>
  <c r="N205" i="12"/>
  <c r="AF199" i="12"/>
  <c r="V196" i="12"/>
  <c r="N192" i="12"/>
  <c r="AB198" i="12"/>
  <c r="T203" i="12"/>
  <c r="V201" i="12"/>
  <c r="P189" i="12"/>
  <c r="AF190" i="12"/>
  <c r="X202" i="12"/>
  <c r="P200" i="12"/>
  <c r="V199" i="12"/>
  <c r="X194" i="12"/>
  <c r="V192" i="12"/>
  <c r="X192" i="12"/>
  <c r="AF198" i="12"/>
  <c r="N201" i="12"/>
  <c r="X193" i="12"/>
  <c r="R189" i="12"/>
  <c r="P204" i="12"/>
  <c r="R190" i="12"/>
  <c r="X200" i="12"/>
  <c r="N196" i="12"/>
  <c r="Z196" i="12"/>
  <c r="Z192" i="12"/>
  <c r="V198" i="12"/>
  <c r="V191" i="12"/>
  <c r="AF189" i="12"/>
  <c r="R197" i="12"/>
  <c r="P195" i="12"/>
  <c r="AB190" i="12"/>
  <c r="X190" i="12"/>
  <c r="P205" i="12"/>
  <c r="AD200" i="12"/>
  <c r="AB200" i="12"/>
  <c r="AD199" i="12"/>
  <c r="P198" i="12"/>
  <c r="P203" i="12"/>
  <c r="N203" i="12"/>
  <c r="V193" i="12"/>
  <c r="AB191" i="12"/>
  <c r="AD189" i="12"/>
  <c r="N195" i="12"/>
  <c r="P190" i="12"/>
  <c r="R200" i="12"/>
  <c r="X199" i="12"/>
  <c r="AD79" i="12"/>
  <c r="AD70" i="12"/>
  <c r="P84" i="12"/>
  <c r="AF71" i="12"/>
  <c r="P85" i="12"/>
  <c r="AD78" i="12"/>
  <c r="X76" i="12"/>
  <c r="AF43" i="12"/>
  <c r="X80" i="12"/>
  <c r="P73" i="12"/>
  <c r="AB73" i="12"/>
  <c r="X69" i="12"/>
  <c r="N74" i="12"/>
  <c r="P70" i="12"/>
  <c r="V70" i="12"/>
  <c r="T84" i="12"/>
  <c r="P77" i="12"/>
  <c r="V81" i="12"/>
  <c r="V71" i="12"/>
  <c r="N83" i="12"/>
  <c r="R85" i="12"/>
  <c r="AD80" i="12"/>
  <c r="X73" i="12"/>
  <c r="AF69" i="12"/>
  <c r="Z74" i="12"/>
  <c r="AF79" i="12"/>
  <c r="X70" i="12"/>
  <c r="R77" i="12"/>
  <c r="X71" i="12"/>
  <c r="P83" i="12"/>
  <c r="R78" i="12"/>
  <c r="AF80" i="12"/>
  <c r="AF73" i="12"/>
  <c r="Z72" i="12"/>
  <c r="AF70" i="12"/>
  <c r="R84" i="12"/>
  <c r="N85" i="12"/>
  <c r="P78" i="12"/>
  <c r="Z82" i="12"/>
  <c r="R80" i="12"/>
  <c r="N82" i="12"/>
  <c r="V82" i="12"/>
  <c r="R73" i="12"/>
  <c r="AB69" i="12"/>
  <c r="R75" i="12"/>
  <c r="X74" i="12"/>
  <c r="P79" i="12"/>
  <c r="N84" i="12"/>
  <c r="N77" i="12"/>
  <c r="R71" i="12"/>
  <c r="T85" i="12"/>
  <c r="V78" i="12"/>
  <c r="Z76" i="12"/>
  <c r="Z43" i="12"/>
  <c r="AB80" i="12"/>
  <c r="V69" i="12"/>
  <c r="P75" i="12"/>
  <c r="R70" i="12"/>
  <c r="T77" i="12"/>
  <c r="X81" i="12"/>
  <c r="P71" i="12"/>
  <c r="AB71" i="12"/>
  <c r="R83" i="12"/>
  <c r="AF78" i="12"/>
  <c r="N76" i="12"/>
  <c r="AD43" i="12"/>
  <c r="R69" i="12"/>
  <c r="V72" i="12"/>
  <c r="N72" i="12"/>
  <c r="R79" i="12"/>
  <c r="V79" i="12"/>
  <c r="AB70" i="12"/>
  <c r="Z81" i="12"/>
  <c r="AD71" i="12"/>
  <c r="T83" i="12"/>
  <c r="AB78" i="12"/>
  <c r="T43" i="12"/>
  <c r="P80" i="12"/>
  <c r="AD69" i="12"/>
  <c r="N75" i="12"/>
  <c r="X72" i="12"/>
  <c r="AB79" i="12"/>
  <c r="X79" i="12"/>
  <c r="N81" i="12"/>
  <c r="X78" i="12"/>
  <c r="V76" i="12"/>
  <c r="V80" i="12"/>
  <c r="X82" i="12"/>
  <c r="AD73" i="12"/>
  <c r="V73" i="12"/>
  <c r="P69" i="12"/>
  <c r="T75" i="12"/>
  <c r="V74" i="12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Steve Gault:</t>
        </r>
        <r>
          <rPr>
            <sz val="8"/>
            <color indexed="81"/>
            <rFont val="Tahoma"/>
            <family val="2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<sst xmlns="http://schemas.openxmlformats.org/spreadsheetml/2006/main" count="338" uniqueCount="212">
  <si>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</si>
  <si>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</si>
  <si>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</si>
  <si>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</si>
  <si>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</si>
  <si>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</si>
  <si>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</si>
  <si>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</si>
  <si>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</si>
  <si>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</si>
  <si>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</si>
  <si>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</si>
  <si>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</si>
  <si>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</si>
  <si>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</si>
  <si>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</si>
  <si>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</si>
  <si>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</si>
  <si>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</si>
  <si>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</si>
  <si>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</si>
  <si>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</si>
  <si>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</si>
  <si>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</si>
  <si>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</si>
  <si>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</si>
  <si>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</si>
  <si>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</si>
  <si>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</si>
  <si>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</si>
  <si>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</si>
  <si>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</si>
  <si>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</si>
  <si>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</si>
  <si>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</si>
  <si>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</si>
  <si>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</si>
  <si>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</si>
  <si>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</si>
  <si>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</si>
  <si>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</si>
  <si>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</si>
  <si>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</si>
  <si>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</si>
  <si>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</si>
  <si>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</si>
  <si>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</si>
  <si>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</si>
  <si>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</si>
  <si>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</si>
  <si>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</si>
  <si>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</si>
  <si>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</si>
  <si>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</si>
  <si>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</si>
  <si>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</si>
  <si>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</si>
  <si>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Rank w/o JV</t>
  </si>
  <si>
    <t>Place w/o JV</t>
  </si>
  <si>
    <t>Manheim Township</t>
  </si>
  <si>
    <t>MT</t>
  </si>
  <si>
    <t>Cedar Crest</t>
  </si>
  <si>
    <t>CC</t>
  </si>
  <si>
    <t>Solanco</t>
  </si>
  <si>
    <t>S</t>
  </si>
  <si>
    <t>Varsity</t>
  </si>
  <si>
    <t>Arnold, Aidan</t>
  </si>
  <si>
    <t>Basile, Michael</t>
  </si>
  <si>
    <t>Bernahrdt, Mitchell</t>
  </si>
  <si>
    <t>Bhaila, Tahir</t>
  </si>
  <si>
    <t>Boomsma, Alex</t>
  </si>
  <si>
    <t>Brennan, Hayden</t>
  </si>
  <si>
    <t>Brill, Derek</t>
  </si>
  <si>
    <t>Dao, Jacob</t>
  </si>
  <si>
    <t>Dorenkamp, Evan</t>
  </si>
  <si>
    <t>Emig, Micah</t>
  </si>
  <si>
    <t>Farkas, Dimitry</t>
  </si>
  <si>
    <t>Foster, Adam</t>
  </si>
  <si>
    <t>Geib, Dieter</t>
  </si>
  <si>
    <t>Gibble, Drew</t>
  </si>
  <si>
    <t>Gingrich, Jack</t>
  </si>
  <si>
    <t>Greiner, Drew</t>
  </si>
  <si>
    <t>Gusavage, Andrew</t>
  </si>
  <si>
    <t>Henshaw, Maxwell</t>
  </si>
  <si>
    <t>Horton, Riley</t>
  </si>
  <si>
    <t>Kehr, Christian</t>
  </si>
  <si>
    <t>McGlynn, Patrick</t>
  </si>
  <si>
    <t>Messner, Luke</t>
  </si>
  <si>
    <t>Miller, Ian</t>
  </si>
  <si>
    <t>Morara, Elvis</t>
  </si>
  <si>
    <t>Newman, Eddie</t>
  </si>
  <si>
    <t>Oster, Nicholas</t>
  </si>
  <si>
    <t>Palmer, Jackson</t>
  </si>
  <si>
    <t>Perez, Keven</t>
  </si>
  <si>
    <t>Rathman, Ben</t>
  </si>
  <si>
    <t>Romano, Ethan</t>
  </si>
  <si>
    <t>Sassaman, Drew</t>
  </si>
  <si>
    <t>Schuyler, Braden</t>
  </si>
  <si>
    <t>Schwartz, Colton</t>
  </si>
  <si>
    <t>Severe, Hayden</t>
  </si>
  <si>
    <t>Sprague, Alexander</t>
  </si>
  <si>
    <t>Steger, Michael</t>
  </si>
  <si>
    <t>Stevens, Tyler</t>
  </si>
  <si>
    <t>Wilk, Travis</t>
  </si>
  <si>
    <t>Bare, Zach</t>
  </si>
  <si>
    <t>Barrett, Jake</t>
  </si>
  <si>
    <t>Bender, Dakota</t>
  </si>
  <si>
    <t>Bildheiser, Tommy</t>
  </si>
  <si>
    <t>Hinegardner, Luke</t>
  </si>
  <si>
    <t>Horst, Ryan</t>
  </si>
  <si>
    <t>Laliberte, DJ</t>
  </si>
  <si>
    <t>Marsden, Zach</t>
  </si>
  <si>
    <t>McElroy, Ben</t>
  </si>
  <si>
    <t>Nazeeri, Alexander</t>
  </si>
  <si>
    <t>Scicchitano, Ryan</t>
  </si>
  <si>
    <t>Sheffield, William</t>
  </si>
  <si>
    <t>Smith-Rodriguez, Dominique</t>
  </si>
  <si>
    <t>Stebbins, Daniel</t>
  </si>
  <si>
    <t>Tobias, Gabriel</t>
  </si>
  <si>
    <t>Traina, Isaac</t>
  </si>
  <si>
    <t>Weber, Miles</t>
  </si>
  <si>
    <t>Wolfe, Ryan</t>
  </si>
  <si>
    <t>Zimmerman, Zach</t>
  </si>
  <si>
    <t>Angel Daniel</t>
  </si>
  <si>
    <t>Ben Stickler</t>
  </si>
  <si>
    <t>Jose Serrano</t>
  </si>
  <si>
    <t>Aidan McBride</t>
  </si>
  <si>
    <t>Dan Keller</t>
  </si>
  <si>
    <t>Tate Fisher</t>
  </si>
  <si>
    <t>Evan Hastings</t>
  </si>
  <si>
    <t>Colin Althoff</t>
  </si>
  <si>
    <t>Brandon Daniel</t>
  </si>
  <si>
    <t>Nathan Eller</t>
  </si>
  <si>
    <t>Sean Keller</t>
  </si>
  <si>
    <t>Lance Workman</t>
  </si>
  <si>
    <t>Josh Kimes</t>
  </si>
  <si>
    <t>Kyle Stively</t>
  </si>
  <si>
    <t>Mason Sinclair</t>
  </si>
  <si>
    <t>Ryan Vanover</t>
  </si>
  <si>
    <t>Liam Findley</t>
  </si>
  <si>
    <t>Avery Jacobson</t>
  </si>
  <si>
    <t>Thomas Stienhauer</t>
  </si>
  <si>
    <t>16.53</t>
  </si>
  <si>
    <t>17.18</t>
  </si>
  <si>
    <t>17.48</t>
  </si>
  <si>
    <t>17.55</t>
  </si>
  <si>
    <t>18.01</t>
  </si>
  <si>
    <t>18.14</t>
  </si>
  <si>
    <t>18.27</t>
  </si>
  <si>
    <t>18.36</t>
  </si>
  <si>
    <t>18.46</t>
  </si>
  <si>
    <t>18.47</t>
  </si>
  <si>
    <t>18.49</t>
  </si>
  <si>
    <t>18.57</t>
  </si>
  <si>
    <t>19.06</t>
  </si>
  <si>
    <t>19.08</t>
  </si>
  <si>
    <t>19.25</t>
  </si>
  <si>
    <t>19.28</t>
  </si>
  <si>
    <t>19.32</t>
  </si>
  <si>
    <t>19.37</t>
  </si>
  <si>
    <t>19.38</t>
  </si>
  <si>
    <t>19.39</t>
  </si>
  <si>
    <t>19.48</t>
  </si>
  <si>
    <t>19.51</t>
  </si>
  <si>
    <t>19.50</t>
  </si>
  <si>
    <t>20.03</t>
  </si>
  <si>
    <t>20.16</t>
  </si>
  <si>
    <t>20.30</t>
  </si>
  <si>
    <t>20.47</t>
  </si>
  <si>
    <t>20.48</t>
  </si>
  <si>
    <t>20.53</t>
  </si>
  <si>
    <t>21.07</t>
  </si>
  <si>
    <t>21.08</t>
  </si>
  <si>
    <t>21.11</t>
  </si>
  <si>
    <t>21.12</t>
  </si>
  <si>
    <t>21.14</t>
  </si>
  <si>
    <t>21.15</t>
  </si>
  <si>
    <t>21.27</t>
  </si>
  <si>
    <t>21.28</t>
  </si>
  <si>
    <t>21.36</t>
  </si>
  <si>
    <t>21.37</t>
  </si>
  <si>
    <t>21.41</t>
  </si>
  <si>
    <t>21.59</t>
  </si>
  <si>
    <t>22.26</t>
  </si>
  <si>
    <t>22.30</t>
  </si>
  <si>
    <t>22.37</t>
  </si>
  <si>
    <t>22.38</t>
  </si>
  <si>
    <t>22.50</t>
  </si>
  <si>
    <t>22.51</t>
  </si>
  <si>
    <t>22.54</t>
  </si>
  <si>
    <t>22.56</t>
  </si>
  <si>
    <t>23</t>
  </si>
  <si>
    <t>23.34</t>
  </si>
  <si>
    <t>23.53</t>
  </si>
  <si>
    <t>23.58</t>
  </si>
  <si>
    <t>24.01</t>
  </si>
  <si>
    <t>24.12</t>
  </si>
  <si>
    <t>24.32</t>
  </si>
  <si>
    <t>24.36</t>
  </si>
  <si>
    <t>24.51</t>
  </si>
  <si>
    <t>25</t>
  </si>
  <si>
    <t>25.16</t>
  </si>
  <si>
    <t>25.31</t>
  </si>
  <si>
    <t>25.41</t>
  </si>
  <si>
    <t>25.43</t>
  </si>
  <si>
    <t>25.48</t>
  </si>
  <si>
    <t>25,54</t>
  </si>
  <si>
    <t>26</t>
  </si>
  <si>
    <t>26.59</t>
  </si>
  <si>
    <t>27</t>
  </si>
  <si>
    <t>27.02</t>
  </si>
  <si>
    <t>27.05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</si>
</sst>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3" sqref="B13"/>
    </sheetView>
  </sheetViews>
  <sheetFormatPr defaultColWidth="8.81640625" defaultRowHeight="12.5" x14ac:dyDescent="0.25"/>
  <cols>
    <col min="2" max="2" width="27.45312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59</v>
      </c>
      <c r="C4" s="22" t="s">
        <v>60</v>
      </c>
    </row>
    <row r="5" spans="1:3" x14ac:dyDescent="0.25">
      <c r="A5" t="s">
        <v>2</v>
      </c>
      <c r="B5" s="21" t="s">
        <v>61</v>
      </c>
      <c r="C5" s="22" t="s">
        <v>62</v>
      </c>
    </row>
    <row r="6" spans="1:3" x14ac:dyDescent="0.25">
      <c r="A6" t="s">
        <v>5</v>
      </c>
      <c r="B6" s="21" t="s">
        <v>63</v>
      </c>
      <c r="C6" s="22" t="s">
        <v>64</v>
      </c>
    </row>
    <row r="7" spans="1:3" hidden="1" x14ac:dyDescent="0.25">
      <c r="A7" t="s">
        <v>6</v>
      </c>
      <c r="B7" s="21" t="s">
        <v>49</v>
      </c>
      <c r="C7" s="22" t="s">
        <v>50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43347</v>
      </c>
    </row>
    <row r="12" spans="1:3" x14ac:dyDescent="0.25">
      <c r="A12" t="s">
        <v>8</v>
      </c>
      <c r="B12" s="21" t="s">
        <v>65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59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N542"/>
  <sheetViews>
    <sheetView showGridLines="0" showRowColHeaders="0" zoomScaleNormal="100" workbookViewId="0">
      <selection activeCell="B43" sqref="B43:F43"/>
    </sheetView>
  </sheetViews>
  <sheetFormatPr defaultColWidth="8.81640625" defaultRowHeight="12.5" x14ac:dyDescent="0.25"/>
  <cols>
    <col min="1" max="1" width="6.6328125" customWidth="1"/>
    <col min="2" max="2" width="13.6328125" customWidth="1"/>
    <col min="3" max="10" width="5.6328125" customWidth="1"/>
    <col min="11" max="11" width="8.6328125" customWidth="1"/>
    <col min="12" max="33" width="9.1796875" hidden="1" customWidth="1"/>
    <col min="39" max="40" width="9.1796875" hidden="1" customWidth="1"/>
  </cols>
  <sheetData>
    <row r="1" spans="1:40" ht="15.5" x14ac:dyDescent="0.35">
      <c r="A1" s="100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I1" s="74" t="s">
        <v>52</v>
      </c>
      <c r="AM1" t="s">
        <v>53</v>
      </c>
    </row>
    <row r="2" spans="1:40" ht="13" x14ac:dyDescent="0.3">
      <c r="A2" s="101" t="str">
        <f>Team1&amp;", "&amp;Team2&amp;", and "&amp;Team3</f>
        <v>Manheim Township, Cedar Crest, and Solanco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1" t="s">
        <v>36</v>
      </c>
      <c r="AI2">
        <f>NumRunners1+NumRunners2+NumRunners3</f>
        <v>69</v>
      </c>
      <c r="AM2">
        <v>0</v>
      </c>
      <c r="AN2">
        <v>1</v>
      </c>
    </row>
    <row r="3" spans="1:40" x14ac:dyDescent="0.25">
      <c r="A3" s="102" t="str">
        <f>"at "&amp;'Meet Info'!B14</f>
        <v>at Manheim Township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AM3">
        <v>35</v>
      </c>
      <c r="AN3">
        <v>2</v>
      </c>
    </row>
    <row r="4" spans="1:40" ht="13" x14ac:dyDescent="0.3">
      <c r="A4" s="103">
        <f>'Meet Info'!B10</f>
        <v>43347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AI4" s="75" t="s">
        <v>54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98" t="str">
        <f>'Meet Info'!B12&amp;" "&amp;'Meet Info'!B13</f>
        <v>Varsity Boys</v>
      </c>
      <c r="B5" s="98"/>
      <c r="C5" s="98"/>
      <c r="D5" s="98"/>
      <c r="E5" s="98"/>
      <c r="F5" s="98"/>
      <c r="G5" s="98"/>
      <c r="H5" s="98"/>
      <c r="I5" s="98"/>
      <c r="J5" s="98"/>
      <c r="K5" s="98"/>
      <c r="AM5">
        <f>AM4+45</f>
        <v>125</v>
      </c>
      <c r="AN5">
        <v>4</v>
      </c>
    </row>
    <row r="6" spans="1:40" ht="6" customHeight="1" x14ac:dyDescent="0.3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AM6">
        <f>AM5+45</f>
        <v>170</v>
      </c>
      <c r="AN6">
        <v>5</v>
      </c>
    </row>
    <row r="7" spans="1:40" x14ac:dyDescent="0.25">
      <c r="A7" s="104" t="s">
        <v>51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5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5" t="str">
        <f>Team1</f>
        <v>Manheim Township</v>
      </c>
      <c r="B11" s="96"/>
      <c r="C11" s="87">
        <f t="shared" ref="C11:J11" si="0">IF(NumRunners1&gt;=C$9,VLOOKUP(C$9,Team1Position,2,FALSE),"")</f>
        <v>1</v>
      </c>
      <c r="D11" s="87">
        <f t="shared" si="0"/>
        <v>3</v>
      </c>
      <c r="E11" s="87">
        <f t="shared" si="0"/>
        <v>6</v>
      </c>
      <c r="F11" s="87">
        <f t="shared" si="0"/>
        <v>7</v>
      </c>
      <c r="G11" s="87">
        <f t="shared" si="0"/>
        <v>8</v>
      </c>
      <c r="H11" s="52">
        <f t="shared" si="0"/>
        <v>9</v>
      </c>
      <c r="I11" s="52">
        <f t="shared" si="0"/>
        <v>10</v>
      </c>
      <c r="J11" s="52">
        <f t="shared" si="0"/>
        <v>14</v>
      </c>
      <c r="K11" s="53" t="str">
        <f>IF(AND(L11="F",L12=""),55,IF(AND(L11="",L12="F"),15,IF(AND(L11="F",L12="F"),"NS",SUM(C11:G11)&amp;O11)))</f>
        <v>25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7" t="str">
        <f>Team2</f>
        <v>Cedar Crest</v>
      </c>
      <c r="B12" s="97"/>
      <c r="C12" s="89">
        <f t="shared" ref="C12:J12" si="1">IF(NumRunners2&gt;=C$9,VLOOKUP(C$9,Team2Position,2,FALSE),"")</f>
        <v>2</v>
      </c>
      <c r="D12" s="89">
        <f t="shared" si="1"/>
        <v>4</v>
      </c>
      <c r="E12" s="89">
        <f t="shared" si="1"/>
        <v>5</v>
      </c>
      <c r="F12" s="89">
        <f t="shared" si="1"/>
        <v>11</v>
      </c>
      <c r="G12" s="89">
        <f t="shared" si="1"/>
        <v>12</v>
      </c>
      <c r="H12" s="55">
        <f t="shared" si="1"/>
        <v>13</v>
      </c>
      <c r="I12" s="55">
        <f t="shared" si="1"/>
        <v>15</v>
      </c>
      <c r="J12" s="55">
        <f t="shared" si="1"/>
        <v>16</v>
      </c>
      <c r="K12" s="56" t="str">
        <f>IF(AND(L11="F",L12=""),15,IF(AND(L11="",L12="F"),55,IF(AND(L11="F",L12="F"),"NS",SUM(C12:G12)&amp;O12)))</f>
        <v>34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6" t="str">
        <f>Team1</f>
        <v>Manheim Township</v>
      </c>
      <c r="B14" s="96"/>
      <c r="C14" s="87">
        <f t="shared" ref="C14:J14" si="2">IF(NumRunners1&gt;=C$9,VLOOKUP(C$9,Team1Position,3,FALSE),"")</f>
        <v>1</v>
      </c>
      <c r="D14" s="87">
        <f t="shared" si="2"/>
        <v>2</v>
      </c>
      <c r="E14" s="87">
        <f t="shared" si="2"/>
        <v>3</v>
      </c>
      <c r="F14" s="87">
        <f t="shared" si="2"/>
        <v>4</v>
      </c>
      <c r="G14" s="87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9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7" t="str">
        <f>Team3</f>
        <v>Solanco</v>
      </c>
      <c r="B15" s="97"/>
      <c r="C15" s="89">
        <f t="shared" ref="C15:J15" si="3">IF(NumRunners3&gt;=C$9,VLOOKUP(C$9,Team3Position,2,FALSE),"")</f>
        <v>8</v>
      </c>
      <c r="D15" s="89">
        <f t="shared" si="3"/>
        <v>10</v>
      </c>
      <c r="E15" s="89">
        <f t="shared" si="3"/>
        <v>11</v>
      </c>
      <c r="F15" s="89">
        <f t="shared" si="3"/>
        <v>12</v>
      </c>
      <c r="G15" s="89">
        <f t="shared" si="3"/>
        <v>13</v>
      </c>
      <c r="H15" s="55">
        <f t="shared" si="3"/>
        <v>14</v>
      </c>
      <c r="I15" s="55">
        <f t="shared" si="3"/>
        <v>15</v>
      </c>
      <c r="J15" s="55">
        <f t="shared" si="3"/>
        <v>16</v>
      </c>
      <c r="K15" s="56" t="str">
        <f>IF(AND(L14="F",L15=""),15,IF(AND(L14="",L15="F"),55,IF(AND(L14="F",L15="F"),"NS",SUM(C15:G15)&amp;O15)))</f>
        <v>54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6" t="str">
        <f>Team1</f>
        <v>Manheim Township</v>
      </c>
      <c r="B17" s="96"/>
      <c r="C17" s="87">
        <f t="shared" ref="C17:J17" si="4">IF(NumRunners1&gt;=C$9,VLOOKUP(C$9,Team1Position,4,FALSE),"")</f>
        <v>1</v>
      </c>
      <c r="D17" s="87">
        <f t="shared" si="4"/>
        <v>2</v>
      </c>
      <c r="E17" s="87">
        <f t="shared" si="4"/>
        <v>3</v>
      </c>
      <c r="F17" s="87">
        <f t="shared" si="4"/>
        <v>4</v>
      </c>
      <c r="G17" s="87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7" t="str">
        <f>Team4</f>
        <v>Lancaster Mennonite</v>
      </c>
      <c r="B18" s="97"/>
      <c r="C18" s="89" t="str">
        <f t="shared" ref="C18:J18" si="5">IF(NumRunners4&gt;=C$9,VLOOKUP(C$9,Team4Position,2,FALSE),"")</f>
        <v/>
      </c>
      <c r="D18" s="89" t="str">
        <f t="shared" si="5"/>
        <v/>
      </c>
      <c r="E18" s="89" t="str">
        <f t="shared" si="5"/>
        <v/>
      </c>
      <c r="F18" s="89" t="str">
        <f t="shared" si="5"/>
        <v/>
      </c>
      <c r="G18" s="89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6" t="str">
        <f>Team1</f>
        <v>Manheim Township</v>
      </c>
      <c r="B20" s="96"/>
      <c r="C20" s="87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7">
        <f>Team5</f>
        <v>0</v>
      </c>
      <c r="B21" s="97"/>
      <c r="C21" s="89" t="str">
        <f t="shared" ref="C21:J21" si="7">IF(NumRunners5&gt;=C$9,VLOOKUP(C$9,Team5Position,2,FALSE),"")</f>
        <v/>
      </c>
      <c r="D21" s="89" t="str">
        <f t="shared" si="7"/>
        <v/>
      </c>
      <c r="E21" s="89" t="str">
        <f t="shared" si="7"/>
        <v/>
      </c>
      <c r="F21" s="89" t="str">
        <f t="shared" si="7"/>
        <v/>
      </c>
      <c r="G21" s="89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6" t="str">
        <f>Team2</f>
        <v>Cedar Crest</v>
      </c>
      <c r="B23" s="96"/>
      <c r="C23" s="87">
        <f t="shared" ref="C23:J23" si="8">IF(NumRunners2&gt;=C$9,VLOOKUP(C$9,Team2Position,3,FALSE),"")</f>
        <v>1</v>
      </c>
      <c r="D23" s="87">
        <f t="shared" si="8"/>
        <v>2</v>
      </c>
      <c r="E23" s="87">
        <f t="shared" si="8"/>
        <v>3</v>
      </c>
      <c r="F23" s="87">
        <f t="shared" si="8"/>
        <v>5</v>
      </c>
      <c r="G23" s="87">
        <f t="shared" si="8"/>
        <v>6</v>
      </c>
      <c r="H23" s="52">
        <f t="shared" si="8"/>
        <v>7</v>
      </c>
      <c r="I23" s="52">
        <f t="shared" si="8"/>
        <v>9</v>
      </c>
      <c r="J23" s="52">
        <f t="shared" si="8"/>
        <v>10</v>
      </c>
      <c r="K23" s="53" t="str">
        <f>IF(AND(L23="F",L24=""),55,IF(AND(L23="",L24="F"),15,IF(AND(L23="F",L24="F"),"NS",SUM(C23:G23)&amp;O23)))</f>
        <v>17</v>
      </c>
      <c r="L23" s="15" t="str">
        <f>IF(NumRunners2&lt;5,"F","")</f>
        <v/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7" t="str">
        <f>Team3</f>
        <v>Solanco</v>
      </c>
      <c r="B24" s="97"/>
      <c r="C24" s="89">
        <f t="shared" ref="C24:J24" si="9">IF(NumRunners3&gt;=C$9,VLOOKUP(C$9,Team3Position,3,FALSE),"")</f>
        <v>4</v>
      </c>
      <c r="D24" s="89">
        <f t="shared" si="9"/>
        <v>8</v>
      </c>
      <c r="E24" s="89">
        <f t="shared" si="9"/>
        <v>11</v>
      </c>
      <c r="F24" s="89">
        <f t="shared" si="9"/>
        <v>12</v>
      </c>
      <c r="G24" s="89">
        <f t="shared" si="9"/>
        <v>13</v>
      </c>
      <c r="H24" s="55">
        <f t="shared" si="9"/>
        <v>14</v>
      </c>
      <c r="I24" s="55">
        <f t="shared" si="9"/>
        <v>15</v>
      </c>
      <c r="J24" s="55">
        <f t="shared" si="9"/>
        <v>16</v>
      </c>
      <c r="K24" s="56" t="str">
        <f>IF(AND(L23="F",L24=""),15,IF(AND(L23="",L24="F"),55,IF(AND(L23="F",L24="F"),"NS",SUM(C24:G24)&amp;O24)))</f>
        <v>48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6" t="str">
        <f>Team2</f>
        <v>Cedar Crest</v>
      </c>
      <c r="B26" s="96"/>
      <c r="C26" s="87">
        <f t="shared" ref="C26:J26" si="10">IF(NumRunners2&gt;=C$9,VLOOKUP(C$9,Team2Position,4,FALSE),"")</f>
        <v>1</v>
      </c>
      <c r="D26" s="87">
        <f t="shared" si="10"/>
        <v>2</v>
      </c>
      <c r="E26" s="87">
        <f t="shared" si="10"/>
        <v>3</v>
      </c>
      <c r="F26" s="87">
        <f t="shared" si="10"/>
        <v>4</v>
      </c>
      <c r="G26" s="87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7" t="str">
        <f>Team4</f>
        <v>Lancaster Mennonite</v>
      </c>
      <c r="B27" s="97"/>
      <c r="C27" s="89" t="str">
        <f t="shared" ref="C27:J27" si="11">IF(NumRunners4&gt;=C$9,VLOOKUP(C$9,Team4Position,3,FALSE),"")</f>
        <v/>
      </c>
      <c r="D27" s="89" t="str">
        <f t="shared" si="11"/>
        <v/>
      </c>
      <c r="E27" s="89" t="str">
        <f t="shared" si="11"/>
        <v/>
      </c>
      <c r="F27" s="89" t="str">
        <f t="shared" si="11"/>
        <v/>
      </c>
      <c r="G27" s="89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6" t="str">
        <f>Team2</f>
        <v>Cedar Crest</v>
      </c>
      <c r="B29" s="96"/>
      <c r="C29" s="87">
        <f t="shared" ref="C29:J29" si="12">IF(NumRunners2&gt;=C$9,VLOOKUP(C$9,Team2Position,5,FALSE),"")</f>
        <v>1</v>
      </c>
      <c r="D29" s="87">
        <f t="shared" si="12"/>
        <v>2</v>
      </c>
      <c r="E29" s="87">
        <f t="shared" si="12"/>
        <v>3</v>
      </c>
      <c r="F29" s="87">
        <f t="shared" si="12"/>
        <v>4</v>
      </c>
      <c r="G29" s="87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7">
        <f>Team5</f>
        <v>0</v>
      </c>
      <c r="B30" s="97"/>
      <c r="C30" s="89" t="str">
        <f t="shared" ref="C30:J30" si="13">IF(NumRunners5&gt;=C$9,VLOOKUP(C$9,Team5Position,3,FALSE),"")</f>
        <v/>
      </c>
      <c r="D30" s="89" t="str">
        <f t="shared" si="13"/>
        <v/>
      </c>
      <c r="E30" s="89" t="str">
        <f t="shared" si="13"/>
        <v/>
      </c>
      <c r="F30" s="89" t="str">
        <f t="shared" si="13"/>
        <v/>
      </c>
      <c r="G30" s="89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6" t="str">
        <f>Team3</f>
        <v>Solanco</v>
      </c>
      <c r="B32" s="96"/>
      <c r="C32" s="87">
        <f t="shared" ref="C32:J32" si="14">IF(NumRunners3&gt;=C$9,VLOOKUP(C$9,Team3Position,4,FALSE),"")</f>
        <v>1</v>
      </c>
      <c r="D32" s="87">
        <f t="shared" si="14"/>
        <v>2</v>
      </c>
      <c r="E32" s="87">
        <f t="shared" si="14"/>
        <v>3</v>
      </c>
      <c r="F32" s="87">
        <f t="shared" si="14"/>
        <v>4</v>
      </c>
      <c r="G32" s="87">
        <f t="shared" si="14"/>
        <v>5</v>
      </c>
      <c r="H32" s="52">
        <f t="shared" si="14"/>
        <v>6</v>
      </c>
      <c r="I32" s="52">
        <f t="shared" si="14"/>
        <v>7</v>
      </c>
      <c r="J32" s="52">
        <f t="shared" si="14"/>
        <v>8</v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7" t="str">
        <f>Team4</f>
        <v>Lancaster Mennonite</v>
      </c>
      <c r="B33" s="97"/>
      <c r="C33" s="89" t="str">
        <f t="shared" ref="C33:J33" si="15">IF(NumRunners4&gt;=C$9,VLOOKUP(C$9,Team4Position,4,FALSE),"")</f>
        <v/>
      </c>
      <c r="D33" s="89" t="str">
        <f t="shared" si="15"/>
        <v/>
      </c>
      <c r="E33" s="89" t="str">
        <f t="shared" si="15"/>
        <v/>
      </c>
      <c r="F33" s="89" t="str">
        <f t="shared" si="15"/>
        <v/>
      </c>
      <c r="G33" s="89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6" t="str">
        <f>Team3</f>
        <v>Solanco</v>
      </c>
      <c r="B35" s="96"/>
      <c r="C35" s="87">
        <f t="shared" ref="C35:J35" si="16">IF(NumRunners3&gt;=C$9,VLOOKUP(C$9,Team3Position,5,FALSE),"")</f>
        <v>1</v>
      </c>
      <c r="D35" s="87">
        <f t="shared" si="16"/>
        <v>2</v>
      </c>
      <c r="E35" s="87">
        <f t="shared" si="16"/>
        <v>3</v>
      </c>
      <c r="F35" s="87">
        <f t="shared" si="16"/>
        <v>4</v>
      </c>
      <c r="G35" s="87">
        <f t="shared" si="16"/>
        <v>5</v>
      </c>
      <c r="H35" s="52">
        <f t="shared" si="16"/>
        <v>6</v>
      </c>
      <c r="I35" s="52">
        <f t="shared" si="16"/>
        <v>7</v>
      </c>
      <c r="J35" s="52">
        <f t="shared" si="16"/>
        <v>8</v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7">
        <f>Team5</f>
        <v>0</v>
      </c>
      <c r="B36" s="97"/>
      <c r="C36" s="89" t="str">
        <f t="shared" ref="C36:J36" si="17">IF(NumRunners5&gt;=C$9,VLOOKUP(C$9,Team5Position,4,FALSE),"")</f>
        <v/>
      </c>
      <c r="D36" s="89" t="str">
        <f t="shared" si="17"/>
        <v/>
      </c>
      <c r="E36" s="89" t="str">
        <f t="shared" si="17"/>
        <v/>
      </c>
      <c r="F36" s="89" t="str">
        <f t="shared" si="17"/>
        <v/>
      </c>
      <c r="G36" s="89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6" t="str">
        <f>Team4</f>
        <v>Lancaster Mennonite</v>
      </c>
      <c r="B38" s="96"/>
      <c r="C38" s="87" t="str">
        <f t="shared" ref="C38:J38" si="18">IF(NumRunners4&gt;=C$9,VLOOKUP(C$9,Team4Position,5,FALSE),"")</f>
        <v/>
      </c>
      <c r="D38" s="87" t="str">
        <f t="shared" si="18"/>
        <v/>
      </c>
      <c r="E38" s="87" t="str">
        <f t="shared" si="18"/>
        <v/>
      </c>
      <c r="F38" s="87" t="str">
        <f t="shared" si="18"/>
        <v/>
      </c>
      <c r="G38" s="87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7">
        <f>Team5</f>
        <v>0</v>
      </c>
      <c r="B39" s="97"/>
      <c r="C39" s="89" t="str">
        <f t="shared" ref="C39:J39" si="19">IF(NumRunners5&gt;=C$9,VLOOKUP(C$9,Team5Position,5,FALSE),"")</f>
        <v/>
      </c>
      <c r="D39" s="89" t="str">
        <f t="shared" si="19"/>
        <v/>
      </c>
      <c r="E39" s="89" t="str">
        <f t="shared" si="19"/>
        <v/>
      </c>
      <c r="F39" s="89" t="str">
        <f t="shared" si="19"/>
        <v/>
      </c>
      <c r="G39" s="89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55</v>
      </c>
    </row>
    <row r="41" spans="1:33" x14ac:dyDescent="0.25">
      <c r="A41" s="88" t="s">
        <v>3</v>
      </c>
      <c r="B41" s="99" t="s">
        <v>4</v>
      </c>
      <c r="C41" s="99"/>
      <c r="D41" s="99"/>
      <c r="E41" s="99"/>
      <c r="F41" s="99"/>
      <c r="G41" s="99" t="s">
        <v>15</v>
      </c>
      <c r="H41" s="99"/>
      <c r="I41" s="99"/>
      <c r="J41" s="49"/>
      <c r="K41" s="88" t="s">
        <v>10</v>
      </c>
      <c r="L41" s="2" t="s">
        <v>21</v>
      </c>
      <c r="M41" t="str">
        <f>_Abb1&amp;" vs. "&amp;_Abb2</f>
        <v>MT vs. CC</v>
      </c>
      <c r="N41" t="s">
        <v>24</v>
      </c>
      <c r="O41" t="str">
        <f>_Abb1&amp;" vs. "&amp;_Abb3</f>
        <v>MT vs. S</v>
      </c>
      <c r="P41" t="s">
        <v>24</v>
      </c>
      <c r="Q41" t="str">
        <f>_Abb1&amp;" vs. "&amp;_Abb4</f>
        <v>MT vs. LMH</v>
      </c>
      <c r="R41" t="s">
        <v>24</v>
      </c>
      <c r="S41" t="str">
        <f>_Abb1&amp;" vs. "&amp;_Abb5</f>
        <v xml:space="preserve">MT vs. </v>
      </c>
      <c r="T41" t="s">
        <v>24</v>
      </c>
      <c r="U41" t="str">
        <f>_Abb2&amp;" vs. "&amp;_Abb3</f>
        <v>CC vs. S</v>
      </c>
      <c r="V41" t="s">
        <v>24</v>
      </c>
      <c r="W41" t="str">
        <f>_Abb2&amp;" vs. "&amp;_Abb4</f>
        <v>CC vs. LMH</v>
      </c>
      <c r="X41" t="s">
        <v>24</v>
      </c>
      <c r="Y41" t="str">
        <f>_Abb2&amp;" vs. "&amp;_Abb5</f>
        <v xml:space="preserve">CC vs. </v>
      </c>
      <c r="Z41" t="s">
        <v>24</v>
      </c>
      <c r="AA41" t="str">
        <f>_Abb3&amp;" vs. "&amp;_Abb4</f>
        <v>S vs. LMH</v>
      </c>
      <c r="AB41" t="s">
        <v>24</v>
      </c>
      <c r="AC41" t="str">
        <f>_Abb3&amp;" vs. "&amp;_Abb5</f>
        <v xml:space="preserve">S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56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5" t="str">
        <f t="shared" ref="B43:B106" si="20">IFERROR(VLOOKUP(A43,AllRunnersNoJV,2,FALSE),"")</f>
        <v>Miller, Ian</v>
      </c>
      <c r="C43" s="95"/>
      <c r="D43" s="95"/>
      <c r="E43" s="95"/>
      <c r="F43" s="95"/>
      <c r="G43" s="106" t="str">
        <f t="shared" ref="G43:G106" si="21">IFERROR(VLOOKUP(A43,AllRunnersNoJV,3,FALSE),"")</f>
        <v>MT</v>
      </c>
      <c r="H43" s="106"/>
      <c r="I43" s="106"/>
      <c r="J43" s="77" t="str">
        <f t="shared" ref="J43:J106" si="22">IFERROR(VLOOKUP($A43,AllRunnersNoJV,6,FALSE),"")</f>
        <v/>
      </c>
      <c r="K43" s="87" t="str">
        <f t="shared" ref="K43:K106" si="23">IFERROR(VLOOKUP(A43,AllRunnersNoJV,4,FALSE),"")</f>
        <v>16.53</v>
      </c>
      <c r="L43" s="2">
        <f t="shared" ref="L43:L106" si="24">IFERROR(VLOOKUP(A43,AllRunnersNoJV,5,FALSE),"")</f>
        <v>1</v>
      </c>
      <c r="M43">
        <f t="shared" ref="M43:M106" si="25">IF(AND($L43&lt;=8,OR($G43=_Abb1,$G43=_Abb2)),$A43,"")</f>
        <v>1</v>
      </c>
      <c r="N43">
        <f>IF(M43&lt;&gt;"",RANK(M43,M$43:M$342,1),"")</f>
        <v>1</v>
      </c>
      <c r="O43">
        <f t="shared" ref="O43:O106" si="26">IF(AND($L43&lt;=8,OR($G43=_Abb1,$G43=_Abb3)),$A43,"")</f>
        <v>1</v>
      </c>
      <c r="P43">
        <f>IF(O43&lt;&gt;"",RANK(O43,O$43:O$342,1),"")</f>
        <v>1</v>
      </c>
      <c r="Q43">
        <f t="shared" ref="Q43:Q106" si="27">IF(AND($L43&lt;=8,OR($G43=_Abb1,$G43=_Abb4)),$A43,"")</f>
        <v>1</v>
      </c>
      <c r="R43">
        <f>IF(Q43&lt;&gt;"",RANK(Q43,Q$43:Q$342,1),"")</f>
        <v>1</v>
      </c>
      <c r="S43">
        <f t="shared" ref="S43:S106" si="28">IF(AND($L43&lt;=8,OR($G43=_Abb1,$G43=_Abb5)),$A43,"")</f>
        <v>1</v>
      </c>
      <c r="T43">
        <f>IF(S43&lt;&gt;"",RANK(S43,S$43:S$342,1),"")</f>
        <v>1</v>
      </c>
      <c r="U43" t="str">
        <f t="shared" ref="U43:U106" si="29">IF(AND($L43&lt;=8,OR($G43=_Abb2,$G43=_Abb3)),$A43,"")</f>
        <v/>
      </c>
      <c r="V43" t="str">
        <f>IF(U43&lt;&gt;"",RANK(U43,U$43:U$342,1),"")</f>
        <v/>
      </c>
      <c r="W43" t="str">
        <f t="shared" ref="W43:W106" si="30">IF(AND($L43&lt;=8,OR($G43=_Abb2,$G43=_Abb4)),$A43,"")</f>
        <v/>
      </c>
      <c r="X43" t="str">
        <f>IF(W43&lt;&gt;"",RANK(W43,W$43:W$342,1),"")</f>
        <v/>
      </c>
      <c r="Y43" t="str">
        <f t="shared" ref="Y43:Y106" si="31">IF(AND($L43&lt;=8,OR($G43=_Abb2,$G43=_Abb5)),$A43,"")</f>
        <v/>
      </c>
      <c r="Z43" t="str">
        <f>IF(Y43&lt;&gt;"",RANK(Y43,Y$43:Y$342,1),"")</f>
        <v/>
      </c>
      <c r="AA43" t="str">
        <f t="shared" ref="AA43:AA106" si="32">IF(AND($L43&lt;=8,OR($G43=_Abb3,$G43=_Abb4)),$A43,"")</f>
        <v/>
      </c>
      <c r="AB43" t="str">
        <f>IF(AA43&lt;&gt;"",RANK(AA43,AA$43:AA$342,1),"")</f>
        <v/>
      </c>
      <c r="AC43" t="str">
        <f t="shared" ref="AC43:AC106" si="33">IF(AND($L43&lt;=8,OR($G43=_Abb3,$G43=_Abb5)),$A43,"")</f>
        <v/>
      </c>
      <c r="AD43" t="str">
        <f>IF(AC43&lt;&gt;"",RANK(AC43,AC$43:AC$342,1),"")</f>
        <v/>
      </c>
      <c r="AE43" t="str">
        <f t="shared" ref="AE43:AE106" si="34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4" t="str">
        <f t="shared" si="20"/>
        <v>Bildheiser, Tommy</v>
      </c>
      <c r="C44" s="94"/>
      <c r="D44" s="94"/>
      <c r="E44" s="94"/>
      <c r="F44" s="94"/>
      <c r="G44" s="93" t="str">
        <f t="shared" si="21"/>
        <v>CC</v>
      </c>
      <c r="H44" s="93"/>
      <c r="I44" s="93"/>
      <c r="J44" s="77" t="str">
        <f t="shared" si="22"/>
        <v/>
      </c>
      <c r="K44" s="87" t="str">
        <f t="shared" si="23"/>
        <v>17.18</v>
      </c>
      <c r="L44" s="2">
        <f t="shared" si="24"/>
        <v>1</v>
      </c>
      <c r="M44">
        <f t="shared" si="25"/>
        <v>2</v>
      </c>
      <c r="N44">
        <f t="shared" ref="N44:N107" si="35">IF(M44&lt;&gt;"",RANK(M44,M$43:M$342,1),"")</f>
        <v>2</v>
      </c>
      <c r="O44" t="str">
        <f t="shared" si="26"/>
        <v/>
      </c>
      <c r="P44" t="str">
        <f t="shared" ref="P44:P107" si="36">IF(O44&lt;&gt;"",RANK(O44,O$43:O$342,1),"")</f>
        <v/>
      </c>
      <c r="Q44" t="str">
        <f t="shared" si="27"/>
        <v/>
      </c>
      <c r="R44" t="str">
        <f t="shared" ref="R44:R107" si="37">IF(Q44&lt;&gt;"",RANK(Q44,Q$43:Q$342,1),"")</f>
        <v/>
      </c>
      <c r="S44" t="str">
        <f t="shared" si="28"/>
        <v/>
      </c>
      <c r="T44" t="str">
        <f t="shared" ref="T44:T107" si="38">IF(S44&lt;&gt;"",RANK(S44,S$43:S$342,1),"")</f>
        <v/>
      </c>
      <c r="U44">
        <f t="shared" si="29"/>
        <v>2</v>
      </c>
      <c r="V44">
        <f t="shared" ref="V44:V107" si="39">IF(U44&lt;&gt;"",RANK(U44,U$43:U$342,1),"")</f>
        <v>1</v>
      </c>
      <c r="W44">
        <f t="shared" si="30"/>
        <v>2</v>
      </c>
      <c r="X44">
        <f t="shared" ref="X44:X107" si="40">IF(W44&lt;&gt;"",RANK(W44,W$43:W$342,1),"")</f>
        <v>1</v>
      </c>
      <c r="Y44">
        <f t="shared" si="31"/>
        <v>2</v>
      </c>
      <c r="Z44">
        <f t="shared" ref="Z44:Z107" si="41">IF(Y44&lt;&gt;"",RANK(Y44,Y$43:Y$342,1),"")</f>
        <v>1</v>
      </c>
      <c r="AA44" t="str">
        <f t="shared" si="32"/>
        <v/>
      </c>
      <c r="AB44" t="str">
        <f t="shared" ref="AB44:AB107" si="42">IF(AA44&lt;&gt;"",RANK(AA44,AA$43:AA$342,1),"")</f>
        <v/>
      </c>
      <c r="AC44" t="str">
        <f t="shared" si="33"/>
        <v/>
      </c>
      <c r="AD44" t="str">
        <f t="shared" ref="AD44:AD107" si="43">IF(AC44&lt;&gt;"",RANK(AC44,AC$43:AC$342,1),"")</f>
        <v/>
      </c>
      <c r="AE44" t="str">
        <f t="shared" si="34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4" t="str">
        <f t="shared" si="20"/>
        <v>Dorenkamp, Evan</v>
      </c>
      <c r="C45" s="94"/>
      <c r="D45" s="94"/>
      <c r="E45" s="94"/>
      <c r="F45" s="94"/>
      <c r="G45" s="93" t="str">
        <f t="shared" si="21"/>
        <v>MT</v>
      </c>
      <c r="H45" s="93"/>
      <c r="I45" s="93"/>
      <c r="J45" s="77" t="str">
        <f t="shared" si="22"/>
        <v/>
      </c>
      <c r="K45" s="87" t="str">
        <f t="shared" si="23"/>
        <v>17.48</v>
      </c>
      <c r="L45" s="2">
        <f t="shared" si="24"/>
        <v>2</v>
      </c>
      <c r="M45">
        <f t="shared" si="25"/>
        <v>3</v>
      </c>
      <c r="N45">
        <f t="shared" si="35"/>
        <v>3</v>
      </c>
      <c r="O45">
        <f t="shared" si="26"/>
        <v>3</v>
      </c>
      <c r="P45">
        <f t="shared" si="36"/>
        <v>2</v>
      </c>
      <c r="Q45">
        <f t="shared" si="27"/>
        <v>3</v>
      </c>
      <c r="R45">
        <f t="shared" si="37"/>
        <v>2</v>
      </c>
      <c r="S45">
        <f t="shared" si="28"/>
        <v>3</v>
      </c>
      <c r="T45">
        <f t="shared" si="38"/>
        <v>2</v>
      </c>
      <c r="U45" t="str">
        <f t="shared" si="29"/>
        <v/>
      </c>
      <c r="V45" t="str">
        <f t="shared" si="39"/>
        <v/>
      </c>
      <c r="W45" t="str">
        <f t="shared" si="30"/>
        <v/>
      </c>
      <c r="X45" t="str">
        <f t="shared" si="40"/>
        <v/>
      </c>
      <c r="Y45" t="str">
        <f t="shared" si="31"/>
        <v/>
      </c>
      <c r="Z45" t="str">
        <f t="shared" si="41"/>
        <v/>
      </c>
      <c r="AA45" t="str">
        <f t="shared" si="32"/>
        <v/>
      </c>
      <c r="AB45" t="str">
        <f t="shared" si="42"/>
        <v/>
      </c>
      <c r="AC45" t="str">
        <f t="shared" si="33"/>
        <v/>
      </c>
      <c r="AD45" t="str">
        <f t="shared" si="43"/>
        <v/>
      </c>
      <c r="AE45" t="str">
        <f t="shared" si="34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4" t="str">
        <f t="shared" si="20"/>
        <v>Hinegardner, Luke</v>
      </c>
      <c r="C46" s="94"/>
      <c r="D46" s="94"/>
      <c r="E46" s="94"/>
      <c r="F46" s="94"/>
      <c r="G46" s="93" t="str">
        <f t="shared" si="21"/>
        <v>CC</v>
      </c>
      <c r="H46" s="93"/>
      <c r="I46" s="93"/>
      <c r="J46" s="77" t="str">
        <f t="shared" si="22"/>
        <v/>
      </c>
      <c r="K46" s="87" t="str">
        <f t="shared" si="23"/>
        <v>17.55</v>
      </c>
      <c r="L46" s="2">
        <f t="shared" si="24"/>
        <v>2</v>
      </c>
      <c r="M46">
        <f t="shared" si="25"/>
        <v>4</v>
      </c>
      <c r="N46">
        <f t="shared" si="35"/>
        <v>4</v>
      </c>
      <c r="O46" t="str">
        <f t="shared" si="26"/>
        <v/>
      </c>
      <c r="P46" t="str">
        <f t="shared" si="36"/>
        <v/>
      </c>
      <c r="Q46" t="str">
        <f t="shared" si="27"/>
        <v/>
      </c>
      <c r="R46" t="str">
        <f t="shared" si="37"/>
        <v/>
      </c>
      <c r="S46" t="str">
        <f t="shared" si="28"/>
        <v/>
      </c>
      <c r="T46" t="str">
        <f t="shared" si="38"/>
        <v/>
      </c>
      <c r="U46">
        <f t="shared" si="29"/>
        <v>4</v>
      </c>
      <c r="V46">
        <f t="shared" si="39"/>
        <v>2</v>
      </c>
      <c r="W46">
        <f t="shared" si="30"/>
        <v>4</v>
      </c>
      <c r="X46">
        <f t="shared" si="40"/>
        <v>2</v>
      </c>
      <c r="Y46">
        <f t="shared" si="31"/>
        <v>4</v>
      </c>
      <c r="Z46">
        <f t="shared" si="41"/>
        <v>2</v>
      </c>
      <c r="AA46" t="str">
        <f t="shared" si="32"/>
        <v/>
      </c>
      <c r="AB46" t="str">
        <f t="shared" si="42"/>
        <v/>
      </c>
      <c r="AC46" t="str">
        <f t="shared" si="33"/>
        <v/>
      </c>
      <c r="AD46" t="str">
        <f t="shared" si="43"/>
        <v/>
      </c>
      <c r="AE46" t="str">
        <f t="shared" si="34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4" t="str">
        <f t="shared" si="20"/>
        <v>McElroy, Ben</v>
      </c>
      <c r="C47" s="94"/>
      <c r="D47" s="94"/>
      <c r="E47" s="94"/>
      <c r="F47" s="94"/>
      <c r="G47" s="93" t="str">
        <f t="shared" si="21"/>
        <v>CC</v>
      </c>
      <c r="H47" s="93"/>
      <c r="I47" s="93"/>
      <c r="J47" s="77" t="str">
        <f t="shared" si="22"/>
        <v/>
      </c>
      <c r="K47" s="87" t="str">
        <f t="shared" si="23"/>
        <v>18.01</v>
      </c>
      <c r="L47" s="2">
        <f t="shared" si="24"/>
        <v>3</v>
      </c>
      <c r="M47">
        <f t="shared" si="25"/>
        <v>5</v>
      </c>
      <c r="N47">
        <f t="shared" si="35"/>
        <v>5</v>
      </c>
      <c r="O47" t="str">
        <f t="shared" si="26"/>
        <v/>
      </c>
      <c r="P47" t="str">
        <f t="shared" si="36"/>
        <v/>
      </c>
      <c r="Q47" t="str">
        <f t="shared" si="27"/>
        <v/>
      </c>
      <c r="R47" t="str">
        <f t="shared" si="37"/>
        <v/>
      </c>
      <c r="S47" t="str">
        <f t="shared" si="28"/>
        <v/>
      </c>
      <c r="T47" t="str">
        <f t="shared" si="38"/>
        <v/>
      </c>
      <c r="U47">
        <f t="shared" si="29"/>
        <v>5</v>
      </c>
      <c r="V47">
        <f t="shared" si="39"/>
        <v>3</v>
      </c>
      <c r="W47">
        <f t="shared" si="30"/>
        <v>5</v>
      </c>
      <c r="X47">
        <f t="shared" si="40"/>
        <v>3</v>
      </c>
      <c r="Y47">
        <f t="shared" si="31"/>
        <v>5</v>
      </c>
      <c r="Z47">
        <f t="shared" si="41"/>
        <v>3</v>
      </c>
      <c r="AA47" t="str">
        <f t="shared" si="32"/>
        <v/>
      </c>
      <c r="AB47" t="str">
        <f t="shared" si="42"/>
        <v/>
      </c>
      <c r="AC47" t="str">
        <f t="shared" si="33"/>
        <v/>
      </c>
      <c r="AD47" t="str">
        <f t="shared" si="43"/>
        <v/>
      </c>
      <c r="AE47" t="str">
        <f t="shared" si="34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4" t="str">
        <f t="shared" si="20"/>
        <v>Stevens, Tyler</v>
      </c>
      <c r="C48" s="94"/>
      <c r="D48" s="94"/>
      <c r="E48" s="94"/>
      <c r="F48" s="94"/>
      <c r="G48" s="93" t="str">
        <f t="shared" si="21"/>
        <v>MT</v>
      </c>
      <c r="H48" s="93"/>
      <c r="I48" s="93"/>
      <c r="J48" s="77" t="str">
        <f t="shared" si="22"/>
        <v/>
      </c>
      <c r="K48" s="87" t="str">
        <f t="shared" si="23"/>
        <v>18.14</v>
      </c>
      <c r="L48" s="2">
        <f t="shared" si="24"/>
        <v>3</v>
      </c>
      <c r="M48">
        <f t="shared" si="25"/>
        <v>6</v>
      </c>
      <c r="N48">
        <f t="shared" si="35"/>
        <v>6</v>
      </c>
      <c r="O48">
        <f t="shared" si="26"/>
        <v>6</v>
      </c>
      <c r="P48">
        <f t="shared" si="36"/>
        <v>3</v>
      </c>
      <c r="Q48">
        <f t="shared" si="27"/>
        <v>6</v>
      </c>
      <c r="R48">
        <f t="shared" si="37"/>
        <v>3</v>
      </c>
      <c r="S48">
        <f t="shared" si="28"/>
        <v>6</v>
      </c>
      <c r="T48">
        <f t="shared" si="38"/>
        <v>3</v>
      </c>
      <c r="U48" t="str">
        <f t="shared" si="29"/>
        <v/>
      </c>
      <c r="V48" t="str">
        <f t="shared" si="39"/>
        <v/>
      </c>
      <c r="W48" t="str">
        <f t="shared" si="30"/>
        <v/>
      </c>
      <c r="X48" t="str">
        <f t="shared" si="40"/>
        <v/>
      </c>
      <c r="Y48" t="str">
        <f t="shared" si="31"/>
        <v/>
      </c>
      <c r="Z48" t="str">
        <f t="shared" si="41"/>
        <v/>
      </c>
      <c r="AA48" t="str">
        <f t="shared" si="32"/>
        <v/>
      </c>
      <c r="AB48" t="str">
        <f t="shared" si="42"/>
        <v/>
      </c>
      <c r="AC48" t="str">
        <f t="shared" si="33"/>
        <v/>
      </c>
      <c r="AD48" t="str">
        <f t="shared" si="43"/>
        <v/>
      </c>
      <c r="AE48" t="str">
        <f t="shared" si="34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4" t="str">
        <f t="shared" si="20"/>
        <v>Perez, Keven</v>
      </c>
      <c r="C49" s="94"/>
      <c r="D49" s="94"/>
      <c r="E49" s="94"/>
      <c r="F49" s="94"/>
      <c r="G49" s="93" t="str">
        <f t="shared" si="21"/>
        <v>MT</v>
      </c>
      <c r="H49" s="93"/>
      <c r="I49" s="93"/>
      <c r="J49" s="77" t="str">
        <f t="shared" si="22"/>
        <v/>
      </c>
      <c r="K49" s="87" t="str">
        <f t="shared" si="23"/>
        <v>18.27</v>
      </c>
      <c r="L49" s="2">
        <f t="shared" si="24"/>
        <v>4</v>
      </c>
      <c r="M49">
        <f t="shared" si="25"/>
        <v>7</v>
      </c>
      <c r="N49">
        <f t="shared" si="35"/>
        <v>7</v>
      </c>
      <c r="O49">
        <f t="shared" si="26"/>
        <v>7</v>
      </c>
      <c r="P49">
        <f t="shared" si="36"/>
        <v>4</v>
      </c>
      <c r="Q49">
        <f t="shared" si="27"/>
        <v>7</v>
      </c>
      <c r="R49">
        <f t="shared" si="37"/>
        <v>4</v>
      </c>
      <c r="S49">
        <f t="shared" si="28"/>
        <v>7</v>
      </c>
      <c r="T49">
        <f t="shared" si="38"/>
        <v>4</v>
      </c>
      <c r="U49" t="str">
        <f t="shared" si="29"/>
        <v/>
      </c>
      <c r="V49" t="str">
        <f t="shared" si="39"/>
        <v/>
      </c>
      <c r="W49" t="str">
        <f t="shared" si="30"/>
        <v/>
      </c>
      <c r="X49" t="str">
        <f t="shared" si="40"/>
        <v/>
      </c>
      <c r="Y49" t="str">
        <f t="shared" si="31"/>
        <v/>
      </c>
      <c r="Z49" t="str">
        <f t="shared" si="41"/>
        <v/>
      </c>
      <c r="AA49" t="str">
        <f t="shared" si="32"/>
        <v/>
      </c>
      <c r="AB49" t="str">
        <f t="shared" si="42"/>
        <v/>
      </c>
      <c r="AC49" t="str">
        <f t="shared" si="33"/>
        <v/>
      </c>
      <c r="AD49" t="str">
        <f t="shared" si="43"/>
        <v/>
      </c>
      <c r="AE49" t="str">
        <f t="shared" si="34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4" t="str">
        <f t="shared" si="20"/>
        <v>Sassaman, Drew</v>
      </c>
      <c r="C50" s="94"/>
      <c r="D50" s="94"/>
      <c r="E50" s="94"/>
      <c r="F50" s="94"/>
      <c r="G50" s="93" t="str">
        <f t="shared" si="21"/>
        <v>MT</v>
      </c>
      <c r="H50" s="93"/>
      <c r="I50" s="93"/>
      <c r="J50" s="77" t="str">
        <f t="shared" si="22"/>
        <v/>
      </c>
      <c r="K50" s="87" t="str">
        <f t="shared" si="23"/>
        <v>18.36</v>
      </c>
      <c r="L50" s="2">
        <f t="shared" si="24"/>
        <v>5</v>
      </c>
      <c r="M50">
        <f t="shared" si="25"/>
        <v>8</v>
      </c>
      <c r="N50">
        <f t="shared" si="35"/>
        <v>8</v>
      </c>
      <c r="O50">
        <f t="shared" si="26"/>
        <v>8</v>
      </c>
      <c r="P50">
        <f t="shared" si="36"/>
        <v>5</v>
      </c>
      <c r="Q50">
        <f t="shared" si="27"/>
        <v>8</v>
      </c>
      <c r="R50">
        <f t="shared" si="37"/>
        <v>5</v>
      </c>
      <c r="S50">
        <f t="shared" si="28"/>
        <v>8</v>
      </c>
      <c r="T50">
        <f t="shared" si="38"/>
        <v>5</v>
      </c>
      <c r="U50" t="str">
        <f t="shared" si="29"/>
        <v/>
      </c>
      <c r="V50" t="str">
        <f t="shared" si="39"/>
        <v/>
      </c>
      <c r="W50" t="str">
        <f t="shared" si="30"/>
        <v/>
      </c>
      <c r="X50" t="str">
        <f t="shared" si="40"/>
        <v/>
      </c>
      <c r="Y50" t="str">
        <f t="shared" si="31"/>
        <v/>
      </c>
      <c r="Z50" t="str">
        <f t="shared" si="41"/>
        <v/>
      </c>
      <c r="AA50" t="str">
        <f t="shared" si="32"/>
        <v/>
      </c>
      <c r="AB50" t="str">
        <f t="shared" si="42"/>
        <v/>
      </c>
      <c r="AC50" t="str">
        <f t="shared" si="33"/>
        <v/>
      </c>
      <c r="AD50" t="str">
        <f t="shared" si="43"/>
        <v/>
      </c>
      <c r="AE50" t="str">
        <f t="shared" si="34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4" t="str">
        <f t="shared" si="20"/>
        <v>Geib, Dieter</v>
      </c>
      <c r="C51" s="94"/>
      <c r="D51" s="94"/>
      <c r="E51" s="94"/>
      <c r="F51" s="94"/>
      <c r="G51" s="93" t="str">
        <f t="shared" si="21"/>
        <v>MT</v>
      </c>
      <c r="H51" s="93"/>
      <c r="I51" s="93"/>
      <c r="J51" s="77" t="str">
        <f t="shared" si="22"/>
        <v/>
      </c>
      <c r="K51" s="87" t="str">
        <f t="shared" si="23"/>
        <v>18.46</v>
      </c>
      <c r="L51" s="2">
        <f t="shared" si="24"/>
        <v>6</v>
      </c>
      <c r="M51">
        <f t="shared" si="25"/>
        <v>9</v>
      </c>
      <c r="N51">
        <f t="shared" si="35"/>
        <v>9</v>
      </c>
      <c r="O51">
        <f t="shared" si="26"/>
        <v>9</v>
      </c>
      <c r="P51">
        <f t="shared" si="36"/>
        <v>6</v>
      </c>
      <c r="Q51">
        <f t="shared" si="27"/>
        <v>9</v>
      </c>
      <c r="R51">
        <f t="shared" si="37"/>
        <v>6</v>
      </c>
      <c r="S51">
        <f t="shared" si="28"/>
        <v>9</v>
      </c>
      <c r="T51">
        <f t="shared" si="38"/>
        <v>6</v>
      </c>
      <c r="U51" t="str">
        <f t="shared" si="29"/>
        <v/>
      </c>
      <c r="V51" t="str">
        <f t="shared" si="39"/>
        <v/>
      </c>
      <c r="W51" t="str">
        <f t="shared" si="30"/>
        <v/>
      </c>
      <c r="X51" t="str">
        <f t="shared" si="40"/>
        <v/>
      </c>
      <c r="Y51" t="str">
        <f t="shared" si="31"/>
        <v/>
      </c>
      <c r="Z51" t="str">
        <f t="shared" si="41"/>
        <v/>
      </c>
      <c r="AA51" t="str">
        <f t="shared" si="32"/>
        <v/>
      </c>
      <c r="AB51" t="str">
        <f t="shared" si="42"/>
        <v/>
      </c>
      <c r="AC51" t="str">
        <f t="shared" si="33"/>
        <v/>
      </c>
      <c r="AD51" t="str">
        <f t="shared" si="43"/>
        <v/>
      </c>
      <c r="AE51" t="str">
        <f t="shared" si="34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4" t="str">
        <f t="shared" si="20"/>
        <v>Horton, Riley</v>
      </c>
      <c r="C52" s="94"/>
      <c r="D52" s="94"/>
      <c r="E52" s="94"/>
      <c r="F52" s="94"/>
      <c r="G52" s="93" t="str">
        <f t="shared" si="21"/>
        <v>MT</v>
      </c>
      <c r="H52" s="93"/>
      <c r="I52" s="93"/>
      <c r="J52" s="77" t="str">
        <f t="shared" si="22"/>
        <v/>
      </c>
      <c r="K52" s="87" t="str">
        <f t="shared" si="23"/>
        <v>18.47</v>
      </c>
      <c r="L52" s="2">
        <f t="shared" si="24"/>
        <v>7</v>
      </c>
      <c r="M52">
        <f t="shared" si="25"/>
        <v>10</v>
      </c>
      <c r="N52">
        <f t="shared" si="35"/>
        <v>10</v>
      </c>
      <c r="O52">
        <f t="shared" si="26"/>
        <v>10</v>
      </c>
      <c r="P52">
        <f t="shared" si="36"/>
        <v>7</v>
      </c>
      <c r="Q52">
        <f t="shared" si="27"/>
        <v>10</v>
      </c>
      <c r="R52">
        <f t="shared" si="37"/>
        <v>7</v>
      </c>
      <c r="S52">
        <f t="shared" si="28"/>
        <v>10</v>
      </c>
      <c r="T52">
        <f t="shared" si="38"/>
        <v>7</v>
      </c>
      <c r="U52" t="str">
        <f t="shared" si="29"/>
        <v/>
      </c>
      <c r="V52" t="str">
        <f t="shared" si="39"/>
        <v/>
      </c>
      <c r="W52" t="str">
        <f t="shared" si="30"/>
        <v/>
      </c>
      <c r="X52" t="str">
        <f t="shared" si="40"/>
        <v/>
      </c>
      <c r="Y52" t="str">
        <f t="shared" si="31"/>
        <v/>
      </c>
      <c r="Z52" t="str">
        <f t="shared" si="41"/>
        <v/>
      </c>
      <c r="AA52" t="str">
        <f t="shared" si="32"/>
        <v/>
      </c>
      <c r="AB52" t="str">
        <f t="shared" si="42"/>
        <v/>
      </c>
      <c r="AC52" t="str">
        <f t="shared" si="33"/>
        <v/>
      </c>
      <c r="AD52" t="str">
        <f t="shared" si="43"/>
        <v/>
      </c>
      <c r="AE52" t="str">
        <f t="shared" si="34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4" t="str">
        <f t="shared" si="20"/>
        <v>Avery Jacobson</v>
      </c>
      <c r="C53" s="94"/>
      <c r="D53" s="94"/>
      <c r="E53" s="94"/>
      <c r="F53" s="94"/>
      <c r="G53" s="93" t="str">
        <f t="shared" si="21"/>
        <v>S</v>
      </c>
      <c r="H53" s="93"/>
      <c r="I53" s="93"/>
      <c r="J53" s="77" t="str">
        <f t="shared" si="22"/>
        <v/>
      </c>
      <c r="K53" s="87" t="str">
        <f t="shared" si="23"/>
        <v>18.49</v>
      </c>
      <c r="L53" s="2">
        <f t="shared" si="24"/>
        <v>1</v>
      </c>
      <c r="M53" t="str">
        <f t="shared" si="25"/>
        <v/>
      </c>
      <c r="N53" t="str">
        <f t="shared" si="35"/>
        <v/>
      </c>
      <c r="O53">
        <f t="shared" si="26"/>
        <v>11</v>
      </c>
      <c r="P53">
        <f t="shared" si="36"/>
        <v>8</v>
      </c>
      <c r="Q53" t="str">
        <f t="shared" si="27"/>
        <v/>
      </c>
      <c r="R53" t="str">
        <f t="shared" si="37"/>
        <v/>
      </c>
      <c r="S53" t="str">
        <f t="shared" si="28"/>
        <v/>
      </c>
      <c r="T53" t="str">
        <f t="shared" si="38"/>
        <v/>
      </c>
      <c r="U53">
        <f t="shared" si="29"/>
        <v>11</v>
      </c>
      <c r="V53">
        <f t="shared" si="39"/>
        <v>4</v>
      </c>
      <c r="W53" t="str">
        <f t="shared" si="30"/>
        <v/>
      </c>
      <c r="X53" t="str">
        <f t="shared" si="40"/>
        <v/>
      </c>
      <c r="Y53" t="str">
        <f t="shared" si="31"/>
        <v/>
      </c>
      <c r="Z53" t="str">
        <f t="shared" si="41"/>
        <v/>
      </c>
      <c r="AA53">
        <f t="shared" si="32"/>
        <v>11</v>
      </c>
      <c r="AB53">
        <f t="shared" si="42"/>
        <v>1</v>
      </c>
      <c r="AC53">
        <f t="shared" si="33"/>
        <v>11</v>
      </c>
      <c r="AD53">
        <f t="shared" si="43"/>
        <v>1</v>
      </c>
      <c r="AE53" t="str">
        <f t="shared" si="34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4" t="str">
        <f t="shared" si="20"/>
        <v>Weber, Miles</v>
      </c>
      <c r="C54" s="94"/>
      <c r="D54" s="94"/>
      <c r="E54" s="94"/>
      <c r="F54" s="94"/>
      <c r="G54" s="93" t="str">
        <f t="shared" si="21"/>
        <v>CC</v>
      </c>
      <c r="H54" s="93"/>
      <c r="I54" s="93"/>
      <c r="J54" s="77" t="str">
        <f t="shared" si="22"/>
        <v/>
      </c>
      <c r="K54" s="87" t="str">
        <f t="shared" si="23"/>
        <v>18.57</v>
      </c>
      <c r="L54" s="2">
        <f t="shared" si="24"/>
        <v>4</v>
      </c>
      <c r="M54">
        <f t="shared" si="25"/>
        <v>12</v>
      </c>
      <c r="N54">
        <f t="shared" si="35"/>
        <v>11</v>
      </c>
      <c r="O54" t="str">
        <f t="shared" si="26"/>
        <v/>
      </c>
      <c r="P54" t="str">
        <f t="shared" si="36"/>
        <v/>
      </c>
      <c r="Q54" t="str">
        <f t="shared" si="27"/>
        <v/>
      </c>
      <c r="R54" t="str">
        <f t="shared" si="37"/>
        <v/>
      </c>
      <c r="S54" t="str">
        <f t="shared" si="28"/>
        <v/>
      </c>
      <c r="T54" t="str">
        <f t="shared" si="38"/>
        <v/>
      </c>
      <c r="U54">
        <f t="shared" si="29"/>
        <v>12</v>
      </c>
      <c r="V54">
        <f t="shared" si="39"/>
        <v>5</v>
      </c>
      <c r="W54">
        <f t="shared" si="30"/>
        <v>12</v>
      </c>
      <c r="X54">
        <f t="shared" si="40"/>
        <v>4</v>
      </c>
      <c r="Y54">
        <f t="shared" si="31"/>
        <v>12</v>
      </c>
      <c r="Z54">
        <f t="shared" si="41"/>
        <v>4</v>
      </c>
      <c r="AA54" t="str">
        <f t="shared" si="32"/>
        <v/>
      </c>
      <c r="AB54" t="str">
        <f t="shared" si="42"/>
        <v/>
      </c>
      <c r="AC54" t="str">
        <f t="shared" si="33"/>
        <v/>
      </c>
      <c r="AD54" t="str">
        <f t="shared" si="43"/>
        <v/>
      </c>
      <c r="AE54" t="str">
        <f t="shared" si="34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4" t="str">
        <f t="shared" si="20"/>
        <v>Scicchitano, Ryan</v>
      </c>
      <c r="C55" s="94"/>
      <c r="D55" s="94"/>
      <c r="E55" s="94"/>
      <c r="F55" s="94"/>
      <c r="G55" s="93" t="str">
        <f t="shared" si="21"/>
        <v>CC</v>
      </c>
      <c r="H55" s="93"/>
      <c r="I55" s="93"/>
      <c r="J55" s="77" t="str">
        <f t="shared" si="22"/>
        <v/>
      </c>
      <c r="K55" s="87" t="str">
        <f t="shared" si="23"/>
        <v>19.06</v>
      </c>
      <c r="L55" s="2">
        <f t="shared" si="24"/>
        <v>5</v>
      </c>
      <c r="M55">
        <f t="shared" si="25"/>
        <v>13</v>
      </c>
      <c r="N55">
        <f t="shared" si="35"/>
        <v>12</v>
      </c>
      <c r="O55" t="str">
        <f t="shared" si="26"/>
        <v/>
      </c>
      <c r="P55" t="str">
        <f t="shared" si="36"/>
        <v/>
      </c>
      <c r="Q55" t="str">
        <f t="shared" si="27"/>
        <v/>
      </c>
      <c r="R55" t="str">
        <f t="shared" si="37"/>
        <v/>
      </c>
      <c r="S55" t="str">
        <f t="shared" si="28"/>
        <v/>
      </c>
      <c r="T55" t="str">
        <f t="shared" si="38"/>
        <v/>
      </c>
      <c r="U55">
        <f t="shared" si="29"/>
        <v>13</v>
      </c>
      <c r="V55">
        <f t="shared" si="39"/>
        <v>6</v>
      </c>
      <c r="W55">
        <f t="shared" si="30"/>
        <v>13</v>
      </c>
      <c r="X55">
        <f t="shared" si="40"/>
        <v>5</v>
      </c>
      <c r="Y55">
        <f t="shared" si="31"/>
        <v>13</v>
      </c>
      <c r="Z55">
        <f t="shared" si="41"/>
        <v>5</v>
      </c>
      <c r="AA55" t="str">
        <f t="shared" si="32"/>
        <v/>
      </c>
      <c r="AB55" t="str">
        <f t="shared" si="42"/>
        <v/>
      </c>
      <c r="AC55" t="str">
        <f t="shared" si="33"/>
        <v/>
      </c>
      <c r="AD55" t="str">
        <f t="shared" si="43"/>
        <v/>
      </c>
      <c r="AE55" t="str">
        <f t="shared" si="34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4" t="str">
        <f t="shared" si="20"/>
        <v>Wolfe, Ryan</v>
      </c>
      <c r="C56" s="94"/>
      <c r="D56" s="94"/>
      <c r="E56" s="94"/>
      <c r="F56" s="94"/>
      <c r="G56" s="93" t="str">
        <f t="shared" si="21"/>
        <v>CC</v>
      </c>
      <c r="H56" s="93"/>
      <c r="I56" s="93"/>
      <c r="J56" s="77" t="str">
        <f t="shared" si="22"/>
        <v/>
      </c>
      <c r="K56" s="87" t="str">
        <f t="shared" si="23"/>
        <v>19.08</v>
      </c>
      <c r="L56" s="2">
        <f t="shared" si="24"/>
        <v>6</v>
      </c>
      <c r="M56">
        <f t="shared" si="25"/>
        <v>14</v>
      </c>
      <c r="N56">
        <f t="shared" si="35"/>
        <v>13</v>
      </c>
      <c r="O56" t="str">
        <f t="shared" si="26"/>
        <v/>
      </c>
      <c r="P56" t="str">
        <f t="shared" si="36"/>
        <v/>
      </c>
      <c r="Q56" t="str">
        <f t="shared" si="27"/>
        <v/>
      </c>
      <c r="R56" t="str">
        <f t="shared" si="37"/>
        <v/>
      </c>
      <c r="S56" t="str">
        <f t="shared" si="28"/>
        <v/>
      </c>
      <c r="T56" t="str">
        <f t="shared" si="38"/>
        <v/>
      </c>
      <c r="U56">
        <f t="shared" si="29"/>
        <v>14</v>
      </c>
      <c r="V56">
        <f t="shared" si="39"/>
        <v>7</v>
      </c>
      <c r="W56">
        <f t="shared" si="30"/>
        <v>14</v>
      </c>
      <c r="X56">
        <f t="shared" si="40"/>
        <v>6</v>
      </c>
      <c r="Y56">
        <f t="shared" si="31"/>
        <v>14</v>
      </c>
      <c r="Z56">
        <f t="shared" si="41"/>
        <v>6</v>
      </c>
      <c r="AA56" t="str">
        <f t="shared" si="32"/>
        <v/>
      </c>
      <c r="AB56" t="str">
        <f t="shared" si="42"/>
        <v/>
      </c>
      <c r="AC56" t="str">
        <f t="shared" si="33"/>
        <v/>
      </c>
      <c r="AD56" t="str">
        <f t="shared" si="43"/>
        <v/>
      </c>
      <c r="AE56" t="str">
        <f t="shared" si="34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4" t="str">
        <f t="shared" si="20"/>
        <v>Schuyler, Braden</v>
      </c>
      <c r="C57" s="94"/>
      <c r="D57" s="94"/>
      <c r="E57" s="94"/>
      <c r="F57" s="94"/>
      <c r="G57" s="93" t="str">
        <f t="shared" si="21"/>
        <v>MT</v>
      </c>
      <c r="H57" s="93"/>
      <c r="I57" s="93"/>
      <c r="J57" s="77" t="str">
        <f t="shared" si="22"/>
        <v/>
      </c>
      <c r="K57" s="87" t="str">
        <f t="shared" si="23"/>
        <v>19.25</v>
      </c>
      <c r="L57" s="2">
        <f t="shared" si="24"/>
        <v>8</v>
      </c>
      <c r="M57">
        <f t="shared" si="25"/>
        <v>15</v>
      </c>
      <c r="N57">
        <f t="shared" si="35"/>
        <v>14</v>
      </c>
      <c r="O57">
        <f t="shared" si="26"/>
        <v>15</v>
      </c>
      <c r="P57">
        <f t="shared" si="36"/>
        <v>9</v>
      </c>
      <c r="Q57">
        <f t="shared" si="27"/>
        <v>15</v>
      </c>
      <c r="R57">
        <f t="shared" si="37"/>
        <v>8</v>
      </c>
      <c r="S57">
        <f t="shared" si="28"/>
        <v>15</v>
      </c>
      <c r="T57">
        <f t="shared" si="38"/>
        <v>8</v>
      </c>
      <c r="U57" t="str">
        <f t="shared" si="29"/>
        <v/>
      </c>
      <c r="V57" t="str">
        <f t="shared" si="39"/>
        <v/>
      </c>
      <c r="W57" t="str">
        <f t="shared" si="30"/>
        <v/>
      </c>
      <c r="X57" t="str">
        <f t="shared" si="40"/>
        <v/>
      </c>
      <c r="Y57" t="str">
        <f t="shared" si="31"/>
        <v/>
      </c>
      <c r="Z57" t="str">
        <f t="shared" si="41"/>
        <v/>
      </c>
      <c r="AA57" t="str">
        <f t="shared" si="32"/>
        <v/>
      </c>
      <c r="AB57" t="str">
        <f t="shared" si="42"/>
        <v/>
      </c>
      <c r="AC57" t="str">
        <f t="shared" si="33"/>
        <v/>
      </c>
      <c r="AD57" t="str">
        <f t="shared" si="43"/>
        <v/>
      </c>
      <c r="AE57" t="str">
        <f t="shared" si="34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4" t="str">
        <f t="shared" si="20"/>
        <v>Ben Stickler</v>
      </c>
      <c r="C58" s="94"/>
      <c r="D58" s="94"/>
      <c r="E58" s="94"/>
      <c r="F58" s="94"/>
      <c r="G58" s="93" t="str">
        <f t="shared" si="21"/>
        <v>S</v>
      </c>
      <c r="H58" s="93"/>
      <c r="I58" s="93"/>
      <c r="J58" s="77" t="str">
        <f t="shared" si="22"/>
        <v/>
      </c>
      <c r="K58" s="87" t="str">
        <f t="shared" si="23"/>
        <v>19.28</v>
      </c>
      <c r="L58" s="2">
        <f t="shared" si="24"/>
        <v>2</v>
      </c>
      <c r="M58" t="str">
        <f t="shared" si="25"/>
        <v/>
      </c>
      <c r="N58" t="str">
        <f t="shared" si="35"/>
        <v/>
      </c>
      <c r="O58">
        <f t="shared" si="26"/>
        <v>16</v>
      </c>
      <c r="P58">
        <f t="shared" si="36"/>
        <v>10</v>
      </c>
      <c r="Q58" t="str">
        <f t="shared" si="27"/>
        <v/>
      </c>
      <c r="R58" t="str">
        <f t="shared" si="37"/>
        <v/>
      </c>
      <c r="S58" t="str">
        <f t="shared" si="28"/>
        <v/>
      </c>
      <c r="T58" t="str">
        <f t="shared" si="38"/>
        <v/>
      </c>
      <c r="U58">
        <f t="shared" si="29"/>
        <v>16</v>
      </c>
      <c r="V58">
        <f t="shared" si="39"/>
        <v>8</v>
      </c>
      <c r="W58" t="str">
        <f t="shared" si="30"/>
        <v/>
      </c>
      <c r="X58" t="str">
        <f t="shared" si="40"/>
        <v/>
      </c>
      <c r="Y58" t="str">
        <f t="shared" si="31"/>
        <v/>
      </c>
      <c r="Z58" t="str">
        <f t="shared" si="41"/>
        <v/>
      </c>
      <c r="AA58">
        <f t="shared" si="32"/>
        <v>16</v>
      </c>
      <c r="AB58">
        <f t="shared" si="42"/>
        <v>2</v>
      </c>
      <c r="AC58">
        <f t="shared" si="33"/>
        <v>16</v>
      </c>
      <c r="AD58">
        <f t="shared" si="43"/>
        <v>2</v>
      </c>
      <c r="AE58" t="str">
        <f t="shared" si="34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4" t="str">
        <f t="shared" si="20"/>
        <v>Barrett, Jake</v>
      </c>
      <c r="C59" s="94"/>
      <c r="D59" s="94"/>
      <c r="E59" s="94"/>
      <c r="F59" s="94"/>
      <c r="G59" s="93" t="str">
        <f t="shared" si="21"/>
        <v>CC</v>
      </c>
      <c r="H59" s="93"/>
      <c r="I59" s="93"/>
      <c r="J59" s="77" t="str">
        <f t="shared" si="22"/>
        <v/>
      </c>
      <c r="K59" s="87" t="str">
        <f t="shared" si="23"/>
        <v>19.32</v>
      </c>
      <c r="L59" s="2">
        <f t="shared" si="24"/>
        <v>7</v>
      </c>
      <c r="M59">
        <f t="shared" si="25"/>
        <v>17</v>
      </c>
      <c r="N59">
        <f t="shared" si="35"/>
        <v>15</v>
      </c>
      <c r="O59" t="str">
        <f t="shared" si="26"/>
        <v/>
      </c>
      <c r="P59" t="str">
        <f t="shared" si="36"/>
        <v/>
      </c>
      <c r="Q59" t="str">
        <f t="shared" si="27"/>
        <v/>
      </c>
      <c r="R59" t="str">
        <f t="shared" si="37"/>
        <v/>
      </c>
      <c r="S59" t="str">
        <f t="shared" si="28"/>
        <v/>
      </c>
      <c r="T59" t="str">
        <f t="shared" si="38"/>
        <v/>
      </c>
      <c r="U59">
        <f t="shared" si="29"/>
        <v>17</v>
      </c>
      <c r="V59">
        <f t="shared" si="39"/>
        <v>9</v>
      </c>
      <c r="W59">
        <f t="shared" si="30"/>
        <v>17</v>
      </c>
      <c r="X59">
        <f t="shared" si="40"/>
        <v>7</v>
      </c>
      <c r="Y59">
        <f t="shared" si="31"/>
        <v>17</v>
      </c>
      <c r="Z59">
        <f t="shared" si="41"/>
        <v>7</v>
      </c>
      <c r="AA59" t="str">
        <f t="shared" si="32"/>
        <v/>
      </c>
      <c r="AB59" t="str">
        <f t="shared" si="42"/>
        <v/>
      </c>
      <c r="AC59" t="str">
        <f t="shared" si="33"/>
        <v/>
      </c>
      <c r="AD59" t="str">
        <f t="shared" si="43"/>
        <v/>
      </c>
      <c r="AE59" t="str">
        <f t="shared" si="34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4" t="str">
        <f t="shared" si="20"/>
        <v>Sheffield, William</v>
      </c>
      <c r="C60" s="94"/>
      <c r="D60" s="94"/>
      <c r="E60" s="94"/>
      <c r="F60" s="94"/>
      <c r="G60" s="93" t="str">
        <f t="shared" si="21"/>
        <v>CC</v>
      </c>
      <c r="H60" s="93"/>
      <c r="I60" s="93"/>
      <c r="J60" s="77" t="str">
        <f t="shared" si="22"/>
        <v/>
      </c>
      <c r="K60" s="87" t="str">
        <f t="shared" si="23"/>
        <v>19.37</v>
      </c>
      <c r="L60" s="2">
        <f t="shared" si="24"/>
        <v>8</v>
      </c>
      <c r="M60">
        <f t="shared" si="25"/>
        <v>18</v>
      </c>
      <c r="N60">
        <f t="shared" si="35"/>
        <v>16</v>
      </c>
      <c r="O60" t="str">
        <f t="shared" si="26"/>
        <v/>
      </c>
      <c r="P60" t="str">
        <f t="shared" si="36"/>
        <v/>
      </c>
      <c r="Q60" t="str">
        <f t="shared" si="27"/>
        <v/>
      </c>
      <c r="R60" t="str">
        <f t="shared" si="37"/>
        <v/>
      </c>
      <c r="S60" t="str">
        <f t="shared" si="28"/>
        <v/>
      </c>
      <c r="T60" t="str">
        <f t="shared" si="38"/>
        <v/>
      </c>
      <c r="U60">
        <f t="shared" si="29"/>
        <v>18</v>
      </c>
      <c r="V60">
        <f t="shared" si="39"/>
        <v>10</v>
      </c>
      <c r="W60">
        <f t="shared" si="30"/>
        <v>18</v>
      </c>
      <c r="X60">
        <f t="shared" si="40"/>
        <v>8</v>
      </c>
      <c r="Y60">
        <f t="shared" si="31"/>
        <v>18</v>
      </c>
      <c r="Z60">
        <f t="shared" si="41"/>
        <v>8</v>
      </c>
      <c r="AA60" t="str">
        <f t="shared" si="32"/>
        <v/>
      </c>
      <c r="AB60" t="str">
        <f t="shared" si="42"/>
        <v/>
      </c>
      <c r="AC60" t="str">
        <f t="shared" si="33"/>
        <v/>
      </c>
      <c r="AD60" t="str">
        <f t="shared" si="43"/>
        <v/>
      </c>
      <c r="AE60" t="str">
        <f t="shared" si="34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4" t="str">
        <f t="shared" si="20"/>
        <v>Tate Fisher</v>
      </c>
      <c r="C61" s="94"/>
      <c r="D61" s="94"/>
      <c r="E61" s="94"/>
      <c r="F61" s="94"/>
      <c r="G61" s="93" t="str">
        <f t="shared" si="21"/>
        <v>S</v>
      </c>
      <c r="H61" s="93"/>
      <c r="I61" s="93"/>
      <c r="J61" s="77" t="str">
        <f t="shared" si="22"/>
        <v/>
      </c>
      <c r="K61" s="87" t="str">
        <f t="shared" si="23"/>
        <v>20.30</v>
      </c>
      <c r="L61" s="2">
        <f t="shared" si="24"/>
        <v>3</v>
      </c>
      <c r="M61" t="str">
        <f t="shared" si="25"/>
        <v/>
      </c>
      <c r="N61" t="str">
        <f t="shared" si="35"/>
        <v/>
      </c>
      <c r="O61">
        <f t="shared" si="26"/>
        <v>19</v>
      </c>
      <c r="P61">
        <f t="shared" si="36"/>
        <v>11</v>
      </c>
      <c r="Q61" t="str">
        <f t="shared" si="27"/>
        <v/>
      </c>
      <c r="R61" t="str">
        <f t="shared" si="37"/>
        <v/>
      </c>
      <c r="S61" t="str">
        <f t="shared" si="28"/>
        <v/>
      </c>
      <c r="T61" t="str">
        <f t="shared" si="38"/>
        <v/>
      </c>
      <c r="U61">
        <f t="shared" si="29"/>
        <v>19</v>
      </c>
      <c r="V61">
        <f t="shared" si="39"/>
        <v>11</v>
      </c>
      <c r="W61" t="str">
        <f t="shared" si="30"/>
        <v/>
      </c>
      <c r="X61" t="str">
        <f t="shared" si="40"/>
        <v/>
      </c>
      <c r="Y61" t="str">
        <f t="shared" si="31"/>
        <v/>
      </c>
      <c r="Z61" t="str">
        <f t="shared" si="41"/>
        <v/>
      </c>
      <c r="AA61">
        <f t="shared" si="32"/>
        <v>19</v>
      </c>
      <c r="AB61">
        <f t="shared" si="42"/>
        <v>3</v>
      </c>
      <c r="AC61">
        <f t="shared" si="33"/>
        <v>19</v>
      </c>
      <c r="AD61">
        <f t="shared" si="43"/>
        <v>3</v>
      </c>
      <c r="AE61" t="str">
        <f t="shared" si="34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4" t="str">
        <f t="shared" si="20"/>
        <v>Colin Althoff</v>
      </c>
      <c r="C62" s="94"/>
      <c r="D62" s="94"/>
      <c r="E62" s="94"/>
      <c r="F62" s="94"/>
      <c r="G62" s="93" t="str">
        <f t="shared" si="21"/>
        <v>S</v>
      </c>
      <c r="H62" s="93"/>
      <c r="I62" s="93"/>
      <c r="J62" s="77" t="str">
        <f t="shared" si="22"/>
        <v/>
      </c>
      <c r="K62" s="87" t="str">
        <f t="shared" si="23"/>
        <v>20.47</v>
      </c>
      <c r="L62" s="2">
        <f t="shared" si="24"/>
        <v>4</v>
      </c>
      <c r="M62" t="str">
        <f t="shared" si="25"/>
        <v/>
      </c>
      <c r="N62" t="str">
        <f t="shared" si="35"/>
        <v/>
      </c>
      <c r="O62">
        <f t="shared" si="26"/>
        <v>20</v>
      </c>
      <c r="P62">
        <f t="shared" si="36"/>
        <v>12</v>
      </c>
      <c r="Q62" t="str">
        <f t="shared" si="27"/>
        <v/>
      </c>
      <c r="R62" t="str">
        <f t="shared" si="37"/>
        <v/>
      </c>
      <c r="S62" t="str">
        <f t="shared" si="28"/>
        <v/>
      </c>
      <c r="T62" t="str">
        <f t="shared" si="38"/>
        <v/>
      </c>
      <c r="U62">
        <f t="shared" si="29"/>
        <v>20</v>
      </c>
      <c r="V62">
        <f t="shared" si="39"/>
        <v>12</v>
      </c>
      <c r="W62" t="str">
        <f t="shared" si="30"/>
        <v/>
      </c>
      <c r="X62" t="str">
        <f t="shared" si="40"/>
        <v/>
      </c>
      <c r="Y62" t="str">
        <f t="shared" si="31"/>
        <v/>
      </c>
      <c r="Z62" t="str">
        <f t="shared" si="41"/>
        <v/>
      </c>
      <c r="AA62">
        <f t="shared" si="32"/>
        <v>20</v>
      </c>
      <c r="AB62">
        <f t="shared" si="42"/>
        <v>4</v>
      </c>
      <c r="AC62">
        <f t="shared" si="33"/>
        <v>20</v>
      </c>
      <c r="AD62">
        <f t="shared" si="43"/>
        <v>4</v>
      </c>
      <c r="AE62" t="str">
        <f t="shared" si="34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4" t="str">
        <f t="shared" si="20"/>
        <v>Dan Keller</v>
      </c>
      <c r="C63" s="94"/>
      <c r="D63" s="94"/>
      <c r="E63" s="94"/>
      <c r="F63" s="94"/>
      <c r="G63" s="93" t="str">
        <f t="shared" si="21"/>
        <v>S</v>
      </c>
      <c r="H63" s="93"/>
      <c r="I63" s="93"/>
      <c r="J63" s="77" t="str">
        <f t="shared" si="22"/>
        <v/>
      </c>
      <c r="K63" s="87" t="str">
        <f t="shared" si="23"/>
        <v>21.11</v>
      </c>
      <c r="L63" s="2">
        <f t="shared" si="24"/>
        <v>5</v>
      </c>
      <c r="M63" t="str">
        <f t="shared" si="25"/>
        <v/>
      </c>
      <c r="N63" t="str">
        <f t="shared" si="35"/>
        <v/>
      </c>
      <c r="O63">
        <f t="shared" si="26"/>
        <v>21</v>
      </c>
      <c r="P63">
        <f t="shared" si="36"/>
        <v>13</v>
      </c>
      <c r="Q63" t="str">
        <f t="shared" si="27"/>
        <v/>
      </c>
      <c r="R63" t="str">
        <f t="shared" si="37"/>
        <v/>
      </c>
      <c r="S63" t="str">
        <f t="shared" si="28"/>
        <v/>
      </c>
      <c r="T63" t="str">
        <f t="shared" si="38"/>
        <v/>
      </c>
      <c r="U63">
        <f t="shared" si="29"/>
        <v>21</v>
      </c>
      <c r="V63">
        <f t="shared" si="39"/>
        <v>13</v>
      </c>
      <c r="W63" t="str">
        <f t="shared" si="30"/>
        <v/>
      </c>
      <c r="X63" t="str">
        <f t="shared" si="40"/>
        <v/>
      </c>
      <c r="Y63" t="str">
        <f t="shared" si="31"/>
        <v/>
      </c>
      <c r="Z63" t="str">
        <f t="shared" si="41"/>
        <v/>
      </c>
      <c r="AA63">
        <f t="shared" si="32"/>
        <v>21</v>
      </c>
      <c r="AB63">
        <f t="shared" si="42"/>
        <v>5</v>
      </c>
      <c r="AC63">
        <f t="shared" si="33"/>
        <v>21</v>
      </c>
      <c r="AD63">
        <f t="shared" si="43"/>
        <v>5</v>
      </c>
      <c r="AE63" t="str">
        <f t="shared" si="34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4" t="str">
        <f t="shared" si="20"/>
        <v>Nathan Eller</v>
      </c>
      <c r="C64" s="94"/>
      <c r="D64" s="94"/>
      <c r="E64" s="94"/>
      <c r="F64" s="94"/>
      <c r="G64" s="93" t="str">
        <f t="shared" si="21"/>
        <v>S</v>
      </c>
      <c r="H64" s="93"/>
      <c r="I64" s="93"/>
      <c r="J64" s="77" t="str">
        <f t="shared" si="22"/>
        <v/>
      </c>
      <c r="K64" s="87" t="str">
        <f t="shared" si="23"/>
        <v>21.14</v>
      </c>
      <c r="L64" s="2">
        <f t="shared" si="24"/>
        <v>6</v>
      </c>
      <c r="M64" t="str">
        <f t="shared" si="25"/>
        <v/>
      </c>
      <c r="N64" t="str">
        <f t="shared" si="35"/>
        <v/>
      </c>
      <c r="O64">
        <f t="shared" si="26"/>
        <v>22</v>
      </c>
      <c r="P64">
        <f t="shared" si="36"/>
        <v>14</v>
      </c>
      <c r="Q64" t="str">
        <f t="shared" si="27"/>
        <v/>
      </c>
      <c r="R64" t="str">
        <f t="shared" si="37"/>
        <v/>
      </c>
      <c r="S64" t="str">
        <f t="shared" si="28"/>
        <v/>
      </c>
      <c r="T64" t="str">
        <f t="shared" si="38"/>
        <v/>
      </c>
      <c r="U64">
        <f t="shared" si="29"/>
        <v>22</v>
      </c>
      <c r="V64">
        <f t="shared" si="39"/>
        <v>14</v>
      </c>
      <c r="W64" t="str">
        <f t="shared" si="30"/>
        <v/>
      </c>
      <c r="X64" t="str">
        <f t="shared" si="40"/>
        <v/>
      </c>
      <c r="Y64" t="str">
        <f t="shared" si="31"/>
        <v/>
      </c>
      <c r="Z64" t="str">
        <f t="shared" si="41"/>
        <v/>
      </c>
      <c r="AA64">
        <f t="shared" si="32"/>
        <v>22</v>
      </c>
      <c r="AB64">
        <f t="shared" si="42"/>
        <v>6</v>
      </c>
      <c r="AC64">
        <f t="shared" si="33"/>
        <v>22</v>
      </c>
      <c r="AD64">
        <f t="shared" si="43"/>
        <v>6</v>
      </c>
      <c r="AE64" t="str">
        <f t="shared" si="34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4" t="str">
        <f t="shared" si="20"/>
        <v>Jose Serrano</v>
      </c>
      <c r="C65" s="94"/>
      <c r="D65" s="94"/>
      <c r="E65" s="94"/>
      <c r="F65" s="94"/>
      <c r="G65" s="93" t="str">
        <f t="shared" si="21"/>
        <v>S</v>
      </c>
      <c r="H65" s="93"/>
      <c r="I65" s="93"/>
      <c r="J65" s="77" t="str">
        <f t="shared" si="22"/>
        <v/>
      </c>
      <c r="K65" s="87" t="str">
        <f t="shared" si="23"/>
        <v>21.27</v>
      </c>
      <c r="L65" s="2">
        <f t="shared" si="24"/>
        <v>7</v>
      </c>
      <c r="M65" t="str">
        <f t="shared" si="25"/>
        <v/>
      </c>
      <c r="N65" t="str">
        <f t="shared" si="35"/>
        <v/>
      </c>
      <c r="O65">
        <f t="shared" si="26"/>
        <v>23</v>
      </c>
      <c r="P65">
        <f t="shared" si="36"/>
        <v>15</v>
      </c>
      <c r="Q65" t="str">
        <f t="shared" si="27"/>
        <v/>
      </c>
      <c r="R65" t="str">
        <f t="shared" si="37"/>
        <v/>
      </c>
      <c r="S65" t="str">
        <f t="shared" si="28"/>
        <v/>
      </c>
      <c r="T65" t="str">
        <f t="shared" si="38"/>
        <v/>
      </c>
      <c r="U65">
        <f t="shared" si="29"/>
        <v>23</v>
      </c>
      <c r="V65">
        <f t="shared" si="39"/>
        <v>15</v>
      </c>
      <c r="W65" t="str">
        <f t="shared" si="30"/>
        <v/>
      </c>
      <c r="X65" t="str">
        <f t="shared" si="40"/>
        <v/>
      </c>
      <c r="Y65" t="str">
        <f t="shared" si="31"/>
        <v/>
      </c>
      <c r="Z65" t="str">
        <f t="shared" si="41"/>
        <v/>
      </c>
      <c r="AA65">
        <f t="shared" si="32"/>
        <v>23</v>
      </c>
      <c r="AB65">
        <f t="shared" si="42"/>
        <v>7</v>
      </c>
      <c r="AC65">
        <f t="shared" si="33"/>
        <v>23</v>
      </c>
      <c r="AD65">
        <f t="shared" si="43"/>
        <v>7</v>
      </c>
      <c r="AE65" t="str">
        <f t="shared" si="34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4" t="str">
        <f t="shared" si="20"/>
        <v>Aidan McBride</v>
      </c>
      <c r="C66" s="94"/>
      <c r="D66" s="94"/>
      <c r="E66" s="94"/>
      <c r="F66" s="94"/>
      <c r="G66" s="93" t="str">
        <f t="shared" si="21"/>
        <v>S</v>
      </c>
      <c r="H66" s="93"/>
      <c r="I66" s="93"/>
      <c r="J66" s="77" t="str">
        <f t="shared" si="22"/>
        <v/>
      </c>
      <c r="K66" s="87" t="str">
        <f t="shared" si="23"/>
        <v>21.28</v>
      </c>
      <c r="L66" s="2">
        <f t="shared" si="24"/>
        <v>8</v>
      </c>
      <c r="M66" t="str">
        <f t="shared" si="25"/>
        <v/>
      </c>
      <c r="N66" t="str">
        <f t="shared" si="35"/>
        <v/>
      </c>
      <c r="O66">
        <f t="shared" si="26"/>
        <v>24</v>
      </c>
      <c r="P66">
        <f t="shared" si="36"/>
        <v>16</v>
      </c>
      <c r="Q66" t="str">
        <f t="shared" si="27"/>
        <v/>
      </c>
      <c r="R66" t="str">
        <f t="shared" si="37"/>
        <v/>
      </c>
      <c r="S66" t="str">
        <f t="shared" si="28"/>
        <v/>
      </c>
      <c r="T66" t="str">
        <f t="shared" si="38"/>
        <v/>
      </c>
      <c r="U66">
        <f t="shared" si="29"/>
        <v>24</v>
      </c>
      <c r="V66">
        <f t="shared" si="39"/>
        <v>16</v>
      </c>
      <c r="W66" t="str">
        <f t="shared" si="30"/>
        <v/>
      </c>
      <c r="X66" t="str">
        <f t="shared" si="40"/>
        <v/>
      </c>
      <c r="Y66" t="str">
        <f t="shared" si="31"/>
        <v/>
      </c>
      <c r="Z66" t="str">
        <f t="shared" si="41"/>
        <v/>
      </c>
      <c r="AA66">
        <f t="shared" si="32"/>
        <v>24</v>
      </c>
      <c r="AB66">
        <f t="shared" si="42"/>
        <v>8</v>
      </c>
      <c r="AC66">
        <f t="shared" si="33"/>
        <v>24</v>
      </c>
      <c r="AD66">
        <f t="shared" si="43"/>
        <v>8</v>
      </c>
      <c r="AE66" t="str">
        <f t="shared" si="34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4" t="str">
        <f t="shared" si="20"/>
        <v/>
      </c>
      <c r="C67" s="94"/>
      <c r="D67" s="94"/>
      <c r="E67" s="94"/>
      <c r="F67" s="94"/>
      <c r="G67" s="93" t="str">
        <f t="shared" si="21"/>
        <v/>
      </c>
      <c r="H67" s="93"/>
      <c r="I67" s="93"/>
      <c r="J67" s="77" t="str">
        <f t="shared" si="22"/>
        <v/>
      </c>
      <c r="K67" s="87" t="str">
        <f t="shared" si="23"/>
        <v/>
      </c>
      <c r="L67" s="2" t="str">
        <f t="shared" si="24"/>
        <v/>
      </c>
      <c r="M67" t="str">
        <f t="shared" si="25"/>
        <v/>
      </c>
      <c r="N67" t="str">
        <f t="shared" si="35"/>
        <v/>
      </c>
      <c r="O67" t="str">
        <f t="shared" si="26"/>
        <v/>
      </c>
      <c r="P67" t="str">
        <f t="shared" si="36"/>
        <v/>
      </c>
      <c r="Q67" t="str">
        <f t="shared" si="27"/>
        <v/>
      </c>
      <c r="R67" t="str">
        <f t="shared" si="37"/>
        <v/>
      </c>
      <c r="S67" t="str">
        <f t="shared" si="28"/>
        <v/>
      </c>
      <c r="T67" t="str">
        <f t="shared" si="38"/>
        <v/>
      </c>
      <c r="U67" t="str">
        <f t="shared" si="29"/>
        <v/>
      </c>
      <c r="V67" t="str">
        <f t="shared" si="39"/>
        <v/>
      </c>
      <c r="W67" t="str">
        <f t="shared" si="30"/>
        <v/>
      </c>
      <c r="X67" t="str">
        <f t="shared" si="40"/>
        <v/>
      </c>
      <c r="Y67" t="str">
        <f t="shared" si="31"/>
        <v/>
      </c>
      <c r="Z67" t="str">
        <f t="shared" si="41"/>
        <v/>
      </c>
      <c r="AA67" t="str">
        <f t="shared" si="32"/>
        <v/>
      </c>
      <c r="AB67" t="str">
        <f t="shared" si="42"/>
        <v/>
      </c>
      <c r="AC67" t="str">
        <f t="shared" si="33"/>
        <v/>
      </c>
      <c r="AD67" t="str">
        <f t="shared" si="43"/>
        <v/>
      </c>
      <c r="AE67" t="str">
        <f t="shared" si="34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4" t="str">
        <f t="shared" si="20"/>
        <v/>
      </c>
      <c r="C68" s="94"/>
      <c r="D68" s="94"/>
      <c r="E68" s="94"/>
      <c r="F68" s="94"/>
      <c r="G68" s="93" t="str">
        <f t="shared" si="21"/>
        <v/>
      </c>
      <c r="H68" s="93"/>
      <c r="I68" s="93"/>
      <c r="J68" s="77" t="str">
        <f t="shared" si="22"/>
        <v/>
      </c>
      <c r="K68" s="87" t="str">
        <f t="shared" si="23"/>
        <v/>
      </c>
      <c r="L68" s="2" t="str">
        <f t="shared" si="24"/>
        <v/>
      </c>
      <c r="M68" t="str">
        <f t="shared" si="25"/>
        <v/>
      </c>
      <c r="N68" t="str">
        <f t="shared" si="35"/>
        <v/>
      </c>
      <c r="O68" t="str">
        <f t="shared" si="26"/>
        <v/>
      </c>
      <c r="P68" t="str">
        <f t="shared" si="36"/>
        <v/>
      </c>
      <c r="Q68" t="str">
        <f t="shared" si="27"/>
        <v/>
      </c>
      <c r="R68" t="str">
        <f t="shared" si="37"/>
        <v/>
      </c>
      <c r="S68" t="str">
        <f t="shared" si="28"/>
        <v/>
      </c>
      <c r="T68" t="str">
        <f t="shared" si="38"/>
        <v/>
      </c>
      <c r="U68" t="str">
        <f t="shared" si="29"/>
        <v/>
      </c>
      <c r="V68" t="str">
        <f t="shared" si="39"/>
        <v/>
      </c>
      <c r="W68" t="str">
        <f t="shared" si="30"/>
        <v/>
      </c>
      <c r="X68" t="str">
        <f t="shared" si="40"/>
        <v/>
      </c>
      <c r="Y68" t="str">
        <f t="shared" si="31"/>
        <v/>
      </c>
      <c r="Z68" t="str">
        <f t="shared" si="41"/>
        <v/>
      </c>
      <c r="AA68" t="str">
        <f t="shared" si="32"/>
        <v/>
      </c>
      <c r="AB68" t="str">
        <f t="shared" si="42"/>
        <v/>
      </c>
      <c r="AC68" t="str">
        <f t="shared" si="33"/>
        <v/>
      </c>
      <c r="AD68" t="str">
        <f t="shared" si="43"/>
        <v/>
      </c>
      <c r="AE68" t="str">
        <f t="shared" si="34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4" t="str">
        <f t="shared" si="20"/>
        <v/>
      </c>
      <c r="C69" s="94"/>
      <c r="D69" s="94"/>
      <c r="E69" s="94"/>
      <c r="F69" s="94"/>
      <c r="G69" s="93" t="str">
        <f t="shared" si="21"/>
        <v/>
      </c>
      <c r="H69" s="93"/>
      <c r="I69" s="93"/>
      <c r="J69" s="77" t="str">
        <f t="shared" si="22"/>
        <v/>
      </c>
      <c r="K69" s="87" t="str">
        <f t="shared" si="23"/>
        <v/>
      </c>
      <c r="L69" s="2" t="str">
        <f t="shared" si="24"/>
        <v/>
      </c>
      <c r="M69" t="str">
        <f t="shared" si="25"/>
        <v/>
      </c>
      <c r="N69" t="str">
        <f t="shared" si="35"/>
        <v/>
      </c>
      <c r="O69" t="str">
        <f t="shared" si="26"/>
        <v/>
      </c>
      <c r="P69" t="str">
        <f t="shared" si="36"/>
        <v/>
      </c>
      <c r="Q69" t="str">
        <f t="shared" si="27"/>
        <v/>
      </c>
      <c r="R69" t="str">
        <f t="shared" si="37"/>
        <v/>
      </c>
      <c r="S69" t="str">
        <f t="shared" si="28"/>
        <v/>
      </c>
      <c r="T69" t="str">
        <f t="shared" si="38"/>
        <v/>
      </c>
      <c r="U69" t="str">
        <f t="shared" si="29"/>
        <v/>
      </c>
      <c r="V69" t="str">
        <f t="shared" si="39"/>
        <v/>
      </c>
      <c r="W69" t="str">
        <f t="shared" si="30"/>
        <v/>
      </c>
      <c r="X69" t="str">
        <f t="shared" si="40"/>
        <v/>
      </c>
      <c r="Y69" t="str">
        <f t="shared" si="31"/>
        <v/>
      </c>
      <c r="Z69" t="str">
        <f t="shared" si="41"/>
        <v/>
      </c>
      <c r="AA69" t="str">
        <f t="shared" si="32"/>
        <v/>
      </c>
      <c r="AB69" t="str">
        <f t="shared" si="42"/>
        <v/>
      </c>
      <c r="AC69" t="str">
        <f t="shared" si="33"/>
        <v/>
      </c>
      <c r="AD69" t="str">
        <f t="shared" si="43"/>
        <v/>
      </c>
      <c r="AE69" t="str">
        <f t="shared" si="34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4" t="str">
        <f t="shared" si="20"/>
        <v/>
      </c>
      <c r="C70" s="94"/>
      <c r="D70" s="94"/>
      <c r="E70" s="94"/>
      <c r="F70" s="94"/>
      <c r="G70" s="93" t="str">
        <f t="shared" si="21"/>
        <v/>
      </c>
      <c r="H70" s="93"/>
      <c r="I70" s="93"/>
      <c r="J70" s="77" t="str">
        <f t="shared" si="22"/>
        <v/>
      </c>
      <c r="K70" s="87" t="str">
        <f t="shared" si="23"/>
        <v/>
      </c>
      <c r="L70" s="2" t="str">
        <f t="shared" si="24"/>
        <v/>
      </c>
      <c r="M70" t="str">
        <f t="shared" si="25"/>
        <v/>
      </c>
      <c r="N70" t="str">
        <f t="shared" si="35"/>
        <v/>
      </c>
      <c r="O70" t="str">
        <f t="shared" si="26"/>
        <v/>
      </c>
      <c r="P70" t="str">
        <f t="shared" si="36"/>
        <v/>
      </c>
      <c r="Q70" t="str">
        <f t="shared" si="27"/>
        <v/>
      </c>
      <c r="R70" t="str">
        <f t="shared" si="37"/>
        <v/>
      </c>
      <c r="S70" t="str">
        <f t="shared" si="28"/>
        <v/>
      </c>
      <c r="T70" t="str">
        <f t="shared" si="38"/>
        <v/>
      </c>
      <c r="U70" t="str">
        <f t="shared" si="29"/>
        <v/>
      </c>
      <c r="V70" t="str">
        <f t="shared" si="39"/>
        <v/>
      </c>
      <c r="W70" t="str">
        <f t="shared" si="30"/>
        <v/>
      </c>
      <c r="X70" t="str">
        <f t="shared" si="40"/>
        <v/>
      </c>
      <c r="Y70" t="str">
        <f t="shared" si="31"/>
        <v/>
      </c>
      <c r="Z70" t="str">
        <f t="shared" si="41"/>
        <v/>
      </c>
      <c r="AA70" t="str">
        <f t="shared" si="32"/>
        <v/>
      </c>
      <c r="AB70" t="str">
        <f t="shared" si="42"/>
        <v/>
      </c>
      <c r="AC70" t="str">
        <f t="shared" si="33"/>
        <v/>
      </c>
      <c r="AD70" t="str">
        <f t="shared" si="43"/>
        <v/>
      </c>
      <c r="AE70" t="str">
        <f t="shared" si="34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4" t="str">
        <f t="shared" si="20"/>
        <v/>
      </c>
      <c r="C71" s="94"/>
      <c r="D71" s="94"/>
      <c r="E71" s="94"/>
      <c r="F71" s="94"/>
      <c r="G71" s="93" t="str">
        <f t="shared" si="21"/>
        <v/>
      </c>
      <c r="H71" s="93"/>
      <c r="I71" s="93"/>
      <c r="J71" s="77" t="str">
        <f t="shared" si="22"/>
        <v/>
      </c>
      <c r="K71" s="87" t="str">
        <f t="shared" si="23"/>
        <v/>
      </c>
      <c r="L71" s="2" t="str">
        <f t="shared" si="24"/>
        <v/>
      </c>
      <c r="M71" t="str">
        <f t="shared" si="25"/>
        <v/>
      </c>
      <c r="N71" t="str">
        <f t="shared" si="35"/>
        <v/>
      </c>
      <c r="O71" t="str">
        <f t="shared" si="26"/>
        <v/>
      </c>
      <c r="P71" t="str">
        <f t="shared" si="36"/>
        <v/>
      </c>
      <c r="Q71" t="str">
        <f t="shared" si="27"/>
        <v/>
      </c>
      <c r="R71" t="str">
        <f t="shared" si="37"/>
        <v/>
      </c>
      <c r="S71" t="str">
        <f t="shared" si="28"/>
        <v/>
      </c>
      <c r="T71" t="str">
        <f t="shared" si="38"/>
        <v/>
      </c>
      <c r="U71" t="str">
        <f t="shared" si="29"/>
        <v/>
      </c>
      <c r="V71" t="str">
        <f t="shared" si="39"/>
        <v/>
      </c>
      <c r="W71" t="str">
        <f t="shared" si="30"/>
        <v/>
      </c>
      <c r="X71" t="str">
        <f t="shared" si="40"/>
        <v/>
      </c>
      <c r="Y71" t="str">
        <f t="shared" si="31"/>
        <v/>
      </c>
      <c r="Z71" t="str">
        <f t="shared" si="41"/>
        <v/>
      </c>
      <c r="AA71" t="str">
        <f t="shared" si="32"/>
        <v/>
      </c>
      <c r="AB71" t="str">
        <f t="shared" si="42"/>
        <v/>
      </c>
      <c r="AC71" t="str">
        <f t="shared" si="33"/>
        <v/>
      </c>
      <c r="AD71" t="str">
        <f t="shared" si="43"/>
        <v/>
      </c>
      <c r="AE71" t="str">
        <f t="shared" si="34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4" t="str">
        <f t="shared" si="20"/>
        <v/>
      </c>
      <c r="C72" s="94"/>
      <c r="D72" s="94"/>
      <c r="E72" s="94"/>
      <c r="F72" s="94"/>
      <c r="G72" s="93" t="str">
        <f t="shared" si="21"/>
        <v/>
      </c>
      <c r="H72" s="93"/>
      <c r="I72" s="93"/>
      <c r="J72" s="77" t="str">
        <f t="shared" si="22"/>
        <v/>
      </c>
      <c r="K72" s="87" t="str">
        <f t="shared" si="23"/>
        <v/>
      </c>
      <c r="L72" s="2" t="str">
        <f t="shared" si="24"/>
        <v/>
      </c>
      <c r="M72" t="str">
        <f t="shared" si="25"/>
        <v/>
      </c>
      <c r="N72" t="str">
        <f t="shared" si="35"/>
        <v/>
      </c>
      <c r="O72" t="str">
        <f t="shared" si="26"/>
        <v/>
      </c>
      <c r="P72" t="str">
        <f t="shared" si="36"/>
        <v/>
      </c>
      <c r="Q72" t="str">
        <f t="shared" si="27"/>
        <v/>
      </c>
      <c r="R72" t="str">
        <f t="shared" si="37"/>
        <v/>
      </c>
      <c r="S72" t="str">
        <f t="shared" si="28"/>
        <v/>
      </c>
      <c r="T72" t="str">
        <f t="shared" si="38"/>
        <v/>
      </c>
      <c r="U72" t="str">
        <f t="shared" si="29"/>
        <v/>
      </c>
      <c r="V72" t="str">
        <f t="shared" si="39"/>
        <v/>
      </c>
      <c r="W72" t="str">
        <f t="shared" si="30"/>
        <v/>
      </c>
      <c r="X72" t="str">
        <f t="shared" si="40"/>
        <v/>
      </c>
      <c r="Y72" t="str">
        <f t="shared" si="31"/>
        <v/>
      </c>
      <c r="Z72" t="str">
        <f t="shared" si="41"/>
        <v/>
      </c>
      <c r="AA72" t="str">
        <f t="shared" si="32"/>
        <v/>
      </c>
      <c r="AB72" t="str">
        <f t="shared" si="42"/>
        <v/>
      </c>
      <c r="AC72" t="str">
        <f t="shared" si="33"/>
        <v/>
      </c>
      <c r="AD72" t="str">
        <f t="shared" si="43"/>
        <v/>
      </c>
      <c r="AE72" t="str">
        <f t="shared" si="34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4" t="str">
        <f t="shared" si="20"/>
        <v/>
      </c>
      <c r="C73" s="94"/>
      <c r="D73" s="94"/>
      <c r="E73" s="94"/>
      <c r="F73" s="94"/>
      <c r="G73" s="93" t="str">
        <f t="shared" si="21"/>
        <v/>
      </c>
      <c r="H73" s="93"/>
      <c r="I73" s="93"/>
      <c r="J73" s="77" t="str">
        <f t="shared" si="22"/>
        <v/>
      </c>
      <c r="K73" s="87" t="str">
        <f t="shared" si="23"/>
        <v/>
      </c>
      <c r="L73" s="2" t="str">
        <f t="shared" si="24"/>
        <v/>
      </c>
      <c r="M73" t="str">
        <f t="shared" si="25"/>
        <v/>
      </c>
      <c r="N73" t="str">
        <f t="shared" si="35"/>
        <v/>
      </c>
      <c r="O73" t="str">
        <f t="shared" si="26"/>
        <v/>
      </c>
      <c r="P73" t="str">
        <f t="shared" si="36"/>
        <v/>
      </c>
      <c r="Q73" t="str">
        <f t="shared" si="27"/>
        <v/>
      </c>
      <c r="R73" t="str">
        <f t="shared" si="37"/>
        <v/>
      </c>
      <c r="S73" t="str">
        <f t="shared" si="28"/>
        <v/>
      </c>
      <c r="T73" t="str">
        <f t="shared" si="38"/>
        <v/>
      </c>
      <c r="U73" t="str">
        <f t="shared" si="29"/>
        <v/>
      </c>
      <c r="V73" t="str">
        <f t="shared" si="39"/>
        <v/>
      </c>
      <c r="W73" t="str">
        <f t="shared" si="30"/>
        <v/>
      </c>
      <c r="X73" t="str">
        <f t="shared" si="40"/>
        <v/>
      </c>
      <c r="Y73" t="str">
        <f t="shared" si="31"/>
        <v/>
      </c>
      <c r="Z73" t="str">
        <f t="shared" si="41"/>
        <v/>
      </c>
      <c r="AA73" t="str">
        <f t="shared" si="32"/>
        <v/>
      </c>
      <c r="AB73" t="str">
        <f t="shared" si="42"/>
        <v/>
      </c>
      <c r="AC73" t="str">
        <f t="shared" si="33"/>
        <v/>
      </c>
      <c r="AD73" t="str">
        <f t="shared" si="43"/>
        <v/>
      </c>
      <c r="AE73" t="str">
        <f t="shared" si="34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4" t="str">
        <f t="shared" si="20"/>
        <v/>
      </c>
      <c r="C74" s="94"/>
      <c r="D74" s="94"/>
      <c r="E74" s="94"/>
      <c r="F74" s="94"/>
      <c r="G74" s="93" t="str">
        <f t="shared" si="21"/>
        <v/>
      </c>
      <c r="H74" s="93"/>
      <c r="I74" s="93"/>
      <c r="J74" s="77" t="str">
        <f t="shared" si="22"/>
        <v/>
      </c>
      <c r="K74" s="87" t="str">
        <f t="shared" si="23"/>
        <v/>
      </c>
      <c r="L74" s="2" t="str">
        <f t="shared" si="24"/>
        <v/>
      </c>
      <c r="M74" t="str">
        <f t="shared" si="25"/>
        <v/>
      </c>
      <c r="N74" t="str">
        <f t="shared" si="35"/>
        <v/>
      </c>
      <c r="O74" t="str">
        <f t="shared" si="26"/>
        <v/>
      </c>
      <c r="P74" t="str">
        <f t="shared" si="36"/>
        <v/>
      </c>
      <c r="Q74" t="str">
        <f t="shared" si="27"/>
        <v/>
      </c>
      <c r="R74" t="str">
        <f t="shared" si="37"/>
        <v/>
      </c>
      <c r="S74" t="str">
        <f t="shared" si="28"/>
        <v/>
      </c>
      <c r="T74" t="str">
        <f t="shared" si="38"/>
        <v/>
      </c>
      <c r="U74" t="str">
        <f t="shared" si="29"/>
        <v/>
      </c>
      <c r="V74" t="str">
        <f t="shared" si="39"/>
        <v/>
      </c>
      <c r="W74" t="str">
        <f t="shared" si="30"/>
        <v/>
      </c>
      <c r="X74" t="str">
        <f t="shared" si="40"/>
        <v/>
      </c>
      <c r="Y74" t="str">
        <f t="shared" si="31"/>
        <v/>
      </c>
      <c r="Z74" t="str">
        <f t="shared" si="41"/>
        <v/>
      </c>
      <c r="AA74" t="str">
        <f t="shared" si="32"/>
        <v/>
      </c>
      <c r="AB74" t="str">
        <f t="shared" si="42"/>
        <v/>
      </c>
      <c r="AC74" t="str">
        <f t="shared" si="33"/>
        <v/>
      </c>
      <c r="AD74" t="str">
        <f t="shared" si="43"/>
        <v/>
      </c>
      <c r="AE74" t="str">
        <f t="shared" si="34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4" t="str">
        <f t="shared" si="20"/>
        <v/>
      </c>
      <c r="C75" s="94"/>
      <c r="D75" s="94"/>
      <c r="E75" s="94"/>
      <c r="F75" s="94"/>
      <c r="G75" s="93" t="str">
        <f t="shared" si="21"/>
        <v/>
      </c>
      <c r="H75" s="93"/>
      <c r="I75" s="93"/>
      <c r="J75" s="77" t="str">
        <f t="shared" si="22"/>
        <v/>
      </c>
      <c r="K75" s="87" t="str">
        <f t="shared" si="23"/>
        <v/>
      </c>
      <c r="L75" s="2" t="str">
        <f t="shared" si="24"/>
        <v/>
      </c>
      <c r="M75" t="str">
        <f t="shared" si="25"/>
        <v/>
      </c>
      <c r="N75" t="str">
        <f t="shared" si="35"/>
        <v/>
      </c>
      <c r="O75" t="str">
        <f t="shared" si="26"/>
        <v/>
      </c>
      <c r="P75" t="str">
        <f t="shared" si="36"/>
        <v/>
      </c>
      <c r="Q75" t="str">
        <f t="shared" si="27"/>
        <v/>
      </c>
      <c r="R75" t="str">
        <f t="shared" si="37"/>
        <v/>
      </c>
      <c r="S75" t="str">
        <f t="shared" si="28"/>
        <v/>
      </c>
      <c r="T75" t="str">
        <f t="shared" si="38"/>
        <v/>
      </c>
      <c r="U75" t="str">
        <f t="shared" si="29"/>
        <v/>
      </c>
      <c r="V75" t="str">
        <f t="shared" si="39"/>
        <v/>
      </c>
      <c r="W75" t="str">
        <f t="shared" si="30"/>
        <v/>
      </c>
      <c r="X75" t="str">
        <f t="shared" si="40"/>
        <v/>
      </c>
      <c r="Y75" t="str">
        <f t="shared" si="31"/>
        <v/>
      </c>
      <c r="Z75" t="str">
        <f t="shared" si="41"/>
        <v/>
      </c>
      <c r="AA75" t="str">
        <f t="shared" si="32"/>
        <v/>
      </c>
      <c r="AB75" t="str">
        <f t="shared" si="42"/>
        <v/>
      </c>
      <c r="AC75" t="str">
        <f t="shared" si="33"/>
        <v/>
      </c>
      <c r="AD75" t="str">
        <f t="shared" si="43"/>
        <v/>
      </c>
      <c r="AE75" t="str">
        <f t="shared" si="34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4" t="str">
        <f t="shared" si="20"/>
        <v/>
      </c>
      <c r="C76" s="94"/>
      <c r="D76" s="94"/>
      <c r="E76" s="94"/>
      <c r="F76" s="94"/>
      <c r="G76" s="93" t="str">
        <f t="shared" si="21"/>
        <v/>
      </c>
      <c r="H76" s="93"/>
      <c r="I76" s="93"/>
      <c r="J76" s="77" t="str">
        <f t="shared" si="22"/>
        <v/>
      </c>
      <c r="K76" s="87" t="str">
        <f t="shared" si="23"/>
        <v/>
      </c>
      <c r="L76" s="2" t="str">
        <f t="shared" si="24"/>
        <v/>
      </c>
      <c r="M76" t="str">
        <f t="shared" si="25"/>
        <v/>
      </c>
      <c r="N76" t="str">
        <f t="shared" si="35"/>
        <v/>
      </c>
      <c r="O76" t="str">
        <f t="shared" si="26"/>
        <v/>
      </c>
      <c r="P76" t="str">
        <f t="shared" si="36"/>
        <v/>
      </c>
      <c r="Q76" t="str">
        <f t="shared" si="27"/>
        <v/>
      </c>
      <c r="R76" t="str">
        <f t="shared" si="37"/>
        <v/>
      </c>
      <c r="S76" t="str">
        <f t="shared" si="28"/>
        <v/>
      </c>
      <c r="T76" t="str">
        <f t="shared" si="38"/>
        <v/>
      </c>
      <c r="U76" t="str">
        <f t="shared" si="29"/>
        <v/>
      </c>
      <c r="V76" t="str">
        <f t="shared" si="39"/>
        <v/>
      </c>
      <c r="W76" t="str">
        <f t="shared" si="30"/>
        <v/>
      </c>
      <c r="X76" t="str">
        <f t="shared" si="40"/>
        <v/>
      </c>
      <c r="Y76" t="str">
        <f t="shared" si="31"/>
        <v/>
      </c>
      <c r="Z76" t="str">
        <f t="shared" si="41"/>
        <v/>
      </c>
      <c r="AA76" t="str">
        <f t="shared" si="32"/>
        <v/>
      </c>
      <c r="AB76" t="str">
        <f t="shared" si="42"/>
        <v/>
      </c>
      <c r="AC76" t="str">
        <f t="shared" si="33"/>
        <v/>
      </c>
      <c r="AD76" t="str">
        <f t="shared" si="43"/>
        <v/>
      </c>
      <c r="AE76" t="str">
        <f t="shared" si="34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4" t="str">
        <f t="shared" si="20"/>
        <v/>
      </c>
      <c r="C77" s="94"/>
      <c r="D77" s="94"/>
      <c r="E77" s="94"/>
      <c r="F77" s="94"/>
      <c r="G77" s="93" t="str">
        <f t="shared" si="21"/>
        <v/>
      </c>
      <c r="H77" s="93"/>
      <c r="I77" s="93"/>
      <c r="J77" s="77" t="str">
        <f t="shared" si="22"/>
        <v/>
      </c>
      <c r="K77" s="87" t="str">
        <f t="shared" si="23"/>
        <v/>
      </c>
      <c r="L77" s="2" t="str">
        <f t="shared" si="24"/>
        <v/>
      </c>
      <c r="M77" t="str">
        <f t="shared" si="25"/>
        <v/>
      </c>
      <c r="N77" t="str">
        <f t="shared" si="35"/>
        <v/>
      </c>
      <c r="O77" t="str">
        <f t="shared" si="26"/>
        <v/>
      </c>
      <c r="P77" t="str">
        <f t="shared" si="36"/>
        <v/>
      </c>
      <c r="Q77" t="str">
        <f t="shared" si="27"/>
        <v/>
      </c>
      <c r="R77" t="str">
        <f t="shared" si="37"/>
        <v/>
      </c>
      <c r="S77" t="str">
        <f t="shared" si="28"/>
        <v/>
      </c>
      <c r="T77" t="str">
        <f t="shared" si="38"/>
        <v/>
      </c>
      <c r="U77" t="str">
        <f t="shared" si="29"/>
        <v/>
      </c>
      <c r="V77" t="str">
        <f t="shared" si="39"/>
        <v/>
      </c>
      <c r="W77" t="str">
        <f t="shared" si="30"/>
        <v/>
      </c>
      <c r="X77" t="str">
        <f t="shared" si="40"/>
        <v/>
      </c>
      <c r="Y77" t="str">
        <f t="shared" si="31"/>
        <v/>
      </c>
      <c r="Z77" t="str">
        <f t="shared" si="41"/>
        <v/>
      </c>
      <c r="AA77" t="str">
        <f t="shared" si="32"/>
        <v/>
      </c>
      <c r="AB77" t="str">
        <f t="shared" si="42"/>
        <v/>
      </c>
      <c r="AC77" t="str">
        <f t="shared" si="33"/>
        <v/>
      </c>
      <c r="AD77" t="str">
        <f t="shared" si="43"/>
        <v/>
      </c>
      <c r="AE77" t="str">
        <f t="shared" si="34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4" t="str">
        <f t="shared" si="20"/>
        <v/>
      </c>
      <c r="C78" s="94"/>
      <c r="D78" s="94"/>
      <c r="E78" s="94"/>
      <c r="F78" s="94"/>
      <c r="G78" s="93" t="str">
        <f t="shared" si="21"/>
        <v/>
      </c>
      <c r="H78" s="93"/>
      <c r="I78" s="93"/>
      <c r="J78" s="77" t="str">
        <f t="shared" si="22"/>
        <v/>
      </c>
      <c r="K78" s="87" t="str">
        <f t="shared" si="23"/>
        <v/>
      </c>
      <c r="L78" s="2" t="str">
        <f t="shared" si="24"/>
        <v/>
      </c>
      <c r="M78" t="str">
        <f t="shared" si="25"/>
        <v/>
      </c>
      <c r="N78" t="str">
        <f t="shared" si="35"/>
        <v/>
      </c>
      <c r="O78" t="str">
        <f t="shared" si="26"/>
        <v/>
      </c>
      <c r="P78" t="str">
        <f t="shared" si="36"/>
        <v/>
      </c>
      <c r="Q78" t="str">
        <f t="shared" si="27"/>
        <v/>
      </c>
      <c r="R78" t="str">
        <f t="shared" si="37"/>
        <v/>
      </c>
      <c r="S78" t="str">
        <f t="shared" si="28"/>
        <v/>
      </c>
      <c r="T78" t="str">
        <f t="shared" si="38"/>
        <v/>
      </c>
      <c r="U78" t="str">
        <f t="shared" si="29"/>
        <v/>
      </c>
      <c r="V78" t="str">
        <f t="shared" si="39"/>
        <v/>
      </c>
      <c r="W78" t="str">
        <f t="shared" si="30"/>
        <v/>
      </c>
      <c r="X78" t="str">
        <f t="shared" si="40"/>
        <v/>
      </c>
      <c r="Y78" t="str">
        <f t="shared" si="31"/>
        <v/>
      </c>
      <c r="Z78" t="str">
        <f t="shared" si="41"/>
        <v/>
      </c>
      <c r="AA78" t="str">
        <f t="shared" si="32"/>
        <v/>
      </c>
      <c r="AB78" t="str">
        <f t="shared" si="42"/>
        <v/>
      </c>
      <c r="AC78" t="str">
        <f t="shared" si="33"/>
        <v/>
      </c>
      <c r="AD78" t="str">
        <f t="shared" si="43"/>
        <v/>
      </c>
      <c r="AE78" t="str">
        <f t="shared" si="34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4" t="str">
        <f t="shared" si="20"/>
        <v/>
      </c>
      <c r="C79" s="94"/>
      <c r="D79" s="94"/>
      <c r="E79" s="94"/>
      <c r="F79" s="94"/>
      <c r="G79" s="93" t="str">
        <f t="shared" si="21"/>
        <v/>
      </c>
      <c r="H79" s="93"/>
      <c r="I79" s="93"/>
      <c r="J79" s="77" t="str">
        <f t="shared" si="22"/>
        <v/>
      </c>
      <c r="K79" s="87" t="str">
        <f t="shared" si="23"/>
        <v/>
      </c>
      <c r="L79" s="2" t="str">
        <f t="shared" si="24"/>
        <v/>
      </c>
      <c r="M79" t="str">
        <f t="shared" si="25"/>
        <v/>
      </c>
      <c r="N79" t="str">
        <f t="shared" si="35"/>
        <v/>
      </c>
      <c r="O79" t="str">
        <f t="shared" si="26"/>
        <v/>
      </c>
      <c r="P79" t="str">
        <f t="shared" si="36"/>
        <v/>
      </c>
      <c r="Q79" t="str">
        <f t="shared" si="27"/>
        <v/>
      </c>
      <c r="R79" t="str">
        <f t="shared" si="37"/>
        <v/>
      </c>
      <c r="S79" t="str">
        <f t="shared" si="28"/>
        <v/>
      </c>
      <c r="T79" t="str">
        <f t="shared" si="38"/>
        <v/>
      </c>
      <c r="U79" t="str">
        <f t="shared" si="29"/>
        <v/>
      </c>
      <c r="V79" t="str">
        <f t="shared" si="39"/>
        <v/>
      </c>
      <c r="W79" t="str">
        <f t="shared" si="30"/>
        <v/>
      </c>
      <c r="X79" t="str">
        <f t="shared" si="40"/>
        <v/>
      </c>
      <c r="Y79" t="str">
        <f t="shared" si="31"/>
        <v/>
      </c>
      <c r="Z79" t="str">
        <f t="shared" si="41"/>
        <v/>
      </c>
      <c r="AA79" t="str">
        <f t="shared" si="32"/>
        <v/>
      </c>
      <c r="AB79" t="str">
        <f t="shared" si="42"/>
        <v/>
      </c>
      <c r="AC79" t="str">
        <f t="shared" si="33"/>
        <v/>
      </c>
      <c r="AD79" t="str">
        <f t="shared" si="43"/>
        <v/>
      </c>
      <c r="AE79" t="str">
        <f t="shared" si="34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4" t="str">
        <f t="shared" si="20"/>
        <v/>
      </c>
      <c r="C80" s="94"/>
      <c r="D80" s="94"/>
      <c r="E80" s="94"/>
      <c r="F80" s="94"/>
      <c r="G80" s="93" t="str">
        <f t="shared" si="21"/>
        <v/>
      </c>
      <c r="H80" s="93"/>
      <c r="I80" s="93"/>
      <c r="J80" s="77" t="str">
        <f t="shared" si="22"/>
        <v/>
      </c>
      <c r="K80" s="87" t="str">
        <f t="shared" si="23"/>
        <v/>
      </c>
      <c r="L80" s="2" t="str">
        <f t="shared" si="24"/>
        <v/>
      </c>
      <c r="M80" t="str">
        <f t="shared" si="25"/>
        <v/>
      </c>
      <c r="N80" t="str">
        <f t="shared" si="35"/>
        <v/>
      </c>
      <c r="O80" t="str">
        <f t="shared" si="26"/>
        <v/>
      </c>
      <c r="P80" t="str">
        <f t="shared" si="36"/>
        <v/>
      </c>
      <c r="Q80" t="str">
        <f t="shared" si="27"/>
        <v/>
      </c>
      <c r="R80" t="str">
        <f t="shared" si="37"/>
        <v/>
      </c>
      <c r="S80" t="str">
        <f t="shared" si="28"/>
        <v/>
      </c>
      <c r="T80" t="str">
        <f t="shared" si="38"/>
        <v/>
      </c>
      <c r="U80" t="str">
        <f t="shared" si="29"/>
        <v/>
      </c>
      <c r="V80" t="str">
        <f t="shared" si="39"/>
        <v/>
      </c>
      <c r="W80" t="str">
        <f t="shared" si="30"/>
        <v/>
      </c>
      <c r="X80" t="str">
        <f t="shared" si="40"/>
        <v/>
      </c>
      <c r="Y80" t="str">
        <f t="shared" si="31"/>
        <v/>
      </c>
      <c r="Z80" t="str">
        <f t="shared" si="41"/>
        <v/>
      </c>
      <c r="AA80" t="str">
        <f t="shared" si="32"/>
        <v/>
      </c>
      <c r="AB80" t="str">
        <f t="shared" si="42"/>
        <v/>
      </c>
      <c r="AC80" t="str">
        <f t="shared" si="33"/>
        <v/>
      </c>
      <c r="AD80" t="str">
        <f t="shared" si="43"/>
        <v/>
      </c>
      <c r="AE80" t="str">
        <f t="shared" si="34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4" t="str">
        <f t="shared" si="20"/>
        <v/>
      </c>
      <c r="C81" s="94"/>
      <c r="D81" s="94"/>
      <c r="E81" s="94"/>
      <c r="F81" s="94"/>
      <c r="G81" s="93" t="str">
        <f t="shared" si="21"/>
        <v/>
      </c>
      <c r="H81" s="93"/>
      <c r="I81" s="93"/>
      <c r="J81" s="77" t="str">
        <f t="shared" si="22"/>
        <v/>
      </c>
      <c r="K81" s="87" t="str">
        <f t="shared" si="23"/>
        <v/>
      </c>
      <c r="L81" s="2" t="str">
        <f t="shared" si="24"/>
        <v/>
      </c>
      <c r="M81" t="str">
        <f t="shared" si="25"/>
        <v/>
      </c>
      <c r="N81" t="str">
        <f t="shared" si="35"/>
        <v/>
      </c>
      <c r="O81" t="str">
        <f t="shared" si="26"/>
        <v/>
      </c>
      <c r="P81" t="str">
        <f t="shared" si="36"/>
        <v/>
      </c>
      <c r="Q81" t="str">
        <f t="shared" si="27"/>
        <v/>
      </c>
      <c r="R81" t="str">
        <f t="shared" si="37"/>
        <v/>
      </c>
      <c r="S81" t="str">
        <f t="shared" si="28"/>
        <v/>
      </c>
      <c r="T81" t="str">
        <f t="shared" si="38"/>
        <v/>
      </c>
      <c r="U81" t="str">
        <f t="shared" si="29"/>
        <v/>
      </c>
      <c r="V81" t="str">
        <f t="shared" si="39"/>
        <v/>
      </c>
      <c r="W81" t="str">
        <f t="shared" si="30"/>
        <v/>
      </c>
      <c r="X81" t="str">
        <f t="shared" si="40"/>
        <v/>
      </c>
      <c r="Y81" t="str">
        <f t="shared" si="31"/>
        <v/>
      </c>
      <c r="Z81" t="str">
        <f t="shared" si="41"/>
        <v/>
      </c>
      <c r="AA81" t="str">
        <f t="shared" si="32"/>
        <v/>
      </c>
      <c r="AB81" t="str">
        <f t="shared" si="42"/>
        <v/>
      </c>
      <c r="AC81" t="str">
        <f t="shared" si="33"/>
        <v/>
      </c>
      <c r="AD81" t="str">
        <f t="shared" si="43"/>
        <v/>
      </c>
      <c r="AE81" t="str">
        <f t="shared" si="34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4" t="str">
        <f t="shared" si="20"/>
        <v/>
      </c>
      <c r="C82" s="94"/>
      <c r="D82" s="94"/>
      <c r="E82" s="94"/>
      <c r="F82" s="94"/>
      <c r="G82" s="93" t="str">
        <f t="shared" si="21"/>
        <v/>
      </c>
      <c r="H82" s="93"/>
      <c r="I82" s="93"/>
      <c r="J82" s="77" t="str">
        <f t="shared" si="22"/>
        <v/>
      </c>
      <c r="K82" s="87" t="str">
        <f t="shared" si="23"/>
        <v/>
      </c>
      <c r="L82" s="2" t="str">
        <f t="shared" si="24"/>
        <v/>
      </c>
      <c r="M82" t="str">
        <f t="shared" si="25"/>
        <v/>
      </c>
      <c r="N82" t="str">
        <f t="shared" si="35"/>
        <v/>
      </c>
      <c r="O82" t="str">
        <f t="shared" si="26"/>
        <v/>
      </c>
      <c r="P82" t="str">
        <f t="shared" si="36"/>
        <v/>
      </c>
      <c r="Q82" t="str">
        <f t="shared" si="27"/>
        <v/>
      </c>
      <c r="R82" t="str">
        <f t="shared" si="37"/>
        <v/>
      </c>
      <c r="S82" t="str">
        <f t="shared" si="28"/>
        <v/>
      </c>
      <c r="T82" t="str">
        <f t="shared" si="38"/>
        <v/>
      </c>
      <c r="U82" t="str">
        <f t="shared" si="29"/>
        <v/>
      </c>
      <c r="V82" t="str">
        <f t="shared" si="39"/>
        <v/>
      </c>
      <c r="W82" t="str">
        <f t="shared" si="30"/>
        <v/>
      </c>
      <c r="X82" t="str">
        <f t="shared" si="40"/>
        <v/>
      </c>
      <c r="Y82" t="str">
        <f t="shared" si="31"/>
        <v/>
      </c>
      <c r="Z82" t="str">
        <f t="shared" si="41"/>
        <v/>
      </c>
      <c r="AA82" t="str">
        <f t="shared" si="32"/>
        <v/>
      </c>
      <c r="AB82" t="str">
        <f t="shared" si="42"/>
        <v/>
      </c>
      <c r="AC82" t="str">
        <f t="shared" si="33"/>
        <v/>
      </c>
      <c r="AD82" t="str">
        <f t="shared" si="43"/>
        <v/>
      </c>
      <c r="AE82" t="str">
        <f t="shared" si="34"/>
        <v/>
      </c>
      <c r="AF82" t="str">
        <f t="shared" si="44"/>
        <v/>
      </c>
      <c r="AG82">
        <f>COUNTIF('All Runners'!$A$5:$A$304,A82)</f>
        <v>1</v>
      </c>
    </row>
    <row r="83" spans="1:33" x14ac:dyDescent="0.25">
      <c r="A83" s="10">
        <v>41</v>
      </c>
      <c r="B83" s="94" t="str">
        <f t="shared" si="20"/>
        <v/>
      </c>
      <c r="C83" s="94"/>
      <c r="D83" s="94"/>
      <c r="E83" s="94"/>
      <c r="F83" s="94"/>
      <c r="G83" s="93" t="str">
        <f t="shared" si="21"/>
        <v/>
      </c>
      <c r="H83" s="93"/>
      <c r="I83" s="93"/>
      <c r="J83" s="77" t="str">
        <f t="shared" si="22"/>
        <v/>
      </c>
      <c r="K83" s="87" t="str">
        <f t="shared" si="23"/>
        <v/>
      </c>
      <c r="L83" s="2" t="str">
        <f t="shared" si="24"/>
        <v/>
      </c>
      <c r="M83" t="str">
        <f t="shared" si="25"/>
        <v/>
      </c>
      <c r="N83" t="str">
        <f t="shared" si="35"/>
        <v/>
      </c>
      <c r="O83" t="str">
        <f t="shared" si="26"/>
        <v/>
      </c>
      <c r="P83" t="str">
        <f t="shared" si="36"/>
        <v/>
      </c>
      <c r="Q83" t="str">
        <f t="shared" si="27"/>
        <v/>
      </c>
      <c r="R83" t="str">
        <f t="shared" si="37"/>
        <v/>
      </c>
      <c r="S83" t="str">
        <f t="shared" si="28"/>
        <v/>
      </c>
      <c r="T83" t="str">
        <f t="shared" si="38"/>
        <v/>
      </c>
      <c r="U83" t="str">
        <f t="shared" si="29"/>
        <v/>
      </c>
      <c r="V83" t="str">
        <f t="shared" si="39"/>
        <v/>
      </c>
      <c r="W83" t="str">
        <f t="shared" si="30"/>
        <v/>
      </c>
      <c r="X83" t="str">
        <f t="shared" si="40"/>
        <v/>
      </c>
      <c r="Y83" t="str">
        <f t="shared" si="31"/>
        <v/>
      </c>
      <c r="Z83" t="str">
        <f t="shared" si="41"/>
        <v/>
      </c>
      <c r="AA83" t="str">
        <f t="shared" si="32"/>
        <v/>
      </c>
      <c r="AB83" t="str">
        <f t="shared" si="42"/>
        <v/>
      </c>
      <c r="AC83" t="str">
        <f t="shared" si="33"/>
        <v/>
      </c>
      <c r="AD83" t="str">
        <f t="shared" si="43"/>
        <v/>
      </c>
      <c r="AE83" t="str">
        <f t="shared" si="34"/>
        <v/>
      </c>
      <c r="AF83" t="str">
        <f t="shared" si="44"/>
        <v/>
      </c>
      <c r="AG83">
        <f>COUNTIF('All Runners'!$A$5:$A$304,A83)</f>
        <v>0</v>
      </c>
    </row>
    <row r="84" spans="1:33" x14ac:dyDescent="0.25">
      <c r="A84" s="10">
        <v>42</v>
      </c>
      <c r="B84" s="94" t="str">
        <f t="shared" si="20"/>
        <v/>
      </c>
      <c r="C84" s="94"/>
      <c r="D84" s="94"/>
      <c r="E84" s="94"/>
      <c r="F84" s="94"/>
      <c r="G84" s="93" t="str">
        <f t="shared" si="21"/>
        <v/>
      </c>
      <c r="H84" s="93"/>
      <c r="I84" s="93"/>
      <c r="J84" s="77" t="str">
        <f t="shared" si="22"/>
        <v/>
      </c>
      <c r="K84" s="87" t="str">
        <f t="shared" si="23"/>
        <v/>
      </c>
      <c r="L84" s="2" t="str">
        <f t="shared" si="24"/>
        <v/>
      </c>
      <c r="M84" t="str">
        <f t="shared" si="25"/>
        <v/>
      </c>
      <c r="N84" t="str">
        <f t="shared" si="35"/>
        <v/>
      </c>
      <c r="O84" t="str">
        <f t="shared" si="26"/>
        <v/>
      </c>
      <c r="P84" t="str">
        <f t="shared" si="36"/>
        <v/>
      </c>
      <c r="Q84" t="str">
        <f t="shared" si="27"/>
        <v/>
      </c>
      <c r="R84" t="str">
        <f t="shared" si="37"/>
        <v/>
      </c>
      <c r="S84" t="str">
        <f t="shared" si="28"/>
        <v/>
      </c>
      <c r="T84" t="str">
        <f t="shared" si="38"/>
        <v/>
      </c>
      <c r="U84" t="str">
        <f t="shared" si="29"/>
        <v/>
      </c>
      <c r="V84" t="str">
        <f t="shared" si="39"/>
        <v/>
      </c>
      <c r="W84" t="str">
        <f t="shared" si="30"/>
        <v/>
      </c>
      <c r="X84" t="str">
        <f t="shared" si="40"/>
        <v/>
      </c>
      <c r="Y84" t="str">
        <f t="shared" si="31"/>
        <v/>
      </c>
      <c r="Z84" t="str">
        <f t="shared" si="41"/>
        <v/>
      </c>
      <c r="AA84" t="str">
        <f t="shared" si="32"/>
        <v/>
      </c>
      <c r="AB84" t="str">
        <f t="shared" si="42"/>
        <v/>
      </c>
      <c r="AC84" t="str">
        <f t="shared" si="33"/>
        <v/>
      </c>
      <c r="AD84" t="str">
        <f t="shared" si="43"/>
        <v/>
      </c>
      <c r="AE84" t="str">
        <f t="shared" si="34"/>
        <v/>
      </c>
      <c r="AF84" t="str">
        <f t="shared" si="44"/>
        <v/>
      </c>
      <c r="AG84">
        <f>COUNTIF('All Runners'!$A$5:$A$304,A84)</f>
        <v>1</v>
      </c>
    </row>
    <row r="85" spans="1:33" x14ac:dyDescent="0.25">
      <c r="A85" s="10">
        <v>43</v>
      </c>
      <c r="B85" s="94" t="str">
        <f t="shared" si="20"/>
        <v/>
      </c>
      <c r="C85" s="94"/>
      <c r="D85" s="94"/>
      <c r="E85" s="94"/>
      <c r="F85" s="94"/>
      <c r="G85" s="93" t="str">
        <f t="shared" si="21"/>
        <v/>
      </c>
      <c r="H85" s="93"/>
      <c r="I85" s="93"/>
      <c r="J85" s="77" t="str">
        <f t="shared" si="22"/>
        <v/>
      </c>
      <c r="K85" s="87" t="str">
        <f t="shared" si="23"/>
        <v/>
      </c>
      <c r="L85" s="2" t="str">
        <f t="shared" si="24"/>
        <v/>
      </c>
      <c r="M85" t="str">
        <f t="shared" si="25"/>
        <v/>
      </c>
      <c r="N85" t="str">
        <f t="shared" si="35"/>
        <v/>
      </c>
      <c r="O85" t="str">
        <f t="shared" si="26"/>
        <v/>
      </c>
      <c r="P85" t="str">
        <f t="shared" si="36"/>
        <v/>
      </c>
      <c r="Q85" t="str">
        <f t="shared" si="27"/>
        <v/>
      </c>
      <c r="R85" t="str">
        <f t="shared" si="37"/>
        <v/>
      </c>
      <c r="S85" t="str">
        <f t="shared" si="28"/>
        <v/>
      </c>
      <c r="T85" t="str">
        <f t="shared" si="38"/>
        <v/>
      </c>
      <c r="U85" t="str">
        <f t="shared" si="29"/>
        <v/>
      </c>
      <c r="V85" t="str">
        <f t="shared" si="39"/>
        <v/>
      </c>
      <c r="W85" t="str">
        <f t="shared" si="30"/>
        <v/>
      </c>
      <c r="X85" t="str">
        <f t="shared" si="40"/>
        <v/>
      </c>
      <c r="Y85" t="str">
        <f t="shared" si="31"/>
        <v/>
      </c>
      <c r="Z85" t="str">
        <f t="shared" si="41"/>
        <v/>
      </c>
      <c r="AA85" t="str">
        <f t="shared" si="32"/>
        <v/>
      </c>
      <c r="AB85" t="str">
        <f t="shared" si="42"/>
        <v/>
      </c>
      <c r="AC85" t="str">
        <f t="shared" si="33"/>
        <v/>
      </c>
      <c r="AD85" t="str">
        <f t="shared" si="43"/>
        <v/>
      </c>
      <c r="AE85" t="str">
        <f t="shared" si="34"/>
        <v/>
      </c>
      <c r="AF85" t="str">
        <f t="shared" si="44"/>
        <v/>
      </c>
      <c r="AG85">
        <f>COUNTIF('All Runners'!$A$5:$A$304,A85)</f>
        <v>1</v>
      </c>
    </row>
    <row r="86" spans="1:33" x14ac:dyDescent="0.25">
      <c r="A86" s="10">
        <v>44</v>
      </c>
      <c r="B86" s="94" t="str">
        <f t="shared" si="20"/>
        <v/>
      </c>
      <c r="C86" s="94"/>
      <c r="D86" s="94"/>
      <c r="E86" s="94"/>
      <c r="F86" s="94"/>
      <c r="G86" s="93" t="str">
        <f t="shared" si="21"/>
        <v/>
      </c>
      <c r="H86" s="93"/>
      <c r="I86" s="93"/>
      <c r="J86" s="77" t="str">
        <f t="shared" si="22"/>
        <v/>
      </c>
      <c r="K86" s="87" t="str">
        <f t="shared" si="23"/>
        <v/>
      </c>
      <c r="L86" s="2" t="str">
        <f t="shared" si="24"/>
        <v/>
      </c>
      <c r="M86" t="str">
        <f t="shared" si="25"/>
        <v/>
      </c>
      <c r="N86" t="str">
        <f t="shared" si="35"/>
        <v/>
      </c>
      <c r="O86" t="str">
        <f t="shared" si="26"/>
        <v/>
      </c>
      <c r="P86" t="str">
        <f t="shared" si="36"/>
        <v/>
      </c>
      <c r="Q86" t="str">
        <f t="shared" si="27"/>
        <v/>
      </c>
      <c r="R86" t="str">
        <f t="shared" si="37"/>
        <v/>
      </c>
      <c r="S86" t="str">
        <f t="shared" si="28"/>
        <v/>
      </c>
      <c r="T86" t="str">
        <f t="shared" si="38"/>
        <v/>
      </c>
      <c r="U86" t="str">
        <f t="shared" si="29"/>
        <v/>
      </c>
      <c r="V86" t="str">
        <f t="shared" si="39"/>
        <v/>
      </c>
      <c r="W86" t="str">
        <f t="shared" si="30"/>
        <v/>
      </c>
      <c r="X86" t="str">
        <f t="shared" si="40"/>
        <v/>
      </c>
      <c r="Y86" t="str">
        <f t="shared" si="31"/>
        <v/>
      </c>
      <c r="Z86" t="str">
        <f t="shared" si="41"/>
        <v/>
      </c>
      <c r="AA86" t="str">
        <f t="shared" si="32"/>
        <v/>
      </c>
      <c r="AB86" t="str">
        <f t="shared" si="42"/>
        <v/>
      </c>
      <c r="AC86" t="str">
        <f t="shared" si="33"/>
        <v/>
      </c>
      <c r="AD86" t="str">
        <f t="shared" si="43"/>
        <v/>
      </c>
      <c r="AE86" t="str">
        <f t="shared" si="34"/>
        <v/>
      </c>
      <c r="AF86" t="str">
        <f t="shared" si="44"/>
        <v/>
      </c>
      <c r="AG86">
        <f>COUNTIF('All Runners'!$A$5:$A$304,A86)</f>
        <v>1</v>
      </c>
    </row>
    <row r="87" spans="1:33" x14ac:dyDescent="0.25">
      <c r="A87" s="10">
        <v>45</v>
      </c>
      <c r="B87" s="94" t="str">
        <f t="shared" si="20"/>
        <v/>
      </c>
      <c r="C87" s="94"/>
      <c r="D87" s="94"/>
      <c r="E87" s="94"/>
      <c r="F87" s="94"/>
      <c r="G87" s="93" t="str">
        <f t="shared" si="21"/>
        <v/>
      </c>
      <c r="H87" s="93"/>
      <c r="I87" s="93"/>
      <c r="J87" s="77" t="str">
        <f t="shared" si="22"/>
        <v/>
      </c>
      <c r="K87" s="87" t="str">
        <f t="shared" si="23"/>
        <v/>
      </c>
      <c r="L87" s="2" t="str">
        <f t="shared" si="24"/>
        <v/>
      </c>
      <c r="M87" t="str">
        <f t="shared" si="25"/>
        <v/>
      </c>
      <c r="N87" t="str">
        <f t="shared" si="35"/>
        <v/>
      </c>
      <c r="O87" t="str">
        <f t="shared" si="26"/>
        <v/>
      </c>
      <c r="P87" t="str">
        <f t="shared" si="36"/>
        <v/>
      </c>
      <c r="Q87" t="str">
        <f t="shared" si="27"/>
        <v/>
      </c>
      <c r="R87" t="str">
        <f t="shared" si="37"/>
        <v/>
      </c>
      <c r="S87" t="str">
        <f t="shared" si="28"/>
        <v/>
      </c>
      <c r="T87" t="str">
        <f t="shared" si="38"/>
        <v/>
      </c>
      <c r="U87" t="str">
        <f t="shared" si="29"/>
        <v/>
      </c>
      <c r="V87" t="str">
        <f t="shared" si="39"/>
        <v/>
      </c>
      <c r="W87" t="str">
        <f t="shared" si="30"/>
        <v/>
      </c>
      <c r="X87" t="str">
        <f t="shared" si="40"/>
        <v/>
      </c>
      <c r="Y87" t="str">
        <f t="shared" si="31"/>
        <v/>
      </c>
      <c r="Z87" t="str">
        <f t="shared" si="41"/>
        <v/>
      </c>
      <c r="AA87" t="str">
        <f t="shared" si="32"/>
        <v/>
      </c>
      <c r="AB87" t="str">
        <f t="shared" si="42"/>
        <v/>
      </c>
      <c r="AC87" t="str">
        <f t="shared" si="33"/>
        <v/>
      </c>
      <c r="AD87" t="str">
        <f t="shared" si="43"/>
        <v/>
      </c>
      <c r="AE87" t="str">
        <f t="shared" si="34"/>
        <v/>
      </c>
      <c r="AF87" t="str">
        <f t="shared" si="44"/>
        <v/>
      </c>
      <c r="AG87">
        <f>COUNTIF('All Runners'!$A$5:$A$304,A87)</f>
        <v>1</v>
      </c>
    </row>
    <row r="88" spans="1:33" x14ac:dyDescent="0.25">
      <c r="A88" s="10">
        <v>46</v>
      </c>
      <c r="B88" s="94" t="str">
        <f t="shared" si="20"/>
        <v/>
      </c>
      <c r="C88" s="94"/>
      <c r="D88" s="94"/>
      <c r="E88" s="94"/>
      <c r="F88" s="94"/>
      <c r="G88" s="93" t="str">
        <f t="shared" si="21"/>
        <v/>
      </c>
      <c r="H88" s="93"/>
      <c r="I88" s="93"/>
      <c r="J88" s="77" t="str">
        <f t="shared" si="22"/>
        <v/>
      </c>
      <c r="K88" s="87" t="str">
        <f t="shared" si="23"/>
        <v/>
      </c>
      <c r="L88" s="2" t="str">
        <f t="shared" si="24"/>
        <v/>
      </c>
      <c r="M88" t="str">
        <f t="shared" si="25"/>
        <v/>
      </c>
      <c r="N88" t="str">
        <f t="shared" si="35"/>
        <v/>
      </c>
      <c r="O88" t="str">
        <f t="shared" si="26"/>
        <v/>
      </c>
      <c r="P88" t="str">
        <f t="shared" si="36"/>
        <v/>
      </c>
      <c r="Q88" t="str">
        <f t="shared" si="27"/>
        <v/>
      </c>
      <c r="R88" t="str">
        <f t="shared" si="37"/>
        <v/>
      </c>
      <c r="S88" t="str">
        <f t="shared" si="28"/>
        <v/>
      </c>
      <c r="T88" t="str">
        <f t="shared" si="38"/>
        <v/>
      </c>
      <c r="U88" t="str">
        <f t="shared" si="29"/>
        <v/>
      </c>
      <c r="V88" t="str">
        <f t="shared" si="39"/>
        <v/>
      </c>
      <c r="W88" t="str">
        <f t="shared" si="30"/>
        <v/>
      </c>
      <c r="X88" t="str">
        <f t="shared" si="40"/>
        <v/>
      </c>
      <c r="Y88" t="str">
        <f t="shared" si="31"/>
        <v/>
      </c>
      <c r="Z88" t="str">
        <f t="shared" si="41"/>
        <v/>
      </c>
      <c r="AA88" t="str">
        <f t="shared" si="32"/>
        <v/>
      </c>
      <c r="AB88" t="str">
        <f t="shared" si="42"/>
        <v/>
      </c>
      <c r="AC88" t="str">
        <f t="shared" si="33"/>
        <v/>
      </c>
      <c r="AD88" t="str">
        <f t="shared" si="43"/>
        <v/>
      </c>
      <c r="AE88" t="str">
        <f t="shared" si="34"/>
        <v/>
      </c>
      <c r="AF88" t="str">
        <f t="shared" si="44"/>
        <v/>
      </c>
      <c r="AG88">
        <f>COUNTIF('All Runners'!$A$5:$A$304,A88)</f>
        <v>1</v>
      </c>
    </row>
    <row r="89" spans="1:33" x14ac:dyDescent="0.25">
      <c r="A89" s="10">
        <v>47</v>
      </c>
      <c r="B89" s="94" t="str">
        <f t="shared" si="20"/>
        <v/>
      </c>
      <c r="C89" s="94"/>
      <c r="D89" s="94"/>
      <c r="E89" s="94"/>
      <c r="F89" s="94"/>
      <c r="G89" s="93" t="str">
        <f t="shared" si="21"/>
        <v/>
      </c>
      <c r="H89" s="93"/>
      <c r="I89" s="93"/>
      <c r="J89" s="77" t="str">
        <f t="shared" si="22"/>
        <v/>
      </c>
      <c r="K89" s="87" t="str">
        <f t="shared" si="23"/>
        <v/>
      </c>
      <c r="L89" s="2" t="str">
        <f t="shared" si="24"/>
        <v/>
      </c>
      <c r="M89" t="str">
        <f t="shared" si="25"/>
        <v/>
      </c>
      <c r="N89" t="str">
        <f t="shared" si="35"/>
        <v/>
      </c>
      <c r="O89" t="str">
        <f t="shared" si="26"/>
        <v/>
      </c>
      <c r="P89" t="str">
        <f t="shared" si="36"/>
        <v/>
      </c>
      <c r="Q89" t="str">
        <f t="shared" si="27"/>
        <v/>
      </c>
      <c r="R89" t="str">
        <f t="shared" si="37"/>
        <v/>
      </c>
      <c r="S89" t="str">
        <f t="shared" si="28"/>
        <v/>
      </c>
      <c r="T89" t="str">
        <f t="shared" si="38"/>
        <v/>
      </c>
      <c r="U89" t="str">
        <f t="shared" si="29"/>
        <v/>
      </c>
      <c r="V89" t="str">
        <f t="shared" si="39"/>
        <v/>
      </c>
      <c r="W89" t="str">
        <f t="shared" si="30"/>
        <v/>
      </c>
      <c r="X89" t="str">
        <f t="shared" si="40"/>
        <v/>
      </c>
      <c r="Y89" t="str">
        <f t="shared" si="31"/>
        <v/>
      </c>
      <c r="Z89" t="str">
        <f t="shared" si="41"/>
        <v/>
      </c>
      <c r="AA89" t="str">
        <f t="shared" si="32"/>
        <v/>
      </c>
      <c r="AB89" t="str">
        <f t="shared" si="42"/>
        <v/>
      </c>
      <c r="AC89" t="str">
        <f t="shared" si="33"/>
        <v/>
      </c>
      <c r="AD89" t="str">
        <f t="shared" si="43"/>
        <v/>
      </c>
      <c r="AE89" t="str">
        <f t="shared" si="34"/>
        <v/>
      </c>
      <c r="AF89" t="str">
        <f t="shared" si="44"/>
        <v/>
      </c>
      <c r="AG89">
        <f>COUNTIF('All Runners'!$A$5:$A$304,A89)</f>
        <v>1</v>
      </c>
    </row>
    <row r="90" spans="1:33" x14ac:dyDescent="0.25">
      <c r="A90" s="10">
        <v>48</v>
      </c>
      <c r="B90" s="94" t="str">
        <f t="shared" si="20"/>
        <v/>
      </c>
      <c r="C90" s="94"/>
      <c r="D90" s="94"/>
      <c r="E90" s="94"/>
      <c r="F90" s="94"/>
      <c r="G90" s="93" t="str">
        <f t="shared" si="21"/>
        <v/>
      </c>
      <c r="H90" s="93"/>
      <c r="I90" s="93"/>
      <c r="J90" s="77" t="str">
        <f t="shared" si="22"/>
        <v/>
      </c>
      <c r="K90" s="87" t="str">
        <f t="shared" si="23"/>
        <v/>
      </c>
      <c r="L90" s="2" t="str">
        <f t="shared" si="24"/>
        <v/>
      </c>
      <c r="M90" t="str">
        <f t="shared" si="25"/>
        <v/>
      </c>
      <c r="N90" t="str">
        <f t="shared" si="35"/>
        <v/>
      </c>
      <c r="O90" t="str">
        <f t="shared" si="26"/>
        <v/>
      </c>
      <c r="P90" t="str">
        <f t="shared" si="36"/>
        <v/>
      </c>
      <c r="Q90" t="str">
        <f t="shared" si="27"/>
        <v/>
      </c>
      <c r="R90" t="str">
        <f t="shared" si="37"/>
        <v/>
      </c>
      <c r="S90" t="str">
        <f t="shared" si="28"/>
        <v/>
      </c>
      <c r="T90" t="str">
        <f t="shared" si="38"/>
        <v/>
      </c>
      <c r="U90" t="str">
        <f t="shared" si="29"/>
        <v/>
      </c>
      <c r="V90" t="str">
        <f t="shared" si="39"/>
        <v/>
      </c>
      <c r="W90" t="str">
        <f t="shared" si="30"/>
        <v/>
      </c>
      <c r="X90" t="str">
        <f t="shared" si="40"/>
        <v/>
      </c>
      <c r="Y90" t="str">
        <f t="shared" si="31"/>
        <v/>
      </c>
      <c r="Z90" t="str">
        <f t="shared" si="41"/>
        <v/>
      </c>
      <c r="AA90" t="str">
        <f t="shared" si="32"/>
        <v/>
      </c>
      <c r="AB90" t="str">
        <f t="shared" si="42"/>
        <v/>
      </c>
      <c r="AC90" t="str">
        <f t="shared" si="33"/>
        <v/>
      </c>
      <c r="AD90" t="str">
        <f t="shared" si="43"/>
        <v/>
      </c>
      <c r="AE90" t="str">
        <f t="shared" si="34"/>
        <v/>
      </c>
      <c r="AF90" t="str">
        <f t="shared" si="44"/>
        <v/>
      </c>
      <c r="AG90">
        <f>COUNTIF('All Runners'!$A$5:$A$304,A90)</f>
        <v>1</v>
      </c>
    </row>
    <row r="91" spans="1:33" x14ac:dyDescent="0.25">
      <c r="A91" s="10">
        <v>49</v>
      </c>
      <c r="B91" s="94" t="str">
        <f t="shared" si="20"/>
        <v/>
      </c>
      <c r="C91" s="94"/>
      <c r="D91" s="94"/>
      <c r="E91" s="94"/>
      <c r="F91" s="94"/>
      <c r="G91" s="93" t="str">
        <f t="shared" si="21"/>
        <v/>
      </c>
      <c r="H91" s="93"/>
      <c r="I91" s="93"/>
      <c r="J91" s="77" t="str">
        <f t="shared" si="22"/>
        <v/>
      </c>
      <c r="K91" s="87" t="str">
        <f t="shared" si="23"/>
        <v/>
      </c>
      <c r="L91" s="2" t="str">
        <f t="shared" si="24"/>
        <v/>
      </c>
      <c r="M91" t="str">
        <f t="shared" si="25"/>
        <v/>
      </c>
      <c r="N91" t="str">
        <f t="shared" si="35"/>
        <v/>
      </c>
      <c r="O91" t="str">
        <f t="shared" si="26"/>
        <v/>
      </c>
      <c r="P91" t="str">
        <f t="shared" si="36"/>
        <v/>
      </c>
      <c r="Q91" t="str">
        <f t="shared" si="27"/>
        <v/>
      </c>
      <c r="R91" t="str">
        <f t="shared" si="37"/>
        <v/>
      </c>
      <c r="S91" t="str">
        <f t="shared" si="28"/>
        <v/>
      </c>
      <c r="T91" t="str">
        <f t="shared" si="38"/>
        <v/>
      </c>
      <c r="U91" t="str">
        <f t="shared" si="29"/>
        <v/>
      </c>
      <c r="V91" t="str">
        <f t="shared" si="39"/>
        <v/>
      </c>
      <c r="W91" t="str">
        <f t="shared" si="30"/>
        <v/>
      </c>
      <c r="X91" t="str">
        <f t="shared" si="40"/>
        <v/>
      </c>
      <c r="Y91" t="str">
        <f t="shared" si="31"/>
        <v/>
      </c>
      <c r="Z91" t="str">
        <f t="shared" si="41"/>
        <v/>
      </c>
      <c r="AA91" t="str">
        <f t="shared" si="32"/>
        <v/>
      </c>
      <c r="AB91" t="str">
        <f t="shared" si="42"/>
        <v/>
      </c>
      <c r="AC91" t="str">
        <f t="shared" si="33"/>
        <v/>
      </c>
      <c r="AD91" t="str">
        <f t="shared" si="43"/>
        <v/>
      </c>
      <c r="AE91" t="str">
        <f t="shared" si="34"/>
        <v/>
      </c>
      <c r="AF91" t="str">
        <f t="shared" si="44"/>
        <v/>
      </c>
      <c r="AG91">
        <f>COUNTIF('All Runners'!$A$5:$A$304,A91)</f>
        <v>1</v>
      </c>
    </row>
    <row r="92" spans="1:33" x14ac:dyDescent="0.25">
      <c r="A92" s="10">
        <v>50</v>
      </c>
      <c r="B92" s="94" t="str">
        <f t="shared" si="20"/>
        <v/>
      </c>
      <c r="C92" s="94"/>
      <c r="D92" s="94"/>
      <c r="E92" s="94"/>
      <c r="F92" s="94"/>
      <c r="G92" s="93" t="str">
        <f t="shared" si="21"/>
        <v/>
      </c>
      <c r="H92" s="93"/>
      <c r="I92" s="93"/>
      <c r="J92" s="77" t="str">
        <f t="shared" si="22"/>
        <v/>
      </c>
      <c r="K92" s="87" t="str">
        <f t="shared" si="23"/>
        <v/>
      </c>
      <c r="L92" s="2" t="str">
        <f t="shared" si="24"/>
        <v/>
      </c>
      <c r="M92" t="str">
        <f t="shared" si="25"/>
        <v/>
      </c>
      <c r="N92" t="str">
        <f t="shared" si="35"/>
        <v/>
      </c>
      <c r="O92" t="str">
        <f t="shared" si="26"/>
        <v/>
      </c>
      <c r="P92" t="str">
        <f t="shared" si="36"/>
        <v/>
      </c>
      <c r="Q92" t="str">
        <f t="shared" si="27"/>
        <v/>
      </c>
      <c r="R92" t="str">
        <f t="shared" si="37"/>
        <v/>
      </c>
      <c r="S92" t="str">
        <f t="shared" si="28"/>
        <v/>
      </c>
      <c r="T92" t="str">
        <f t="shared" si="38"/>
        <v/>
      </c>
      <c r="U92" t="str">
        <f t="shared" si="29"/>
        <v/>
      </c>
      <c r="V92" t="str">
        <f t="shared" si="39"/>
        <v/>
      </c>
      <c r="W92" t="str">
        <f t="shared" si="30"/>
        <v/>
      </c>
      <c r="X92" t="str">
        <f t="shared" si="40"/>
        <v/>
      </c>
      <c r="Y92" t="str">
        <f t="shared" si="31"/>
        <v/>
      </c>
      <c r="Z92" t="str">
        <f t="shared" si="41"/>
        <v/>
      </c>
      <c r="AA92" t="str">
        <f t="shared" si="32"/>
        <v/>
      </c>
      <c r="AB92" t="str">
        <f t="shared" si="42"/>
        <v/>
      </c>
      <c r="AC92" t="str">
        <f t="shared" si="33"/>
        <v/>
      </c>
      <c r="AD92" t="str">
        <f t="shared" si="43"/>
        <v/>
      </c>
      <c r="AE92" t="str">
        <f t="shared" si="34"/>
        <v/>
      </c>
      <c r="AF92" t="str">
        <f t="shared" si="44"/>
        <v/>
      </c>
      <c r="AG92">
        <f>COUNTIF('All Runners'!$A$5:$A$304,A92)</f>
        <v>1</v>
      </c>
    </row>
    <row r="93" spans="1:33" x14ac:dyDescent="0.25">
      <c r="A93" s="10">
        <v>51</v>
      </c>
      <c r="B93" s="94" t="str">
        <f t="shared" si="20"/>
        <v/>
      </c>
      <c r="C93" s="94"/>
      <c r="D93" s="94"/>
      <c r="E93" s="94"/>
      <c r="F93" s="94"/>
      <c r="G93" s="93" t="str">
        <f t="shared" si="21"/>
        <v/>
      </c>
      <c r="H93" s="93"/>
      <c r="I93" s="93"/>
      <c r="J93" s="77" t="str">
        <f t="shared" si="22"/>
        <v/>
      </c>
      <c r="K93" s="87" t="str">
        <f t="shared" si="23"/>
        <v/>
      </c>
      <c r="L93" s="2" t="str">
        <f t="shared" si="24"/>
        <v/>
      </c>
      <c r="M93" t="str">
        <f t="shared" si="25"/>
        <v/>
      </c>
      <c r="N93" t="str">
        <f t="shared" si="35"/>
        <v/>
      </c>
      <c r="O93" t="str">
        <f t="shared" si="26"/>
        <v/>
      </c>
      <c r="P93" t="str">
        <f t="shared" si="36"/>
        <v/>
      </c>
      <c r="Q93" t="str">
        <f t="shared" si="27"/>
        <v/>
      </c>
      <c r="R93" t="str">
        <f t="shared" si="37"/>
        <v/>
      </c>
      <c r="S93" t="str">
        <f t="shared" si="28"/>
        <v/>
      </c>
      <c r="T93" t="str">
        <f t="shared" si="38"/>
        <v/>
      </c>
      <c r="U93" t="str">
        <f t="shared" si="29"/>
        <v/>
      </c>
      <c r="V93" t="str">
        <f t="shared" si="39"/>
        <v/>
      </c>
      <c r="W93" t="str">
        <f t="shared" si="30"/>
        <v/>
      </c>
      <c r="X93" t="str">
        <f t="shared" si="40"/>
        <v/>
      </c>
      <c r="Y93" t="str">
        <f t="shared" si="31"/>
        <v/>
      </c>
      <c r="Z93" t="str">
        <f t="shared" si="41"/>
        <v/>
      </c>
      <c r="AA93" t="str">
        <f t="shared" si="32"/>
        <v/>
      </c>
      <c r="AB93" t="str">
        <f t="shared" si="42"/>
        <v/>
      </c>
      <c r="AC93" t="str">
        <f t="shared" si="33"/>
        <v/>
      </c>
      <c r="AD93" t="str">
        <f t="shared" si="43"/>
        <v/>
      </c>
      <c r="AE93" t="str">
        <f t="shared" si="34"/>
        <v/>
      </c>
      <c r="AF93" t="str">
        <f t="shared" si="44"/>
        <v/>
      </c>
      <c r="AG93">
        <f>COUNTIF('All Runners'!$A$5:$A$304,A93)</f>
        <v>1</v>
      </c>
    </row>
    <row r="94" spans="1:33" x14ac:dyDescent="0.25">
      <c r="A94" s="10">
        <v>52</v>
      </c>
      <c r="B94" s="94" t="str">
        <f t="shared" si="20"/>
        <v/>
      </c>
      <c r="C94" s="94"/>
      <c r="D94" s="94"/>
      <c r="E94" s="94"/>
      <c r="F94" s="94"/>
      <c r="G94" s="93" t="str">
        <f t="shared" si="21"/>
        <v/>
      </c>
      <c r="H94" s="93"/>
      <c r="I94" s="93"/>
      <c r="J94" s="77" t="str">
        <f t="shared" si="22"/>
        <v/>
      </c>
      <c r="K94" s="87" t="str">
        <f t="shared" si="23"/>
        <v/>
      </c>
      <c r="L94" s="2" t="str">
        <f t="shared" si="24"/>
        <v/>
      </c>
      <c r="M94" t="str">
        <f t="shared" si="25"/>
        <v/>
      </c>
      <c r="N94" t="str">
        <f t="shared" si="35"/>
        <v/>
      </c>
      <c r="O94" t="str">
        <f t="shared" si="26"/>
        <v/>
      </c>
      <c r="P94" t="str">
        <f t="shared" si="36"/>
        <v/>
      </c>
      <c r="Q94" t="str">
        <f t="shared" si="27"/>
        <v/>
      </c>
      <c r="R94" t="str">
        <f t="shared" si="37"/>
        <v/>
      </c>
      <c r="S94" t="str">
        <f t="shared" si="28"/>
        <v/>
      </c>
      <c r="T94" t="str">
        <f t="shared" si="38"/>
        <v/>
      </c>
      <c r="U94" t="str">
        <f t="shared" si="29"/>
        <v/>
      </c>
      <c r="V94" t="str">
        <f t="shared" si="39"/>
        <v/>
      </c>
      <c r="W94" t="str">
        <f t="shared" si="30"/>
        <v/>
      </c>
      <c r="X94" t="str">
        <f t="shared" si="40"/>
        <v/>
      </c>
      <c r="Y94" t="str">
        <f t="shared" si="31"/>
        <v/>
      </c>
      <c r="Z94" t="str">
        <f t="shared" si="41"/>
        <v/>
      </c>
      <c r="AA94" t="str">
        <f t="shared" si="32"/>
        <v/>
      </c>
      <c r="AB94" t="str">
        <f t="shared" si="42"/>
        <v/>
      </c>
      <c r="AC94" t="str">
        <f t="shared" si="33"/>
        <v/>
      </c>
      <c r="AD94" t="str">
        <f t="shared" si="43"/>
        <v/>
      </c>
      <c r="AE94" t="str">
        <f t="shared" si="34"/>
        <v/>
      </c>
      <c r="AF94" t="str">
        <f t="shared" si="44"/>
        <v/>
      </c>
      <c r="AG94">
        <f>COUNTIF('All Runners'!$A$5:$A$304,A94)</f>
        <v>1</v>
      </c>
    </row>
    <row r="95" spans="1:33" x14ac:dyDescent="0.25">
      <c r="A95" s="10">
        <v>53</v>
      </c>
      <c r="B95" s="94" t="str">
        <f t="shared" si="20"/>
        <v/>
      </c>
      <c r="C95" s="94"/>
      <c r="D95" s="94"/>
      <c r="E95" s="94"/>
      <c r="F95" s="94"/>
      <c r="G95" s="93" t="str">
        <f t="shared" si="21"/>
        <v/>
      </c>
      <c r="H95" s="93"/>
      <c r="I95" s="93"/>
      <c r="J95" s="77" t="str">
        <f t="shared" si="22"/>
        <v/>
      </c>
      <c r="K95" s="87" t="str">
        <f t="shared" si="23"/>
        <v/>
      </c>
      <c r="L95" s="2" t="str">
        <f t="shared" si="24"/>
        <v/>
      </c>
      <c r="M95" t="str">
        <f t="shared" si="25"/>
        <v/>
      </c>
      <c r="N95" t="str">
        <f t="shared" si="35"/>
        <v/>
      </c>
      <c r="O95" t="str">
        <f t="shared" si="26"/>
        <v/>
      </c>
      <c r="P95" t="str">
        <f t="shared" si="36"/>
        <v/>
      </c>
      <c r="Q95" t="str">
        <f t="shared" si="27"/>
        <v/>
      </c>
      <c r="R95" t="str">
        <f t="shared" si="37"/>
        <v/>
      </c>
      <c r="S95" t="str">
        <f t="shared" si="28"/>
        <v/>
      </c>
      <c r="T95" t="str">
        <f t="shared" si="38"/>
        <v/>
      </c>
      <c r="U95" t="str">
        <f t="shared" si="29"/>
        <v/>
      </c>
      <c r="V95" t="str">
        <f t="shared" si="39"/>
        <v/>
      </c>
      <c r="W95" t="str">
        <f t="shared" si="30"/>
        <v/>
      </c>
      <c r="X95" t="str">
        <f t="shared" si="40"/>
        <v/>
      </c>
      <c r="Y95" t="str">
        <f t="shared" si="31"/>
        <v/>
      </c>
      <c r="Z95" t="str">
        <f t="shared" si="41"/>
        <v/>
      </c>
      <c r="AA95" t="str">
        <f t="shared" si="32"/>
        <v/>
      </c>
      <c r="AB95" t="str">
        <f t="shared" si="42"/>
        <v/>
      </c>
      <c r="AC95" t="str">
        <f t="shared" si="33"/>
        <v/>
      </c>
      <c r="AD95" t="str">
        <f t="shared" si="43"/>
        <v/>
      </c>
      <c r="AE95" t="str">
        <f t="shared" si="34"/>
        <v/>
      </c>
      <c r="AF95" t="str">
        <f t="shared" si="44"/>
        <v/>
      </c>
      <c r="AG95">
        <f>COUNTIF('All Runners'!$A$5:$A$304,A95)</f>
        <v>1</v>
      </c>
    </row>
    <row r="96" spans="1:33" x14ac:dyDescent="0.25">
      <c r="A96" s="10">
        <v>54</v>
      </c>
      <c r="B96" s="94" t="str">
        <f t="shared" si="20"/>
        <v/>
      </c>
      <c r="C96" s="94"/>
      <c r="D96" s="94"/>
      <c r="E96" s="94"/>
      <c r="F96" s="94"/>
      <c r="G96" s="93" t="str">
        <f t="shared" si="21"/>
        <v/>
      </c>
      <c r="H96" s="93"/>
      <c r="I96" s="93"/>
      <c r="J96" s="77" t="str">
        <f t="shared" si="22"/>
        <v/>
      </c>
      <c r="K96" s="87" t="str">
        <f t="shared" si="23"/>
        <v/>
      </c>
      <c r="L96" s="2" t="str">
        <f t="shared" si="24"/>
        <v/>
      </c>
      <c r="M96" t="str">
        <f t="shared" si="25"/>
        <v/>
      </c>
      <c r="N96" t="str">
        <f t="shared" si="35"/>
        <v/>
      </c>
      <c r="O96" t="str">
        <f t="shared" si="26"/>
        <v/>
      </c>
      <c r="P96" t="str">
        <f t="shared" si="36"/>
        <v/>
      </c>
      <c r="Q96" t="str">
        <f t="shared" si="27"/>
        <v/>
      </c>
      <c r="R96" t="str">
        <f t="shared" si="37"/>
        <v/>
      </c>
      <c r="S96" t="str">
        <f t="shared" si="28"/>
        <v/>
      </c>
      <c r="T96" t="str">
        <f t="shared" si="38"/>
        <v/>
      </c>
      <c r="U96" t="str">
        <f t="shared" si="29"/>
        <v/>
      </c>
      <c r="V96" t="str">
        <f t="shared" si="39"/>
        <v/>
      </c>
      <c r="W96" t="str">
        <f t="shared" si="30"/>
        <v/>
      </c>
      <c r="X96" t="str">
        <f t="shared" si="40"/>
        <v/>
      </c>
      <c r="Y96" t="str">
        <f t="shared" si="31"/>
        <v/>
      </c>
      <c r="Z96" t="str">
        <f t="shared" si="41"/>
        <v/>
      </c>
      <c r="AA96" t="str">
        <f t="shared" si="32"/>
        <v/>
      </c>
      <c r="AB96" t="str">
        <f t="shared" si="42"/>
        <v/>
      </c>
      <c r="AC96" t="str">
        <f t="shared" si="33"/>
        <v/>
      </c>
      <c r="AD96" t="str">
        <f t="shared" si="43"/>
        <v/>
      </c>
      <c r="AE96" t="str">
        <f t="shared" si="34"/>
        <v/>
      </c>
      <c r="AF96" t="str">
        <f t="shared" si="44"/>
        <v/>
      </c>
      <c r="AG96">
        <f>COUNTIF('All Runners'!$A$5:$A$304,A96)</f>
        <v>1</v>
      </c>
    </row>
    <row r="97" spans="1:33" x14ac:dyDescent="0.25">
      <c r="A97" s="10">
        <v>55</v>
      </c>
      <c r="B97" s="94" t="str">
        <f t="shared" si="20"/>
        <v/>
      </c>
      <c r="C97" s="94"/>
      <c r="D97" s="94"/>
      <c r="E97" s="94"/>
      <c r="F97" s="94"/>
      <c r="G97" s="93" t="str">
        <f t="shared" si="21"/>
        <v/>
      </c>
      <c r="H97" s="93"/>
      <c r="I97" s="93"/>
      <c r="J97" s="77" t="str">
        <f t="shared" si="22"/>
        <v/>
      </c>
      <c r="K97" s="87" t="str">
        <f t="shared" si="23"/>
        <v/>
      </c>
      <c r="L97" s="2" t="str">
        <f t="shared" si="24"/>
        <v/>
      </c>
      <c r="M97" t="str">
        <f t="shared" si="25"/>
        <v/>
      </c>
      <c r="N97" t="str">
        <f t="shared" si="35"/>
        <v/>
      </c>
      <c r="O97" t="str">
        <f t="shared" si="26"/>
        <v/>
      </c>
      <c r="P97" t="str">
        <f t="shared" si="36"/>
        <v/>
      </c>
      <c r="Q97" t="str">
        <f t="shared" si="27"/>
        <v/>
      </c>
      <c r="R97" t="str">
        <f t="shared" si="37"/>
        <v/>
      </c>
      <c r="S97" t="str">
        <f t="shared" si="28"/>
        <v/>
      </c>
      <c r="T97" t="str">
        <f t="shared" si="38"/>
        <v/>
      </c>
      <c r="U97" t="str">
        <f t="shared" si="29"/>
        <v/>
      </c>
      <c r="V97" t="str">
        <f t="shared" si="39"/>
        <v/>
      </c>
      <c r="W97" t="str">
        <f t="shared" si="30"/>
        <v/>
      </c>
      <c r="X97" t="str">
        <f t="shared" si="40"/>
        <v/>
      </c>
      <c r="Y97" t="str">
        <f t="shared" si="31"/>
        <v/>
      </c>
      <c r="Z97" t="str">
        <f t="shared" si="41"/>
        <v/>
      </c>
      <c r="AA97" t="str">
        <f t="shared" si="32"/>
        <v/>
      </c>
      <c r="AB97" t="str">
        <f t="shared" si="42"/>
        <v/>
      </c>
      <c r="AC97" t="str">
        <f t="shared" si="33"/>
        <v/>
      </c>
      <c r="AD97" t="str">
        <f t="shared" si="43"/>
        <v/>
      </c>
      <c r="AE97" t="str">
        <f t="shared" si="34"/>
        <v/>
      </c>
      <c r="AF97" t="str">
        <f t="shared" si="44"/>
        <v/>
      </c>
      <c r="AG97">
        <f>COUNTIF('All Runners'!$A$5:$A$304,A97)</f>
        <v>1</v>
      </c>
    </row>
    <row r="98" spans="1:33" x14ac:dyDescent="0.25">
      <c r="A98" s="10">
        <v>56</v>
      </c>
      <c r="B98" s="94" t="str">
        <f t="shared" si="20"/>
        <v/>
      </c>
      <c r="C98" s="94"/>
      <c r="D98" s="94"/>
      <c r="E98" s="94"/>
      <c r="F98" s="94"/>
      <c r="G98" s="93" t="str">
        <f t="shared" si="21"/>
        <v/>
      </c>
      <c r="H98" s="93"/>
      <c r="I98" s="93"/>
      <c r="J98" s="77" t="str">
        <f t="shared" si="22"/>
        <v/>
      </c>
      <c r="K98" s="87" t="str">
        <f t="shared" si="23"/>
        <v/>
      </c>
      <c r="L98" s="2" t="str">
        <f t="shared" si="24"/>
        <v/>
      </c>
      <c r="M98" t="str">
        <f t="shared" si="25"/>
        <v/>
      </c>
      <c r="N98" t="str">
        <f t="shared" si="35"/>
        <v/>
      </c>
      <c r="O98" t="str">
        <f t="shared" si="26"/>
        <v/>
      </c>
      <c r="P98" t="str">
        <f t="shared" si="36"/>
        <v/>
      </c>
      <c r="Q98" t="str">
        <f t="shared" si="27"/>
        <v/>
      </c>
      <c r="R98" t="str">
        <f t="shared" si="37"/>
        <v/>
      </c>
      <c r="S98" t="str">
        <f t="shared" si="28"/>
        <v/>
      </c>
      <c r="T98" t="str">
        <f t="shared" si="38"/>
        <v/>
      </c>
      <c r="U98" t="str">
        <f t="shared" si="29"/>
        <v/>
      </c>
      <c r="V98" t="str">
        <f t="shared" si="39"/>
        <v/>
      </c>
      <c r="W98" t="str">
        <f t="shared" si="30"/>
        <v/>
      </c>
      <c r="X98" t="str">
        <f t="shared" si="40"/>
        <v/>
      </c>
      <c r="Y98" t="str">
        <f t="shared" si="31"/>
        <v/>
      </c>
      <c r="Z98" t="str">
        <f t="shared" si="41"/>
        <v/>
      </c>
      <c r="AA98" t="str">
        <f t="shared" si="32"/>
        <v/>
      </c>
      <c r="AB98" t="str">
        <f t="shared" si="42"/>
        <v/>
      </c>
      <c r="AC98" t="str">
        <f t="shared" si="33"/>
        <v/>
      </c>
      <c r="AD98" t="str">
        <f t="shared" si="43"/>
        <v/>
      </c>
      <c r="AE98" t="str">
        <f t="shared" si="34"/>
        <v/>
      </c>
      <c r="AF98" t="str">
        <f t="shared" si="44"/>
        <v/>
      </c>
      <c r="AG98">
        <f>COUNTIF('All Runners'!$A$5:$A$304,A98)</f>
        <v>1</v>
      </c>
    </row>
    <row r="99" spans="1:33" x14ac:dyDescent="0.25">
      <c r="A99" s="10">
        <v>57</v>
      </c>
      <c r="B99" s="94" t="str">
        <f t="shared" si="20"/>
        <v/>
      </c>
      <c r="C99" s="94"/>
      <c r="D99" s="94"/>
      <c r="E99" s="94"/>
      <c r="F99" s="94"/>
      <c r="G99" s="93" t="str">
        <f t="shared" si="21"/>
        <v/>
      </c>
      <c r="H99" s="93"/>
      <c r="I99" s="93"/>
      <c r="J99" s="77" t="str">
        <f t="shared" si="22"/>
        <v/>
      </c>
      <c r="K99" s="87" t="str">
        <f t="shared" si="23"/>
        <v/>
      </c>
      <c r="L99" s="2" t="str">
        <f t="shared" si="24"/>
        <v/>
      </c>
      <c r="M99" t="str">
        <f t="shared" si="25"/>
        <v/>
      </c>
      <c r="N99" t="str">
        <f t="shared" si="35"/>
        <v/>
      </c>
      <c r="O99" t="str">
        <f t="shared" si="26"/>
        <v/>
      </c>
      <c r="P99" t="str">
        <f t="shared" si="36"/>
        <v/>
      </c>
      <c r="Q99" t="str">
        <f t="shared" si="27"/>
        <v/>
      </c>
      <c r="R99" t="str">
        <f t="shared" si="37"/>
        <v/>
      </c>
      <c r="S99" t="str">
        <f t="shared" si="28"/>
        <v/>
      </c>
      <c r="T99" t="str">
        <f t="shared" si="38"/>
        <v/>
      </c>
      <c r="U99" t="str">
        <f t="shared" si="29"/>
        <v/>
      </c>
      <c r="V99" t="str">
        <f t="shared" si="39"/>
        <v/>
      </c>
      <c r="W99" t="str">
        <f t="shared" si="30"/>
        <v/>
      </c>
      <c r="X99" t="str">
        <f t="shared" si="40"/>
        <v/>
      </c>
      <c r="Y99" t="str">
        <f t="shared" si="31"/>
        <v/>
      </c>
      <c r="Z99" t="str">
        <f t="shared" si="41"/>
        <v/>
      </c>
      <c r="AA99" t="str">
        <f t="shared" si="32"/>
        <v/>
      </c>
      <c r="AB99" t="str">
        <f t="shared" si="42"/>
        <v/>
      </c>
      <c r="AC99" t="str">
        <f t="shared" si="33"/>
        <v/>
      </c>
      <c r="AD99" t="str">
        <f t="shared" si="43"/>
        <v/>
      </c>
      <c r="AE99" t="str">
        <f t="shared" si="34"/>
        <v/>
      </c>
      <c r="AF99" t="str">
        <f t="shared" si="44"/>
        <v/>
      </c>
      <c r="AG99">
        <f>COUNTIF('All Runners'!$A$5:$A$304,A99)</f>
        <v>1</v>
      </c>
    </row>
    <row r="100" spans="1:33" x14ac:dyDescent="0.25">
      <c r="A100" s="10">
        <v>58</v>
      </c>
      <c r="B100" s="94" t="str">
        <f t="shared" si="20"/>
        <v/>
      </c>
      <c r="C100" s="94"/>
      <c r="D100" s="94"/>
      <c r="E100" s="94"/>
      <c r="F100" s="94"/>
      <c r="G100" s="93" t="str">
        <f t="shared" si="21"/>
        <v/>
      </c>
      <c r="H100" s="93"/>
      <c r="I100" s="93"/>
      <c r="J100" s="77" t="str">
        <f t="shared" si="22"/>
        <v/>
      </c>
      <c r="K100" s="87" t="str">
        <f t="shared" si="23"/>
        <v/>
      </c>
      <c r="L100" s="2" t="str">
        <f t="shared" si="24"/>
        <v/>
      </c>
      <c r="M100" t="str">
        <f t="shared" si="25"/>
        <v/>
      </c>
      <c r="N100" t="str">
        <f t="shared" si="35"/>
        <v/>
      </c>
      <c r="O100" t="str">
        <f t="shared" si="26"/>
        <v/>
      </c>
      <c r="P100" t="str">
        <f t="shared" si="36"/>
        <v/>
      </c>
      <c r="Q100" t="str">
        <f t="shared" si="27"/>
        <v/>
      </c>
      <c r="R100" t="str">
        <f t="shared" si="37"/>
        <v/>
      </c>
      <c r="S100" t="str">
        <f t="shared" si="28"/>
        <v/>
      </c>
      <c r="T100" t="str">
        <f t="shared" si="38"/>
        <v/>
      </c>
      <c r="U100" t="str">
        <f t="shared" si="29"/>
        <v/>
      </c>
      <c r="V100" t="str">
        <f t="shared" si="39"/>
        <v/>
      </c>
      <c r="W100" t="str">
        <f t="shared" si="30"/>
        <v/>
      </c>
      <c r="X100" t="str">
        <f t="shared" si="40"/>
        <v/>
      </c>
      <c r="Y100" t="str">
        <f t="shared" si="31"/>
        <v/>
      </c>
      <c r="Z100" t="str">
        <f t="shared" si="41"/>
        <v/>
      </c>
      <c r="AA100" t="str">
        <f t="shared" si="32"/>
        <v/>
      </c>
      <c r="AB100" t="str">
        <f t="shared" si="42"/>
        <v/>
      </c>
      <c r="AC100" t="str">
        <f t="shared" si="33"/>
        <v/>
      </c>
      <c r="AD100" t="str">
        <f t="shared" si="43"/>
        <v/>
      </c>
      <c r="AE100" t="str">
        <f t="shared" si="34"/>
        <v/>
      </c>
      <c r="AF100" t="str">
        <f t="shared" si="44"/>
        <v/>
      </c>
      <c r="AG100">
        <f>COUNTIF('All Runners'!$A$5:$A$304,A100)</f>
        <v>1</v>
      </c>
    </row>
    <row r="101" spans="1:33" x14ac:dyDescent="0.25">
      <c r="A101" s="10">
        <v>59</v>
      </c>
      <c r="B101" s="94" t="str">
        <f t="shared" si="20"/>
        <v/>
      </c>
      <c r="C101" s="94"/>
      <c r="D101" s="94"/>
      <c r="E101" s="94"/>
      <c r="F101" s="94"/>
      <c r="G101" s="93" t="str">
        <f t="shared" si="21"/>
        <v/>
      </c>
      <c r="H101" s="93"/>
      <c r="I101" s="93"/>
      <c r="J101" s="77" t="str">
        <f t="shared" si="22"/>
        <v/>
      </c>
      <c r="K101" s="87" t="str">
        <f t="shared" si="23"/>
        <v/>
      </c>
      <c r="L101" s="2" t="str">
        <f t="shared" si="24"/>
        <v/>
      </c>
      <c r="M101" t="str">
        <f t="shared" si="25"/>
        <v/>
      </c>
      <c r="N101" t="str">
        <f t="shared" si="35"/>
        <v/>
      </c>
      <c r="O101" t="str">
        <f t="shared" si="26"/>
        <v/>
      </c>
      <c r="P101" t="str">
        <f t="shared" si="36"/>
        <v/>
      </c>
      <c r="Q101" t="str">
        <f t="shared" si="27"/>
        <v/>
      </c>
      <c r="R101" t="str">
        <f t="shared" si="37"/>
        <v/>
      </c>
      <c r="S101" t="str">
        <f t="shared" si="28"/>
        <v/>
      </c>
      <c r="T101" t="str">
        <f t="shared" si="38"/>
        <v/>
      </c>
      <c r="U101" t="str">
        <f t="shared" si="29"/>
        <v/>
      </c>
      <c r="V101" t="str">
        <f t="shared" si="39"/>
        <v/>
      </c>
      <c r="W101" t="str">
        <f t="shared" si="30"/>
        <v/>
      </c>
      <c r="X101" t="str">
        <f t="shared" si="40"/>
        <v/>
      </c>
      <c r="Y101" t="str">
        <f t="shared" si="31"/>
        <v/>
      </c>
      <c r="Z101" t="str">
        <f t="shared" si="41"/>
        <v/>
      </c>
      <c r="AA101" t="str">
        <f t="shared" si="32"/>
        <v/>
      </c>
      <c r="AB101" t="str">
        <f t="shared" si="42"/>
        <v/>
      </c>
      <c r="AC101" t="str">
        <f t="shared" si="33"/>
        <v/>
      </c>
      <c r="AD101" t="str">
        <f t="shared" si="43"/>
        <v/>
      </c>
      <c r="AE101" t="str">
        <f t="shared" si="34"/>
        <v/>
      </c>
      <c r="AF101" t="str">
        <f t="shared" si="44"/>
        <v/>
      </c>
      <c r="AG101">
        <f>COUNTIF('All Runners'!$A$5:$A$304,A101)</f>
        <v>1</v>
      </c>
    </row>
    <row r="102" spans="1:33" x14ac:dyDescent="0.25">
      <c r="A102" s="10">
        <v>60</v>
      </c>
      <c r="B102" s="94" t="str">
        <f t="shared" si="20"/>
        <v/>
      </c>
      <c r="C102" s="94"/>
      <c r="D102" s="94"/>
      <c r="E102" s="94"/>
      <c r="F102" s="94"/>
      <c r="G102" s="93" t="str">
        <f t="shared" si="21"/>
        <v/>
      </c>
      <c r="H102" s="93"/>
      <c r="I102" s="93"/>
      <c r="J102" s="77" t="str">
        <f t="shared" si="22"/>
        <v/>
      </c>
      <c r="K102" s="87" t="str">
        <f t="shared" si="23"/>
        <v/>
      </c>
      <c r="L102" s="2" t="str">
        <f t="shared" si="24"/>
        <v/>
      </c>
      <c r="M102" t="str">
        <f t="shared" si="25"/>
        <v/>
      </c>
      <c r="N102" t="str">
        <f t="shared" si="35"/>
        <v/>
      </c>
      <c r="O102" t="str">
        <f t="shared" si="26"/>
        <v/>
      </c>
      <c r="P102" t="str">
        <f t="shared" si="36"/>
        <v/>
      </c>
      <c r="Q102" t="str">
        <f t="shared" si="27"/>
        <v/>
      </c>
      <c r="R102" t="str">
        <f t="shared" si="37"/>
        <v/>
      </c>
      <c r="S102" t="str">
        <f t="shared" si="28"/>
        <v/>
      </c>
      <c r="T102" t="str">
        <f t="shared" si="38"/>
        <v/>
      </c>
      <c r="U102" t="str">
        <f t="shared" si="29"/>
        <v/>
      </c>
      <c r="V102" t="str">
        <f t="shared" si="39"/>
        <v/>
      </c>
      <c r="W102" t="str">
        <f t="shared" si="30"/>
        <v/>
      </c>
      <c r="X102" t="str">
        <f t="shared" si="40"/>
        <v/>
      </c>
      <c r="Y102" t="str">
        <f t="shared" si="31"/>
        <v/>
      </c>
      <c r="Z102" t="str">
        <f t="shared" si="41"/>
        <v/>
      </c>
      <c r="AA102" t="str">
        <f t="shared" si="32"/>
        <v/>
      </c>
      <c r="AB102" t="str">
        <f t="shared" si="42"/>
        <v/>
      </c>
      <c r="AC102" t="str">
        <f t="shared" si="33"/>
        <v/>
      </c>
      <c r="AD102" t="str">
        <f t="shared" si="43"/>
        <v/>
      </c>
      <c r="AE102" t="str">
        <f t="shared" si="34"/>
        <v/>
      </c>
      <c r="AF102" t="str">
        <f t="shared" si="44"/>
        <v/>
      </c>
      <c r="AG102">
        <f>COUNTIF('All Runners'!$A$5:$A$304,A102)</f>
        <v>1</v>
      </c>
    </row>
    <row r="103" spans="1:33" x14ac:dyDescent="0.25">
      <c r="A103" s="10">
        <v>61</v>
      </c>
      <c r="B103" s="94" t="str">
        <f t="shared" si="20"/>
        <v/>
      </c>
      <c r="C103" s="94"/>
      <c r="D103" s="94"/>
      <c r="E103" s="94"/>
      <c r="F103" s="94"/>
      <c r="G103" s="93" t="str">
        <f t="shared" si="21"/>
        <v/>
      </c>
      <c r="H103" s="93"/>
      <c r="I103" s="93"/>
      <c r="J103" s="77" t="str">
        <f t="shared" si="22"/>
        <v/>
      </c>
      <c r="K103" s="87" t="str">
        <f t="shared" si="23"/>
        <v/>
      </c>
      <c r="L103" s="2" t="str">
        <f t="shared" si="24"/>
        <v/>
      </c>
      <c r="M103" t="str">
        <f t="shared" si="25"/>
        <v/>
      </c>
      <c r="N103" t="str">
        <f t="shared" si="35"/>
        <v/>
      </c>
      <c r="O103" t="str">
        <f t="shared" si="26"/>
        <v/>
      </c>
      <c r="P103" t="str">
        <f t="shared" si="36"/>
        <v/>
      </c>
      <c r="Q103" t="str">
        <f t="shared" si="27"/>
        <v/>
      </c>
      <c r="R103" t="str">
        <f t="shared" si="37"/>
        <v/>
      </c>
      <c r="S103" t="str">
        <f t="shared" si="28"/>
        <v/>
      </c>
      <c r="T103" t="str">
        <f t="shared" si="38"/>
        <v/>
      </c>
      <c r="U103" t="str">
        <f t="shared" si="29"/>
        <v/>
      </c>
      <c r="V103" t="str">
        <f t="shared" si="39"/>
        <v/>
      </c>
      <c r="W103" t="str">
        <f t="shared" si="30"/>
        <v/>
      </c>
      <c r="X103" t="str">
        <f t="shared" si="40"/>
        <v/>
      </c>
      <c r="Y103" t="str">
        <f t="shared" si="31"/>
        <v/>
      </c>
      <c r="Z103" t="str">
        <f t="shared" si="41"/>
        <v/>
      </c>
      <c r="AA103" t="str">
        <f t="shared" si="32"/>
        <v/>
      </c>
      <c r="AB103" t="str">
        <f t="shared" si="42"/>
        <v/>
      </c>
      <c r="AC103" t="str">
        <f t="shared" si="33"/>
        <v/>
      </c>
      <c r="AD103" t="str">
        <f t="shared" si="43"/>
        <v/>
      </c>
      <c r="AE103" t="str">
        <f t="shared" si="34"/>
        <v/>
      </c>
      <c r="AF103" t="str">
        <f t="shared" si="44"/>
        <v/>
      </c>
      <c r="AG103">
        <f>COUNTIF('All Runners'!$A$5:$A$304,A103)</f>
        <v>1</v>
      </c>
    </row>
    <row r="104" spans="1:33" x14ac:dyDescent="0.25">
      <c r="A104" s="10">
        <v>62</v>
      </c>
      <c r="B104" s="94" t="str">
        <f t="shared" si="20"/>
        <v/>
      </c>
      <c r="C104" s="94"/>
      <c r="D104" s="94"/>
      <c r="E104" s="94"/>
      <c r="F104" s="94"/>
      <c r="G104" s="93" t="str">
        <f t="shared" si="21"/>
        <v/>
      </c>
      <c r="H104" s="93"/>
      <c r="I104" s="93"/>
      <c r="J104" s="77" t="str">
        <f t="shared" si="22"/>
        <v/>
      </c>
      <c r="K104" s="87" t="str">
        <f t="shared" si="23"/>
        <v/>
      </c>
      <c r="L104" s="2" t="str">
        <f t="shared" si="24"/>
        <v/>
      </c>
      <c r="M104" t="str">
        <f t="shared" si="25"/>
        <v/>
      </c>
      <c r="N104" t="str">
        <f t="shared" si="35"/>
        <v/>
      </c>
      <c r="O104" t="str">
        <f t="shared" si="26"/>
        <v/>
      </c>
      <c r="P104" t="str">
        <f t="shared" si="36"/>
        <v/>
      </c>
      <c r="Q104" t="str">
        <f t="shared" si="27"/>
        <v/>
      </c>
      <c r="R104" t="str">
        <f t="shared" si="37"/>
        <v/>
      </c>
      <c r="S104" t="str">
        <f t="shared" si="28"/>
        <v/>
      </c>
      <c r="T104" t="str">
        <f t="shared" si="38"/>
        <v/>
      </c>
      <c r="U104" t="str">
        <f t="shared" si="29"/>
        <v/>
      </c>
      <c r="V104" t="str">
        <f t="shared" si="39"/>
        <v/>
      </c>
      <c r="W104" t="str">
        <f t="shared" si="30"/>
        <v/>
      </c>
      <c r="X104" t="str">
        <f t="shared" si="40"/>
        <v/>
      </c>
      <c r="Y104" t="str">
        <f t="shared" si="31"/>
        <v/>
      </c>
      <c r="Z104" t="str">
        <f t="shared" si="41"/>
        <v/>
      </c>
      <c r="AA104" t="str">
        <f t="shared" si="32"/>
        <v/>
      </c>
      <c r="AB104" t="str">
        <f t="shared" si="42"/>
        <v/>
      </c>
      <c r="AC104" t="str">
        <f t="shared" si="33"/>
        <v/>
      </c>
      <c r="AD104" t="str">
        <f t="shared" si="43"/>
        <v/>
      </c>
      <c r="AE104" t="str">
        <f t="shared" si="34"/>
        <v/>
      </c>
      <c r="AF104" t="str">
        <f t="shared" si="44"/>
        <v/>
      </c>
      <c r="AG104">
        <f>COUNTIF('All Runners'!$A$5:$A$304,A104)</f>
        <v>1</v>
      </c>
    </row>
    <row r="105" spans="1:33" x14ac:dyDescent="0.25">
      <c r="A105" s="10">
        <v>63</v>
      </c>
      <c r="B105" s="94" t="str">
        <f t="shared" si="20"/>
        <v/>
      </c>
      <c r="C105" s="94"/>
      <c r="D105" s="94"/>
      <c r="E105" s="94"/>
      <c r="F105" s="94"/>
      <c r="G105" s="93" t="str">
        <f t="shared" si="21"/>
        <v/>
      </c>
      <c r="H105" s="93"/>
      <c r="I105" s="93"/>
      <c r="J105" s="77" t="str">
        <f t="shared" si="22"/>
        <v/>
      </c>
      <c r="K105" s="87" t="str">
        <f t="shared" si="23"/>
        <v/>
      </c>
      <c r="L105" s="2" t="str">
        <f t="shared" si="24"/>
        <v/>
      </c>
      <c r="M105" t="str">
        <f t="shared" si="25"/>
        <v/>
      </c>
      <c r="N105" t="str">
        <f t="shared" si="35"/>
        <v/>
      </c>
      <c r="O105" t="str">
        <f t="shared" si="26"/>
        <v/>
      </c>
      <c r="P105" t="str">
        <f t="shared" si="36"/>
        <v/>
      </c>
      <c r="Q105" t="str">
        <f t="shared" si="27"/>
        <v/>
      </c>
      <c r="R105" t="str">
        <f t="shared" si="37"/>
        <v/>
      </c>
      <c r="S105" t="str">
        <f t="shared" si="28"/>
        <v/>
      </c>
      <c r="T105" t="str">
        <f t="shared" si="38"/>
        <v/>
      </c>
      <c r="U105" t="str">
        <f t="shared" si="29"/>
        <v/>
      </c>
      <c r="V105" t="str">
        <f t="shared" si="39"/>
        <v/>
      </c>
      <c r="W105" t="str">
        <f t="shared" si="30"/>
        <v/>
      </c>
      <c r="X105" t="str">
        <f t="shared" si="40"/>
        <v/>
      </c>
      <c r="Y105" t="str">
        <f t="shared" si="31"/>
        <v/>
      </c>
      <c r="Z105" t="str">
        <f t="shared" si="41"/>
        <v/>
      </c>
      <c r="AA105" t="str">
        <f t="shared" si="32"/>
        <v/>
      </c>
      <c r="AB105" t="str">
        <f t="shared" si="42"/>
        <v/>
      </c>
      <c r="AC105" t="str">
        <f t="shared" si="33"/>
        <v/>
      </c>
      <c r="AD105" t="str">
        <f t="shared" si="43"/>
        <v/>
      </c>
      <c r="AE105" t="str">
        <f t="shared" si="34"/>
        <v/>
      </c>
      <c r="AF105" t="str">
        <f t="shared" si="44"/>
        <v/>
      </c>
      <c r="AG105">
        <f>COUNTIF('All Runners'!$A$5:$A$304,A105)</f>
        <v>1</v>
      </c>
    </row>
    <row r="106" spans="1:33" x14ac:dyDescent="0.25">
      <c r="A106" s="10">
        <v>64</v>
      </c>
      <c r="B106" s="94" t="str">
        <f t="shared" si="20"/>
        <v/>
      </c>
      <c r="C106" s="94"/>
      <c r="D106" s="94"/>
      <c r="E106" s="94"/>
      <c r="F106" s="94"/>
      <c r="G106" s="93" t="str">
        <f t="shared" si="21"/>
        <v/>
      </c>
      <c r="H106" s="93"/>
      <c r="I106" s="93"/>
      <c r="J106" s="77" t="str">
        <f t="shared" si="22"/>
        <v/>
      </c>
      <c r="K106" s="87" t="str">
        <f t="shared" si="23"/>
        <v/>
      </c>
      <c r="L106" s="2" t="str">
        <f t="shared" si="24"/>
        <v/>
      </c>
      <c r="M106" t="str">
        <f t="shared" si="25"/>
        <v/>
      </c>
      <c r="N106" t="str">
        <f t="shared" si="35"/>
        <v/>
      </c>
      <c r="O106" t="str">
        <f t="shared" si="26"/>
        <v/>
      </c>
      <c r="P106" t="str">
        <f t="shared" si="36"/>
        <v/>
      </c>
      <c r="Q106" t="str">
        <f t="shared" si="27"/>
        <v/>
      </c>
      <c r="R106" t="str">
        <f t="shared" si="37"/>
        <v/>
      </c>
      <c r="S106" t="str">
        <f t="shared" si="28"/>
        <v/>
      </c>
      <c r="T106" t="str">
        <f t="shared" si="38"/>
        <v/>
      </c>
      <c r="U106" t="str">
        <f t="shared" si="29"/>
        <v/>
      </c>
      <c r="V106" t="str">
        <f t="shared" si="39"/>
        <v/>
      </c>
      <c r="W106" t="str">
        <f t="shared" si="30"/>
        <v/>
      </c>
      <c r="X106" t="str">
        <f t="shared" si="40"/>
        <v/>
      </c>
      <c r="Y106" t="str">
        <f t="shared" si="31"/>
        <v/>
      </c>
      <c r="Z106" t="str">
        <f t="shared" si="41"/>
        <v/>
      </c>
      <c r="AA106" t="str">
        <f t="shared" si="32"/>
        <v/>
      </c>
      <c r="AB106" t="str">
        <f t="shared" si="42"/>
        <v/>
      </c>
      <c r="AC106" t="str">
        <f t="shared" si="33"/>
        <v/>
      </c>
      <c r="AD106" t="str">
        <f t="shared" si="43"/>
        <v/>
      </c>
      <c r="AE106" t="str">
        <f t="shared" si="34"/>
        <v/>
      </c>
      <c r="AF106" t="str">
        <f t="shared" si="44"/>
        <v/>
      </c>
      <c r="AG106">
        <f>COUNTIF('All Runners'!$A$5:$A$304,A106)</f>
        <v>1</v>
      </c>
    </row>
    <row r="107" spans="1:33" x14ac:dyDescent="0.25">
      <c r="A107" s="10">
        <v>65</v>
      </c>
      <c r="B107" s="94" t="str">
        <f t="shared" ref="B107:B170" si="45">IFERROR(VLOOKUP(A107,AllRunnersNoJV,2,FALSE),"")</f>
        <v/>
      </c>
      <c r="C107" s="94"/>
      <c r="D107" s="94"/>
      <c r="E107" s="94"/>
      <c r="F107" s="94"/>
      <c r="G107" s="93" t="str">
        <f t="shared" ref="G107:G170" si="46">IFERROR(VLOOKUP(A107,AllRunnersNoJV,3,FALSE),"")</f>
        <v/>
      </c>
      <c r="H107" s="93"/>
      <c r="I107" s="93"/>
      <c r="J107" s="77" t="str">
        <f t="shared" ref="J107:J170" si="47">IFERROR(VLOOKUP($A107,AllRunnersNoJV,6,FALSE),"")</f>
        <v/>
      </c>
      <c r="K107" s="87" t="str">
        <f t="shared" ref="K107:K170" si="48">IFERROR(VLOOKUP(A107,AllRunnersNoJV,4,FALSE),"")</f>
        <v/>
      </c>
      <c r="L107" s="2" t="str">
        <f t="shared" ref="L107:L170" si="49">IFERROR(VLOOKUP(A107,AllRunnersNoJV,5,FALSE),"")</f>
        <v/>
      </c>
      <c r="M107" t="str">
        <f t="shared" ref="M107:M170" si="50">IF(AND($L107&lt;=8,OR($G107=_Abb1,$G107=_Abb2)),$A107,"")</f>
        <v/>
      </c>
      <c r="N107" t="str">
        <f t="shared" si="35"/>
        <v/>
      </c>
      <c r="O107" t="str">
        <f t="shared" ref="O107:O170" si="51">IF(AND($L107&lt;=8,OR($G107=_Abb1,$G107=_Abb3)),$A107,"")</f>
        <v/>
      </c>
      <c r="P107" t="str">
        <f t="shared" si="36"/>
        <v/>
      </c>
      <c r="Q107" t="str">
        <f t="shared" ref="Q107:Q170" si="52">IF(AND($L107&lt;=8,OR($G107=_Abb1,$G107=_Abb4)),$A107,"")</f>
        <v/>
      </c>
      <c r="R107" t="str">
        <f t="shared" si="37"/>
        <v/>
      </c>
      <c r="S107" t="str">
        <f t="shared" ref="S107:S170" si="53">IF(AND($L107&lt;=8,OR($G107=_Abb1,$G107=_Abb5)),$A107,"")</f>
        <v/>
      </c>
      <c r="T107" t="str">
        <f t="shared" si="38"/>
        <v/>
      </c>
      <c r="U107" t="str">
        <f t="shared" ref="U107:U170" si="54">IF(AND($L107&lt;=8,OR($G107=_Abb2,$G107=_Abb3)),$A107,"")</f>
        <v/>
      </c>
      <c r="V107" t="str">
        <f t="shared" si="39"/>
        <v/>
      </c>
      <c r="W107" t="str">
        <f t="shared" ref="W107:W170" si="55">IF(AND($L107&lt;=8,OR($G107=_Abb2,$G107=_Abb4)),$A107,"")</f>
        <v/>
      </c>
      <c r="X107" t="str">
        <f t="shared" si="40"/>
        <v/>
      </c>
      <c r="Y107" t="str">
        <f t="shared" ref="Y107:Y170" si="56">IF(AND($L107&lt;=8,OR($G107=_Abb2,$G107=_Abb5)),$A107,"")</f>
        <v/>
      </c>
      <c r="Z107" t="str">
        <f t="shared" si="41"/>
        <v/>
      </c>
      <c r="AA107" t="str">
        <f t="shared" ref="AA107:AA170" si="57">IF(AND($L107&lt;=8,OR($G107=_Abb3,$G107=_Abb4)),$A107,"")</f>
        <v/>
      </c>
      <c r="AB107" t="str">
        <f t="shared" si="42"/>
        <v/>
      </c>
      <c r="AC107" t="str">
        <f t="shared" ref="AC107:AC170" si="58">IF(AND($L107&lt;=8,OR($G107=_Abb3,$G107=_Abb5)),$A107,"")</f>
        <v/>
      </c>
      <c r="AD107" t="str">
        <f t="shared" si="43"/>
        <v/>
      </c>
      <c r="AE107" t="str">
        <f t="shared" ref="AE107:AE170" si="59">IF(AND($L107&lt;=8,OR($G107=_Abb4,$G107=_Abb5)),$A107,"")</f>
        <v/>
      </c>
      <c r="AF107" t="str">
        <f t="shared" si="44"/>
        <v/>
      </c>
      <c r="AG107">
        <f>COUNTIF('All Runners'!$A$5:$A$304,A107)</f>
        <v>1</v>
      </c>
    </row>
    <row r="108" spans="1:33" x14ac:dyDescent="0.25">
      <c r="A108" s="10">
        <v>66</v>
      </c>
      <c r="B108" s="94" t="str">
        <f t="shared" si="45"/>
        <v/>
      </c>
      <c r="C108" s="94"/>
      <c r="D108" s="94"/>
      <c r="E108" s="94"/>
      <c r="F108" s="94"/>
      <c r="G108" s="93" t="str">
        <f t="shared" si="46"/>
        <v/>
      </c>
      <c r="H108" s="93"/>
      <c r="I108" s="93"/>
      <c r="J108" s="77" t="str">
        <f t="shared" si="47"/>
        <v/>
      </c>
      <c r="K108" s="87" t="str">
        <f t="shared" si="48"/>
        <v/>
      </c>
      <c r="L108" s="2" t="str">
        <f t="shared" si="49"/>
        <v/>
      </c>
      <c r="M108" t="str">
        <f t="shared" si="50"/>
        <v/>
      </c>
      <c r="N108" t="str">
        <f t="shared" ref="N108:N171" si="60">IF(M108&lt;&gt;"",RANK(M108,M$43:M$342,1),"")</f>
        <v/>
      </c>
      <c r="O108" t="str">
        <f t="shared" si="51"/>
        <v/>
      </c>
      <c r="P108" t="str">
        <f t="shared" ref="P108:P171" si="61">IF(O108&lt;&gt;"",RANK(O108,O$43:O$342,1),"")</f>
        <v/>
      </c>
      <c r="Q108" t="str">
        <f t="shared" si="52"/>
        <v/>
      </c>
      <c r="R108" t="str">
        <f t="shared" ref="R108:R171" si="62">IF(Q108&lt;&gt;"",RANK(Q108,Q$43:Q$342,1),"")</f>
        <v/>
      </c>
      <c r="S108" t="str">
        <f t="shared" si="53"/>
        <v/>
      </c>
      <c r="T108" t="str">
        <f t="shared" ref="T108:T171" si="63">IF(S108&lt;&gt;"",RANK(S108,S$43:S$342,1),"")</f>
        <v/>
      </c>
      <c r="U108" t="str">
        <f t="shared" si="54"/>
        <v/>
      </c>
      <c r="V108" t="str">
        <f t="shared" ref="V108:V171" si="64">IF(U108&lt;&gt;"",RANK(U108,U$43:U$342,1),"")</f>
        <v/>
      </c>
      <c r="W108" t="str">
        <f t="shared" si="55"/>
        <v/>
      </c>
      <c r="X108" t="str">
        <f t="shared" ref="X108:X171" si="65">IF(W108&lt;&gt;"",RANK(W108,W$43:W$342,1),"")</f>
        <v/>
      </c>
      <c r="Y108" t="str">
        <f t="shared" si="56"/>
        <v/>
      </c>
      <c r="Z108" t="str">
        <f t="shared" ref="Z108:Z171" si="66">IF(Y108&lt;&gt;"",RANK(Y108,Y$43:Y$342,1),"")</f>
        <v/>
      </c>
      <c r="AA108" t="str">
        <f t="shared" si="57"/>
        <v/>
      </c>
      <c r="AB108" t="str">
        <f t="shared" ref="AB108:AB171" si="67">IF(AA108&lt;&gt;"",RANK(AA108,AA$43:AA$342,1),"")</f>
        <v/>
      </c>
      <c r="AC108" t="str">
        <f t="shared" si="58"/>
        <v/>
      </c>
      <c r="AD108" t="str">
        <f t="shared" ref="AD108:AD171" si="68">IF(AC108&lt;&gt;"",RANK(AC108,AC$43:AC$342,1),"")</f>
        <v/>
      </c>
      <c r="AE108" t="str">
        <f t="shared" si="59"/>
        <v/>
      </c>
      <c r="AF108" t="str">
        <f t="shared" ref="AF108:AF171" si="69">IF(AE108&lt;&gt;"",RANK(AE108,AE$43:AE$342,1),"")</f>
        <v/>
      </c>
      <c r="AG108">
        <f>COUNTIF('All Runners'!$A$5:$A$304,A108)</f>
        <v>1</v>
      </c>
    </row>
    <row r="109" spans="1:33" x14ac:dyDescent="0.25">
      <c r="A109" s="10">
        <v>67</v>
      </c>
      <c r="B109" s="94" t="str">
        <f t="shared" si="45"/>
        <v/>
      </c>
      <c r="C109" s="94"/>
      <c r="D109" s="94"/>
      <c r="E109" s="94"/>
      <c r="F109" s="94"/>
      <c r="G109" s="93" t="str">
        <f t="shared" si="46"/>
        <v/>
      </c>
      <c r="H109" s="93"/>
      <c r="I109" s="93"/>
      <c r="J109" s="77" t="str">
        <f t="shared" si="47"/>
        <v/>
      </c>
      <c r="K109" s="87" t="str">
        <f t="shared" si="48"/>
        <v/>
      </c>
      <c r="L109" s="2" t="str">
        <f t="shared" si="49"/>
        <v/>
      </c>
      <c r="M109" t="str">
        <f t="shared" si="50"/>
        <v/>
      </c>
      <c r="N109" t="str">
        <f t="shared" si="60"/>
        <v/>
      </c>
      <c r="O109" t="str">
        <f t="shared" si="51"/>
        <v/>
      </c>
      <c r="P109" t="str">
        <f t="shared" si="61"/>
        <v/>
      </c>
      <c r="Q109" t="str">
        <f t="shared" si="52"/>
        <v/>
      </c>
      <c r="R109" t="str">
        <f t="shared" si="62"/>
        <v/>
      </c>
      <c r="S109" t="str">
        <f t="shared" si="53"/>
        <v/>
      </c>
      <c r="T109" t="str">
        <f t="shared" si="63"/>
        <v/>
      </c>
      <c r="U109" t="str">
        <f t="shared" si="54"/>
        <v/>
      </c>
      <c r="V109" t="str">
        <f t="shared" si="64"/>
        <v/>
      </c>
      <c r="W109" t="str">
        <f t="shared" si="55"/>
        <v/>
      </c>
      <c r="X109" t="str">
        <f t="shared" si="65"/>
        <v/>
      </c>
      <c r="Y109" t="str">
        <f t="shared" si="56"/>
        <v/>
      </c>
      <c r="Z109" t="str">
        <f t="shared" si="66"/>
        <v/>
      </c>
      <c r="AA109" t="str">
        <f t="shared" si="57"/>
        <v/>
      </c>
      <c r="AB109" t="str">
        <f t="shared" si="67"/>
        <v/>
      </c>
      <c r="AC109" t="str">
        <f t="shared" si="58"/>
        <v/>
      </c>
      <c r="AD109" t="str">
        <f t="shared" si="68"/>
        <v/>
      </c>
      <c r="AE109" t="str">
        <f t="shared" si="59"/>
        <v/>
      </c>
      <c r="AF109" t="str">
        <f t="shared" si="69"/>
        <v/>
      </c>
      <c r="AG109">
        <f>COUNTIF('All Runners'!$A$5:$A$304,A109)</f>
        <v>1</v>
      </c>
    </row>
    <row r="110" spans="1:33" x14ac:dyDescent="0.25">
      <c r="A110" s="10">
        <v>68</v>
      </c>
      <c r="B110" s="94" t="str">
        <f t="shared" si="45"/>
        <v/>
      </c>
      <c r="C110" s="94"/>
      <c r="D110" s="94"/>
      <c r="E110" s="94"/>
      <c r="F110" s="94"/>
      <c r="G110" s="93" t="str">
        <f t="shared" si="46"/>
        <v/>
      </c>
      <c r="H110" s="93"/>
      <c r="I110" s="93"/>
      <c r="J110" s="77" t="str">
        <f t="shared" si="47"/>
        <v/>
      </c>
      <c r="K110" s="87" t="str">
        <f t="shared" si="48"/>
        <v/>
      </c>
      <c r="L110" s="2" t="str">
        <f t="shared" si="49"/>
        <v/>
      </c>
      <c r="M110" t="str">
        <f t="shared" si="50"/>
        <v/>
      </c>
      <c r="N110" t="str">
        <f t="shared" si="60"/>
        <v/>
      </c>
      <c r="O110" t="str">
        <f t="shared" si="51"/>
        <v/>
      </c>
      <c r="P110" t="str">
        <f t="shared" si="61"/>
        <v/>
      </c>
      <c r="Q110" t="str">
        <f t="shared" si="52"/>
        <v/>
      </c>
      <c r="R110" t="str">
        <f t="shared" si="62"/>
        <v/>
      </c>
      <c r="S110" t="str">
        <f t="shared" si="53"/>
        <v/>
      </c>
      <c r="T110" t="str">
        <f t="shared" si="63"/>
        <v/>
      </c>
      <c r="U110" t="str">
        <f t="shared" si="54"/>
        <v/>
      </c>
      <c r="V110" t="str">
        <f t="shared" si="64"/>
        <v/>
      </c>
      <c r="W110" t="str">
        <f t="shared" si="55"/>
        <v/>
      </c>
      <c r="X110" t="str">
        <f t="shared" si="65"/>
        <v/>
      </c>
      <c r="Y110" t="str">
        <f t="shared" si="56"/>
        <v/>
      </c>
      <c r="Z110" t="str">
        <f t="shared" si="66"/>
        <v/>
      </c>
      <c r="AA110" t="str">
        <f t="shared" si="57"/>
        <v/>
      </c>
      <c r="AB110" t="str">
        <f t="shared" si="67"/>
        <v/>
      </c>
      <c r="AC110" t="str">
        <f t="shared" si="58"/>
        <v/>
      </c>
      <c r="AD110" t="str">
        <f t="shared" si="68"/>
        <v/>
      </c>
      <c r="AE110" t="str">
        <f t="shared" si="59"/>
        <v/>
      </c>
      <c r="AF110" t="str">
        <f t="shared" si="69"/>
        <v/>
      </c>
      <c r="AG110">
        <f>COUNTIF('All Runners'!$A$5:$A$304,A110)</f>
        <v>1</v>
      </c>
    </row>
    <row r="111" spans="1:33" x14ac:dyDescent="0.25">
      <c r="A111" s="10">
        <v>69</v>
      </c>
      <c r="B111" s="94" t="str">
        <f t="shared" si="45"/>
        <v/>
      </c>
      <c r="C111" s="94"/>
      <c r="D111" s="94"/>
      <c r="E111" s="94"/>
      <c r="F111" s="94"/>
      <c r="G111" s="93" t="str">
        <f t="shared" si="46"/>
        <v/>
      </c>
      <c r="H111" s="93"/>
      <c r="I111" s="93"/>
      <c r="J111" s="77" t="str">
        <f t="shared" si="47"/>
        <v/>
      </c>
      <c r="K111" s="87" t="str">
        <f t="shared" si="48"/>
        <v/>
      </c>
      <c r="L111" s="2" t="str">
        <f t="shared" si="49"/>
        <v/>
      </c>
      <c r="M111" t="str">
        <f t="shared" si="50"/>
        <v/>
      </c>
      <c r="N111" t="str">
        <f t="shared" si="60"/>
        <v/>
      </c>
      <c r="O111" t="str">
        <f t="shared" si="51"/>
        <v/>
      </c>
      <c r="P111" t="str">
        <f t="shared" si="61"/>
        <v/>
      </c>
      <c r="Q111" t="str">
        <f t="shared" si="52"/>
        <v/>
      </c>
      <c r="R111" t="str">
        <f t="shared" si="62"/>
        <v/>
      </c>
      <c r="S111" t="str">
        <f t="shared" si="53"/>
        <v/>
      </c>
      <c r="T111" t="str">
        <f t="shared" si="63"/>
        <v/>
      </c>
      <c r="U111" t="str">
        <f t="shared" si="54"/>
        <v/>
      </c>
      <c r="V111" t="str">
        <f t="shared" si="64"/>
        <v/>
      </c>
      <c r="W111" t="str">
        <f t="shared" si="55"/>
        <v/>
      </c>
      <c r="X111" t="str">
        <f t="shared" si="65"/>
        <v/>
      </c>
      <c r="Y111" t="str">
        <f t="shared" si="56"/>
        <v/>
      </c>
      <c r="Z111" t="str">
        <f t="shared" si="66"/>
        <v/>
      </c>
      <c r="AA111" t="str">
        <f t="shared" si="57"/>
        <v/>
      </c>
      <c r="AB111" t="str">
        <f t="shared" si="67"/>
        <v/>
      </c>
      <c r="AC111" t="str">
        <f t="shared" si="58"/>
        <v/>
      </c>
      <c r="AD111" t="str">
        <f t="shared" si="68"/>
        <v/>
      </c>
      <c r="AE111" t="str">
        <f t="shared" si="59"/>
        <v/>
      </c>
      <c r="AF111" t="str">
        <f t="shared" si="69"/>
        <v/>
      </c>
      <c r="AG111">
        <f>COUNTIF('All Runners'!$A$5:$A$304,A111)</f>
        <v>1</v>
      </c>
    </row>
    <row r="112" spans="1:33" x14ac:dyDescent="0.25">
      <c r="A112" s="10">
        <v>70</v>
      </c>
      <c r="B112" s="94" t="str">
        <f t="shared" si="45"/>
        <v/>
      </c>
      <c r="C112" s="94"/>
      <c r="D112" s="94"/>
      <c r="E112" s="94"/>
      <c r="F112" s="94"/>
      <c r="G112" s="93" t="str">
        <f t="shared" si="46"/>
        <v/>
      </c>
      <c r="H112" s="93"/>
      <c r="I112" s="93"/>
      <c r="J112" s="77" t="str">
        <f t="shared" si="47"/>
        <v/>
      </c>
      <c r="K112" s="87" t="str">
        <f t="shared" si="48"/>
        <v/>
      </c>
      <c r="L112" s="2" t="str">
        <f t="shared" si="49"/>
        <v/>
      </c>
      <c r="M112" t="str">
        <f t="shared" si="50"/>
        <v/>
      </c>
      <c r="N112" t="str">
        <f t="shared" si="60"/>
        <v/>
      </c>
      <c r="O112" t="str">
        <f t="shared" si="51"/>
        <v/>
      </c>
      <c r="P112" t="str">
        <f t="shared" si="61"/>
        <v/>
      </c>
      <c r="Q112" t="str">
        <f t="shared" si="52"/>
        <v/>
      </c>
      <c r="R112" t="str">
        <f t="shared" si="62"/>
        <v/>
      </c>
      <c r="S112" t="str">
        <f t="shared" si="53"/>
        <v/>
      </c>
      <c r="T112" t="str">
        <f t="shared" si="63"/>
        <v/>
      </c>
      <c r="U112" t="str">
        <f t="shared" si="54"/>
        <v/>
      </c>
      <c r="V112" t="str">
        <f t="shared" si="64"/>
        <v/>
      </c>
      <c r="W112" t="str">
        <f t="shared" si="55"/>
        <v/>
      </c>
      <c r="X112" t="str">
        <f t="shared" si="65"/>
        <v/>
      </c>
      <c r="Y112" t="str">
        <f t="shared" si="56"/>
        <v/>
      </c>
      <c r="Z112" t="str">
        <f t="shared" si="66"/>
        <v/>
      </c>
      <c r="AA112" t="str">
        <f t="shared" si="57"/>
        <v/>
      </c>
      <c r="AB112" t="str">
        <f t="shared" si="67"/>
        <v/>
      </c>
      <c r="AC112" t="str">
        <f t="shared" si="58"/>
        <v/>
      </c>
      <c r="AD112" t="str">
        <f t="shared" si="68"/>
        <v/>
      </c>
      <c r="AE112" t="str">
        <f t="shared" si="59"/>
        <v/>
      </c>
      <c r="AF112" t="str">
        <f t="shared" si="69"/>
        <v/>
      </c>
      <c r="AG112">
        <f>COUNTIF('All Runners'!$A$5:$A$304,A112)</f>
        <v>1</v>
      </c>
    </row>
    <row r="113" spans="1:33" x14ac:dyDescent="0.25">
      <c r="A113" s="10">
        <v>71</v>
      </c>
      <c r="B113" s="94" t="str">
        <f t="shared" si="45"/>
        <v/>
      </c>
      <c r="C113" s="94"/>
      <c r="D113" s="94"/>
      <c r="E113" s="94"/>
      <c r="F113" s="94"/>
      <c r="G113" s="93" t="str">
        <f t="shared" si="46"/>
        <v/>
      </c>
      <c r="H113" s="93"/>
      <c r="I113" s="93"/>
      <c r="J113" s="77" t="str">
        <f t="shared" si="47"/>
        <v/>
      </c>
      <c r="K113" s="87" t="str">
        <f t="shared" si="48"/>
        <v/>
      </c>
      <c r="L113" s="2" t="str">
        <f t="shared" si="49"/>
        <v/>
      </c>
      <c r="M113" t="str">
        <f t="shared" si="50"/>
        <v/>
      </c>
      <c r="N113" t="str">
        <f t="shared" si="60"/>
        <v/>
      </c>
      <c r="O113" t="str">
        <f t="shared" si="51"/>
        <v/>
      </c>
      <c r="P113" t="str">
        <f t="shared" si="61"/>
        <v/>
      </c>
      <c r="Q113" t="str">
        <f t="shared" si="52"/>
        <v/>
      </c>
      <c r="R113" t="str">
        <f t="shared" si="62"/>
        <v/>
      </c>
      <c r="S113" t="str">
        <f t="shared" si="53"/>
        <v/>
      </c>
      <c r="T113" t="str">
        <f t="shared" si="63"/>
        <v/>
      </c>
      <c r="U113" t="str">
        <f t="shared" si="54"/>
        <v/>
      </c>
      <c r="V113" t="str">
        <f t="shared" si="64"/>
        <v/>
      </c>
      <c r="W113" t="str">
        <f t="shared" si="55"/>
        <v/>
      </c>
      <c r="X113" t="str">
        <f t="shared" si="65"/>
        <v/>
      </c>
      <c r="Y113" t="str">
        <f t="shared" si="56"/>
        <v/>
      </c>
      <c r="Z113" t="str">
        <f t="shared" si="66"/>
        <v/>
      </c>
      <c r="AA113" t="str">
        <f t="shared" si="57"/>
        <v/>
      </c>
      <c r="AB113" t="str">
        <f t="shared" si="67"/>
        <v/>
      </c>
      <c r="AC113" t="str">
        <f t="shared" si="58"/>
        <v/>
      </c>
      <c r="AD113" t="str">
        <f t="shared" si="68"/>
        <v/>
      </c>
      <c r="AE113" t="str">
        <f t="shared" si="59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4" t="str">
        <f t="shared" si="45"/>
        <v/>
      </c>
      <c r="C114" s="94"/>
      <c r="D114" s="94"/>
      <c r="E114" s="94"/>
      <c r="F114" s="94"/>
      <c r="G114" s="93" t="str">
        <f t="shared" si="46"/>
        <v/>
      </c>
      <c r="H114" s="93"/>
      <c r="I114" s="93"/>
      <c r="J114" s="77" t="str">
        <f t="shared" si="47"/>
        <v/>
      </c>
      <c r="K114" s="87" t="str">
        <f t="shared" si="48"/>
        <v/>
      </c>
      <c r="L114" s="2" t="str">
        <f t="shared" si="49"/>
        <v/>
      </c>
      <c r="M114" t="str">
        <f t="shared" si="50"/>
        <v/>
      </c>
      <c r="N114" t="str">
        <f t="shared" si="60"/>
        <v/>
      </c>
      <c r="O114" t="str">
        <f t="shared" si="51"/>
        <v/>
      </c>
      <c r="P114" t="str">
        <f t="shared" si="61"/>
        <v/>
      </c>
      <c r="Q114" t="str">
        <f t="shared" si="52"/>
        <v/>
      </c>
      <c r="R114" t="str">
        <f t="shared" si="62"/>
        <v/>
      </c>
      <c r="S114" t="str">
        <f t="shared" si="53"/>
        <v/>
      </c>
      <c r="T114" t="str">
        <f t="shared" si="63"/>
        <v/>
      </c>
      <c r="U114" t="str">
        <f t="shared" si="54"/>
        <v/>
      </c>
      <c r="V114" t="str">
        <f t="shared" si="64"/>
        <v/>
      </c>
      <c r="W114" t="str">
        <f t="shared" si="55"/>
        <v/>
      </c>
      <c r="X114" t="str">
        <f t="shared" si="65"/>
        <v/>
      </c>
      <c r="Y114" t="str">
        <f t="shared" si="56"/>
        <v/>
      </c>
      <c r="Z114" t="str">
        <f t="shared" si="66"/>
        <v/>
      </c>
      <c r="AA114" t="str">
        <f t="shared" si="57"/>
        <v/>
      </c>
      <c r="AB114" t="str">
        <f t="shared" si="67"/>
        <v/>
      </c>
      <c r="AC114" t="str">
        <f t="shared" si="58"/>
        <v/>
      </c>
      <c r="AD114" t="str">
        <f t="shared" si="68"/>
        <v/>
      </c>
      <c r="AE114" t="str">
        <f t="shared" si="59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4" t="str">
        <f t="shared" si="45"/>
        <v/>
      </c>
      <c r="C115" s="94"/>
      <c r="D115" s="94"/>
      <c r="E115" s="94"/>
      <c r="F115" s="94"/>
      <c r="G115" s="93" t="str">
        <f t="shared" si="46"/>
        <v/>
      </c>
      <c r="H115" s="93"/>
      <c r="I115" s="93"/>
      <c r="J115" s="77" t="str">
        <f t="shared" si="47"/>
        <v/>
      </c>
      <c r="K115" s="87" t="str">
        <f t="shared" si="48"/>
        <v/>
      </c>
      <c r="L115" s="2" t="str">
        <f t="shared" si="49"/>
        <v/>
      </c>
      <c r="M115" t="str">
        <f t="shared" si="50"/>
        <v/>
      </c>
      <c r="N115" t="str">
        <f t="shared" si="60"/>
        <v/>
      </c>
      <c r="O115" t="str">
        <f t="shared" si="51"/>
        <v/>
      </c>
      <c r="P115" t="str">
        <f t="shared" si="61"/>
        <v/>
      </c>
      <c r="Q115" t="str">
        <f t="shared" si="52"/>
        <v/>
      </c>
      <c r="R115" t="str">
        <f t="shared" si="62"/>
        <v/>
      </c>
      <c r="S115" t="str">
        <f t="shared" si="53"/>
        <v/>
      </c>
      <c r="T115" t="str">
        <f t="shared" si="63"/>
        <v/>
      </c>
      <c r="U115" t="str">
        <f t="shared" si="54"/>
        <v/>
      </c>
      <c r="V115" t="str">
        <f t="shared" si="64"/>
        <v/>
      </c>
      <c r="W115" t="str">
        <f t="shared" si="55"/>
        <v/>
      </c>
      <c r="X115" t="str">
        <f t="shared" si="65"/>
        <v/>
      </c>
      <c r="Y115" t="str">
        <f t="shared" si="56"/>
        <v/>
      </c>
      <c r="Z115" t="str">
        <f t="shared" si="66"/>
        <v/>
      </c>
      <c r="AA115" t="str">
        <f t="shared" si="57"/>
        <v/>
      </c>
      <c r="AB115" t="str">
        <f t="shared" si="67"/>
        <v/>
      </c>
      <c r="AC115" t="str">
        <f t="shared" si="58"/>
        <v/>
      </c>
      <c r="AD115" t="str">
        <f t="shared" si="68"/>
        <v/>
      </c>
      <c r="AE115" t="str">
        <f t="shared" si="59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4" t="str">
        <f t="shared" si="45"/>
        <v/>
      </c>
      <c r="C116" s="94"/>
      <c r="D116" s="94"/>
      <c r="E116" s="94"/>
      <c r="F116" s="94"/>
      <c r="G116" s="93" t="str">
        <f t="shared" si="46"/>
        <v/>
      </c>
      <c r="H116" s="93"/>
      <c r="I116" s="93"/>
      <c r="J116" s="77" t="str">
        <f t="shared" si="47"/>
        <v/>
      </c>
      <c r="K116" s="87" t="str">
        <f t="shared" si="48"/>
        <v/>
      </c>
      <c r="L116" s="2" t="str">
        <f t="shared" si="49"/>
        <v/>
      </c>
      <c r="M116" t="str">
        <f t="shared" si="50"/>
        <v/>
      </c>
      <c r="N116" t="str">
        <f t="shared" si="60"/>
        <v/>
      </c>
      <c r="O116" t="str">
        <f t="shared" si="51"/>
        <v/>
      </c>
      <c r="P116" t="str">
        <f t="shared" si="61"/>
        <v/>
      </c>
      <c r="Q116" t="str">
        <f t="shared" si="52"/>
        <v/>
      </c>
      <c r="R116" t="str">
        <f t="shared" si="62"/>
        <v/>
      </c>
      <c r="S116" t="str">
        <f t="shared" si="53"/>
        <v/>
      </c>
      <c r="T116" t="str">
        <f t="shared" si="63"/>
        <v/>
      </c>
      <c r="U116" t="str">
        <f t="shared" si="54"/>
        <v/>
      </c>
      <c r="V116" t="str">
        <f t="shared" si="64"/>
        <v/>
      </c>
      <c r="W116" t="str">
        <f t="shared" si="55"/>
        <v/>
      </c>
      <c r="X116" t="str">
        <f t="shared" si="65"/>
        <v/>
      </c>
      <c r="Y116" t="str">
        <f t="shared" si="56"/>
        <v/>
      </c>
      <c r="Z116" t="str">
        <f t="shared" si="66"/>
        <v/>
      </c>
      <c r="AA116" t="str">
        <f t="shared" si="57"/>
        <v/>
      </c>
      <c r="AB116" t="str">
        <f t="shared" si="67"/>
        <v/>
      </c>
      <c r="AC116" t="str">
        <f t="shared" si="58"/>
        <v/>
      </c>
      <c r="AD116" t="str">
        <f t="shared" si="68"/>
        <v/>
      </c>
      <c r="AE116" t="str">
        <f t="shared" si="59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4" t="str">
        <f t="shared" si="45"/>
        <v/>
      </c>
      <c r="C117" s="94"/>
      <c r="D117" s="94"/>
      <c r="E117" s="94"/>
      <c r="F117" s="94"/>
      <c r="G117" s="93" t="str">
        <f t="shared" si="46"/>
        <v/>
      </c>
      <c r="H117" s="93"/>
      <c r="I117" s="93"/>
      <c r="J117" s="77" t="str">
        <f t="shared" si="47"/>
        <v/>
      </c>
      <c r="K117" s="87" t="str">
        <f t="shared" si="48"/>
        <v/>
      </c>
      <c r="L117" s="2" t="str">
        <f t="shared" si="49"/>
        <v/>
      </c>
      <c r="M117" t="str">
        <f t="shared" si="50"/>
        <v/>
      </c>
      <c r="N117" t="str">
        <f t="shared" si="60"/>
        <v/>
      </c>
      <c r="O117" t="str">
        <f t="shared" si="51"/>
        <v/>
      </c>
      <c r="P117" t="str">
        <f t="shared" si="61"/>
        <v/>
      </c>
      <c r="Q117" t="str">
        <f t="shared" si="52"/>
        <v/>
      </c>
      <c r="R117" t="str">
        <f t="shared" si="62"/>
        <v/>
      </c>
      <c r="S117" t="str">
        <f t="shared" si="53"/>
        <v/>
      </c>
      <c r="T117" t="str">
        <f t="shared" si="63"/>
        <v/>
      </c>
      <c r="U117" t="str">
        <f t="shared" si="54"/>
        <v/>
      </c>
      <c r="V117" t="str">
        <f t="shared" si="64"/>
        <v/>
      </c>
      <c r="W117" t="str">
        <f t="shared" si="55"/>
        <v/>
      </c>
      <c r="X117" t="str">
        <f t="shared" si="65"/>
        <v/>
      </c>
      <c r="Y117" t="str">
        <f t="shared" si="56"/>
        <v/>
      </c>
      <c r="Z117" t="str">
        <f t="shared" si="66"/>
        <v/>
      </c>
      <c r="AA117" t="str">
        <f t="shared" si="57"/>
        <v/>
      </c>
      <c r="AB117" t="str">
        <f t="shared" si="67"/>
        <v/>
      </c>
      <c r="AC117" t="str">
        <f t="shared" si="58"/>
        <v/>
      </c>
      <c r="AD117" t="str">
        <f t="shared" si="68"/>
        <v/>
      </c>
      <c r="AE117" t="str">
        <f t="shared" si="59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4" t="str">
        <f t="shared" si="45"/>
        <v/>
      </c>
      <c r="C118" s="94"/>
      <c r="D118" s="94"/>
      <c r="E118" s="94"/>
      <c r="F118" s="94"/>
      <c r="G118" s="93" t="str">
        <f t="shared" si="46"/>
        <v/>
      </c>
      <c r="H118" s="93"/>
      <c r="I118" s="93"/>
      <c r="J118" s="77" t="str">
        <f t="shared" si="47"/>
        <v/>
      </c>
      <c r="K118" s="87" t="str">
        <f t="shared" si="48"/>
        <v/>
      </c>
      <c r="L118" s="2" t="str">
        <f t="shared" si="49"/>
        <v/>
      </c>
      <c r="M118" t="str">
        <f t="shared" si="50"/>
        <v/>
      </c>
      <c r="N118" t="str">
        <f t="shared" si="60"/>
        <v/>
      </c>
      <c r="O118" t="str">
        <f t="shared" si="51"/>
        <v/>
      </c>
      <c r="P118" t="str">
        <f t="shared" si="61"/>
        <v/>
      </c>
      <c r="Q118" t="str">
        <f t="shared" si="52"/>
        <v/>
      </c>
      <c r="R118" t="str">
        <f t="shared" si="62"/>
        <v/>
      </c>
      <c r="S118" t="str">
        <f t="shared" si="53"/>
        <v/>
      </c>
      <c r="T118" t="str">
        <f t="shared" si="63"/>
        <v/>
      </c>
      <c r="U118" t="str">
        <f t="shared" si="54"/>
        <v/>
      </c>
      <c r="V118" t="str">
        <f t="shared" si="64"/>
        <v/>
      </c>
      <c r="W118" t="str">
        <f t="shared" si="55"/>
        <v/>
      </c>
      <c r="X118" t="str">
        <f t="shared" si="65"/>
        <v/>
      </c>
      <c r="Y118" t="str">
        <f t="shared" si="56"/>
        <v/>
      </c>
      <c r="Z118" t="str">
        <f t="shared" si="66"/>
        <v/>
      </c>
      <c r="AA118" t="str">
        <f t="shared" si="57"/>
        <v/>
      </c>
      <c r="AB118" t="str">
        <f t="shared" si="67"/>
        <v/>
      </c>
      <c r="AC118" t="str">
        <f t="shared" si="58"/>
        <v/>
      </c>
      <c r="AD118" t="str">
        <f t="shared" si="68"/>
        <v/>
      </c>
      <c r="AE118" t="str">
        <f t="shared" si="59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4" t="str">
        <f t="shared" si="45"/>
        <v/>
      </c>
      <c r="C119" s="94"/>
      <c r="D119" s="94"/>
      <c r="E119" s="94"/>
      <c r="F119" s="94"/>
      <c r="G119" s="93" t="str">
        <f t="shared" si="46"/>
        <v/>
      </c>
      <c r="H119" s="93"/>
      <c r="I119" s="93"/>
      <c r="J119" s="77" t="str">
        <f t="shared" si="47"/>
        <v/>
      </c>
      <c r="K119" s="87" t="str">
        <f t="shared" si="48"/>
        <v/>
      </c>
      <c r="L119" s="2" t="str">
        <f t="shared" si="49"/>
        <v/>
      </c>
      <c r="M119" t="str">
        <f t="shared" si="50"/>
        <v/>
      </c>
      <c r="N119" t="str">
        <f t="shared" si="60"/>
        <v/>
      </c>
      <c r="O119" t="str">
        <f t="shared" si="51"/>
        <v/>
      </c>
      <c r="P119" t="str">
        <f t="shared" si="61"/>
        <v/>
      </c>
      <c r="Q119" t="str">
        <f t="shared" si="52"/>
        <v/>
      </c>
      <c r="R119" t="str">
        <f t="shared" si="62"/>
        <v/>
      </c>
      <c r="S119" t="str">
        <f t="shared" si="53"/>
        <v/>
      </c>
      <c r="T119" t="str">
        <f t="shared" si="63"/>
        <v/>
      </c>
      <c r="U119" t="str">
        <f t="shared" si="54"/>
        <v/>
      </c>
      <c r="V119" t="str">
        <f t="shared" si="64"/>
        <v/>
      </c>
      <c r="W119" t="str">
        <f t="shared" si="55"/>
        <v/>
      </c>
      <c r="X119" t="str">
        <f t="shared" si="65"/>
        <v/>
      </c>
      <c r="Y119" t="str">
        <f t="shared" si="56"/>
        <v/>
      </c>
      <c r="Z119" t="str">
        <f t="shared" si="66"/>
        <v/>
      </c>
      <c r="AA119" t="str">
        <f t="shared" si="57"/>
        <v/>
      </c>
      <c r="AB119" t="str">
        <f t="shared" si="67"/>
        <v/>
      </c>
      <c r="AC119" t="str">
        <f t="shared" si="58"/>
        <v/>
      </c>
      <c r="AD119" t="str">
        <f t="shared" si="68"/>
        <v/>
      </c>
      <c r="AE119" t="str">
        <f t="shared" si="59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4" t="str">
        <f t="shared" si="45"/>
        <v/>
      </c>
      <c r="C120" s="94"/>
      <c r="D120" s="94"/>
      <c r="E120" s="94"/>
      <c r="F120" s="94"/>
      <c r="G120" s="93" t="str">
        <f t="shared" si="46"/>
        <v/>
      </c>
      <c r="H120" s="93"/>
      <c r="I120" s="93"/>
      <c r="J120" s="77" t="str">
        <f t="shared" si="47"/>
        <v/>
      </c>
      <c r="K120" s="87" t="str">
        <f t="shared" si="48"/>
        <v/>
      </c>
      <c r="L120" s="2" t="str">
        <f t="shared" si="49"/>
        <v/>
      </c>
      <c r="M120" t="str">
        <f t="shared" si="50"/>
        <v/>
      </c>
      <c r="N120" t="str">
        <f t="shared" si="60"/>
        <v/>
      </c>
      <c r="O120" t="str">
        <f t="shared" si="51"/>
        <v/>
      </c>
      <c r="P120" t="str">
        <f t="shared" si="61"/>
        <v/>
      </c>
      <c r="Q120" t="str">
        <f t="shared" si="52"/>
        <v/>
      </c>
      <c r="R120" t="str">
        <f t="shared" si="62"/>
        <v/>
      </c>
      <c r="S120" t="str">
        <f t="shared" si="53"/>
        <v/>
      </c>
      <c r="T120" t="str">
        <f t="shared" si="63"/>
        <v/>
      </c>
      <c r="U120" t="str">
        <f t="shared" si="54"/>
        <v/>
      </c>
      <c r="V120" t="str">
        <f t="shared" si="64"/>
        <v/>
      </c>
      <c r="W120" t="str">
        <f t="shared" si="55"/>
        <v/>
      </c>
      <c r="X120" t="str">
        <f t="shared" si="65"/>
        <v/>
      </c>
      <c r="Y120" t="str">
        <f t="shared" si="56"/>
        <v/>
      </c>
      <c r="Z120" t="str">
        <f t="shared" si="66"/>
        <v/>
      </c>
      <c r="AA120" t="str">
        <f t="shared" si="57"/>
        <v/>
      </c>
      <c r="AB120" t="str">
        <f t="shared" si="67"/>
        <v/>
      </c>
      <c r="AC120" t="str">
        <f t="shared" si="58"/>
        <v/>
      </c>
      <c r="AD120" t="str">
        <f t="shared" si="68"/>
        <v/>
      </c>
      <c r="AE120" t="str">
        <f t="shared" si="59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4" t="str">
        <f t="shared" si="45"/>
        <v/>
      </c>
      <c r="C121" s="94"/>
      <c r="D121" s="94"/>
      <c r="E121" s="94"/>
      <c r="F121" s="94"/>
      <c r="G121" s="93" t="str">
        <f t="shared" si="46"/>
        <v/>
      </c>
      <c r="H121" s="93"/>
      <c r="I121" s="93"/>
      <c r="J121" s="77" t="str">
        <f t="shared" si="47"/>
        <v/>
      </c>
      <c r="K121" s="87" t="str">
        <f t="shared" si="48"/>
        <v/>
      </c>
      <c r="L121" s="2" t="str">
        <f t="shared" si="49"/>
        <v/>
      </c>
      <c r="M121" t="str">
        <f t="shared" si="50"/>
        <v/>
      </c>
      <c r="N121" t="str">
        <f t="shared" si="60"/>
        <v/>
      </c>
      <c r="O121" t="str">
        <f t="shared" si="51"/>
        <v/>
      </c>
      <c r="P121" t="str">
        <f t="shared" si="61"/>
        <v/>
      </c>
      <c r="Q121" t="str">
        <f t="shared" si="52"/>
        <v/>
      </c>
      <c r="R121" t="str">
        <f t="shared" si="62"/>
        <v/>
      </c>
      <c r="S121" t="str">
        <f t="shared" si="53"/>
        <v/>
      </c>
      <c r="T121" t="str">
        <f t="shared" si="63"/>
        <v/>
      </c>
      <c r="U121" t="str">
        <f t="shared" si="54"/>
        <v/>
      </c>
      <c r="V121" t="str">
        <f t="shared" si="64"/>
        <v/>
      </c>
      <c r="W121" t="str">
        <f t="shared" si="55"/>
        <v/>
      </c>
      <c r="X121" t="str">
        <f t="shared" si="65"/>
        <v/>
      </c>
      <c r="Y121" t="str">
        <f t="shared" si="56"/>
        <v/>
      </c>
      <c r="Z121" t="str">
        <f t="shared" si="66"/>
        <v/>
      </c>
      <c r="AA121" t="str">
        <f t="shared" si="57"/>
        <v/>
      </c>
      <c r="AB121" t="str">
        <f t="shared" si="67"/>
        <v/>
      </c>
      <c r="AC121" t="str">
        <f t="shared" si="58"/>
        <v/>
      </c>
      <c r="AD121" t="str">
        <f t="shared" si="68"/>
        <v/>
      </c>
      <c r="AE121" t="str">
        <f t="shared" si="59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4" t="str">
        <f t="shared" si="45"/>
        <v/>
      </c>
      <c r="C122" s="94"/>
      <c r="D122" s="94"/>
      <c r="E122" s="94"/>
      <c r="F122" s="94"/>
      <c r="G122" s="93" t="str">
        <f t="shared" si="46"/>
        <v/>
      </c>
      <c r="H122" s="93"/>
      <c r="I122" s="93"/>
      <c r="J122" s="77" t="str">
        <f t="shared" si="47"/>
        <v/>
      </c>
      <c r="K122" s="87" t="str">
        <f t="shared" si="48"/>
        <v/>
      </c>
      <c r="L122" s="2" t="str">
        <f t="shared" si="49"/>
        <v/>
      </c>
      <c r="M122" t="str">
        <f t="shared" si="50"/>
        <v/>
      </c>
      <c r="N122" t="str">
        <f t="shared" si="60"/>
        <v/>
      </c>
      <c r="O122" t="str">
        <f t="shared" si="51"/>
        <v/>
      </c>
      <c r="P122" t="str">
        <f t="shared" si="61"/>
        <v/>
      </c>
      <c r="Q122" t="str">
        <f t="shared" si="52"/>
        <v/>
      </c>
      <c r="R122" t="str">
        <f t="shared" si="62"/>
        <v/>
      </c>
      <c r="S122" t="str">
        <f t="shared" si="53"/>
        <v/>
      </c>
      <c r="T122" t="str">
        <f t="shared" si="63"/>
        <v/>
      </c>
      <c r="U122" t="str">
        <f t="shared" si="54"/>
        <v/>
      </c>
      <c r="V122" t="str">
        <f t="shared" si="64"/>
        <v/>
      </c>
      <c r="W122" t="str">
        <f t="shared" si="55"/>
        <v/>
      </c>
      <c r="X122" t="str">
        <f t="shared" si="65"/>
        <v/>
      </c>
      <c r="Y122" t="str">
        <f t="shared" si="56"/>
        <v/>
      </c>
      <c r="Z122" t="str">
        <f t="shared" si="66"/>
        <v/>
      </c>
      <c r="AA122" t="str">
        <f t="shared" si="57"/>
        <v/>
      </c>
      <c r="AB122" t="str">
        <f t="shared" si="67"/>
        <v/>
      </c>
      <c r="AC122" t="str">
        <f t="shared" si="58"/>
        <v/>
      </c>
      <c r="AD122" t="str">
        <f t="shared" si="68"/>
        <v/>
      </c>
      <c r="AE122" t="str">
        <f t="shared" si="59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4" t="str">
        <f t="shared" si="45"/>
        <v/>
      </c>
      <c r="C123" s="94"/>
      <c r="D123" s="94"/>
      <c r="E123" s="94"/>
      <c r="F123" s="94"/>
      <c r="G123" s="93" t="str">
        <f t="shared" si="46"/>
        <v/>
      </c>
      <c r="H123" s="93"/>
      <c r="I123" s="93"/>
      <c r="J123" s="77" t="str">
        <f t="shared" si="47"/>
        <v/>
      </c>
      <c r="K123" s="87" t="str">
        <f t="shared" si="48"/>
        <v/>
      </c>
      <c r="L123" s="2" t="str">
        <f t="shared" si="49"/>
        <v/>
      </c>
      <c r="M123" t="str">
        <f t="shared" si="50"/>
        <v/>
      </c>
      <c r="N123" t="str">
        <f t="shared" si="60"/>
        <v/>
      </c>
      <c r="O123" t="str">
        <f t="shared" si="51"/>
        <v/>
      </c>
      <c r="P123" t="str">
        <f t="shared" si="61"/>
        <v/>
      </c>
      <c r="Q123" t="str">
        <f t="shared" si="52"/>
        <v/>
      </c>
      <c r="R123" t="str">
        <f t="shared" si="62"/>
        <v/>
      </c>
      <c r="S123" t="str">
        <f t="shared" si="53"/>
        <v/>
      </c>
      <c r="T123" t="str">
        <f t="shared" si="63"/>
        <v/>
      </c>
      <c r="U123" t="str">
        <f t="shared" si="54"/>
        <v/>
      </c>
      <c r="V123" t="str">
        <f t="shared" si="64"/>
        <v/>
      </c>
      <c r="W123" t="str">
        <f t="shared" si="55"/>
        <v/>
      </c>
      <c r="X123" t="str">
        <f t="shared" si="65"/>
        <v/>
      </c>
      <c r="Y123" t="str">
        <f t="shared" si="56"/>
        <v/>
      </c>
      <c r="Z123" t="str">
        <f t="shared" si="66"/>
        <v/>
      </c>
      <c r="AA123" t="str">
        <f t="shared" si="57"/>
        <v/>
      </c>
      <c r="AB123" t="str">
        <f t="shared" si="67"/>
        <v/>
      </c>
      <c r="AC123" t="str">
        <f t="shared" si="58"/>
        <v/>
      </c>
      <c r="AD123" t="str">
        <f t="shared" si="68"/>
        <v/>
      </c>
      <c r="AE123" t="str">
        <f t="shared" si="59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4" t="str">
        <f t="shared" si="45"/>
        <v/>
      </c>
      <c r="C124" s="94"/>
      <c r="D124" s="94"/>
      <c r="E124" s="94"/>
      <c r="F124" s="94"/>
      <c r="G124" s="93" t="str">
        <f t="shared" si="46"/>
        <v/>
      </c>
      <c r="H124" s="93"/>
      <c r="I124" s="93"/>
      <c r="J124" s="77" t="str">
        <f t="shared" si="47"/>
        <v/>
      </c>
      <c r="K124" s="87" t="str">
        <f t="shared" si="48"/>
        <v/>
      </c>
      <c r="L124" s="2" t="str">
        <f t="shared" si="49"/>
        <v/>
      </c>
      <c r="M124" t="str">
        <f t="shared" si="50"/>
        <v/>
      </c>
      <c r="N124" t="str">
        <f t="shared" si="60"/>
        <v/>
      </c>
      <c r="O124" t="str">
        <f t="shared" si="51"/>
        <v/>
      </c>
      <c r="P124" t="str">
        <f t="shared" si="61"/>
        <v/>
      </c>
      <c r="Q124" t="str">
        <f t="shared" si="52"/>
        <v/>
      </c>
      <c r="R124" t="str">
        <f t="shared" si="62"/>
        <v/>
      </c>
      <c r="S124" t="str">
        <f t="shared" si="53"/>
        <v/>
      </c>
      <c r="T124" t="str">
        <f t="shared" si="63"/>
        <v/>
      </c>
      <c r="U124" t="str">
        <f t="shared" si="54"/>
        <v/>
      </c>
      <c r="V124" t="str">
        <f t="shared" si="64"/>
        <v/>
      </c>
      <c r="W124" t="str">
        <f t="shared" si="55"/>
        <v/>
      </c>
      <c r="X124" t="str">
        <f t="shared" si="65"/>
        <v/>
      </c>
      <c r="Y124" t="str">
        <f t="shared" si="56"/>
        <v/>
      </c>
      <c r="Z124" t="str">
        <f t="shared" si="66"/>
        <v/>
      </c>
      <c r="AA124" t="str">
        <f t="shared" si="57"/>
        <v/>
      </c>
      <c r="AB124" t="str">
        <f t="shared" si="67"/>
        <v/>
      </c>
      <c r="AC124" t="str">
        <f t="shared" si="58"/>
        <v/>
      </c>
      <c r="AD124" t="str">
        <f t="shared" si="68"/>
        <v/>
      </c>
      <c r="AE124" t="str">
        <f t="shared" si="59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4" t="str">
        <f t="shared" si="45"/>
        <v/>
      </c>
      <c r="C125" s="94"/>
      <c r="D125" s="94"/>
      <c r="E125" s="94"/>
      <c r="F125" s="94"/>
      <c r="G125" s="93" t="str">
        <f t="shared" si="46"/>
        <v/>
      </c>
      <c r="H125" s="93"/>
      <c r="I125" s="93"/>
      <c r="J125" s="77" t="str">
        <f t="shared" si="47"/>
        <v/>
      </c>
      <c r="K125" s="87" t="str">
        <f t="shared" si="48"/>
        <v/>
      </c>
      <c r="L125" s="2" t="str">
        <f t="shared" si="49"/>
        <v/>
      </c>
      <c r="M125" t="str">
        <f t="shared" si="50"/>
        <v/>
      </c>
      <c r="N125" t="str">
        <f t="shared" si="60"/>
        <v/>
      </c>
      <c r="O125" t="str">
        <f t="shared" si="51"/>
        <v/>
      </c>
      <c r="P125" t="str">
        <f t="shared" si="61"/>
        <v/>
      </c>
      <c r="Q125" t="str">
        <f t="shared" si="52"/>
        <v/>
      </c>
      <c r="R125" t="str">
        <f t="shared" si="62"/>
        <v/>
      </c>
      <c r="S125" t="str">
        <f t="shared" si="53"/>
        <v/>
      </c>
      <c r="T125" t="str">
        <f t="shared" si="63"/>
        <v/>
      </c>
      <c r="U125" t="str">
        <f t="shared" si="54"/>
        <v/>
      </c>
      <c r="V125" t="str">
        <f t="shared" si="64"/>
        <v/>
      </c>
      <c r="W125" t="str">
        <f t="shared" si="55"/>
        <v/>
      </c>
      <c r="X125" t="str">
        <f t="shared" si="65"/>
        <v/>
      </c>
      <c r="Y125" t="str">
        <f t="shared" si="56"/>
        <v/>
      </c>
      <c r="Z125" t="str">
        <f t="shared" si="66"/>
        <v/>
      </c>
      <c r="AA125" t="str">
        <f t="shared" si="57"/>
        <v/>
      </c>
      <c r="AB125" t="str">
        <f t="shared" si="67"/>
        <v/>
      </c>
      <c r="AC125" t="str">
        <f t="shared" si="58"/>
        <v/>
      </c>
      <c r="AD125" t="str">
        <f t="shared" si="68"/>
        <v/>
      </c>
      <c r="AE125" t="str">
        <f t="shared" si="59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4" t="str">
        <f t="shared" si="45"/>
        <v/>
      </c>
      <c r="C126" s="94"/>
      <c r="D126" s="94"/>
      <c r="E126" s="94"/>
      <c r="F126" s="94"/>
      <c r="G126" s="93" t="str">
        <f t="shared" si="46"/>
        <v/>
      </c>
      <c r="H126" s="93"/>
      <c r="I126" s="93"/>
      <c r="J126" s="77" t="str">
        <f t="shared" si="47"/>
        <v/>
      </c>
      <c r="K126" s="87" t="str">
        <f t="shared" si="48"/>
        <v/>
      </c>
      <c r="L126" s="2" t="str">
        <f t="shared" si="49"/>
        <v/>
      </c>
      <c r="M126" t="str">
        <f t="shared" si="50"/>
        <v/>
      </c>
      <c r="N126" t="str">
        <f t="shared" si="60"/>
        <v/>
      </c>
      <c r="O126" t="str">
        <f t="shared" si="51"/>
        <v/>
      </c>
      <c r="P126" t="str">
        <f t="shared" si="61"/>
        <v/>
      </c>
      <c r="Q126" t="str">
        <f t="shared" si="52"/>
        <v/>
      </c>
      <c r="R126" t="str">
        <f t="shared" si="62"/>
        <v/>
      </c>
      <c r="S126" t="str">
        <f t="shared" si="53"/>
        <v/>
      </c>
      <c r="T126" t="str">
        <f t="shared" si="63"/>
        <v/>
      </c>
      <c r="U126" t="str">
        <f t="shared" si="54"/>
        <v/>
      </c>
      <c r="V126" t="str">
        <f t="shared" si="64"/>
        <v/>
      </c>
      <c r="W126" t="str">
        <f t="shared" si="55"/>
        <v/>
      </c>
      <c r="X126" t="str">
        <f t="shared" si="65"/>
        <v/>
      </c>
      <c r="Y126" t="str">
        <f t="shared" si="56"/>
        <v/>
      </c>
      <c r="Z126" t="str">
        <f t="shared" si="66"/>
        <v/>
      </c>
      <c r="AA126" t="str">
        <f t="shared" si="57"/>
        <v/>
      </c>
      <c r="AB126" t="str">
        <f t="shared" si="67"/>
        <v/>
      </c>
      <c r="AC126" t="str">
        <f t="shared" si="58"/>
        <v/>
      </c>
      <c r="AD126" t="str">
        <f t="shared" si="68"/>
        <v/>
      </c>
      <c r="AE126" t="str">
        <f t="shared" si="59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4" t="str">
        <f t="shared" si="45"/>
        <v/>
      </c>
      <c r="C127" s="94"/>
      <c r="D127" s="94"/>
      <c r="E127" s="94"/>
      <c r="F127" s="94"/>
      <c r="G127" s="93" t="str">
        <f t="shared" si="46"/>
        <v/>
      </c>
      <c r="H127" s="93"/>
      <c r="I127" s="93"/>
      <c r="J127" s="77" t="str">
        <f t="shared" si="47"/>
        <v/>
      </c>
      <c r="K127" s="87" t="str">
        <f t="shared" si="48"/>
        <v/>
      </c>
      <c r="L127" s="2" t="str">
        <f t="shared" si="49"/>
        <v/>
      </c>
      <c r="M127" t="str">
        <f t="shared" si="50"/>
        <v/>
      </c>
      <c r="N127" t="str">
        <f t="shared" si="60"/>
        <v/>
      </c>
      <c r="O127" t="str">
        <f t="shared" si="51"/>
        <v/>
      </c>
      <c r="P127" t="str">
        <f t="shared" si="61"/>
        <v/>
      </c>
      <c r="Q127" t="str">
        <f t="shared" si="52"/>
        <v/>
      </c>
      <c r="R127" t="str">
        <f t="shared" si="62"/>
        <v/>
      </c>
      <c r="S127" t="str">
        <f t="shared" si="53"/>
        <v/>
      </c>
      <c r="T127" t="str">
        <f t="shared" si="63"/>
        <v/>
      </c>
      <c r="U127" t="str">
        <f t="shared" si="54"/>
        <v/>
      </c>
      <c r="V127" t="str">
        <f t="shared" si="64"/>
        <v/>
      </c>
      <c r="W127" t="str">
        <f t="shared" si="55"/>
        <v/>
      </c>
      <c r="X127" t="str">
        <f t="shared" si="65"/>
        <v/>
      </c>
      <c r="Y127" t="str">
        <f t="shared" si="56"/>
        <v/>
      </c>
      <c r="Z127" t="str">
        <f t="shared" si="66"/>
        <v/>
      </c>
      <c r="AA127" t="str">
        <f t="shared" si="57"/>
        <v/>
      </c>
      <c r="AB127" t="str">
        <f t="shared" si="67"/>
        <v/>
      </c>
      <c r="AC127" t="str">
        <f t="shared" si="58"/>
        <v/>
      </c>
      <c r="AD127" t="str">
        <f t="shared" si="68"/>
        <v/>
      </c>
      <c r="AE127" t="str">
        <f t="shared" si="59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4" t="str">
        <f t="shared" si="45"/>
        <v/>
      </c>
      <c r="C128" s="94"/>
      <c r="D128" s="94"/>
      <c r="E128" s="94"/>
      <c r="F128" s="94"/>
      <c r="G128" s="93" t="str">
        <f t="shared" si="46"/>
        <v/>
      </c>
      <c r="H128" s="93"/>
      <c r="I128" s="93"/>
      <c r="J128" s="77" t="str">
        <f t="shared" si="47"/>
        <v/>
      </c>
      <c r="K128" s="87" t="str">
        <f t="shared" si="48"/>
        <v/>
      </c>
      <c r="L128" s="2" t="str">
        <f t="shared" si="49"/>
        <v/>
      </c>
      <c r="M128" t="str">
        <f t="shared" si="50"/>
        <v/>
      </c>
      <c r="N128" t="str">
        <f t="shared" si="60"/>
        <v/>
      </c>
      <c r="O128" t="str">
        <f t="shared" si="51"/>
        <v/>
      </c>
      <c r="P128" t="str">
        <f t="shared" si="61"/>
        <v/>
      </c>
      <c r="Q128" t="str">
        <f t="shared" si="52"/>
        <v/>
      </c>
      <c r="R128" t="str">
        <f t="shared" si="62"/>
        <v/>
      </c>
      <c r="S128" t="str">
        <f t="shared" si="53"/>
        <v/>
      </c>
      <c r="T128" t="str">
        <f t="shared" si="63"/>
        <v/>
      </c>
      <c r="U128" t="str">
        <f t="shared" si="54"/>
        <v/>
      </c>
      <c r="V128" t="str">
        <f t="shared" si="64"/>
        <v/>
      </c>
      <c r="W128" t="str">
        <f t="shared" si="55"/>
        <v/>
      </c>
      <c r="X128" t="str">
        <f t="shared" si="65"/>
        <v/>
      </c>
      <c r="Y128" t="str">
        <f t="shared" si="56"/>
        <v/>
      </c>
      <c r="Z128" t="str">
        <f t="shared" si="66"/>
        <v/>
      </c>
      <c r="AA128" t="str">
        <f t="shared" si="57"/>
        <v/>
      </c>
      <c r="AB128" t="str">
        <f t="shared" si="67"/>
        <v/>
      </c>
      <c r="AC128" t="str">
        <f t="shared" si="58"/>
        <v/>
      </c>
      <c r="AD128" t="str">
        <f t="shared" si="68"/>
        <v/>
      </c>
      <c r="AE128" t="str">
        <f t="shared" si="59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4" t="str">
        <f t="shared" si="45"/>
        <v/>
      </c>
      <c r="C129" s="94"/>
      <c r="D129" s="94"/>
      <c r="E129" s="94"/>
      <c r="F129" s="94"/>
      <c r="G129" s="93" t="str">
        <f t="shared" si="46"/>
        <v/>
      </c>
      <c r="H129" s="93"/>
      <c r="I129" s="93"/>
      <c r="J129" s="77" t="str">
        <f t="shared" si="47"/>
        <v/>
      </c>
      <c r="K129" s="87" t="str">
        <f t="shared" si="48"/>
        <v/>
      </c>
      <c r="L129" s="2" t="str">
        <f t="shared" si="49"/>
        <v/>
      </c>
      <c r="M129" t="str">
        <f t="shared" si="50"/>
        <v/>
      </c>
      <c r="N129" t="str">
        <f t="shared" si="60"/>
        <v/>
      </c>
      <c r="O129" t="str">
        <f t="shared" si="51"/>
        <v/>
      </c>
      <c r="P129" t="str">
        <f t="shared" si="61"/>
        <v/>
      </c>
      <c r="Q129" t="str">
        <f t="shared" si="52"/>
        <v/>
      </c>
      <c r="R129" t="str">
        <f t="shared" si="62"/>
        <v/>
      </c>
      <c r="S129" t="str">
        <f t="shared" si="53"/>
        <v/>
      </c>
      <c r="T129" t="str">
        <f t="shared" si="63"/>
        <v/>
      </c>
      <c r="U129" t="str">
        <f t="shared" si="54"/>
        <v/>
      </c>
      <c r="V129" t="str">
        <f t="shared" si="64"/>
        <v/>
      </c>
      <c r="W129" t="str">
        <f t="shared" si="55"/>
        <v/>
      </c>
      <c r="X129" t="str">
        <f t="shared" si="65"/>
        <v/>
      </c>
      <c r="Y129" t="str">
        <f t="shared" si="56"/>
        <v/>
      </c>
      <c r="Z129" t="str">
        <f t="shared" si="66"/>
        <v/>
      </c>
      <c r="AA129" t="str">
        <f t="shared" si="57"/>
        <v/>
      </c>
      <c r="AB129" t="str">
        <f t="shared" si="67"/>
        <v/>
      </c>
      <c r="AC129" t="str">
        <f t="shared" si="58"/>
        <v/>
      </c>
      <c r="AD129" t="str">
        <f t="shared" si="68"/>
        <v/>
      </c>
      <c r="AE129" t="str">
        <f t="shared" si="59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4" t="str">
        <f t="shared" si="45"/>
        <v/>
      </c>
      <c r="C130" s="94"/>
      <c r="D130" s="94"/>
      <c r="E130" s="94"/>
      <c r="F130" s="94"/>
      <c r="G130" s="93" t="str">
        <f t="shared" si="46"/>
        <v/>
      </c>
      <c r="H130" s="93"/>
      <c r="I130" s="93"/>
      <c r="J130" s="77" t="str">
        <f t="shared" si="47"/>
        <v/>
      </c>
      <c r="K130" s="87" t="str">
        <f t="shared" si="48"/>
        <v/>
      </c>
      <c r="L130" s="2" t="str">
        <f t="shared" si="49"/>
        <v/>
      </c>
      <c r="M130" t="str">
        <f t="shared" si="50"/>
        <v/>
      </c>
      <c r="N130" t="str">
        <f t="shared" si="60"/>
        <v/>
      </c>
      <c r="O130" t="str">
        <f t="shared" si="51"/>
        <v/>
      </c>
      <c r="P130" t="str">
        <f t="shared" si="61"/>
        <v/>
      </c>
      <c r="Q130" t="str">
        <f t="shared" si="52"/>
        <v/>
      </c>
      <c r="R130" t="str">
        <f t="shared" si="62"/>
        <v/>
      </c>
      <c r="S130" t="str">
        <f t="shared" si="53"/>
        <v/>
      </c>
      <c r="T130" t="str">
        <f t="shared" si="63"/>
        <v/>
      </c>
      <c r="U130" t="str">
        <f t="shared" si="54"/>
        <v/>
      </c>
      <c r="V130" t="str">
        <f t="shared" si="64"/>
        <v/>
      </c>
      <c r="W130" t="str">
        <f t="shared" si="55"/>
        <v/>
      </c>
      <c r="X130" t="str">
        <f t="shared" si="65"/>
        <v/>
      </c>
      <c r="Y130" t="str">
        <f t="shared" si="56"/>
        <v/>
      </c>
      <c r="Z130" t="str">
        <f t="shared" si="66"/>
        <v/>
      </c>
      <c r="AA130" t="str">
        <f t="shared" si="57"/>
        <v/>
      </c>
      <c r="AB130" t="str">
        <f t="shared" si="67"/>
        <v/>
      </c>
      <c r="AC130" t="str">
        <f t="shared" si="58"/>
        <v/>
      </c>
      <c r="AD130" t="str">
        <f t="shared" si="68"/>
        <v/>
      </c>
      <c r="AE130" t="str">
        <f t="shared" si="59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4" t="str">
        <f t="shared" si="45"/>
        <v/>
      </c>
      <c r="C131" s="94"/>
      <c r="D131" s="94"/>
      <c r="E131" s="94"/>
      <c r="F131" s="94"/>
      <c r="G131" s="93" t="str">
        <f t="shared" si="46"/>
        <v/>
      </c>
      <c r="H131" s="93"/>
      <c r="I131" s="93"/>
      <c r="J131" s="77" t="str">
        <f t="shared" si="47"/>
        <v/>
      </c>
      <c r="K131" s="87" t="str">
        <f t="shared" si="48"/>
        <v/>
      </c>
      <c r="L131" s="2" t="str">
        <f t="shared" si="49"/>
        <v/>
      </c>
      <c r="M131" t="str">
        <f t="shared" si="50"/>
        <v/>
      </c>
      <c r="N131" t="str">
        <f t="shared" si="60"/>
        <v/>
      </c>
      <c r="O131" t="str">
        <f t="shared" si="51"/>
        <v/>
      </c>
      <c r="P131" t="str">
        <f t="shared" si="61"/>
        <v/>
      </c>
      <c r="Q131" t="str">
        <f t="shared" si="52"/>
        <v/>
      </c>
      <c r="R131" t="str">
        <f t="shared" si="62"/>
        <v/>
      </c>
      <c r="S131" t="str">
        <f t="shared" si="53"/>
        <v/>
      </c>
      <c r="T131" t="str">
        <f t="shared" si="63"/>
        <v/>
      </c>
      <c r="U131" t="str">
        <f t="shared" si="54"/>
        <v/>
      </c>
      <c r="V131" t="str">
        <f t="shared" si="64"/>
        <v/>
      </c>
      <c r="W131" t="str">
        <f t="shared" si="55"/>
        <v/>
      </c>
      <c r="X131" t="str">
        <f t="shared" si="65"/>
        <v/>
      </c>
      <c r="Y131" t="str">
        <f t="shared" si="56"/>
        <v/>
      </c>
      <c r="Z131" t="str">
        <f t="shared" si="66"/>
        <v/>
      </c>
      <c r="AA131" t="str">
        <f t="shared" si="57"/>
        <v/>
      </c>
      <c r="AB131" t="str">
        <f t="shared" si="67"/>
        <v/>
      </c>
      <c r="AC131" t="str">
        <f t="shared" si="58"/>
        <v/>
      </c>
      <c r="AD131" t="str">
        <f t="shared" si="68"/>
        <v/>
      </c>
      <c r="AE131" t="str">
        <f t="shared" si="59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4" t="str">
        <f t="shared" si="45"/>
        <v/>
      </c>
      <c r="C132" s="94"/>
      <c r="D132" s="94"/>
      <c r="E132" s="94"/>
      <c r="F132" s="94"/>
      <c r="G132" s="93" t="str">
        <f t="shared" si="46"/>
        <v/>
      </c>
      <c r="H132" s="93"/>
      <c r="I132" s="93"/>
      <c r="J132" s="77" t="str">
        <f t="shared" si="47"/>
        <v/>
      </c>
      <c r="K132" s="87" t="str">
        <f t="shared" si="48"/>
        <v/>
      </c>
      <c r="L132" s="2" t="str">
        <f t="shared" si="49"/>
        <v/>
      </c>
      <c r="M132" t="str">
        <f t="shared" si="50"/>
        <v/>
      </c>
      <c r="N132" t="str">
        <f t="shared" si="60"/>
        <v/>
      </c>
      <c r="O132" t="str">
        <f t="shared" si="51"/>
        <v/>
      </c>
      <c r="P132" t="str">
        <f t="shared" si="61"/>
        <v/>
      </c>
      <c r="Q132" t="str">
        <f t="shared" si="52"/>
        <v/>
      </c>
      <c r="R132" t="str">
        <f t="shared" si="62"/>
        <v/>
      </c>
      <c r="S132" t="str">
        <f t="shared" si="53"/>
        <v/>
      </c>
      <c r="T132" t="str">
        <f t="shared" si="63"/>
        <v/>
      </c>
      <c r="U132" t="str">
        <f t="shared" si="54"/>
        <v/>
      </c>
      <c r="V132" t="str">
        <f t="shared" si="64"/>
        <v/>
      </c>
      <c r="W132" t="str">
        <f t="shared" si="55"/>
        <v/>
      </c>
      <c r="X132" t="str">
        <f t="shared" si="65"/>
        <v/>
      </c>
      <c r="Y132" t="str">
        <f t="shared" si="56"/>
        <v/>
      </c>
      <c r="Z132" t="str">
        <f t="shared" si="66"/>
        <v/>
      </c>
      <c r="AA132" t="str">
        <f t="shared" si="57"/>
        <v/>
      </c>
      <c r="AB132" t="str">
        <f t="shared" si="67"/>
        <v/>
      </c>
      <c r="AC132" t="str">
        <f t="shared" si="58"/>
        <v/>
      </c>
      <c r="AD132" t="str">
        <f t="shared" si="68"/>
        <v/>
      </c>
      <c r="AE132" t="str">
        <f t="shared" si="59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4" t="str">
        <f t="shared" si="45"/>
        <v/>
      </c>
      <c r="C133" s="94"/>
      <c r="D133" s="94"/>
      <c r="E133" s="94"/>
      <c r="F133" s="94"/>
      <c r="G133" s="93" t="str">
        <f t="shared" si="46"/>
        <v/>
      </c>
      <c r="H133" s="93"/>
      <c r="I133" s="93"/>
      <c r="J133" s="77" t="str">
        <f t="shared" si="47"/>
        <v/>
      </c>
      <c r="K133" s="87" t="str">
        <f t="shared" si="48"/>
        <v/>
      </c>
      <c r="L133" s="2" t="str">
        <f t="shared" si="49"/>
        <v/>
      </c>
      <c r="M133" t="str">
        <f t="shared" si="50"/>
        <v/>
      </c>
      <c r="N133" t="str">
        <f t="shared" si="60"/>
        <v/>
      </c>
      <c r="O133" t="str">
        <f t="shared" si="51"/>
        <v/>
      </c>
      <c r="P133" t="str">
        <f t="shared" si="61"/>
        <v/>
      </c>
      <c r="Q133" t="str">
        <f t="shared" si="52"/>
        <v/>
      </c>
      <c r="R133" t="str">
        <f t="shared" si="62"/>
        <v/>
      </c>
      <c r="S133" t="str">
        <f t="shared" si="53"/>
        <v/>
      </c>
      <c r="T133" t="str">
        <f t="shared" si="63"/>
        <v/>
      </c>
      <c r="U133" t="str">
        <f t="shared" si="54"/>
        <v/>
      </c>
      <c r="V133" t="str">
        <f t="shared" si="64"/>
        <v/>
      </c>
      <c r="W133" t="str">
        <f t="shared" si="55"/>
        <v/>
      </c>
      <c r="X133" t="str">
        <f t="shared" si="65"/>
        <v/>
      </c>
      <c r="Y133" t="str">
        <f t="shared" si="56"/>
        <v/>
      </c>
      <c r="Z133" t="str">
        <f t="shared" si="66"/>
        <v/>
      </c>
      <c r="AA133" t="str">
        <f t="shared" si="57"/>
        <v/>
      </c>
      <c r="AB133" t="str">
        <f t="shared" si="67"/>
        <v/>
      </c>
      <c r="AC133" t="str">
        <f t="shared" si="58"/>
        <v/>
      </c>
      <c r="AD133" t="str">
        <f t="shared" si="68"/>
        <v/>
      </c>
      <c r="AE133" t="str">
        <f t="shared" si="59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4" t="str">
        <f t="shared" si="45"/>
        <v/>
      </c>
      <c r="C134" s="94"/>
      <c r="D134" s="94"/>
      <c r="E134" s="94"/>
      <c r="F134" s="94"/>
      <c r="G134" s="93" t="str">
        <f t="shared" si="46"/>
        <v/>
      </c>
      <c r="H134" s="93"/>
      <c r="I134" s="93"/>
      <c r="J134" s="77" t="str">
        <f t="shared" si="47"/>
        <v/>
      </c>
      <c r="K134" s="87" t="str">
        <f t="shared" si="48"/>
        <v/>
      </c>
      <c r="L134" s="2" t="str">
        <f t="shared" si="49"/>
        <v/>
      </c>
      <c r="M134" t="str">
        <f t="shared" si="50"/>
        <v/>
      </c>
      <c r="N134" t="str">
        <f t="shared" si="60"/>
        <v/>
      </c>
      <c r="O134" t="str">
        <f t="shared" si="51"/>
        <v/>
      </c>
      <c r="P134" t="str">
        <f t="shared" si="61"/>
        <v/>
      </c>
      <c r="Q134" t="str">
        <f t="shared" si="52"/>
        <v/>
      </c>
      <c r="R134" t="str">
        <f t="shared" si="62"/>
        <v/>
      </c>
      <c r="S134" t="str">
        <f t="shared" si="53"/>
        <v/>
      </c>
      <c r="T134" t="str">
        <f t="shared" si="63"/>
        <v/>
      </c>
      <c r="U134" t="str">
        <f t="shared" si="54"/>
        <v/>
      </c>
      <c r="V134" t="str">
        <f t="shared" si="64"/>
        <v/>
      </c>
      <c r="W134" t="str">
        <f t="shared" si="55"/>
        <v/>
      </c>
      <c r="X134" t="str">
        <f t="shared" si="65"/>
        <v/>
      </c>
      <c r="Y134" t="str">
        <f t="shared" si="56"/>
        <v/>
      </c>
      <c r="Z134" t="str">
        <f t="shared" si="66"/>
        <v/>
      </c>
      <c r="AA134" t="str">
        <f t="shared" si="57"/>
        <v/>
      </c>
      <c r="AB134" t="str">
        <f t="shared" si="67"/>
        <v/>
      </c>
      <c r="AC134" t="str">
        <f t="shared" si="58"/>
        <v/>
      </c>
      <c r="AD134" t="str">
        <f t="shared" si="68"/>
        <v/>
      </c>
      <c r="AE134" t="str">
        <f t="shared" si="59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4" t="str">
        <f t="shared" si="45"/>
        <v/>
      </c>
      <c r="C135" s="94"/>
      <c r="D135" s="94"/>
      <c r="E135" s="94"/>
      <c r="F135" s="94"/>
      <c r="G135" s="93" t="str">
        <f t="shared" si="46"/>
        <v/>
      </c>
      <c r="H135" s="93"/>
      <c r="I135" s="93"/>
      <c r="J135" s="77" t="str">
        <f t="shared" si="47"/>
        <v/>
      </c>
      <c r="K135" s="87" t="str">
        <f t="shared" si="48"/>
        <v/>
      </c>
      <c r="L135" s="2" t="str">
        <f t="shared" si="49"/>
        <v/>
      </c>
      <c r="M135" t="str">
        <f t="shared" si="50"/>
        <v/>
      </c>
      <c r="N135" t="str">
        <f t="shared" si="60"/>
        <v/>
      </c>
      <c r="O135" t="str">
        <f t="shared" si="51"/>
        <v/>
      </c>
      <c r="P135" t="str">
        <f t="shared" si="61"/>
        <v/>
      </c>
      <c r="Q135" t="str">
        <f t="shared" si="52"/>
        <v/>
      </c>
      <c r="R135" t="str">
        <f t="shared" si="62"/>
        <v/>
      </c>
      <c r="S135" t="str">
        <f t="shared" si="53"/>
        <v/>
      </c>
      <c r="T135" t="str">
        <f t="shared" si="63"/>
        <v/>
      </c>
      <c r="U135" t="str">
        <f t="shared" si="54"/>
        <v/>
      </c>
      <c r="V135" t="str">
        <f t="shared" si="64"/>
        <v/>
      </c>
      <c r="W135" t="str">
        <f t="shared" si="55"/>
        <v/>
      </c>
      <c r="X135" t="str">
        <f t="shared" si="65"/>
        <v/>
      </c>
      <c r="Y135" t="str">
        <f t="shared" si="56"/>
        <v/>
      </c>
      <c r="Z135" t="str">
        <f t="shared" si="66"/>
        <v/>
      </c>
      <c r="AA135" t="str">
        <f t="shared" si="57"/>
        <v/>
      </c>
      <c r="AB135" t="str">
        <f t="shared" si="67"/>
        <v/>
      </c>
      <c r="AC135" t="str">
        <f t="shared" si="58"/>
        <v/>
      </c>
      <c r="AD135" t="str">
        <f t="shared" si="68"/>
        <v/>
      </c>
      <c r="AE135" t="str">
        <f t="shared" si="59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4" t="str">
        <f t="shared" si="45"/>
        <v/>
      </c>
      <c r="C136" s="94"/>
      <c r="D136" s="94"/>
      <c r="E136" s="94"/>
      <c r="F136" s="94"/>
      <c r="G136" s="93" t="str">
        <f t="shared" si="46"/>
        <v/>
      </c>
      <c r="H136" s="93"/>
      <c r="I136" s="93"/>
      <c r="J136" s="77" t="str">
        <f t="shared" si="47"/>
        <v/>
      </c>
      <c r="K136" s="87" t="str">
        <f t="shared" si="48"/>
        <v/>
      </c>
      <c r="L136" s="2" t="str">
        <f t="shared" si="49"/>
        <v/>
      </c>
      <c r="M136" t="str">
        <f t="shared" si="50"/>
        <v/>
      </c>
      <c r="N136" t="str">
        <f t="shared" si="60"/>
        <v/>
      </c>
      <c r="O136" t="str">
        <f t="shared" si="51"/>
        <v/>
      </c>
      <c r="P136" t="str">
        <f t="shared" si="61"/>
        <v/>
      </c>
      <c r="Q136" t="str">
        <f t="shared" si="52"/>
        <v/>
      </c>
      <c r="R136" t="str">
        <f t="shared" si="62"/>
        <v/>
      </c>
      <c r="S136" t="str">
        <f t="shared" si="53"/>
        <v/>
      </c>
      <c r="T136" t="str">
        <f t="shared" si="63"/>
        <v/>
      </c>
      <c r="U136" t="str">
        <f t="shared" si="54"/>
        <v/>
      </c>
      <c r="V136" t="str">
        <f t="shared" si="64"/>
        <v/>
      </c>
      <c r="W136" t="str">
        <f t="shared" si="55"/>
        <v/>
      </c>
      <c r="X136" t="str">
        <f t="shared" si="65"/>
        <v/>
      </c>
      <c r="Y136" t="str">
        <f t="shared" si="56"/>
        <v/>
      </c>
      <c r="Z136" t="str">
        <f t="shared" si="66"/>
        <v/>
      </c>
      <c r="AA136" t="str">
        <f t="shared" si="57"/>
        <v/>
      </c>
      <c r="AB136" t="str">
        <f t="shared" si="67"/>
        <v/>
      </c>
      <c r="AC136" t="str">
        <f t="shared" si="58"/>
        <v/>
      </c>
      <c r="AD136" t="str">
        <f t="shared" si="68"/>
        <v/>
      </c>
      <c r="AE136" t="str">
        <f t="shared" si="59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4" t="str">
        <f t="shared" si="45"/>
        <v/>
      </c>
      <c r="C137" s="94"/>
      <c r="D137" s="94"/>
      <c r="E137" s="94"/>
      <c r="F137" s="94"/>
      <c r="G137" s="93" t="str">
        <f t="shared" si="46"/>
        <v/>
      </c>
      <c r="H137" s="93"/>
      <c r="I137" s="93"/>
      <c r="J137" s="77" t="str">
        <f t="shared" si="47"/>
        <v/>
      </c>
      <c r="K137" s="87" t="str">
        <f t="shared" si="48"/>
        <v/>
      </c>
      <c r="L137" s="2" t="str">
        <f t="shared" si="49"/>
        <v/>
      </c>
      <c r="M137" t="str">
        <f t="shared" si="50"/>
        <v/>
      </c>
      <c r="N137" t="str">
        <f t="shared" si="60"/>
        <v/>
      </c>
      <c r="O137" t="str">
        <f t="shared" si="51"/>
        <v/>
      </c>
      <c r="P137" t="str">
        <f t="shared" si="61"/>
        <v/>
      </c>
      <c r="Q137" t="str">
        <f t="shared" si="52"/>
        <v/>
      </c>
      <c r="R137" t="str">
        <f t="shared" si="62"/>
        <v/>
      </c>
      <c r="S137" t="str">
        <f t="shared" si="53"/>
        <v/>
      </c>
      <c r="T137" t="str">
        <f t="shared" si="63"/>
        <v/>
      </c>
      <c r="U137" t="str">
        <f t="shared" si="54"/>
        <v/>
      </c>
      <c r="V137" t="str">
        <f t="shared" si="64"/>
        <v/>
      </c>
      <c r="W137" t="str">
        <f t="shared" si="55"/>
        <v/>
      </c>
      <c r="X137" t="str">
        <f t="shared" si="65"/>
        <v/>
      </c>
      <c r="Y137" t="str">
        <f t="shared" si="56"/>
        <v/>
      </c>
      <c r="Z137" t="str">
        <f t="shared" si="66"/>
        <v/>
      </c>
      <c r="AA137" t="str">
        <f t="shared" si="57"/>
        <v/>
      </c>
      <c r="AB137" t="str">
        <f t="shared" si="67"/>
        <v/>
      </c>
      <c r="AC137" t="str">
        <f t="shared" si="58"/>
        <v/>
      </c>
      <c r="AD137" t="str">
        <f t="shared" si="68"/>
        <v/>
      </c>
      <c r="AE137" t="str">
        <f t="shared" si="59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4" t="str">
        <f t="shared" si="45"/>
        <v/>
      </c>
      <c r="C138" s="94"/>
      <c r="D138" s="94"/>
      <c r="E138" s="94"/>
      <c r="F138" s="94"/>
      <c r="G138" s="93" t="str">
        <f t="shared" si="46"/>
        <v/>
      </c>
      <c r="H138" s="93"/>
      <c r="I138" s="93"/>
      <c r="J138" s="77" t="str">
        <f t="shared" si="47"/>
        <v/>
      </c>
      <c r="K138" s="87" t="str">
        <f t="shared" si="48"/>
        <v/>
      </c>
      <c r="L138" s="2" t="str">
        <f t="shared" si="49"/>
        <v/>
      </c>
      <c r="M138" t="str">
        <f t="shared" si="50"/>
        <v/>
      </c>
      <c r="N138" t="str">
        <f t="shared" si="60"/>
        <v/>
      </c>
      <c r="O138" t="str">
        <f t="shared" si="51"/>
        <v/>
      </c>
      <c r="P138" t="str">
        <f t="shared" si="61"/>
        <v/>
      </c>
      <c r="Q138" t="str">
        <f t="shared" si="52"/>
        <v/>
      </c>
      <c r="R138" t="str">
        <f t="shared" si="62"/>
        <v/>
      </c>
      <c r="S138" t="str">
        <f t="shared" si="53"/>
        <v/>
      </c>
      <c r="T138" t="str">
        <f t="shared" si="63"/>
        <v/>
      </c>
      <c r="U138" t="str">
        <f t="shared" si="54"/>
        <v/>
      </c>
      <c r="V138" t="str">
        <f t="shared" si="64"/>
        <v/>
      </c>
      <c r="W138" t="str">
        <f t="shared" si="55"/>
        <v/>
      </c>
      <c r="X138" t="str">
        <f t="shared" si="65"/>
        <v/>
      </c>
      <c r="Y138" t="str">
        <f t="shared" si="56"/>
        <v/>
      </c>
      <c r="Z138" t="str">
        <f t="shared" si="66"/>
        <v/>
      </c>
      <c r="AA138" t="str">
        <f t="shared" si="57"/>
        <v/>
      </c>
      <c r="AB138" t="str">
        <f t="shared" si="67"/>
        <v/>
      </c>
      <c r="AC138" t="str">
        <f t="shared" si="58"/>
        <v/>
      </c>
      <c r="AD138" t="str">
        <f t="shared" si="68"/>
        <v/>
      </c>
      <c r="AE138" t="str">
        <f t="shared" si="59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4" t="str">
        <f t="shared" si="45"/>
        <v/>
      </c>
      <c r="C139" s="94"/>
      <c r="D139" s="94"/>
      <c r="E139" s="94"/>
      <c r="F139" s="94"/>
      <c r="G139" s="93" t="str">
        <f t="shared" si="46"/>
        <v/>
      </c>
      <c r="H139" s="93"/>
      <c r="I139" s="93"/>
      <c r="J139" s="77" t="str">
        <f t="shared" si="47"/>
        <v/>
      </c>
      <c r="K139" s="87" t="str">
        <f t="shared" si="48"/>
        <v/>
      </c>
      <c r="L139" s="2" t="str">
        <f t="shared" si="49"/>
        <v/>
      </c>
      <c r="M139" t="str">
        <f t="shared" si="50"/>
        <v/>
      </c>
      <c r="N139" t="str">
        <f t="shared" si="60"/>
        <v/>
      </c>
      <c r="O139" t="str">
        <f t="shared" si="51"/>
        <v/>
      </c>
      <c r="P139" t="str">
        <f t="shared" si="61"/>
        <v/>
      </c>
      <c r="Q139" t="str">
        <f t="shared" si="52"/>
        <v/>
      </c>
      <c r="R139" t="str">
        <f t="shared" si="62"/>
        <v/>
      </c>
      <c r="S139" t="str">
        <f t="shared" si="53"/>
        <v/>
      </c>
      <c r="T139" t="str">
        <f t="shared" si="63"/>
        <v/>
      </c>
      <c r="U139" t="str">
        <f t="shared" si="54"/>
        <v/>
      </c>
      <c r="V139" t="str">
        <f t="shared" si="64"/>
        <v/>
      </c>
      <c r="W139" t="str">
        <f t="shared" si="55"/>
        <v/>
      </c>
      <c r="X139" t="str">
        <f t="shared" si="65"/>
        <v/>
      </c>
      <c r="Y139" t="str">
        <f t="shared" si="56"/>
        <v/>
      </c>
      <c r="Z139" t="str">
        <f t="shared" si="66"/>
        <v/>
      </c>
      <c r="AA139" t="str">
        <f t="shared" si="57"/>
        <v/>
      </c>
      <c r="AB139" t="str">
        <f t="shared" si="67"/>
        <v/>
      </c>
      <c r="AC139" t="str">
        <f t="shared" si="58"/>
        <v/>
      </c>
      <c r="AD139" t="str">
        <f t="shared" si="68"/>
        <v/>
      </c>
      <c r="AE139" t="str">
        <f t="shared" si="59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4" t="str">
        <f t="shared" si="45"/>
        <v/>
      </c>
      <c r="C140" s="94"/>
      <c r="D140" s="94"/>
      <c r="E140" s="94"/>
      <c r="F140" s="94"/>
      <c r="G140" s="93" t="str">
        <f t="shared" si="46"/>
        <v/>
      </c>
      <c r="H140" s="93"/>
      <c r="I140" s="93"/>
      <c r="J140" s="77" t="str">
        <f t="shared" si="47"/>
        <v/>
      </c>
      <c r="K140" s="87" t="str">
        <f t="shared" si="48"/>
        <v/>
      </c>
      <c r="L140" s="2" t="str">
        <f t="shared" si="49"/>
        <v/>
      </c>
      <c r="M140" t="str">
        <f t="shared" si="50"/>
        <v/>
      </c>
      <c r="N140" t="str">
        <f t="shared" si="60"/>
        <v/>
      </c>
      <c r="O140" t="str">
        <f t="shared" si="51"/>
        <v/>
      </c>
      <c r="P140" t="str">
        <f t="shared" si="61"/>
        <v/>
      </c>
      <c r="Q140" t="str">
        <f t="shared" si="52"/>
        <v/>
      </c>
      <c r="R140" t="str">
        <f t="shared" si="62"/>
        <v/>
      </c>
      <c r="S140" t="str">
        <f t="shared" si="53"/>
        <v/>
      </c>
      <c r="T140" t="str">
        <f t="shared" si="63"/>
        <v/>
      </c>
      <c r="U140" t="str">
        <f t="shared" si="54"/>
        <v/>
      </c>
      <c r="V140" t="str">
        <f t="shared" si="64"/>
        <v/>
      </c>
      <c r="W140" t="str">
        <f t="shared" si="55"/>
        <v/>
      </c>
      <c r="X140" t="str">
        <f t="shared" si="65"/>
        <v/>
      </c>
      <c r="Y140" t="str">
        <f t="shared" si="56"/>
        <v/>
      </c>
      <c r="Z140" t="str">
        <f t="shared" si="66"/>
        <v/>
      </c>
      <c r="AA140" t="str">
        <f t="shared" si="57"/>
        <v/>
      </c>
      <c r="AB140" t="str">
        <f t="shared" si="67"/>
        <v/>
      </c>
      <c r="AC140" t="str">
        <f t="shared" si="58"/>
        <v/>
      </c>
      <c r="AD140" t="str">
        <f t="shared" si="68"/>
        <v/>
      </c>
      <c r="AE140" t="str">
        <f t="shared" si="59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4" t="str">
        <f t="shared" si="45"/>
        <v/>
      </c>
      <c r="C141" s="94"/>
      <c r="D141" s="94"/>
      <c r="E141" s="94"/>
      <c r="F141" s="94"/>
      <c r="G141" s="93" t="str">
        <f t="shared" si="46"/>
        <v/>
      </c>
      <c r="H141" s="93"/>
      <c r="I141" s="93"/>
      <c r="J141" s="77" t="str">
        <f t="shared" si="47"/>
        <v/>
      </c>
      <c r="K141" s="87" t="str">
        <f t="shared" si="48"/>
        <v/>
      </c>
      <c r="L141" s="2" t="str">
        <f t="shared" si="49"/>
        <v/>
      </c>
      <c r="M141" t="str">
        <f t="shared" si="50"/>
        <v/>
      </c>
      <c r="N141" t="str">
        <f t="shared" si="60"/>
        <v/>
      </c>
      <c r="O141" t="str">
        <f t="shared" si="51"/>
        <v/>
      </c>
      <c r="P141" t="str">
        <f t="shared" si="61"/>
        <v/>
      </c>
      <c r="Q141" t="str">
        <f t="shared" si="52"/>
        <v/>
      </c>
      <c r="R141" t="str">
        <f t="shared" si="62"/>
        <v/>
      </c>
      <c r="S141" t="str">
        <f t="shared" si="53"/>
        <v/>
      </c>
      <c r="T141" t="str">
        <f t="shared" si="63"/>
        <v/>
      </c>
      <c r="U141" t="str">
        <f t="shared" si="54"/>
        <v/>
      </c>
      <c r="V141" t="str">
        <f t="shared" si="64"/>
        <v/>
      </c>
      <c r="W141" t="str">
        <f t="shared" si="55"/>
        <v/>
      </c>
      <c r="X141" t="str">
        <f t="shared" si="65"/>
        <v/>
      </c>
      <c r="Y141" t="str">
        <f t="shared" si="56"/>
        <v/>
      </c>
      <c r="Z141" t="str">
        <f t="shared" si="66"/>
        <v/>
      </c>
      <c r="AA141" t="str">
        <f t="shared" si="57"/>
        <v/>
      </c>
      <c r="AB141" t="str">
        <f t="shared" si="67"/>
        <v/>
      </c>
      <c r="AC141" t="str">
        <f t="shared" si="58"/>
        <v/>
      </c>
      <c r="AD141" t="str">
        <f t="shared" si="68"/>
        <v/>
      </c>
      <c r="AE141" t="str">
        <f t="shared" si="59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4" t="str">
        <f t="shared" si="45"/>
        <v/>
      </c>
      <c r="C142" s="94"/>
      <c r="D142" s="94"/>
      <c r="E142" s="94"/>
      <c r="F142" s="94"/>
      <c r="G142" s="93" t="str">
        <f t="shared" si="46"/>
        <v/>
      </c>
      <c r="H142" s="93"/>
      <c r="I142" s="93"/>
      <c r="J142" s="77" t="str">
        <f t="shared" si="47"/>
        <v/>
      </c>
      <c r="K142" s="87" t="str">
        <f t="shared" si="48"/>
        <v/>
      </c>
      <c r="L142" s="2" t="str">
        <f t="shared" si="49"/>
        <v/>
      </c>
      <c r="M142" t="str">
        <f t="shared" si="50"/>
        <v/>
      </c>
      <c r="N142" t="str">
        <f t="shared" si="60"/>
        <v/>
      </c>
      <c r="O142" t="str">
        <f t="shared" si="51"/>
        <v/>
      </c>
      <c r="P142" t="str">
        <f t="shared" si="61"/>
        <v/>
      </c>
      <c r="Q142" t="str">
        <f t="shared" si="52"/>
        <v/>
      </c>
      <c r="R142" t="str">
        <f t="shared" si="62"/>
        <v/>
      </c>
      <c r="S142" t="str">
        <f t="shared" si="53"/>
        <v/>
      </c>
      <c r="T142" t="str">
        <f t="shared" si="63"/>
        <v/>
      </c>
      <c r="U142" t="str">
        <f t="shared" si="54"/>
        <v/>
      </c>
      <c r="V142" t="str">
        <f t="shared" si="64"/>
        <v/>
      </c>
      <c r="W142" t="str">
        <f t="shared" si="55"/>
        <v/>
      </c>
      <c r="X142" t="str">
        <f t="shared" si="65"/>
        <v/>
      </c>
      <c r="Y142" t="str">
        <f t="shared" si="56"/>
        <v/>
      </c>
      <c r="Z142" t="str">
        <f t="shared" si="66"/>
        <v/>
      </c>
      <c r="AA142" t="str">
        <f t="shared" si="57"/>
        <v/>
      </c>
      <c r="AB142" t="str">
        <f t="shared" si="67"/>
        <v/>
      </c>
      <c r="AC142" t="str">
        <f t="shared" si="58"/>
        <v/>
      </c>
      <c r="AD142" t="str">
        <f t="shared" si="68"/>
        <v/>
      </c>
      <c r="AE142" t="str">
        <f t="shared" si="59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4" t="str">
        <f t="shared" si="45"/>
        <v/>
      </c>
      <c r="C143" s="94"/>
      <c r="D143" s="94"/>
      <c r="E143" s="94"/>
      <c r="F143" s="94"/>
      <c r="G143" s="93" t="str">
        <f t="shared" si="46"/>
        <v/>
      </c>
      <c r="H143" s="93"/>
      <c r="I143" s="93"/>
      <c r="J143" s="77" t="str">
        <f t="shared" si="47"/>
        <v/>
      </c>
      <c r="K143" s="87" t="str">
        <f t="shared" si="48"/>
        <v/>
      </c>
      <c r="L143" s="2" t="str">
        <f t="shared" si="49"/>
        <v/>
      </c>
      <c r="M143" t="str">
        <f t="shared" si="50"/>
        <v/>
      </c>
      <c r="N143" t="str">
        <f t="shared" si="60"/>
        <v/>
      </c>
      <c r="O143" t="str">
        <f t="shared" si="51"/>
        <v/>
      </c>
      <c r="P143" t="str">
        <f t="shared" si="61"/>
        <v/>
      </c>
      <c r="Q143" t="str">
        <f t="shared" si="52"/>
        <v/>
      </c>
      <c r="R143" t="str">
        <f t="shared" si="62"/>
        <v/>
      </c>
      <c r="S143" t="str">
        <f t="shared" si="53"/>
        <v/>
      </c>
      <c r="T143" t="str">
        <f t="shared" si="63"/>
        <v/>
      </c>
      <c r="U143" t="str">
        <f t="shared" si="54"/>
        <v/>
      </c>
      <c r="V143" t="str">
        <f t="shared" si="64"/>
        <v/>
      </c>
      <c r="W143" t="str">
        <f t="shared" si="55"/>
        <v/>
      </c>
      <c r="X143" t="str">
        <f t="shared" si="65"/>
        <v/>
      </c>
      <c r="Y143" t="str">
        <f t="shared" si="56"/>
        <v/>
      </c>
      <c r="Z143" t="str">
        <f t="shared" si="66"/>
        <v/>
      </c>
      <c r="AA143" t="str">
        <f t="shared" si="57"/>
        <v/>
      </c>
      <c r="AB143" t="str">
        <f t="shared" si="67"/>
        <v/>
      </c>
      <c r="AC143" t="str">
        <f t="shared" si="58"/>
        <v/>
      </c>
      <c r="AD143" t="str">
        <f t="shared" si="68"/>
        <v/>
      </c>
      <c r="AE143" t="str">
        <f t="shared" si="59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4" t="str">
        <f t="shared" si="45"/>
        <v/>
      </c>
      <c r="C144" s="94"/>
      <c r="D144" s="94"/>
      <c r="E144" s="94"/>
      <c r="F144" s="94"/>
      <c r="G144" s="93" t="str">
        <f t="shared" si="46"/>
        <v/>
      </c>
      <c r="H144" s="93"/>
      <c r="I144" s="93"/>
      <c r="J144" s="77" t="str">
        <f t="shared" si="47"/>
        <v/>
      </c>
      <c r="K144" s="87" t="str">
        <f t="shared" si="48"/>
        <v/>
      </c>
      <c r="L144" s="2" t="str">
        <f t="shared" si="49"/>
        <v/>
      </c>
      <c r="M144" t="str">
        <f t="shared" si="50"/>
        <v/>
      </c>
      <c r="N144" t="str">
        <f t="shared" si="60"/>
        <v/>
      </c>
      <c r="O144" t="str">
        <f t="shared" si="51"/>
        <v/>
      </c>
      <c r="P144" t="str">
        <f t="shared" si="61"/>
        <v/>
      </c>
      <c r="Q144" t="str">
        <f t="shared" si="52"/>
        <v/>
      </c>
      <c r="R144" t="str">
        <f t="shared" si="62"/>
        <v/>
      </c>
      <c r="S144" t="str">
        <f t="shared" si="53"/>
        <v/>
      </c>
      <c r="T144" t="str">
        <f t="shared" si="63"/>
        <v/>
      </c>
      <c r="U144" t="str">
        <f t="shared" si="54"/>
        <v/>
      </c>
      <c r="V144" t="str">
        <f t="shared" si="64"/>
        <v/>
      </c>
      <c r="W144" t="str">
        <f t="shared" si="55"/>
        <v/>
      </c>
      <c r="X144" t="str">
        <f t="shared" si="65"/>
        <v/>
      </c>
      <c r="Y144" t="str">
        <f t="shared" si="56"/>
        <v/>
      </c>
      <c r="Z144" t="str">
        <f t="shared" si="66"/>
        <v/>
      </c>
      <c r="AA144" t="str">
        <f t="shared" si="57"/>
        <v/>
      </c>
      <c r="AB144" t="str">
        <f t="shared" si="67"/>
        <v/>
      </c>
      <c r="AC144" t="str">
        <f t="shared" si="58"/>
        <v/>
      </c>
      <c r="AD144" t="str">
        <f t="shared" si="68"/>
        <v/>
      </c>
      <c r="AE144" t="str">
        <f t="shared" si="59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4" t="str">
        <f t="shared" si="45"/>
        <v/>
      </c>
      <c r="C145" s="94"/>
      <c r="D145" s="94"/>
      <c r="E145" s="94"/>
      <c r="F145" s="94"/>
      <c r="G145" s="93" t="str">
        <f t="shared" si="46"/>
        <v/>
      </c>
      <c r="H145" s="93"/>
      <c r="I145" s="93"/>
      <c r="J145" s="77" t="str">
        <f t="shared" si="47"/>
        <v/>
      </c>
      <c r="K145" s="87" t="str">
        <f t="shared" si="48"/>
        <v/>
      </c>
      <c r="L145" s="2" t="str">
        <f t="shared" si="49"/>
        <v/>
      </c>
      <c r="M145" t="str">
        <f t="shared" si="50"/>
        <v/>
      </c>
      <c r="N145" t="str">
        <f t="shared" si="60"/>
        <v/>
      </c>
      <c r="O145" t="str">
        <f t="shared" si="51"/>
        <v/>
      </c>
      <c r="P145" t="str">
        <f t="shared" si="61"/>
        <v/>
      </c>
      <c r="Q145" t="str">
        <f t="shared" si="52"/>
        <v/>
      </c>
      <c r="R145" t="str">
        <f t="shared" si="62"/>
        <v/>
      </c>
      <c r="S145" t="str">
        <f t="shared" si="53"/>
        <v/>
      </c>
      <c r="T145" t="str">
        <f t="shared" si="63"/>
        <v/>
      </c>
      <c r="U145" t="str">
        <f t="shared" si="54"/>
        <v/>
      </c>
      <c r="V145" t="str">
        <f t="shared" si="64"/>
        <v/>
      </c>
      <c r="W145" t="str">
        <f t="shared" si="55"/>
        <v/>
      </c>
      <c r="X145" t="str">
        <f t="shared" si="65"/>
        <v/>
      </c>
      <c r="Y145" t="str">
        <f t="shared" si="56"/>
        <v/>
      </c>
      <c r="Z145" t="str">
        <f t="shared" si="66"/>
        <v/>
      </c>
      <c r="AA145" t="str">
        <f t="shared" si="57"/>
        <v/>
      </c>
      <c r="AB145" t="str">
        <f t="shared" si="67"/>
        <v/>
      </c>
      <c r="AC145" t="str">
        <f t="shared" si="58"/>
        <v/>
      </c>
      <c r="AD145" t="str">
        <f t="shared" si="68"/>
        <v/>
      </c>
      <c r="AE145" t="str">
        <f t="shared" si="59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4" t="str">
        <f t="shared" si="45"/>
        <v/>
      </c>
      <c r="C146" s="94"/>
      <c r="D146" s="94"/>
      <c r="E146" s="94"/>
      <c r="F146" s="94"/>
      <c r="G146" s="93" t="str">
        <f t="shared" si="46"/>
        <v/>
      </c>
      <c r="H146" s="93"/>
      <c r="I146" s="93"/>
      <c r="J146" s="77" t="str">
        <f t="shared" si="47"/>
        <v/>
      </c>
      <c r="K146" s="87" t="str">
        <f t="shared" si="48"/>
        <v/>
      </c>
      <c r="L146" s="2" t="str">
        <f t="shared" si="49"/>
        <v/>
      </c>
      <c r="M146" t="str">
        <f t="shared" si="50"/>
        <v/>
      </c>
      <c r="N146" t="str">
        <f t="shared" si="60"/>
        <v/>
      </c>
      <c r="O146" t="str">
        <f t="shared" si="51"/>
        <v/>
      </c>
      <c r="P146" t="str">
        <f t="shared" si="61"/>
        <v/>
      </c>
      <c r="Q146" t="str">
        <f t="shared" si="52"/>
        <v/>
      </c>
      <c r="R146" t="str">
        <f t="shared" si="62"/>
        <v/>
      </c>
      <c r="S146" t="str">
        <f t="shared" si="53"/>
        <v/>
      </c>
      <c r="T146" t="str">
        <f t="shared" si="63"/>
        <v/>
      </c>
      <c r="U146" t="str">
        <f t="shared" si="54"/>
        <v/>
      </c>
      <c r="V146" t="str">
        <f t="shared" si="64"/>
        <v/>
      </c>
      <c r="W146" t="str">
        <f t="shared" si="55"/>
        <v/>
      </c>
      <c r="X146" t="str">
        <f t="shared" si="65"/>
        <v/>
      </c>
      <c r="Y146" t="str">
        <f t="shared" si="56"/>
        <v/>
      </c>
      <c r="Z146" t="str">
        <f t="shared" si="66"/>
        <v/>
      </c>
      <c r="AA146" t="str">
        <f t="shared" si="57"/>
        <v/>
      </c>
      <c r="AB146" t="str">
        <f t="shared" si="67"/>
        <v/>
      </c>
      <c r="AC146" t="str">
        <f t="shared" si="58"/>
        <v/>
      </c>
      <c r="AD146" t="str">
        <f t="shared" si="68"/>
        <v/>
      </c>
      <c r="AE146" t="str">
        <f t="shared" si="59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4" t="str">
        <f t="shared" si="45"/>
        <v/>
      </c>
      <c r="C147" s="94"/>
      <c r="D147" s="94"/>
      <c r="E147" s="94"/>
      <c r="F147" s="94"/>
      <c r="G147" s="93" t="str">
        <f t="shared" si="46"/>
        <v/>
      </c>
      <c r="H147" s="93"/>
      <c r="I147" s="93"/>
      <c r="J147" s="77" t="str">
        <f t="shared" si="47"/>
        <v/>
      </c>
      <c r="K147" s="87" t="str">
        <f t="shared" si="48"/>
        <v/>
      </c>
      <c r="L147" s="2" t="str">
        <f t="shared" si="49"/>
        <v/>
      </c>
      <c r="M147" t="str">
        <f t="shared" si="50"/>
        <v/>
      </c>
      <c r="N147" t="str">
        <f t="shared" si="60"/>
        <v/>
      </c>
      <c r="O147" t="str">
        <f t="shared" si="51"/>
        <v/>
      </c>
      <c r="P147" t="str">
        <f t="shared" si="61"/>
        <v/>
      </c>
      <c r="Q147" t="str">
        <f t="shared" si="52"/>
        <v/>
      </c>
      <c r="R147" t="str">
        <f t="shared" si="62"/>
        <v/>
      </c>
      <c r="S147" t="str">
        <f t="shared" si="53"/>
        <v/>
      </c>
      <c r="T147" t="str">
        <f t="shared" si="63"/>
        <v/>
      </c>
      <c r="U147" t="str">
        <f t="shared" si="54"/>
        <v/>
      </c>
      <c r="V147" t="str">
        <f t="shared" si="64"/>
        <v/>
      </c>
      <c r="W147" t="str">
        <f t="shared" si="55"/>
        <v/>
      </c>
      <c r="X147" t="str">
        <f t="shared" si="65"/>
        <v/>
      </c>
      <c r="Y147" t="str">
        <f t="shared" si="56"/>
        <v/>
      </c>
      <c r="Z147" t="str">
        <f t="shared" si="66"/>
        <v/>
      </c>
      <c r="AA147" t="str">
        <f t="shared" si="57"/>
        <v/>
      </c>
      <c r="AB147" t="str">
        <f t="shared" si="67"/>
        <v/>
      </c>
      <c r="AC147" t="str">
        <f t="shared" si="58"/>
        <v/>
      </c>
      <c r="AD147" t="str">
        <f t="shared" si="68"/>
        <v/>
      </c>
      <c r="AE147" t="str">
        <f t="shared" si="59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4" t="str">
        <f t="shared" si="45"/>
        <v/>
      </c>
      <c r="C148" s="94"/>
      <c r="D148" s="94"/>
      <c r="E148" s="94"/>
      <c r="F148" s="94"/>
      <c r="G148" s="93" t="str">
        <f t="shared" si="46"/>
        <v/>
      </c>
      <c r="H148" s="93"/>
      <c r="I148" s="93"/>
      <c r="J148" s="77" t="str">
        <f t="shared" si="47"/>
        <v/>
      </c>
      <c r="K148" s="87" t="str">
        <f t="shared" si="48"/>
        <v/>
      </c>
      <c r="L148" s="2" t="str">
        <f t="shared" si="49"/>
        <v/>
      </c>
      <c r="M148" t="str">
        <f t="shared" si="50"/>
        <v/>
      </c>
      <c r="N148" t="str">
        <f t="shared" si="60"/>
        <v/>
      </c>
      <c r="O148" t="str">
        <f t="shared" si="51"/>
        <v/>
      </c>
      <c r="P148" t="str">
        <f t="shared" si="61"/>
        <v/>
      </c>
      <c r="Q148" t="str">
        <f t="shared" si="52"/>
        <v/>
      </c>
      <c r="R148" t="str">
        <f t="shared" si="62"/>
        <v/>
      </c>
      <c r="S148" t="str">
        <f t="shared" si="53"/>
        <v/>
      </c>
      <c r="T148" t="str">
        <f t="shared" si="63"/>
        <v/>
      </c>
      <c r="U148" t="str">
        <f t="shared" si="54"/>
        <v/>
      </c>
      <c r="V148" t="str">
        <f t="shared" si="64"/>
        <v/>
      </c>
      <c r="W148" t="str">
        <f t="shared" si="55"/>
        <v/>
      </c>
      <c r="X148" t="str">
        <f t="shared" si="65"/>
        <v/>
      </c>
      <c r="Y148" t="str">
        <f t="shared" si="56"/>
        <v/>
      </c>
      <c r="Z148" t="str">
        <f t="shared" si="66"/>
        <v/>
      </c>
      <c r="AA148" t="str">
        <f t="shared" si="57"/>
        <v/>
      </c>
      <c r="AB148" t="str">
        <f t="shared" si="67"/>
        <v/>
      </c>
      <c r="AC148" t="str">
        <f t="shared" si="58"/>
        <v/>
      </c>
      <c r="AD148" t="str">
        <f t="shared" si="68"/>
        <v/>
      </c>
      <c r="AE148" t="str">
        <f t="shared" si="59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4" t="str">
        <f t="shared" si="45"/>
        <v/>
      </c>
      <c r="C149" s="94"/>
      <c r="D149" s="94"/>
      <c r="E149" s="94"/>
      <c r="F149" s="94"/>
      <c r="G149" s="93" t="str">
        <f t="shared" si="46"/>
        <v/>
      </c>
      <c r="H149" s="93"/>
      <c r="I149" s="93"/>
      <c r="J149" s="77" t="str">
        <f t="shared" si="47"/>
        <v/>
      </c>
      <c r="K149" s="87" t="str">
        <f t="shared" si="48"/>
        <v/>
      </c>
      <c r="L149" s="2" t="str">
        <f t="shared" si="49"/>
        <v/>
      </c>
      <c r="M149" t="str">
        <f t="shared" si="50"/>
        <v/>
      </c>
      <c r="N149" t="str">
        <f t="shared" si="60"/>
        <v/>
      </c>
      <c r="O149" t="str">
        <f t="shared" si="51"/>
        <v/>
      </c>
      <c r="P149" t="str">
        <f t="shared" si="61"/>
        <v/>
      </c>
      <c r="Q149" t="str">
        <f t="shared" si="52"/>
        <v/>
      </c>
      <c r="R149" t="str">
        <f t="shared" si="62"/>
        <v/>
      </c>
      <c r="S149" t="str">
        <f t="shared" si="53"/>
        <v/>
      </c>
      <c r="T149" t="str">
        <f t="shared" si="63"/>
        <v/>
      </c>
      <c r="U149" t="str">
        <f t="shared" si="54"/>
        <v/>
      </c>
      <c r="V149" t="str">
        <f t="shared" si="64"/>
        <v/>
      </c>
      <c r="W149" t="str">
        <f t="shared" si="55"/>
        <v/>
      </c>
      <c r="X149" t="str">
        <f t="shared" si="65"/>
        <v/>
      </c>
      <c r="Y149" t="str">
        <f t="shared" si="56"/>
        <v/>
      </c>
      <c r="Z149" t="str">
        <f t="shared" si="66"/>
        <v/>
      </c>
      <c r="AA149" t="str">
        <f t="shared" si="57"/>
        <v/>
      </c>
      <c r="AB149" t="str">
        <f t="shared" si="67"/>
        <v/>
      </c>
      <c r="AC149" t="str">
        <f t="shared" si="58"/>
        <v/>
      </c>
      <c r="AD149" t="str">
        <f t="shared" si="68"/>
        <v/>
      </c>
      <c r="AE149" t="str">
        <f t="shared" si="59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4" t="str">
        <f t="shared" si="45"/>
        <v/>
      </c>
      <c r="C150" s="94"/>
      <c r="D150" s="94"/>
      <c r="E150" s="94"/>
      <c r="F150" s="94"/>
      <c r="G150" s="93" t="str">
        <f t="shared" si="46"/>
        <v/>
      </c>
      <c r="H150" s="93"/>
      <c r="I150" s="93"/>
      <c r="J150" s="77" t="str">
        <f t="shared" si="47"/>
        <v/>
      </c>
      <c r="K150" s="87" t="str">
        <f t="shared" si="48"/>
        <v/>
      </c>
      <c r="L150" s="2" t="str">
        <f t="shared" si="49"/>
        <v/>
      </c>
      <c r="M150" t="str">
        <f t="shared" si="50"/>
        <v/>
      </c>
      <c r="N150" t="str">
        <f t="shared" si="60"/>
        <v/>
      </c>
      <c r="O150" t="str">
        <f t="shared" si="51"/>
        <v/>
      </c>
      <c r="P150" t="str">
        <f t="shared" si="61"/>
        <v/>
      </c>
      <c r="Q150" t="str">
        <f t="shared" si="52"/>
        <v/>
      </c>
      <c r="R150" t="str">
        <f t="shared" si="62"/>
        <v/>
      </c>
      <c r="S150" t="str">
        <f t="shared" si="53"/>
        <v/>
      </c>
      <c r="T150" t="str">
        <f t="shared" si="63"/>
        <v/>
      </c>
      <c r="U150" t="str">
        <f t="shared" si="54"/>
        <v/>
      </c>
      <c r="V150" t="str">
        <f t="shared" si="64"/>
        <v/>
      </c>
      <c r="W150" t="str">
        <f t="shared" si="55"/>
        <v/>
      </c>
      <c r="X150" t="str">
        <f t="shared" si="65"/>
        <v/>
      </c>
      <c r="Y150" t="str">
        <f t="shared" si="56"/>
        <v/>
      </c>
      <c r="Z150" t="str">
        <f t="shared" si="66"/>
        <v/>
      </c>
      <c r="AA150" t="str">
        <f t="shared" si="57"/>
        <v/>
      </c>
      <c r="AB150" t="str">
        <f t="shared" si="67"/>
        <v/>
      </c>
      <c r="AC150" t="str">
        <f t="shared" si="58"/>
        <v/>
      </c>
      <c r="AD150" t="str">
        <f t="shared" si="68"/>
        <v/>
      </c>
      <c r="AE150" t="str">
        <f t="shared" si="59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4" t="str">
        <f t="shared" si="45"/>
        <v/>
      </c>
      <c r="C151" s="94"/>
      <c r="D151" s="94"/>
      <c r="E151" s="94"/>
      <c r="F151" s="94"/>
      <c r="G151" s="93" t="str">
        <f t="shared" si="46"/>
        <v/>
      </c>
      <c r="H151" s="93"/>
      <c r="I151" s="93"/>
      <c r="J151" s="77" t="str">
        <f t="shared" si="47"/>
        <v/>
      </c>
      <c r="K151" s="87" t="str">
        <f t="shared" si="48"/>
        <v/>
      </c>
      <c r="L151" s="2" t="str">
        <f t="shared" si="49"/>
        <v/>
      </c>
      <c r="M151" t="str">
        <f t="shared" si="50"/>
        <v/>
      </c>
      <c r="N151" t="str">
        <f t="shared" si="60"/>
        <v/>
      </c>
      <c r="O151" t="str">
        <f t="shared" si="51"/>
        <v/>
      </c>
      <c r="P151" t="str">
        <f t="shared" si="61"/>
        <v/>
      </c>
      <c r="Q151" t="str">
        <f t="shared" si="52"/>
        <v/>
      </c>
      <c r="R151" t="str">
        <f t="shared" si="62"/>
        <v/>
      </c>
      <c r="S151" t="str">
        <f t="shared" si="53"/>
        <v/>
      </c>
      <c r="T151" t="str">
        <f t="shared" si="63"/>
        <v/>
      </c>
      <c r="U151" t="str">
        <f t="shared" si="54"/>
        <v/>
      </c>
      <c r="V151" t="str">
        <f t="shared" si="64"/>
        <v/>
      </c>
      <c r="W151" t="str">
        <f t="shared" si="55"/>
        <v/>
      </c>
      <c r="X151" t="str">
        <f t="shared" si="65"/>
        <v/>
      </c>
      <c r="Y151" t="str">
        <f t="shared" si="56"/>
        <v/>
      </c>
      <c r="Z151" t="str">
        <f t="shared" si="66"/>
        <v/>
      </c>
      <c r="AA151" t="str">
        <f t="shared" si="57"/>
        <v/>
      </c>
      <c r="AB151" t="str">
        <f t="shared" si="67"/>
        <v/>
      </c>
      <c r="AC151" t="str">
        <f t="shared" si="58"/>
        <v/>
      </c>
      <c r="AD151" t="str">
        <f t="shared" si="68"/>
        <v/>
      </c>
      <c r="AE151" t="str">
        <f t="shared" si="59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4" t="str">
        <f t="shared" si="45"/>
        <v/>
      </c>
      <c r="C152" s="94"/>
      <c r="D152" s="94"/>
      <c r="E152" s="94"/>
      <c r="F152" s="94"/>
      <c r="G152" s="93" t="str">
        <f t="shared" si="46"/>
        <v/>
      </c>
      <c r="H152" s="93"/>
      <c r="I152" s="93"/>
      <c r="J152" s="77" t="str">
        <f t="shared" si="47"/>
        <v/>
      </c>
      <c r="K152" s="87" t="str">
        <f t="shared" si="48"/>
        <v/>
      </c>
      <c r="L152" s="2" t="str">
        <f t="shared" si="49"/>
        <v/>
      </c>
      <c r="M152" t="str">
        <f t="shared" si="50"/>
        <v/>
      </c>
      <c r="N152" t="str">
        <f t="shared" si="60"/>
        <v/>
      </c>
      <c r="O152" t="str">
        <f t="shared" si="51"/>
        <v/>
      </c>
      <c r="P152" t="str">
        <f t="shared" si="61"/>
        <v/>
      </c>
      <c r="Q152" t="str">
        <f t="shared" si="52"/>
        <v/>
      </c>
      <c r="R152" t="str">
        <f t="shared" si="62"/>
        <v/>
      </c>
      <c r="S152" t="str">
        <f t="shared" si="53"/>
        <v/>
      </c>
      <c r="T152" t="str">
        <f t="shared" si="63"/>
        <v/>
      </c>
      <c r="U152" t="str">
        <f t="shared" si="54"/>
        <v/>
      </c>
      <c r="V152" t="str">
        <f t="shared" si="64"/>
        <v/>
      </c>
      <c r="W152" t="str">
        <f t="shared" si="55"/>
        <v/>
      </c>
      <c r="X152" t="str">
        <f t="shared" si="65"/>
        <v/>
      </c>
      <c r="Y152" t="str">
        <f t="shared" si="56"/>
        <v/>
      </c>
      <c r="Z152" t="str">
        <f t="shared" si="66"/>
        <v/>
      </c>
      <c r="AA152" t="str">
        <f t="shared" si="57"/>
        <v/>
      </c>
      <c r="AB152" t="str">
        <f t="shared" si="67"/>
        <v/>
      </c>
      <c r="AC152" t="str">
        <f t="shared" si="58"/>
        <v/>
      </c>
      <c r="AD152" t="str">
        <f t="shared" si="68"/>
        <v/>
      </c>
      <c r="AE152" t="str">
        <f t="shared" si="59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4" t="str">
        <f t="shared" si="45"/>
        <v/>
      </c>
      <c r="C153" s="94"/>
      <c r="D153" s="94"/>
      <c r="E153" s="94"/>
      <c r="F153" s="94"/>
      <c r="G153" s="93" t="str">
        <f t="shared" si="46"/>
        <v/>
      </c>
      <c r="H153" s="93"/>
      <c r="I153" s="93"/>
      <c r="J153" s="77" t="str">
        <f t="shared" si="47"/>
        <v/>
      </c>
      <c r="K153" s="87" t="str">
        <f t="shared" si="48"/>
        <v/>
      </c>
      <c r="L153" s="2" t="str">
        <f t="shared" si="49"/>
        <v/>
      </c>
      <c r="M153" t="str">
        <f t="shared" si="50"/>
        <v/>
      </c>
      <c r="N153" t="str">
        <f t="shared" si="60"/>
        <v/>
      </c>
      <c r="O153" t="str">
        <f t="shared" si="51"/>
        <v/>
      </c>
      <c r="P153" t="str">
        <f t="shared" si="61"/>
        <v/>
      </c>
      <c r="Q153" t="str">
        <f t="shared" si="52"/>
        <v/>
      </c>
      <c r="R153" t="str">
        <f t="shared" si="62"/>
        <v/>
      </c>
      <c r="S153" t="str">
        <f t="shared" si="53"/>
        <v/>
      </c>
      <c r="T153" t="str">
        <f t="shared" si="63"/>
        <v/>
      </c>
      <c r="U153" t="str">
        <f t="shared" si="54"/>
        <v/>
      </c>
      <c r="V153" t="str">
        <f t="shared" si="64"/>
        <v/>
      </c>
      <c r="W153" t="str">
        <f t="shared" si="55"/>
        <v/>
      </c>
      <c r="X153" t="str">
        <f t="shared" si="65"/>
        <v/>
      </c>
      <c r="Y153" t="str">
        <f t="shared" si="56"/>
        <v/>
      </c>
      <c r="Z153" t="str">
        <f t="shared" si="66"/>
        <v/>
      </c>
      <c r="AA153" t="str">
        <f t="shared" si="57"/>
        <v/>
      </c>
      <c r="AB153" t="str">
        <f t="shared" si="67"/>
        <v/>
      </c>
      <c r="AC153" t="str">
        <f t="shared" si="58"/>
        <v/>
      </c>
      <c r="AD153" t="str">
        <f t="shared" si="68"/>
        <v/>
      </c>
      <c r="AE153" t="str">
        <f t="shared" si="59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4" t="str">
        <f t="shared" si="45"/>
        <v/>
      </c>
      <c r="C154" s="94"/>
      <c r="D154" s="94"/>
      <c r="E154" s="94"/>
      <c r="F154" s="94"/>
      <c r="G154" s="93" t="str">
        <f t="shared" si="46"/>
        <v/>
      </c>
      <c r="H154" s="93"/>
      <c r="I154" s="93"/>
      <c r="J154" s="77" t="str">
        <f t="shared" si="47"/>
        <v/>
      </c>
      <c r="K154" s="87" t="str">
        <f t="shared" si="48"/>
        <v/>
      </c>
      <c r="L154" s="2" t="str">
        <f t="shared" si="49"/>
        <v/>
      </c>
      <c r="M154" t="str">
        <f t="shared" si="50"/>
        <v/>
      </c>
      <c r="N154" t="str">
        <f t="shared" si="60"/>
        <v/>
      </c>
      <c r="O154" t="str">
        <f t="shared" si="51"/>
        <v/>
      </c>
      <c r="P154" t="str">
        <f t="shared" si="61"/>
        <v/>
      </c>
      <c r="Q154" t="str">
        <f t="shared" si="52"/>
        <v/>
      </c>
      <c r="R154" t="str">
        <f t="shared" si="62"/>
        <v/>
      </c>
      <c r="S154" t="str">
        <f t="shared" si="53"/>
        <v/>
      </c>
      <c r="T154" t="str">
        <f t="shared" si="63"/>
        <v/>
      </c>
      <c r="U154" t="str">
        <f t="shared" si="54"/>
        <v/>
      </c>
      <c r="V154" t="str">
        <f t="shared" si="64"/>
        <v/>
      </c>
      <c r="W154" t="str">
        <f t="shared" si="55"/>
        <v/>
      </c>
      <c r="X154" t="str">
        <f t="shared" si="65"/>
        <v/>
      </c>
      <c r="Y154" t="str">
        <f t="shared" si="56"/>
        <v/>
      </c>
      <c r="Z154" t="str">
        <f t="shared" si="66"/>
        <v/>
      </c>
      <c r="AA154" t="str">
        <f t="shared" si="57"/>
        <v/>
      </c>
      <c r="AB154" t="str">
        <f t="shared" si="67"/>
        <v/>
      </c>
      <c r="AC154" t="str">
        <f t="shared" si="58"/>
        <v/>
      </c>
      <c r="AD154" t="str">
        <f t="shared" si="68"/>
        <v/>
      </c>
      <c r="AE154" t="str">
        <f t="shared" si="59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4" t="str">
        <f t="shared" si="45"/>
        <v/>
      </c>
      <c r="C155" s="94"/>
      <c r="D155" s="94"/>
      <c r="E155" s="94"/>
      <c r="F155" s="94"/>
      <c r="G155" s="93" t="str">
        <f t="shared" si="46"/>
        <v/>
      </c>
      <c r="H155" s="93"/>
      <c r="I155" s="93"/>
      <c r="J155" s="77" t="str">
        <f t="shared" si="47"/>
        <v/>
      </c>
      <c r="K155" s="87" t="str">
        <f t="shared" si="48"/>
        <v/>
      </c>
      <c r="L155" s="2" t="str">
        <f t="shared" si="49"/>
        <v/>
      </c>
      <c r="M155" t="str">
        <f t="shared" si="50"/>
        <v/>
      </c>
      <c r="N155" t="str">
        <f t="shared" si="60"/>
        <v/>
      </c>
      <c r="O155" t="str">
        <f t="shared" si="51"/>
        <v/>
      </c>
      <c r="P155" t="str">
        <f t="shared" si="61"/>
        <v/>
      </c>
      <c r="Q155" t="str">
        <f t="shared" si="52"/>
        <v/>
      </c>
      <c r="R155" t="str">
        <f t="shared" si="62"/>
        <v/>
      </c>
      <c r="S155" t="str">
        <f t="shared" si="53"/>
        <v/>
      </c>
      <c r="T155" t="str">
        <f t="shared" si="63"/>
        <v/>
      </c>
      <c r="U155" t="str">
        <f t="shared" si="54"/>
        <v/>
      </c>
      <c r="V155" t="str">
        <f t="shared" si="64"/>
        <v/>
      </c>
      <c r="W155" t="str">
        <f t="shared" si="55"/>
        <v/>
      </c>
      <c r="X155" t="str">
        <f t="shared" si="65"/>
        <v/>
      </c>
      <c r="Y155" t="str">
        <f t="shared" si="56"/>
        <v/>
      </c>
      <c r="Z155" t="str">
        <f t="shared" si="66"/>
        <v/>
      </c>
      <c r="AA155" t="str">
        <f t="shared" si="57"/>
        <v/>
      </c>
      <c r="AB155" t="str">
        <f t="shared" si="67"/>
        <v/>
      </c>
      <c r="AC155" t="str">
        <f t="shared" si="58"/>
        <v/>
      </c>
      <c r="AD155" t="str">
        <f t="shared" si="68"/>
        <v/>
      </c>
      <c r="AE155" t="str">
        <f t="shared" si="59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4" t="str">
        <f t="shared" si="45"/>
        <v/>
      </c>
      <c r="C156" s="94"/>
      <c r="D156" s="94"/>
      <c r="E156" s="94"/>
      <c r="F156" s="94"/>
      <c r="G156" s="93" t="str">
        <f t="shared" si="46"/>
        <v/>
      </c>
      <c r="H156" s="93"/>
      <c r="I156" s="93"/>
      <c r="J156" s="77" t="str">
        <f t="shared" si="47"/>
        <v/>
      </c>
      <c r="K156" s="87" t="str">
        <f t="shared" si="48"/>
        <v/>
      </c>
      <c r="L156" s="2" t="str">
        <f t="shared" si="49"/>
        <v/>
      </c>
      <c r="M156" t="str">
        <f t="shared" si="50"/>
        <v/>
      </c>
      <c r="N156" t="str">
        <f t="shared" si="60"/>
        <v/>
      </c>
      <c r="O156" t="str">
        <f t="shared" si="51"/>
        <v/>
      </c>
      <c r="P156" t="str">
        <f t="shared" si="61"/>
        <v/>
      </c>
      <c r="Q156" t="str">
        <f t="shared" si="52"/>
        <v/>
      </c>
      <c r="R156" t="str">
        <f t="shared" si="62"/>
        <v/>
      </c>
      <c r="S156" t="str">
        <f t="shared" si="53"/>
        <v/>
      </c>
      <c r="T156" t="str">
        <f t="shared" si="63"/>
        <v/>
      </c>
      <c r="U156" t="str">
        <f t="shared" si="54"/>
        <v/>
      </c>
      <c r="V156" t="str">
        <f t="shared" si="64"/>
        <v/>
      </c>
      <c r="W156" t="str">
        <f t="shared" si="55"/>
        <v/>
      </c>
      <c r="X156" t="str">
        <f t="shared" si="65"/>
        <v/>
      </c>
      <c r="Y156" t="str">
        <f t="shared" si="56"/>
        <v/>
      </c>
      <c r="Z156" t="str">
        <f t="shared" si="66"/>
        <v/>
      </c>
      <c r="AA156" t="str">
        <f t="shared" si="57"/>
        <v/>
      </c>
      <c r="AB156" t="str">
        <f t="shared" si="67"/>
        <v/>
      </c>
      <c r="AC156" t="str">
        <f t="shared" si="58"/>
        <v/>
      </c>
      <c r="AD156" t="str">
        <f t="shared" si="68"/>
        <v/>
      </c>
      <c r="AE156" t="str">
        <f t="shared" si="59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4" t="str">
        <f t="shared" si="45"/>
        <v/>
      </c>
      <c r="C157" s="94"/>
      <c r="D157" s="94"/>
      <c r="E157" s="94"/>
      <c r="F157" s="94"/>
      <c r="G157" s="93" t="str">
        <f t="shared" si="46"/>
        <v/>
      </c>
      <c r="H157" s="93"/>
      <c r="I157" s="93"/>
      <c r="J157" s="77" t="str">
        <f t="shared" si="47"/>
        <v/>
      </c>
      <c r="K157" s="87" t="str">
        <f t="shared" si="48"/>
        <v/>
      </c>
      <c r="L157" s="2" t="str">
        <f t="shared" si="49"/>
        <v/>
      </c>
      <c r="M157" t="str">
        <f t="shared" si="50"/>
        <v/>
      </c>
      <c r="N157" t="str">
        <f t="shared" si="60"/>
        <v/>
      </c>
      <c r="O157" t="str">
        <f t="shared" si="51"/>
        <v/>
      </c>
      <c r="P157" t="str">
        <f t="shared" si="61"/>
        <v/>
      </c>
      <c r="Q157" t="str">
        <f t="shared" si="52"/>
        <v/>
      </c>
      <c r="R157" t="str">
        <f t="shared" si="62"/>
        <v/>
      </c>
      <c r="S157" t="str">
        <f t="shared" si="53"/>
        <v/>
      </c>
      <c r="T157" t="str">
        <f t="shared" si="63"/>
        <v/>
      </c>
      <c r="U157" t="str">
        <f t="shared" si="54"/>
        <v/>
      </c>
      <c r="V157" t="str">
        <f t="shared" si="64"/>
        <v/>
      </c>
      <c r="W157" t="str">
        <f t="shared" si="55"/>
        <v/>
      </c>
      <c r="X157" t="str">
        <f t="shared" si="65"/>
        <v/>
      </c>
      <c r="Y157" t="str">
        <f t="shared" si="56"/>
        <v/>
      </c>
      <c r="Z157" t="str">
        <f t="shared" si="66"/>
        <v/>
      </c>
      <c r="AA157" t="str">
        <f t="shared" si="57"/>
        <v/>
      </c>
      <c r="AB157" t="str">
        <f t="shared" si="67"/>
        <v/>
      </c>
      <c r="AC157" t="str">
        <f t="shared" si="58"/>
        <v/>
      </c>
      <c r="AD157" t="str">
        <f t="shared" si="68"/>
        <v/>
      </c>
      <c r="AE157" t="str">
        <f t="shared" si="59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4" t="str">
        <f t="shared" si="45"/>
        <v/>
      </c>
      <c r="C158" s="94"/>
      <c r="D158" s="94"/>
      <c r="E158" s="94"/>
      <c r="F158" s="94"/>
      <c r="G158" s="93" t="str">
        <f t="shared" si="46"/>
        <v/>
      </c>
      <c r="H158" s="93"/>
      <c r="I158" s="93"/>
      <c r="J158" s="77" t="str">
        <f t="shared" si="47"/>
        <v/>
      </c>
      <c r="K158" s="87" t="str">
        <f t="shared" si="48"/>
        <v/>
      </c>
      <c r="L158" s="2" t="str">
        <f t="shared" si="49"/>
        <v/>
      </c>
      <c r="M158" t="str">
        <f t="shared" si="50"/>
        <v/>
      </c>
      <c r="N158" t="str">
        <f t="shared" si="60"/>
        <v/>
      </c>
      <c r="O158" t="str">
        <f t="shared" si="51"/>
        <v/>
      </c>
      <c r="P158" t="str">
        <f t="shared" si="61"/>
        <v/>
      </c>
      <c r="Q158" t="str">
        <f t="shared" si="52"/>
        <v/>
      </c>
      <c r="R158" t="str">
        <f t="shared" si="62"/>
        <v/>
      </c>
      <c r="S158" t="str">
        <f t="shared" si="53"/>
        <v/>
      </c>
      <c r="T158" t="str">
        <f t="shared" si="63"/>
        <v/>
      </c>
      <c r="U158" t="str">
        <f t="shared" si="54"/>
        <v/>
      </c>
      <c r="V158" t="str">
        <f t="shared" si="64"/>
        <v/>
      </c>
      <c r="W158" t="str">
        <f t="shared" si="55"/>
        <v/>
      </c>
      <c r="X158" t="str">
        <f t="shared" si="65"/>
        <v/>
      </c>
      <c r="Y158" t="str">
        <f t="shared" si="56"/>
        <v/>
      </c>
      <c r="Z158" t="str">
        <f t="shared" si="66"/>
        <v/>
      </c>
      <c r="AA158" t="str">
        <f t="shared" si="57"/>
        <v/>
      </c>
      <c r="AB158" t="str">
        <f t="shared" si="67"/>
        <v/>
      </c>
      <c r="AC158" t="str">
        <f t="shared" si="58"/>
        <v/>
      </c>
      <c r="AD158" t="str">
        <f t="shared" si="68"/>
        <v/>
      </c>
      <c r="AE158" t="str">
        <f t="shared" si="59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4" t="str">
        <f t="shared" si="45"/>
        <v/>
      </c>
      <c r="C159" s="94"/>
      <c r="D159" s="94"/>
      <c r="E159" s="94"/>
      <c r="F159" s="94"/>
      <c r="G159" s="93" t="str">
        <f t="shared" si="46"/>
        <v/>
      </c>
      <c r="H159" s="93"/>
      <c r="I159" s="93"/>
      <c r="J159" s="77" t="str">
        <f t="shared" si="47"/>
        <v/>
      </c>
      <c r="K159" s="87" t="str">
        <f t="shared" si="48"/>
        <v/>
      </c>
      <c r="L159" s="2" t="str">
        <f t="shared" si="49"/>
        <v/>
      </c>
      <c r="M159" t="str">
        <f t="shared" si="50"/>
        <v/>
      </c>
      <c r="N159" t="str">
        <f t="shared" si="60"/>
        <v/>
      </c>
      <c r="O159" t="str">
        <f t="shared" si="51"/>
        <v/>
      </c>
      <c r="P159" t="str">
        <f t="shared" si="61"/>
        <v/>
      </c>
      <c r="Q159" t="str">
        <f t="shared" si="52"/>
        <v/>
      </c>
      <c r="R159" t="str">
        <f t="shared" si="62"/>
        <v/>
      </c>
      <c r="S159" t="str">
        <f t="shared" si="53"/>
        <v/>
      </c>
      <c r="T159" t="str">
        <f t="shared" si="63"/>
        <v/>
      </c>
      <c r="U159" t="str">
        <f t="shared" si="54"/>
        <v/>
      </c>
      <c r="V159" t="str">
        <f t="shared" si="64"/>
        <v/>
      </c>
      <c r="W159" t="str">
        <f t="shared" si="55"/>
        <v/>
      </c>
      <c r="X159" t="str">
        <f t="shared" si="65"/>
        <v/>
      </c>
      <c r="Y159" t="str">
        <f t="shared" si="56"/>
        <v/>
      </c>
      <c r="Z159" t="str">
        <f t="shared" si="66"/>
        <v/>
      </c>
      <c r="AA159" t="str">
        <f t="shared" si="57"/>
        <v/>
      </c>
      <c r="AB159" t="str">
        <f t="shared" si="67"/>
        <v/>
      </c>
      <c r="AC159" t="str">
        <f t="shared" si="58"/>
        <v/>
      </c>
      <c r="AD159" t="str">
        <f t="shared" si="68"/>
        <v/>
      </c>
      <c r="AE159" t="str">
        <f t="shared" si="59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4" t="str">
        <f t="shared" si="45"/>
        <v/>
      </c>
      <c r="C160" s="94"/>
      <c r="D160" s="94"/>
      <c r="E160" s="94"/>
      <c r="F160" s="94"/>
      <c r="G160" s="93" t="str">
        <f t="shared" si="46"/>
        <v/>
      </c>
      <c r="H160" s="93"/>
      <c r="I160" s="93"/>
      <c r="J160" s="77" t="str">
        <f t="shared" si="47"/>
        <v/>
      </c>
      <c r="K160" s="87" t="str">
        <f t="shared" si="48"/>
        <v/>
      </c>
      <c r="L160" s="2" t="str">
        <f t="shared" si="49"/>
        <v/>
      </c>
      <c r="M160" t="str">
        <f t="shared" si="50"/>
        <v/>
      </c>
      <c r="N160" t="str">
        <f t="shared" si="60"/>
        <v/>
      </c>
      <c r="O160" t="str">
        <f t="shared" si="51"/>
        <v/>
      </c>
      <c r="P160" t="str">
        <f t="shared" si="61"/>
        <v/>
      </c>
      <c r="Q160" t="str">
        <f t="shared" si="52"/>
        <v/>
      </c>
      <c r="R160" t="str">
        <f t="shared" si="62"/>
        <v/>
      </c>
      <c r="S160" t="str">
        <f t="shared" si="53"/>
        <v/>
      </c>
      <c r="T160" t="str">
        <f t="shared" si="63"/>
        <v/>
      </c>
      <c r="U160" t="str">
        <f t="shared" si="54"/>
        <v/>
      </c>
      <c r="V160" t="str">
        <f t="shared" si="64"/>
        <v/>
      </c>
      <c r="W160" t="str">
        <f t="shared" si="55"/>
        <v/>
      </c>
      <c r="X160" t="str">
        <f t="shared" si="65"/>
        <v/>
      </c>
      <c r="Y160" t="str">
        <f t="shared" si="56"/>
        <v/>
      </c>
      <c r="Z160" t="str">
        <f t="shared" si="66"/>
        <v/>
      </c>
      <c r="AA160" t="str">
        <f t="shared" si="57"/>
        <v/>
      </c>
      <c r="AB160" t="str">
        <f t="shared" si="67"/>
        <v/>
      </c>
      <c r="AC160" t="str">
        <f t="shared" si="58"/>
        <v/>
      </c>
      <c r="AD160" t="str">
        <f t="shared" si="68"/>
        <v/>
      </c>
      <c r="AE160" t="str">
        <f t="shared" si="59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4" t="str">
        <f t="shared" si="45"/>
        <v/>
      </c>
      <c r="C161" s="94"/>
      <c r="D161" s="94"/>
      <c r="E161" s="94"/>
      <c r="F161" s="94"/>
      <c r="G161" s="93" t="str">
        <f t="shared" si="46"/>
        <v/>
      </c>
      <c r="H161" s="93"/>
      <c r="I161" s="93"/>
      <c r="J161" s="77" t="str">
        <f t="shared" si="47"/>
        <v/>
      </c>
      <c r="K161" s="87" t="str">
        <f t="shared" si="48"/>
        <v/>
      </c>
      <c r="L161" s="2" t="str">
        <f t="shared" si="49"/>
        <v/>
      </c>
      <c r="M161" t="str">
        <f t="shared" si="50"/>
        <v/>
      </c>
      <c r="N161" t="str">
        <f t="shared" si="60"/>
        <v/>
      </c>
      <c r="O161" t="str">
        <f t="shared" si="51"/>
        <v/>
      </c>
      <c r="P161" t="str">
        <f t="shared" si="61"/>
        <v/>
      </c>
      <c r="Q161" t="str">
        <f t="shared" si="52"/>
        <v/>
      </c>
      <c r="R161" t="str">
        <f t="shared" si="62"/>
        <v/>
      </c>
      <c r="S161" t="str">
        <f t="shared" si="53"/>
        <v/>
      </c>
      <c r="T161" t="str">
        <f t="shared" si="63"/>
        <v/>
      </c>
      <c r="U161" t="str">
        <f t="shared" si="54"/>
        <v/>
      </c>
      <c r="V161" t="str">
        <f t="shared" si="64"/>
        <v/>
      </c>
      <c r="W161" t="str">
        <f t="shared" si="55"/>
        <v/>
      </c>
      <c r="X161" t="str">
        <f t="shared" si="65"/>
        <v/>
      </c>
      <c r="Y161" t="str">
        <f t="shared" si="56"/>
        <v/>
      </c>
      <c r="Z161" t="str">
        <f t="shared" si="66"/>
        <v/>
      </c>
      <c r="AA161" t="str">
        <f t="shared" si="57"/>
        <v/>
      </c>
      <c r="AB161" t="str">
        <f t="shared" si="67"/>
        <v/>
      </c>
      <c r="AC161" t="str">
        <f t="shared" si="58"/>
        <v/>
      </c>
      <c r="AD161" t="str">
        <f t="shared" si="68"/>
        <v/>
      </c>
      <c r="AE161" t="str">
        <f t="shared" si="59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4" t="str">
        <f t="shared" si="45"/>
        <v/>
      </c>
      <c r="C162" s="94"/>
      <c r="D162" s="94"/>
      <c r="E162" s="94"/>
      <c r="F162" s="94"/>
      <c r="G162" s="93" t="str">
        <f t="shared" si="46"/>
        <v/>
      </c>
      <c r="H162" s="93"/>
      <c r="I162" s="93"/>
      <c r="J162" s="77" t="str">
        <f t="shared" si="47"/>
        <v/>
      </c>
      <c r="K162" s="87" t="str">
        <f t="shared" si="48"/>
        <v/>
      </c>
      <c r="L162" s="2" t="str">
        <f t="shared" si="49"/>
        <v/>
      </c>
      <c r="M162" t="str">
        <f t="shared" si="50"/>
        <v/>
      </c>
      <c r="N162" t="str">
        <f t="shared" si="60"/>
        <v/>
      </c>
      <c r="O162" t="str">
        <f t="shared" si="51"/>
        <v/>
      </c>
      <c r="P162" t="str">
        <f t="shared" si="61"/>
        <v/>
      </c>
      <c r="Q162" t="str">
        <f t="shared" si="52"/>
        <v/>
      </c>
      <c r="R162" t="str">
        <f t="shared" si="62"/>
        <v/>
      </c>
      <c r="S162" t="str">
        <f t="shared" si="53"/>
        <v/>
      </c>
      <c r="T162" t="str">
        <f t="shared" si="63"/>
        <v/>
      </c>
      <c r="U162" t="str">
        <f t="shared" si="54"/>
        <v/>
      </c>
      <c r="V162" t="str">
        <f t="shared" si="64"/>
        <v/>
      </c>
      <c r="W162" t="str">
        <f t="shared" si="55"/>
        <v/>
      </c>
      <c r="X162" t="str">
        <f t="shared" si="65"/>
        <v/>
      </c>
      <c r="Y162" t="str">
        <f t="shared" si="56"/>
        <v/>
      </c>
      <c r="Z162" t="str">
        <f t="shared" si="66"/>
        <v/>
      </c>
      <c r="AA162" t="str">
        <f t="shared" si="57"/>
        <v/>
      </c>
      <c r="AB162" t="str">
        <f t="shared" si="67"/>
        <v/>
      </c>
      <c r="AC162" t="str">
        <f t="shared" si="58"/>
        <v/>
      </c>
      <c r="AD162" t="str">
        <f t="shared" si="68"/>
        <v/>
      </c>
      <c r="AE162" t="str">
        <f t="shared" si="59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4" t="str">
        <f t="shared" si="45"/>
        <v/>
      </c>
      <c r="C163" s="94"/>
      <c r="D163" s="94"/>
      <c r="E163" s="94"/>
      <c r="F163" s="94"/>
      <c r="G163" s="93" t="str">
        <f t="shared" si="46"/>
        <v/>
      </c>
      <c r="H163" s="93"/>
      <c r="I163" s="93"/>
      <c r="J163" s="77" t="str">
        <f t="shared" si="47"/>
        <v/>
      </c>
      <c r="K163" s="87" t="str">
        <f t="shared" si="48"/>
        <v/>
      </c>
      <c r="L163" s="2" t="str">
        <f t="shared" si="49"/>
        <v/>
      </c>
      <c r="M163" t="str">
        <f t="shared" si="50"/>
        <v/>
      </c>
      <c r="N163" t="str">
        <f t="shared" si="60"/>
        <v/>
      </c>
      <c r="O163" t="str">
        <f t="shared" si="51"/>
        <v/>
      </c>
      <c r="P163" t="str">
        <f t="shared" si="61"/>
        <v/>
      </c>
      <c r="Q163" t="str">
        <f t="shared" si="52"/>
        <v/>
      </c>
      <c r="R163" t="str">
        <f t="shared" si="62"/>
        <v/>
      </c>
      <c r="S163" t="str">
        <f t="shared" si="53"/>
        <v/>
      </c>
      <c r="T163" t="str">
        <f t="shared" si="63"/>
        <v/>
      </c>
      <c r="U163" t="str">
        <f t="shared" si="54"/>
        <v/>
      </c>
      <c r="V163" t="str">
        <f t="shared" si="64"/>
        <v/>
      </c>
      <c r="W163" t="str">
        <f t="shared" si="55"/>
        <v/>
      </c>
      <c r="X163" t="str">
        <f t="shared" si="65"/>
        <v/>
      </c>
      <c r="Y163" t="str">
        <f t="shared" si="56"/>
        <v/>
      </c>
      <c r="Z163" t="str">
        <f t="shared" si="66"/>
        <v/>
      </c>
      <c r="AA163" t="str">
        <f t="shared" si="57"/>
        <v/>
      </c>
      <c r="AB163" t="str">
        <f t="shared" si="67"/>
        <v/>
      </c>
      <c r="AC163" t="str">
        <f t="shared" si="58"/>
        <v/>
      </c>
      <c r="AD163" t="str">
        <f t="shared" si="68"/>
        <v/>
      </c>
      <c r="AE163" t="str">
        <f t="shared" si="59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4" t="str">
        <f t="shared" si="45"/>
        <v/>
      </c>
      <c r="C164" s="94"/>
      <c r="D164" s="94"/>
      <c r="E164" s="94"/>
      <c r="F164" s="94"/>
      <c r="G164" s="93" t="str">
        <f t="shared" si="46"/>
        <v/>
      </c>
      <c r="H164" s="93"/>
      <c r="I164" s="93"/>
      <c r="J164" s="77" t="str">
        <f t="shared" si="47"/>
        <v/>
      </c>
      <c r="K164" s="87" t="str">
        <f t="shared" si="48"/>
        <v/>
      </c>
      <c r="L164" s="2" t="str">
        <f t="shared" si="49"/>
        <v/>
      </c>
      <c r="M164" t="str">
        <f t="shared" si="50"/>
        <v/>
      </c>
      <c r="N164" t="str">
        <f t="shared" si="60"/>
        <v/>
      </c>
      <c r="O164" t="str">
        <f t="shared" si="51"/>
        <v/>
      </c>
      <c r="P164" t="str">
        <f t="shared" si="61"/>
        <v/>
      </c>
      <c r="Q164" t="str">
        <f t="shared" si="52"/>
        <v/>
      </c>
      <c r="R164" t="str">
        <f t="shared" si="62"/>
        <v/>
      </c>
      <c r="S164" t="str">
        <f t="shared" si="53"/>
        <v/>
      </c>
      <c r="T164" t="str">
        <f t="shared" si="63"/>
        <v/>
      </c>
      <c r="U164" t="str">
        <f t="shared" si="54"/>
        <v/>
      </c>
      <c r="V164" t="str">
        <f t="shared" si="64"/>
        <v/>
      </c>
      <c r="W164" t="str">
        <f t="shared" si="55"/>
        <v/>
      </c>
      <c r="X164" t="str">
        <f t="shared" si="65"/>
        <v/>
      </c>
      <c r="Y164" t="str">
        <f t="shared" si="56"/>
        <v/>
      </c>
      <c r="Z164" t="str">
        <f t="shared" si="66"/>
        <v/>
      </c>
      <c r="AA164" t="str">
        <f t="shared" si="57"/>
        <v/>
      </c>
      <c r="AB164" t="str">
        <f t="shared" si="67"/>
        <v/>
      </c>
      <c r="AC164" t="str">
        <f t="shared" si="58"/>
        <v/>
      </c>
      <c r="AD164" t="str">
        <f t="shared" si="68"/>
        <v/>
      </c>
      <c r="AE164" t="str">
        <f t="shared" si="59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4" t="str">
        <f t="shared" si="45"/>
        <v/>
      </c>
      <c r="C165" s="94"/>
      <c r="D165" s="94"/>
      <c r="E165" s="94"/>
      <c r="F165" s="94"/>
      <c r="G165" s="93" t="str">
        <f t="shared" si="46"/>
        <v/>
      </c>
      <c r="H165" s="93"/>
      <c r="I165" s="93"/>
      <c r="J165" s="77" t="str">
        <f t="shared" si="47"/>
        <v/>
      </c>
      <c r="K165" s="87" t="str">
        <f t="shared" si="48"/>
        <v/>
      </c>
      <c r="L165" s="2" t="str">
        <f t="shared" si="49"/>
        <v/>
      </c>
      <c r="M165" t="str">
        <f t="shared" si="50"/>
        <v/>
      </c>
      <c r="N165" t="str">
        <f t="shared" si="60"/>
        <v/>
      </c>
      <c r="O165" t="str">
        <f t="shared" si="51"/>
        <v/>
      </c>
      <c r="P165" t="str">
        <f t="shared" si="61"/>
        <v/>
      </c>
      <c r="Q165" t="str">
        <f t="shared" si="52"/>
        <v/>
      </c>
      <c r="R165" t="str">
        <f t="shared" si="62"/>
        <v/>
      </c>
      <c r="S165" t="str">
        <f t="shared" si="53"/>
        <v/>
      </c>
      <c r="T165" t="str">
        <f t="shared" si="63"/>
        <v/>
      </c>
      <c r="U165" t="str">
        <f t="shared" si="54"/>
        <v/>
      </c>
      <c r="V165" t="str">
        <f t="shared" si="64"/>
        <v/>
      </c>
      <c r="W165" t="str">
        <f t="shared" si="55"/>
        <v/>
      </c>
      <c r="X165" t="str">
        <f t="shared" si="65"/>
        <v/>
      </c>
      <c r="Y165" t="str">
        <f t="shared" si="56"/>
        <v/>
      </c>
      <c r="Z165" t="str">
        <f t="shared" si="66"/>
        <v/>
      </c>
      <c r="AA165" t="str">
        <f t="shared" si="57"/>
        <v/>
      </c>
      <c r="AB165" t="str">
        <f t="shared" si="67"/>
        <v/>
      </c>
      <c r="AC165" t="str">
        <f t="shared" si="58"/>
        <v/>
      </c>
      <c r="AD165" t="str">
        <f t="shared" si="68"/>
        <v/>
      </c>
      <c r="AE165" t="str">
        <f t="shared" si="59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4" t="str">
        <f t="shared" si="45"/>
        <v/>
      </c>
      <c r="C166" s="94"/>
      <c r="D166" s="94"/>
      <c r="E166" s="94"/>
      <c r="F166" s="94"/>
      <c r="G166" s="93" t="str">
        <f t="shared" si="46"/>
        <v/>
      </c>
      <c r="H166" s="93"/>
      <c r="I166" s="93"/>
      <c r="J166" s="77" t="str">
        <f t="shared" si="47"/>
        <v/>
      </c>
      <c r="K166" s="87" t="str">
        <f t="shared" si="48"/>
        <v/>
      </c>
      <c r="L166" s="2" t="str">
        <f t="shared" si="49"/>
        <v/>
      </c>
      <c r="M166" t="str">
        <f t="shared" si="50"/>
        <v/>
      </c>
      <c r="N166" t="str">
        <f t="shared" si="60"/>
        <v/>
      </c>
      <c r="O166" t="str">
        <f t="shared" si="51"/>
        <v/>
      </c>
      <c r="P166" t="str">
        <f t="shared" si="61"/>
        <v/>
      </c>
      <c r="Q166" t="str">
        <f t="shared" si="52"/>
        <v/>
      </c>
      <c r="R166" t="str">
        <f t="shared" si="62"/>
        <v/>
      </c>
      <c r="S166" t="str">
        <f t="shared" si="53"/>
        <v/>
      </c>
      <c r="T166" t="str">
        <f t="shared" si="63"/>
        <v/>
      </c>
      <c r="U166" t="str">
        <f t="shared" si="54"/>
        <v/>
      </c>
      <c r="V166" t="str">
        <f t="shared" si="64"/>
        <v/>
      </c>
      <c r="W166" t="str">
        <f t="shared" si="55"/>
        <v/>
      </c>
      <c r="X166" t="str">
        <f t="shared" si="65"/>
        <v/>
      </c>
      <c r="Y166" t="str">
        <f t="shared" si="56"/>
        <v/>
      </c>
      <c r="Z166" t="str">
        <f t="shared" si="66"/>
        <v/>
      </c>
      <c r="AA166" t="str">
        <f t="shared" si="57"/>
        <v/>
      </c>
      <c r="AB166" t="str">
        <f t="shared" si="67"/>
        <v/>
      </c>
      <c r="AC166" t="str">
        <f t="shared" si="58"/>
        <v/>
      </c>
      <c r="AD166" t="str">
        <f t="shared" si="68"/>
        <v/>
      </c>
      <c r="AE166" t="str">
        <f t="shared" si="59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4" t="str">
        <f t="shared" si="45"/>
        <v/>
      </c>
      <c r="C167" s="94"/>
      <c r="D167" s="94"/>
      <c r="E167" s="94"/>
      <c r="F167" s="94"/>
      <c r="G167" s="93" t="str">
        <f t="shared" si="46"/>
        <v/>
      </c>
      <c r="H167" s="93"/>
      <c r="I167" s="93"/>
      <c r="J167" s="77" t="str">
        <f t="shared" si="47"/>
        <v/>
      </c>
      <c r="K167" s="87" t="str">
        <f t="shared" si="48"/>
        <v/>
      </c>
      <c r="L167" s="2" t="str">
        <f t="shared" si="49"/>
        <v/>
      </c>
      <c r="M167" t="str">
        <f t="shared" si="50"/>
        <v/>
      </c>
      <c r="N167" t="str">
        <f t="shared" si="60"/>
        <v/>
      </c>
      <c r="O167" t="str">
        <f t="shared" si="51"/>
        <v/>
      </c>
      <c r="P167" t="str">
        <f t="shared" si="61"/>
        <v/>
      </c>
      <c r="Q167" t="str">
        <f t="shared" si="52"/>
        <v/>
      </c>
      <c r="R167" t="str">
        <f t="shared" si="62"/>
        <v/>
      </c>
      <c r="S167" t="str">
        <f t="shared" si="53"/>
        <v/>
      </c>
      <c r="T167" t="str">
        <f t="shared" si="63"/>
        <v/>
      </c>
      <c r="U167" t="str">
        <f t="shared" si="54"/>
        <v/>
      </c>
      <c r="V167" t="str">
        <f t="shared" si="64"/>
        <v/>
      </c>
      <c r="W167" t="str">
        <f t="shared" si="55"/>
        <v/>
      </c>
      <c r="X167" t="str">
        <f t="shared" si="65"/>
        <v/>
      </c>
      <c r="Y167" t="str">
        <f t="shared" si="56"/>
        <v/>
      </c>
      <c r="Z167" t="str">
        <f t="shared" si="66"/>
        <v/>
      </c>
      <c r="AA167" t="str">
        <f t="shared" si="57"/>
        <v/>
      </c>
      <c r="AB167" t="str">
        <f t="shared" si="67"/>
        <v/>
      </c>
      <c r="AC167" t="str">
        <f t="shared" si="58"/>
        <v/>
      </c>
      <c r="AD167" t="str">
        <f t="shared" si="68"/>
        <v/>
      </c>
      <c r="AE167" t="str">
        <f t="shared" si="59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4" t="str">
        <f t="shared" si="45"/>
        <v/>
      </c>
      <c r="C168" s="94"/>
      <c r="D168" s="94"/>
      <c r="E168" s="94"/>
      <c r="F168" s="94"/>
      <c r="G168" s="93" t="str">
        <f t="shared" si="46"/>
        <v/>
      </c>
      <c r="H168" s="93"/>
      <c r="I168" s="93"/>
      <c r="J168" s="77" t="str">
        <f t="shared" si="47"/>
        <v/>
      </c>
      <c r="K168" s="87" t="str">
        <f t="shared" si="48"/>
        <v/>
      </c>
      <c r="L168" s="2" t="str">
        <f t="shared" si="49"/>
        <v/>
      </c>
      <c r="M168" t="str">
        <f t="shared" si="50"/>
        <v/>
      </c>
      <c r="N168" t="str">
        <f t="shared" si="60"/>
        <v/>
      </c>
      <c r="O168" t="str">
        <f t="shared" si="51"/>
        <v/>
      </c>
      <c r="P168" t="str">
        <f t="shared" si="61"/>
        <v/>
      </c>
      <c r="Q168" t="str">
        <f t="shared" si="52"/>
        <v/>
      </c>
      <c r="R168" t="str">
        <f t="shared" si="62"/>
        <v/>
      </c>
      <c r="S168" t="str">
        <f t="shared" si="53"/>
        <v/>
      </c>
      <c r="T168" t="str">
        <f t="shared" si="63"/>
        <v/>
      </c>
      <c r="U168" t="str">
        <f t="shared" si="54"/>
        <v/>
      </c>
      <c r="V168" t="str">
        <f t="shared" si="64"/>
        <v/>
      </c>
      <c r="W168" t="str">
        <f t="shared" si="55"/>
        <v/>
      </c>
      <c r="X168" t="str">
        <f t="shared" si="65"/>
        <v/>
      </c>
      <c r="Y168" t="str">
        <f t="shared" si="56"/>
        <v/>
      </c>
      <c r="Z168" t="str">
        <f t="shared" si="66"/>
        <v/>
      </c>
      <c r="AA168" t="str">
        <f t="shared" si="57"/>
        <v/>
      </c>
      <c r="AB168" t="str">
        <f t="shared" si="67"/>
        <v/>
      </c>
      <c r="AC168" t="str">
        <f t="shared" si="58"/>
        <v/>
      </c>
      <c r="AD168" t="str">
        <f t="shared" si="68"/>
        <v/>
      </c>
      <c r="AE168" t="str">
        <f t="shared" si="59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4" t="str">
        <f t="shared" si="45"/>
        <v/>
      </c>
      <c r="C169" s="94"/>
      <c r="D169" s="94"/>
      <c r="E169" s="94"/>
      <c r="F169" s="94"/>
      <c r="G169" s="93" t="str">
        <f t="shared" si="46"/>
        <v/>
      </c>
      <c r="H169" s="93"/>
      <c r="I169" s="93"/>
      <c r="J169" s="77" t="str">
        <f t="shared" si="47"/>
        <v/>
      </c>
      <c r="K169" s="87" t="str">
        <f t="shared" si="48"/>
        <v/>
      </c>
      <c r="L169" s="2" t="str">
        <f t="shared" si="49"/>
        <v/>
      </c>
      <c r="M169" t="str">
        <f t="shared" si="50"/>
        <v/>
      </c>
      <c r="N169" t="str">
        <f t="shared" si="60"/>
        <v/>
      </c>
      <c r="O169" t="str">
        <f t="shared" si="51"/>
        <v/>
      </c>
      <c r="P169" t="str">
        <f t="shared" si="61"/>
        <v/>
      </c>
      <c r="Q169" t="str">
        <f t="shared" si="52"/>
        <v/>
      </c>
      <c r="R169" t="str">
        <f t="shared" si="62"/>
        <v/>
      </c>
      <c r="S169" t="str">
        <f t="shared" si="53"/>
        <v/>
      </c>
      <c r="T169" t="str">
        <f t="shared" si="63"/>
        <v/>
      </c>
      <c r="U169" t="str">
        <f t="shared" si="54"/>
        <v/>
      </c>
      <c r="V169" t="str">
        <f t="shared" si="64"/>
        <v/>
      </c>
      <c r="W169" t="str">
        <f t="shared" si="55"/>
        <v/>
      </c>
      <c r="X169" t="str">
        <f t="shared" si="65"/>
        <v/>
      </c>
      <c r="Y169" t="str">
        <f t="shared" si="56"/>
        <v/>
      </c>
      <c r="Z169" t="str">
        <f t="shared" si="66"/>
        <v/>
      </c>
      <c r="AA169" t="str">
        <f t="shared" si="57"/>
        <v/>
      </c>
      <c r="AB169" t="str">
        <f t="shared" si="67"/>
        <v/>
      </c>
      <c r="AC169" t="str">
        <f t="shared" si="58"/>
        <v/>
      </c>
      <c r="AD169" t="str">
        <f t="shared" si="68"/>
        <v/>
      </c>
      <c r="AE169" t="str">
        <f t="shared" si="59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4" t="str">
        <f t="shared" si="45"/>
        <v/>
      </c>
      <c r="C170" s="94"/>
      <c r="D170" s="94"/>
      <c r="E170" s="94"/>
      <c r="F170" s="94"/>
      <c r="G170" s="93" t="str">
        <f t="shared" si="46"/>
        <v/>
      </c>
      <c r="H170" s="93"/>
      <c r="I170" s="93"/>
      <c r="J170" s="77" t="str">
        <f t="shared" si="47"/>
        <v/>
      </c>
      <c r="K170" s="87" t="str">
        <f t="shared" si="48"/>
        <v/>
      </c>
      <c r="L170" s="2" t="str">
        <f t="shared" si="49"/>
        <v/>
      </c>
      <c r="M170" t="str">
        <f t="shared" si="50"/>
        <v/>
      </c>
      <c r="N170" t="str">
        <f t="shared" si="60"/>
        <v/>
      </c>
      <c r="O170" t="str">
        <f t="shared" si="51"/>
        <v/>
      </c>
      <c r="P170" t="str">
        <f t="shared" si="61"/>
        <v/>
      </c>
      <c r="Q170" t="str">
        <f t="shared" si="52"/>
        <v/>
      </c>
      <c r="R170" t="str">
        <f t="shared" si="62"/>
        <v/>
      </c>
      <c r="S170" t="str">
        <f t="shared" si="53"/>
        <v/>
      </c>
      <c r="T170" t="str">
        <f t="shared" si="63"/>
        <v/>
      </c>
      <c r="U170" t="str">
        <f t="shared" si="54"/>
        <v/>
      </c>
      <c r="V170" t="str">
        <f t="shared" si="64"/>
        <v/>
      </c>
      <c r="W170" t="str">
        <f t="shared" si="55"/>
        <v/>
      </c>
      <c r="X170" t="str">
        <f t="shared" si="65"/>
        <v/>
      </c>
      <c r="Y170" t="str">
        <f t="shared" si="56"/>
        <v/>
      </c>
      <c r="Z170" t="str">
        <f t="shared" si="66"/>
        <v/>
      </c>
      <c r="AA170" t="str">
        <f t="shared" si="57"/>
        <v/>
      </c>
      <c r="AB170" t="str">
        <f t="shared" si="67"/>
        <v/>
      </c>
      <c r="AC170" t="str">
        <f t="shared" si="58"/>
        <v/>
      </c>
      <c r="AD170" t="str">
        <f t="shared" si="68"/>
        <v/>
      </c>
      <c r="AE170" t="str">
        <f t="shared" si="59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4" t="str">
        <f t="shared" ref="B171:B234" si="70">IFERROR(VLOOKUP(A171,AllRunnersNoJV,2,FALSE),"")</f>
        <v/>
      </c>
      <c r="C171" s="94"/>
      <c r="D171" s="94"/>
      <c r="E171" s="94"/>
      <c r="F171" s="94"/>
      <c r="G171" s="93" t="str">
        <f t="shared" ref="G171:G234" si="71">IFERROR(VLOOKUP(A171,AllRunnersNoJV,3,FALSE),"")</f>
        <v/>
      </c>
      <c r="H171" s="93"/>
      <c r="I171" s="93"/>
      <c r="J171" s="77" t="str">
        <f t="shared" ref="J171:J234" si="72">IFERROR(VLOOKUP($A171,AllRunnersNoJV,6,FALSE),"")</f>
        <v/>
      </c>
      <c r="K171" s="87" t="str">
        <f t="shared" ref="K171:K234" si="73">IFERROR(VLOOKUP(A171,AllRunnersNoJV,4,FALSE),"")</f>
        <v/>
      </c>
      <c r="L171" s="2" t="str">
        <f t="shared" ref="L171:L234" si="74">IFERROR(VLOOKUP(A171,AllRunnersNoJV,5,FALSE),"")</f>
        <v/>
      </c>
      <c r="M171" t="str">
        <f t="shared" ref="M171:M234" si="75">IF(AND($L171&lt;=8,OR($G171=_Abb1,$G171=_Abb2)),$A171,"")</f>
        <v/>
      </c>
      <c r="N171" t="str">
        <f t="shared" si="60"/>
        <v/>
      </c>
      <c r="O171" t="str">
        <f t="shared" ref="O171:O234" si="76">IF(AND($L171&lt;=8,OR($G171=_Abb1,$G171=_Abb3)),$A171,"")</f>
        <v/>
      </c>
      <c r="P171" t="str">
        <f t="shared" si="61"/>
        <v/>
      </c>
      <c r="Q171" t="str">
        <f t="shared" ref="Q171:Q234" si="77">IF(AND($L171&lt;=8,OR($G171=_Abb1,$G171=_Abb4)),$A171,"")</f>
        <v/>
      </c>
      <c r="R171" t="str">
        <f t="shared" si="62"/>
        <v/>
      </c>
      <c r="S171" t="str">
        <f t="shared" ref="S171:S234" si="78">IF(AND($L171&lt;=8,OR($G171=_Abb1,$G171=_Abb5)),$A171,"")</f>
        <v/>
      </c>
      <c r="T171" t="str">
        <f t="shared" si="63"/>
        <v/>
      </c>
      <c r="U171" t="str">
        <f t="shared" ref="U171:U234" si="79">IF(AND($L171&lt;=8,OR($G171=_Abb2,$G171=_Abb3)),$A171,"")</f>
        <v/>
      </c>
      <c r="V171" t="str">
        <f t="shared" si="64"/>
        <v/>
      </c>
      <c r="W171" t="str">
        <f t="shared" ref="W171:W234" si="80">IF(AND($L171&lt;=8,OR($G171=_Abb2,$G171=_Abb4)),$A171,"")</f>
        <v/>
      </c>
      <c r="X171" t="str">
        <f t="shared" si="65"/>
        <v/>
      </c>
      <c r="Y171" t="str">
        <f t="shared" ref="Y171:Y234" si="81">IF(AND($L171&lt;=8,OR($G171=_Abb2,$G171=_Abb5)),$A171,"")</f>
        <v/>
      </c>
      <c r="Z171" t="str">
        <f t="shared" si="66"/>
        <v/>
      </c>
      <c r="AA171" t="str">
        <f t="shared" ref="AA171:AA234" si="82">IF(AND($L171&lt;=8,OR($G171=_Abb3,$G171=_Abb4)),$A171,"")</f>
        <v/>
      </c>
      <c r="AB171" t="str">
        <f t="shared" si="67"/>
        <v/>
      </c>
      <c r="AC171" t="str">
        <f t="shared" ref="AC171:AC234" si="83">IF(AND($L171&lt;=8,OR($G171=_Abb3,$G171=_Abb5)),$A171,"")</f>
        <v/>
      </c>
      <c r="AD171" t="str">
        <f t="shared" si="68"/>
        <v/>
      </c>
      <c r="AE171" t="str">
        <f t="shared" ref="AE171:AE234" si="84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4" t="str">
        <f t="shared" si="70"/>
        <v/>
      </c>
      <c r="C172" s="94"/>
      <c r="D172" s="94"/>
      <c r="E172" s="94"/>
      <c r="F172" s="94"/>
      <c r="G172" s="93" t="str">
        <f t="shared" si="71"/>
        <v/>
      </c>
      <c r="H172" s="93"/>
      <c r="I172" s="93"/>
      <c r="J172" s="77" t="str">
        <f t="shared" si="72"/>
        <v/>
      </c>
      <c r="K172" s="87" t="str">
        <f t="shared" si="73"/>
        <v/>
      </c>
      <c r="L172" s="2" t="str">
        <f t="shared" si="74"/>
        <v/>
      </c>
      <c r="M172" t="str">
        <f t="shared" si="75"/>
        <v/>
      </c>
      <c r="N172" t="str">
        <f t="shared" ref="N172:N235" si="85">IF(M172&lt;&gt;"",RANK(M172,M$43:M$342,1),"")</f>
        <v/>
      </c>
      <c r="O172" t="str">
        <f t="shared" si="76"/>
        <v/>
      </c>
      <c r="P172" t="str">
        <f t="shared" ref="P172:P235" si="86">IF(O172&lt;&gt;"",RANK(O172,O$43:O$342,1),"")</f>
        <v/>
      </c>
      <c r="Q172" t="str">
        <f t="shared" si="77"/>
        <v/>
      </c>
      <c r="R172" t="str">
        <f t="shared" ref="R172:R235" si="87">IF(Q172&lt;&gt;"",RANK(Q172,Q$43:Q$342,1),"")</f>
        <v/>
      </c>
      <c r="S172" t="str">
        <f t="shared" si="78"/>
        <v/>
      </c>
      <c r="T172" t="str">
        <f t="shared" ref="T172:T235" si="88">IF(S172&lt;&gt;"",RANK(S172,S$43:S$342,1),"")</f>
        <v/>
      </c>
      <c r="U172" t="str">
        <f t="shared" si="79"/>
        <v/>
      </c>
      <c r="V172" t="str">
        <f t="shared" ref="V172:V235" si="89">IF(U172&lt;&gt;"",RANK(U172,U$43:U$342,1),"")</f>
        <v/>
      </c>
      <c r="W172" t="str">
        <f t="shared" si="80"/>
        <v/>
      </c>
      <c r="X172" t="str">
        <f t="shared" ref="X172:X235" si="90">IF(W172&lt;&gt;"",RANK(W172,W$43:W$342,1),"")</f>
        <v/>
      </c>
      <c r="Y172" t="str">
        <f t="shared" si="81"/>
        <v/>
      </c>
      <c r="Z172" t="str">
        <f t="shared" ref="Z172:Z235" si="91">IF(Y172&lt;&gt;"",RANK(Y172,Y$43:Y$342,1),"")</f>
        <v/>
      </c>
      <c r="AA172" t="str">
        <f t="shared" si="82"/>
        <v/>
      </c>
      <c r="AB172" t="str">
        <f t="shared" ref="AB172:AB235" si="92">IF(AA172&lt;&gt;"",RANK(AA172,AA$43:AA$342,1),"")</f>
        <v/>
      </c>
      <c r="AC172" t="str">
        <f t="shared" si="83"/>
        <v/>
      </c>
      <c r="AD172" t="str">
        <f t="shared" ref="AD172:AD235" si="93">IF(AC172&lt;&gt;"",RANK(AC172,AC$43:AC$342,1),"")</f>
        <v/>
      </c>
      <c r="AE172" t="str">
        <f t="shared" si="84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4" t="str">
        <f t="shared" si="70"/>
        <v/>
      </c>
      <c r="C173" s="94"/>
      <c r="D173" s="94"/>
      <c r="E173" s="94"/>
      <c r="F173" s="94"/>
      <c r="G173" s="93" t="str">
        <f t="shared" si="71"/>
        <v/>
      </c>
      <c r="H173" s="93"/>
      <c r="I173" s="93"/>
      <c r="J173" s="77" t="str">
        <f t="shared" si="72"/>
        <v/>
      </c>
      <c r="K173" s="87" t="str">
        <f t="shared" si="73"/>
        <v/>
      </c>
      <c r="L173" s="2" t="str">
        <f t="shared" si="74"/>
        <v/>
      </c>
      <c r="M173" t="str">
        <f t="shared" si="75"/>
        <v/>
      </c>
      <c r="N173" t="str">
        <f t="shared" si="85"/>
        <v/>
      </c>
      <c r="O173" t="str">
        <f t="shared" si="76"/>
        <v/>
      </c>
      <c r="P173" t="str">
        <f t="shared" si="86"/>
        <v/>
      </c>
      <c r="Q173" t="str">
        <f t="shared" si="77"/>
        <v/>
      </c>
      <c r="R173" t="str">
        <f t="shared" si="87"/>
        <v/>
      </c>
      <c r="S173" t="str">
        <f t="shared" si="78"/>
        <v/>
      </c>
      <c r="T173" t="str">
        <f t="shared" si="88"/>
        <v/>
      </c>
      <c r="U173" t="str">
        <f t="shared" si="79"/>
        <v/>
      </c>
      <c r="V173" t="str">
        <f t="shared" si="89"/>
        <v/>
      </c>
      <c r="W173" t="str">
        <f t="shared" si="80"/>
        <v/>
      </c>
      <c r="X173" t="str">
        <f t="shared" si="90"/>
        <v/>
      </c>
      <c r="Y173" t="str">
        <f t="shared" si="81"/>
        <v/>
      </c>
      <c r="Z173" t="str">
        <f t="shared" si="91"/>
        <v/>
      </c>
      <c r="AA173" t="str">
        <f t="shared" si="82"/>
        <v/>
      </c>
      <c r="AB173" t="str">
        <f t="shared" si="92"/>
        <v/>
      </c>
      <c r="AC173" t="str">
        <f t="shared" si="83"/>
        <v/>
      </c>
      <c r="AD173" t="str">
        <f t="shared" si="93"/>
        <v/>
      </c>
      <c r="AE173" t="str">
        <f t="shared" si="84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4" t="str">
        <f t="shared" si="70"/>
        <v/>
      </c>
      <c r="C174" s="94"/>
      <c r="D174" s="94"/>
      <c r="E174" s="94"/>
      <c r="F174" s="94"/>
      <c r="G174" s="93" t="str">
        <f t="shared" si="71"/>
        <v/>
      </c>
      <c r="H174" s="93"/>
      <c r="I174" s="93"/>
      <c r="J174" s="77" t="str">
        <f t="shared" si="72"/>
        <v/>
      </c>
      <c r="K174" s="87" t="str">
        <f t="shared" si="73"/>
        <v/>
      </c>
      <c r="L174" s="2" t="str">
        <f t="shared" si="74"/>
        <v/>
      </c>
      <c r="M174" t="str">
        <f t="shared" si="75"/>
        <v/>
      </c>
      <c r="N174" t="str">
        <f t="shared" si="85"/>
        <v/>
      </c>
      <c r="O174" t="str">
        <f t="shared" si="76"/>
        <v/>
      </c>
      <c r="P174" t="str">
        <f t="shared" si="86"/>
        <v/>
      </c>
      <c r="Q174" t="str">
        <f t="shared" si="77"/>
        <v/>
      </c>
      <c r="R174" t="str">
        <f t="shared" si="87"/>
        <v/>
      </c>
      <c r="S174" t="str">
        <f t="shared" si="78"/>
        <v/>
      </c>
      <c r="T174" t="str">
        <f t="shared" si="88"/>
        <v/>
      </c>
      <c r="U174" t="str">
        <f t="shared" si="79"/>
        <v/>
      </c>
      <c r="V174" t="str">
        <f t="shared" si="89"/>
        <v/>
      </c>
      <c r="W174" t="str">
        <f t="shared" si="80"/>
        <v/>
      </c>
      <c r="X174" t="str">
        <f t="shared" si="90"/>
        <v/>
      </c>
      <c r="Y174" t="str">
        <f t="shared" si="81"/>
        <v/>
      </c>
      <c r="Z174" t="str">
        <f t="shared" si="91"/>
        <v/>
      </c>
      <c r="AA174" t="str">
        <f t="shared" si="82"/>
        <v/>
      </c>
      <c r="AB174" t="str">
        <f t="shared" si="92"/>
        <v/>
      </c>
      <c r="AC174" t="str">
        <f t="shared" si="83"/>
        <v/>
      </c>
      <c r="AD174" t="str">
        <f t="shared" si="93"/>
        <v/>
      </c>
      <c r="AE174" t="str">
        <f t="shared" si="84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4" t="str">
        <f t="shared" si="70"/>
        <v/>
      </c>
      <c r="C175" s="94"/>
      <c r="D175" s="94"/>
      <c r="E175" s="94"/>
      <c r="F175" s="94"/>
      <c r="G175" s="93" t="str">
        <f t="shared" si="71"/>
        <v/>
      </c>
      <c r="H175" s="93"/>
      <c r="I175" s="93"/>
      <c r="J175" s="77" t="str">
        <f t="shared" si="72"/>
        <v/>
      </c>
      <c r="K175" s="87" t="str">
        <f t="shared" si="73"/>
        <v/>
      </c>
      <c r="L175" s="2" t="str">
        <f t="shared" si="74"/>
        <v/>
      </c>
      <c r="M175" t="str">
        <f t="shared" si="75"/>
        <v/>
      </c>
      <c r="N175" t="str">
        <f t="shared" si="85"/>
        <v/>
      </c>
      <c r="O175" t="str">
        <f t="shared" si="76"/>
        <v/>
      </c>
      <c r="P175" t="str">
        <f t="shared" si="86"/>
        <v/>
      </c>
      <c r="Q175" t="str">
        <f t="shared" si="77"/>
        <v/>
      </c>
      <c r="R175" t="str">
        <f t="shared" si="87"/>
        <v/>
      </c>
      <c r="S175" t="str">
        <f t="shared" si="78"/>
        <v/>
      </c>
      <c r="T175" t="str">
        <f t="shared" si="88"/>
        <v/>
      </c>
      <c r="U175" t="str">
        <f t="shared" si="79"/>
        <v/>
      </c>
      <c r="V175" t="str">
        <f t="shared" si="89"/>
        <v/>
      </c>
      <c r="W175" t="str">
        <f t="shared" si="80"/>
        <v/>
      </c>
      <c r="X175" t="str">
        <f t="shared" si="90"/>
        <v/>
      </c>
      <c r="Y175" t="str">
        <f t="shared" si="81"/>
        <v/>
      </c>
      <c r="Z175" t="str">
        <f t="shared" si="91"/>
        <v/>
      </c>
      <c r="AA175" t="str">
        <f t="shared" si="82"/>
        <v/>
      </c>
      <c r="AB175" t="str">
        <f t="shared" si="92"/>
        <v/>
      </c>
      <c r="AC175" t="str">
        <f t="shared" si="83"/>
        <v/>
      </c>
      <c r="AD175" t="str">
        <f t="shared" si="93"/>
        <v/>
      </c>
      <c r="AE175" t="str">
        <f t="shared" si="84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4" t="str">
        <f t="shared" si="70"/>
        <v/>
      </c>
      <c r="C176" s="94"/>
      <c r="D176" s="94"/>
      <c r="E176" s="94"/>
      <c r="F176" s="94"/>
      <c r="G176" s="93" t="str">
        <f t="shared" si="71"/>
        <v/>
      </c>
      <c r="H176" s="93"/>
      <c r="I176" s="93"/>
      <c r="J176" s="77" t="str">
        <f t="shared" si="72"/>
        <v/>
      </c>
      <c r="K176" s="87" t="str">
        <f t="shared" si="73"/>
        <v/>
      </c>
      <c r="L176" s="2" t="str">
        <f t="shared" si="74"/>
        <v/>
      </c>
      <c r="M176" t="str">
        <f t="shared" si="75"/>
        <v/>
      </c>
      <c r="N176" t="str">
        <f t="shared" si="85"/>
        <v/>
      </c>
      <c r="O176" t="str">
        <f t="shared" si="76"/>
        <v/>
      </c>
      <c r="P176" t="str">
        <f t="shared" si="86"/>
        <v/>
      </c>
      <c r="Q176" t="str">
        <f t="shared" si="77"/>
        <v/>
      </c>
      <c r="R176" t="str">
        <f t="shared" si="87"/>
        <v/>
      </c>
      <c r="S176" t="str">
        <f t="shared" si="78"/>
        <v/>
      </c>
      <c r="T176" t="str">
        <f t="shared" si="88"/>
        <v/>
      </c>
      <c r="U176" t="str">
        <f t="shared" si="79"/>
        <v/>
      </c>
      <c r="V176" t="str">
        <f t="shared" si="89"/>
        <v/>
      </c>
      <c r="W176" t="str">
        <f t="shared" si="80"/>
        <v/>
      </c>
      <c r="X176" t="str">
        <f t="shared" si="90"/>
        <v/>
      </c>
      <c r="Y176" t="str">
        <f t="shared" si="81"/>
        <v/>
      </c>
      <c r="Z176" t="str">
        <f t="shared" si="91"/>
        <v/>
      </c>
      <c r="AA176" t="str">
        <f t="shared" si="82"/>
        <v/>
      </c>
      <c r="AB176" t="str">
        <f t="shared" si="92"/>
        <v/>
      </c>
      <c r="AC176" t="str">
        <f t="shared" si="83"/>
        <v/>
      </c>
      <c r="AD176" t="str">
        <f t="shared" si="93"/>
        <v/>
      </c>
      <c r="AE176" t="str">
        <f t="shared" si="84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4" t="str">
        <f t="shared" si="70"/>
        <v/>
      </c>
      <c r="C177" s="94"/>
      <c r="D177" s="94"/>
      <c r="E177" s="94"/>
      <c r="F177" s="94"/>
      <c r="G177" s="93" t="str">
        <f t="shared" si="71"/>
        <v/>
      </c>
      <c r="H177" s="93"/>
      <c r="I177" s="93"/>
      <c r="J177" s="77" t="str">
        <f t="shared" si="72"/>
        <v/>
      </c>
      <c r="K177" s="87" t="str">
        <f t="shared" si="73"/>
        <v/>
      </c>
      <c r="L177" s="2" t="str">
        <f t="shared" si="74"/>
        <v/>
      </c>
      <c r="M177" t="str">
        <f t="shared" si="75"/>
        <v/>
      </c>
      <c r="N177" t="str">
        <f t="shared" si="85"/>
        <v/>
      </c>
      <c r="O177" t="str">
        <f t="shared" si="76"/>
        <v/>
      </c>
      <c r="P177" t="str">
        <f t="shared" si="86"/>
        <v/>
      </c>
      <c r="Q177" t="str">
        <f t="shared" si="77"/>
        <v/>
      </c>
      <c r="R177" t="str">
        <f t="shared" si="87"/>
        <v/>
      </c>
      <c r="S177" t="str">
        <f t="shared" si="78"/>
        <v/>
      </c>
      <c r="T177" t="str">
        <f t="shared" si="88"/>
        <v/>
      </c>
      <c r="U177" t="str">
        <f t="shared" si="79"/>
        <v/>
      </c>
      <c r="V177" t="str">
        <f t="shared" si="89"/>
        <v/>
      </c>
      <c r="W177" t="str">
        <f t="shared" si="80"/>
        <v/>
      </c>
      <c r="X177" t="str">
        <f t="shared" si="90"/>
        <v/>
      </c>
      <c r="Y177" t="str">
        <f t="shared" si="81"/>
        <v/>
      </c>
      <c r="Z177" t="str">
        <f t="shared" si="91"/>
        <v/>
      </c>
      <c r="AA177" t="str">
        <f t="shared" si="82"/>
        <v/>
      </c>
      <c r="AB177" t="str">
        <f t="shared" si="92"/>
        <v/>
      </c>
      <c r="AC177" t="str">
        <f t="shared" si="83"/>
        <v/>
      </c>
      <c r="AD177" t="str">
        <f t="shared" si="93"/>
        <v/>
      </c>
      <c r="AE177" t="str">
        <f t="shared" si="84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4" t="str">
        <f t="shared" si="70"/>
        <v/>
      </c>
      <c r="C178" s="94"/>
      <c r="D178" s="94"/>
      <c r="E178" s="94"/>
      <c r="F178" s="94"/>
      <c r="G178" s="93" t="str">
        <f t="shared" si="71"/>
        <v/>
      </c>
      <c r="H178" s="93"/>
      <c r="I178" s="93"/>
      <c r="J178" s="77" t="str">
        <f t="shared" si="72"/>
        <v/>
      </c>
      <c r="K178" s="87" t="str">
        <f t="shared" si="73"/>
        <v/>
      </c>
      <c r="L178" s="2" t="str">
        <f t="shared" si="74"/>
        <v/>
      </c>
      <c r="M178" t="str">
        <f t="shared" si="75"/>
        <v/>
      </c>
      <c r="N178" t="str">
        <f t="shared" si="85"/>
        <v/>
      </c>
      <c r="O178" t="str">
        <f t="shared" si="76"/>
        <v/>
      </c>
      <c r="P178" t="str">
        <f t="shared" si="86"/>
        <v/>
      </c>
      <c r="Q178" t="str">
        <f t="shared" si="77"/>
        <v/>
      </c>
      <c r="R178" t="str">
        <f t="shared" si="87"/>
        <v/>
      </c>
      <c r="S178" t="str">
        <f t="shared" si="78"/>
        <v/>
      </c>
      <c r="T178" t="str">
        <f t="shared" si="88"/>
        <v/>
      </c>
      <c r="U178" t="str">
        <f t="shared" si="79"/>
        <v/>
      </c>
      <c r="V178" t="str">
        <f t="shared" si="89"/>
        <v/>
      </c>
      <c r="W178" t="str">
        <f t="shared" si="80"/>
        <v/>
      </c>
      <c r="X178" t="str">
        <f t="shared" si="90"/>
        <v/>
      </c>
      <c r="Y178" t="str">
        <f t="shared" si="81"/>
        <v/>
      </c>
      <c r="Z178" t="str">
        <f t="shared" si="91"/>
        <v/>
      </c>
      <c r="AA178" t="str">
        <f t="shared" si="82"/>
        <v/>
      </c>
      <c r="AB178" t="str">
        <f t="shared" si="92"/>
        <v/>
      </c>
      <c r="AC178" t="str">
        <f t="shared" si="83"/>
        <v/>
      </c>
      <c r="AD178" t="str">
        <f t="shared" si="93"/>
        <v/>
      </c>
      <c r="AE178" t="str">
        <f t="shared" si="84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4" t="str">
        <f t="shared" si="70"/>
        <v/>
      </c>
      <c r="C179" s="94"/>
      <c r="D179" s="94"/>
      <c r="E179" s="94"/>
      <c r="F179" s="94"/>
      <c r="G179" s="93" t="str">
        <f t="shared" si="71"/>
        <v/>
      </c>
      <c r="H179" s="93"/>
      <c r="I179" s="93"/>
      <c r="J179" s="77" t="str">
        <f t="shared" si="72"/>
        <v/>
      </c>
      <c r="K179" s="87" t="str">
        <f t="shared" si="73"/>
        <v/>
      </c>
      <c r="L179" s="2" t="str">
        <f t="shared" si="74"/>
        <v/>
      </c>
      <c r="M179" t="str">
        <f t="shared" si="75"/>
        <v/>
      </c>
      <c r="N179" t="str">
        <f t="shared" si="85"/>
        <v/>
      </c>
      <c r="O179" t="str">
        <f t="shared" si="76"/>
        <v/>
      </c>
      <c r="P179" t="str">
        <f t="shared" si="86"/>
        <v/>
      </c>
      <c r="Q179" t="str">
        <f t="shared" si="77"/>
        <v/>
      </c>
      <c r="R179" t="str">
        <f t="shared" si="87"/>
        <v/>
      </c>
      <c r="S179" t="str">
        <f t="shared" si="78"/>
        <v/>
      </c>
      <c r="T179" t="str">
        <f t="shared" si="88"/>
        <v/>
      </c>
      <c r="U179" t="str">
        <f t="shared" si="79"/>
        <v/>
      </c>
      <c r="V179" t="str">
        <f t="shared" si="89"/>
        <v/>
      </c>
      <c r="W179" t="str">
        <f t="shared" si="80"/>
        <v/>
      </c>
      <c r="X179" t="str">
        <f t="shared" si="90"/>
        <v/>
      </c>
      <c r="Y179" t="str">
        <f t="shared" si="81"/>
        <v/>
      </c>
      <c r="Z179" t="str">
        <f t="shared" si="91"/>
        <v/>
      </c>
      <c r="AA179" t="str">
        <f t="shared" si="82"/>
        <v/>
      </c>
      <c r="AB179" t="str">
        <f t="shared" si="92"/>
        <v/>
      </c>
      <c r="AC179" t="str">
        <f t="shared" si="83"/>
        <v/>
      </c>
      <c r="AD179" t="str">
        <f t="shared" si="93"/>
        <v/>
      </c>
      <c r="AE179" t="str">
        <f t="shared" si="84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4" t="str">
        <f t="shared" si="70"/>
        <v/>
      </c>
      <c r="C180" s="94"/>
      <c r="D180" s="94"/>
      <c r="E180" s="94"/>
      <c r="F180" s="94"/>
      <c r="G180" s="93" t="str">
        <f t="shared" si="71"/>
        <v/>
      </c>
      <c r="H180" s="93"/>
      <c r="I180" s="93"/>
      <c r="J180" s="77" t="str">
        <f t="shared" si="72"/>
        <v/>
      </c>
      <c r="K180" s="87" t="str">
        <f t="shared" si="73"/>
        <v/>
      </c>
      <c r="L180" s="2" t="str">
        <f t="shared" si="74"/>
        <v/>
      </c>
      <c r="M180" t="str">
        <f t="shared" si="75"/>
        <v/>
      </c>
      <c r="N180" t="str">
        <f t="shared" si="85"/>
        <v/>
      </c>
      <c r="O180" t="str">
        <f t="shared" si="76"/>
        <v/>
      </c>
      <c r="P180" t="str">
        <f t="shared" si="86"/>
        <v/>
      </c>
      <c r="Q180" t="str">
        <f t="shared" si="77"/>
        <v/>
      </c>
      <c r="R180" t="str">
        <f t="shared" si="87"/>
        <v/>
      </c>
      <c r="S180" t="str">
        <f t="shared" si="78"/>
        <v/>
      </c>
      <c r="T180" t="str">
        <f t="shared" si="88"/>
        <v/>
      </c>
      <c r="U180" t="str">
        <f t="shared" si="79"/>
        <v/>
      </c>
      <c r="V180" t="str">
        <f t="shared" si="89"/>
        <v/>
      </c>
      <c r="W180" t="str">
        <f t="shared" si="80"/>
        <v/>
      </c>
      <c r="X180" t="str">
        <f t="shared" si="90"/>
        <v/>
      </c>
      <c r="Y180" t="str">
        <f t="shared" si="81"/>
        <v/>
      </c>
      <c r="Z180" t="str">
        <f t="shared" si="91"/>
        <v/>
      </c>
      <c r="AA180" t="str">
        <f t="shared" si="82"/>
        <v/>
      </c>
      <c r="AB180" t="str">
        <f t="shared" si="92"/>
        <v/>
      </c>
      <c r="AC180" t="str">
        <f t="shared" si="83"/>
        <v/>
      </c>
      <c r="AD180" t="str">
        <f t="shared" si="93"/>
        <v/>
      </c>
      <c r="AE180" t="str">
        <f t="shared" si="84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4" t="str">
        <f t="shared" si="70"/>
        <v/>
      </c>
      <c r="C181" s="94"/>
      <c r="D181" s="94"/>
      <c r="E181" s="94"/>
      <c r="F181" s="94"/>
      <c r="G181" s="93" t="str">
        <f t="shared" si="71"/>
        <v/>
      </c>
      <c r="H181" s="93"/>
      <c r="I181" s="93"/>
      <c r="J181" s="77" t="str">
        <f t="shared" si="72"/>
        <v/>
      </c>
      <c r="K181" s="87" t="str">
        <f t="shared" si="73"/>
        <v/>
      </c>
      <c r="L181" s="2" t="str">
        <f t="shared" si="74"/>
        <v/>
      </c>
      <c r="M181" t="str">
        <f t="shared" si="75"/>
        <v/>
      </c>
      <c r="N181" t="str">
        <f t="shared" si="85"/>
        <v/>
      </c>
      <c r="O181" t="str">
        <f t="shared" si="76"/>
        <v/>
      </c>
      <c r="P181" t="str">
        <f t="shared" si="86"/>
        <v/>
      </c>
      <c r="Q181" t="str">
        <f t="shared" si="77"/>
        <v/>
      </c>
      <c r="R181" t="str">
        <f t="shared" si="87"/>
        <v/>
      </c>
      <c r="S181" t="str">
        <f t="shared" si="78"/>
        <v/>
      </c>
      <c r="T181" t="str">
        <f t="shared" si="88"/>
        <v/>
      </c>
      <c r="U181" t="str">
        <f t="shared" si="79"/>
        <v/>
      </c>
      <c r="V181" t="str">
        <f t="shared" si="89"/>
        <v/>
      </c>
      <c r="W181" t="str">
        <f t="shared" si="80"/>
        <v/>
      </c>
      <c r="X181" t="str">
        <f t="shared" si="90"/>
        <v/>
      </c>
      <c r="Y181" t="str">
        <f t="shared" si="81"/>
        <v/>
      </c>
      <c r="Z181" t="str">
        <f t="shared" si="91"/>
        <v/>
      </c>
      <c r="AA181" t="str">
        <f t="shared" si="82"/>
        <v/>
      </c>
      <c r="AB181" t="str">
        <f t="shared" si="92"/>
        <v/>
      </c>
      <c r="AC181" t="str">
        <f t="shared" si="83"/>
        <v/>
      </c>
      <c r="AD181" t="str">
        <f t="shared" si="93"/>
        <v/>
      </c>
      <c r="AE181" t="str">
        <f t="shared" si="84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4" t="str">
        <f t="shared" si="70"/>
        <v/>
      </c>
      <c r="C182" s="94"/>
      <c r="D182" s="94"/>
      <c r="E182" s="94"/>
      <c r="F182" s="94"/>
      <c r="G182" s="93" t="str">
        <f t="shared" si="71"/>
        <v/>
      </c>
      <c r="H182" s="93"/>
      <c r="I182" s="93"/>
      <c r="J182" s="77" t="str">
        <f t="shared" si="72"/>
        <v/>
      </c>
      <c r="K182" s="87" t="str">
        <f t="shared" si="73"/>
        <v/>
      </c>
      <c r="L182" s="2" t="str">
        <f t="shared" si="74"/>
        <v/>
      </c>
      <c r="M182" t="str">
        <f t="shared" si="75"/>
        <v/>
      </c>
      <c r="N182" t="str">
        <f t="shared" si="85"/>
        <v/>
      </c>
      <c r="O182" t="str">
        <f t="shared" si="76"/>
        <v/>
      </c>
      <c r="P182" t="str">
        <f t="shared" si="86"/>
        <v/>
      </c>
      <c r="Q182" t="str">
        <f t="shared" si="77"/>
        <v/>
      </c>
      <c r="R182" t="str">
        <f t="shared" si="87"/>
        <v/>
      </c>
      <c r="S182" t="str">
        <f t="shared" si="78"/>
        <v/>
      </c>
      <c r="T182" t="str">
        <f t="shared" si="88"/>
        <v/>
      </c>
      <c r="U182" t="str">
        <f t="shared" si="79"/>
        <v/>
      </c>
      <c r="V182" t="str">
        <f t="shared" si="89"/>
        <v/>
      </c>
      <c r="W182" t="str">
        <f t="shared" si="80"/>
        <v/>
      </c>
      <c r="X182" t="str">
        <f t="shared" si="90"/>
        <v/>
      </c>
      <c r="Y182" t="str">
        <f t="shared" si="81"/>
        <v/>
      </c>
      <c r="Z182" t="str">
        <f t="shared" si="91"/>
        <v/>
      </c>
      <c r="AA182" t="str">
        <f t="shared" si="82"/>
        <v/>
      </c>
      <c r="AB182" t="str">
        <f t="shared" si="92"/>
        <v/>
      </c>
      <c r="AC182" t="str">
        <f t="shared" si="83"/>
        <v/>
      </c>
      <c r="AD182" t="str">
        <f t="shared" si="93"/>
        <v/>
      </c>
      <c r="AE182" t="str">
        <f t="shared" si="84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4" t="str">
        <f t="shared" si="70"/>
        <v/>
      </c>
      <c r="C183" s="94"/>
      <c r="D183" s="94"/>
      <c r="E183" s="94"/>
      <c r="F183" s="94"/>
      <c r="G183" s="93" t="str">
        <f t="shared" si="71"/>
        <v/>
      </c>
      <c r="H183" s="93"/>
      <c r="I183" s="93"/>
      <c r="J183" s="77" t="str">
        <f t="shared" si="72"/>
        <v/>
      </c>
      <c r="K183" s="87" t="str">
        <f t="shared" si="73"/>
        <v/>
      </c>
      <c r="L183" s="2" t="str">
        <f t="shared" si="74"/>
        <v/>
      </c>
      <c r="M183" t="str">
        <f t="shared" si="75"/>
        <v/>
      </c>
      <c r="N183" t="str">
        <f t="shared" si="85"/>
        <v/>
      </c>
      <c r="O183" t="str">
        <f t="shared" si="76"/>
        <v/>
      </c>
      <c r="P183" t="str">
        <f t="shared" si="86"/>
        <v/>
      </c>
      <c r="Q183" t="str">
        <f t="shared" si="77"/>
        <v/>
      </c>
      <c r="R183" t="str">
        <f t="shared" si="87"/>
        <v/>
      </c>
      <c r="S183" t="str">
        <f t="shared" si="78"/>
        <v/>
      </c>
      <c r="T183" t="str">
        <f t="shared" si="88"/>
        <v/>
      </c>
      <c r="U183" t="str">
        <f t="shared" si="79"/>
        <v/>
      </c>
      <c r="V183" t="str">
        <f t="shared" si="89"/>
        <v/>
      </c>
      <c r="W183" t="str">
        <f t="shared" si="80"/>
        <v/>
      </c>
      <c r="X183" t="str">
        <f t="shared" si="90"/>
        <v/>
      </c>
      <c r="Y183" t="str">
        <f t="shared" si="81"/>
        <v/>
      </c>
      <c r="Z183" t="str">
        <f t="shared" si="91"/>
        <v/>
      </c>
      <c r="AA183" t="str">
        <f t="shared" si="82"/>
        <v/>
      </c>
      <c r="AB183" t="str">
        <f t="shared" si="92"/>
        <v/>
      </c>
      <c r="AC183" t="str">
        <f t="shared" si="83"/>
        <v/>
      </c>
      <c r="AD183" t="str">
        <f t="shared" si="93"/>
        <v/>
      </c>
      <c r="AE183" t="str">
        <f t="shared" si="84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4" t="str">
        <f t="shared" si="70"/>
        <v/>
      </c>
      <c r="C184" s="94"/>
      <c r="D184" s="94"/>
      <c r="E184" s="94"/>
      <c r="F184" s="94"/>
      <c r="G184" s="93" t="str">
        <f t="shared" si="71"/>
        <v/>
      </c>
      <c r="H184" s="93"/>
      <c r="I184" s="93"/>
      <c r="J184" s="77" t="str">
        <f t="shared" si="72"/>
        <v/>
      </c>
      <c r="K184" s="87" t="str">
        <f t="shared" si="73"/>
        <v/>
      </c>
      <c r="L184" s="2" t="str">
        <f t="shared" si="74"/>
        <v/>
      </c>
      <c r="M184" t="str">
        <f t="shared" si="75"/>
        <v/>
      </c>
      <c r="N184" t="str">
        <f t="shared" si="85"/>
        <v/>
      </c>
      <c r="O184" t="str">
        <f t="shared" si="76"/>
        <v/>
      </c>
      <c r="P184" t="str">
        <f t="shared" si="86"/>
        <v/>
      </c>
      <c r="Q184" t="str">
        <f t="shared" si="77"/>
        <v/>
      </c>
      <c r="R184" t="str">
        <f t="shared" si="87"/>
        <v/>
      </c>
      <c r="S184" t="str">
        <f t="shared" si="78"/>
        <v/>
      </c>
      <c r="T184" t="str">
        <f t="shared" si="88"/>
        <v/>
      </c>
      <c r="U184" t="str">
        <f t="shared" si="79"/>
        <v/>
      </c>
      <c r="V184" t="str">
        <f t="shared" si="89"/>
        <v/>
      </c>
      <c r="W184" t="str">
        <f t="shared" si="80"/>
        <v/>
      </c>
      <c r="X184" t="str">
        <f t="shared" si="90"/>
        <v/>
      </c>
      <c r="Y184" t="str">
        <f t="shared" si="81"/>
        <v/>
      </c>
      <c r="Z184" t="str">
        <f t="shared" si="91"/>
        <v/>
      </c>
      <c r="AA184" t="str">
        <f t="shared" si="82"/>
        <v/>
      </c>
      <c r="AB184" t="str">
        <f t="shared" si="92"/>
        <v/>
      </c>
      <c r="AC184" t="str">
        <f t="shared" si="83"/>
        <v/>
      </c>
      <c r="AD184" t="str">
        <f t="shared" si="93"/>
        <v/>
      </c>
      <c r="AE184" t="str">
        <f t="shared" si="84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4" t="str">
        <f t="shared" si="70"/>
        <v/>
      </c>
      <c r="C185" s="94"/>
      <c r="D185" s="94"/>
      <c r="E185" s="94"/>
      <c r="F185" s="94"/>
      <c r="G185" s="93" t="str">
        <f t="shared" si="71"/>
        <v/>
      </c>
      <c r="H185" s="93"/>
      <c r="I185" s="93"/>
      <c r="J185" s="77" t="str">
        <f t="shared" si="72"/>
        <v/>
      </c>
      <c r="K185" s="87" t="str">
        <f t="shared" si="73"/>
        <v/>
      </c>
      <c r="L185" s="2" t="str">
        <f t="shared" si="74"/>
        <v/>
      </c>
      <c r="M185" t="str">
        <f t="shared" si="75"/>
        <v/>
      </c>
      <c r="N185" t="str">
        <f t="shared" si="85"/>
        <v/>
      </c>
      <c r="O185" t="str">
        <f t="shared" si="76"/>
        <v/>
      </c>
      <c r="P185" t="str">
        <f t="shared" si="86"/>
        <v/>
      </c>
      <c r="Q185" t="str">
        <f t="shared" si="77"/>
        <v/>
      </c>
      <c r="R185" t="str">
        <f t="shared" si="87"/>
        <v/>
      </c>
      <c r="S185" t="str">
        <f t="shared" si="78"/>
        <v/>
      </c>
      <c r="T185" t="str">
        <f t="shared" si="88"/>
        <v/>
      </c>
      <c r="U185" t="str">
        <f t="shared" si="79"/>
        <v/>
      </c>
      <c r="V185" t="str">
        <f t="shared" si="89"/>
        <v/>
      </c>
      <c r="W185" t="str">
        <f t="shared" si="80"/>
        <v/>
      </c>
      <c r="X185" t="str">
        <f t="shared" si="90"/>
        <v/>
      </c>
      <c r="Y185" t="str">
        <f t="shared" si="81"/>
        <v/>
      </c>
      <c r="Z185" t="str">
        <f t="shared" si="91"/>
        <v/>
      </c>
      <c r="AA185" t="str">
        <f t="shared" si="82"/>
        <v/>
      </c>
      <c r="AB185" t="str">
        <f t="shared" si="92"/>
        <v/>
      </c>
      <c r="AC185" t="str">
        <f t="shared" si="83"/>
        <v/>
      </c>
      <c r="AD185" t="str">
        <f t="shared" si="93"/>
        <v/>
      </c>
      <c r="AE185" t="str">
        <f t="shared" si="84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4" t="str">
        <f t="shared" si="70"/>
        <v/>
      </c>
      <c r="C186" s="94"/>
      <c r="D186" s="94"/>
      <c r="E186" s="94"/>
      <c r="F186" s="94"/>
      <c r="G186" s="93" t="str">
        <f t="shared" si="71"/>
        <v/>
      </c>
      <c r="H186" s="93"/>
      <c r="I186" s="93"/>
      <c r="J186" s="77" t="str">
        <f t="shared" si="72"/>
        <v/>
      </c>
      <c r="K186" s="87" t="str">
        <f t="shared" si="73"/>
        <v/>
      </c>
      <c r="L186" s="2" t="str">
        <f t="shared" si="74"/>
        <v/>
      </c>
      <c r="M186" t="str">
        <f t="shared" si="75"/>
        <v/>
      </c>
      <c r="N186" t="str">
        <f t="shared" si="85"/>
        <v/>
      </c>
      <c r="O186" t="str">
        <f t="shared" si="76"/>
        <v/>
      </c>
      <c r="P186" t="str">
        <f t="shared" si="86"/>
        <v/>
      </c>
      <c r="Q186" t="str">
        <f t="shared" si="77"/>
        <v/>
      </c>
      <c r="R186" t="str">
        <f t="shared" si="87"/>
        <v/>
      </c>
      <c r="S186" t="str">
        <f t="shared" si="78"/>
        <v/>
      </c>
      <c r="T186" t="str">
        <f t="shared" si="88"/>
        <v/>
      </c>
      <c r="U186" t="str">
        <f t="shared" si="79"/>
        <v/>
      </c>
      <c r="V186" t="str">
        <f t="shared" si="89"/>
        <v/>
      </c>
      <c r="W186" t="str">
        <f t="shared" si="80"/>
        <v/>
      </c>
      <c r="X186" t="str">
        <f t="shared" si="90"/>
        <v/>
      </c>
      <c r="Y186" t="str">
        <f t="shared" si="81"/>
        <v/>
      </c>
      <c r="Z186" t="str">
        <f t="shared" si="91"/>
        <v/>
      </c>
      <c r="AA186" t="str">
        <f t="shared" si="82"/>
        <v/>
      </c>
      <c r="AB186" t="str">
        <f t="shared" si="92"/>
        <v/>
      </c>
      <c r="AC186" t="str">
        <f t="shared" si="83"/>
        <v/>
      </c>
      <c r="AD186" t="str">
        <f t="shared" si="93"/>
        <v/>
      </c>
      <c r="AE186" t="str">
        <f t="shared" si="84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4" t="str">
        <f t="shared" si="70"/>
        <v/>
      </c>
      <c r="C187" s="94"/>
      <c r="D187" s="94"/>
      <c r="E187" s="94"/>
      <c r="F187" s="94"/>
      <c r="G187" s="93" t="str">
        <f t="shared" si="71"/>
        <v/>
      </c>
      <c r="H187" s="93"/>
      <c r="I187" s="93"/>
      <c r="J187" s="77" t="str">
        <f t="shared" si="72"/>
        <v/>
      </c>
      <c r="K187" s="87" t="str">
        <f t="shared" si="73"/>
        <v/>
      </c>
      <c r="L187" s="2" t="str">
        <f t="shared" si="74"/>
        <v/>
      </c>
      <c r="M187" t="str">
        <f t="shared" si="75"/>
        <v/>
      </c>
      <c r="N187" t="str">
        <f t="shared" si="85"/>
        <v/>
      </c>
      <c r="O187" t="str">
        <f t="shared" si="76"/>
        <v/>
      </c>
      <c r="P187" t="str">
        <f t="shared" si="86"/>
        <v/>
      </c>
      <c r="Q187" t="str">
        <f t="shared" si="77"/>
        <v/>
      </c>
      <c r="R187" t="str">
        <f t="shared" si="87"/>
        <v/>
      </c>
      <c r="S187" t="str">
        <f t="shared" si="78"/>
        <v/>
      </c>
      <c r="T187" t="str">
        <f t="shared" si="88"/>
        <v/>
      </c>
      <c r="U187" t="str">
        <f t="shared" si="79"/>
        <v/>
      </c>
      <c r="V187" t="str">
        <f t="shared" si="89"/>
        <v/>
      </c>
      <c r="W187" t="str">
        <f t="shared" si="80"/>
        <v/>
      </c>
      <c r="X187" t="str">
        <f t="shared" si="90"/>
        <v/>
      </c>
      <c r="Y187" t="str">
        <f t="shared" si="81"/>
        <v/>
      </c>
      <c r="Z187" t="str">
        <f t="shared" si="91"/>
        <v/>
      </c>
      <c r="AA187" t="str">
        <f t="shared" si="82"/>
        <v/>
      </c>
      <c r="AB187" t="str">
        <f t="shared" si="92"/>
        <v/>
      </c>
      <c r="AC187" t="str">
        <f t="shared" si="83"/>
        <v/>
      </c>
      <c r="AD187" t="str">
        <f t="shared" si="93"/>
        <v/>
      </c>
      <c r="AE187" t="str">
        <f t="shared" si="84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4" t="str">
        <f t="shared" si="70"/>
        <v/>
      </c>
      <c r="C188" s="94"/>
      <c r="D188" s="94"/>
      <c r="E188" s="94"/>
      <c r="F188" s="94"/>
      <c r="G188" s="93" t="str">
        <f t="shared" si="71"/>
        <v/>
      </c>
      <c r="H188" s="93"/>
      <c r="I188" s="93"/>
      <c r="J188" s="77" t="str">
        <f t="shared" si="72"/>
        <v/>
      </c>
      <c r="K188" s="87" t="str">
        <f t="shared" si="73"/>
        <v/>
      </c>
      <c r="L188" s="2" t="str">
        <f t="shared" si="74"/>
        <v/>
      </c>
      <c r="M188" t="str">
        <f t="shared" si="75"/>
        <v/>
      </c>
      <c r="N188" t="str">
        <f t="shared" si="85"/>
        <v/>
      </c>
      <c r="O188" t="str">
        <f t="shared" si="76"/>
        <v/>
      </c>
      <c r="P188" t="str">
        <f t="shared" si="86"/>
        <v/>
      </c>
      <c r="Q188" t="str">
        <f t="shared" si="77"/>
        <v/>
      </c>
      <c r="R188" t="str">
        <f t="shared" si="87"/>
        <v/>
      </c>
      <c r="S188" t="str">
        <f t="shared" si="78"/>
        <v/>
      </c>
      <c r="T188" t="str">
        <f t="shared" si="88"/>
        <v/>
      </c>
      <c r="U188" t="str">
        <f t="shared" si="79"/>
        <v/>
      </c>
      <c r="V188" t="str">
        <f t="shared" si="89"/>
        <v/>
      </c>
      <c r="W188" t="str">
        <f t="shared" si="80"/>
        <v/>
      </c>
      <c r="X188" t="str">
        <f t="shared" si="90"/>
        <v/>
      </c>
      <c r="Y188" t="str">
        <f t="shared" si="81"/>
        <v/>
      </c>
      <c r="Z188" t="str">
        <f t="shared" si="91"/>
        <v/>
      </c>
      <c r="AA188" t="str">
        <f t="shared" si="82"/>
        <v/>
      </c>
      <c r="AB188" t="str">
        <f t="shared" si="92"/>
        <v/>
      </c>
      <c r="AC188" t="str">
        <f t="shared" si="83"/>
        <v/>
      </c>
      <c r="AD188" t="str">
        <f t="shared" si="93"/>
        <v/>
      </c>
      <c r="AE188" t="str">
        <f t="shared" si="84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4" t="str">
        <f t="shared" si="70"/>
        <v/>
      </c>
      <c r="C189" s="94"/>
      <c r="D189" s="94"/>
      <c r="E189" s="94"/>
      <c r="F189" s="94"/>
      <c r="G189" s="93" t="str">
        <f t="shared" si="71"/>
        <v/>
      </c>
      <c r="H189" s="93"/>
      <c r="I189" s="93"/>
      <c r="J189" s="77" t="str">
        <f t="shared" si="72"/>
        <v/>
      </c>
      <c r="K189" s="87" t="str">
        <f t="shared" si="73"/>
        <v/>
      </c>
      <c r="L189" s="2" t="str">
        <f t="shared" si="74"/>
        <v/>
      </c>
      <c r="M189" t="str">
        <f t="shared" si="75"/>
        <v/>
      </c>
      <c r="N189" t="str">
        <f t="shared" si="85"/>
        <v/>
      </c>
      <c r="O189" t="str">
        <f t="shared" si="76"/>
        <v/>
      </c>
      <c r="P189" t="str">
        <f t="shared" si="86"/>
        <v/>
      </c>
      <c r="Q189" t="str">
        <f t="shared" si="77"/>
        <v/>
      </c>
      <c r="R189" t="str">
        <f t="shared" si="87"/>
        <v/>
      </c>
      <c r="S189" t="str">
        <f t="shared" si="78"/>
        <v/>
      </c>
      <c r="T189" t="str">
        <f t="shared" si="88"/>
        <v/>
      </c>
      <c r="U189" t="str">
        <f t="shared" si="79"/>
        <v/>
      </c>
      <c r="V189" t="str">
        <f t="shared" si="89"/>
        <v/>
      </c>
      <c r="W189" t="str">
        <f t="shared" si="80"/>
        <v/>
      </c>
      <c r="X189" t="str">
        <f t="shared" si="90"/>
        <v/>
      </c>
      <c r="Y189" t="str">
        <f t="shared" si="81"/>
        <v/>
      </c>
      <c r="Z189" t="str">
        <f t="shared" si="91"/>
        <v/>
      </c>
      <c r="AA189" t="str">
        <f t="shared" si="82"/>
        <v/>
      </c>
      <c r="AB189" t="str">
        <f t="shared" si="92"/>
        <v/>
      </c>
      <c r="AC189" t="str">
        <f t="shared" si="83"/>
        <v/>
      </c>
      <c r="AD189" t="str">
        <f t="shared" si="93"/>
        <v/>
      </c>
      <c r="AE189" t="str">
        <f t="shared" si="84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4" t="str">
        <f t="shared" si="70"/>
        <v/>
      </c>
      <c r="C190" s="94"/>
      <c r="D190" s="94"/>
      <c r="E190" s="94"/>
      <c r="F190" s="94"/>
      <c r="G190" s="93" t="str">
        <f t="shared" si="71"/>
        <v/>
      </c>
      <c r="H190" s="93"/>
      <c r="I190" s="93"/>
      <c r="J190" s="77" t="str">
        <f t="shared" si="72"/>
        <v/>
      </c>
      <c r="K190" s="87" t="str">
        <f t="shared" si="73"/>
        <v/>
      </c>
      <c r="L190" s="2" t="str">
        <f t="shared" si="74"/>
        <v/>
      </c>
      <c r="M190" t="str">
        <f t="shared" si="75"/>
        <v/>
      </c>
      <c r="N190" t="str">
        <f t="shared" si="85"/>
        <v/>
      </c>
      <c r="O190" t="str">
        <f t="shared" si="76"/>
        <v/>
      </c>
      <c r="P190" t="str">
        <f t="shared" si="86"/>
        <v/>
      </c>
      <c r="Q190" t="str">
        <f t="shared" si="77"/>
        <v/>
      </c>
      <c r="R190" t="str">
        <f t="shared" si="87"/>
        <v/>
      </c>
      <c r="S190" t="str">
        <f t="shared" si="78"/>
        <v/>
      </c>
      <c r="T190" t="str">
        <f t="shared" si="88"/>
        <v/>
      </c>
      <c r="U190" t="str">
        <f t="shared" si="79"/>
        <v/>
      </c>
      <c r="V190" t="str">
        <f t="shared" si="89"/>
        <v/>
      </c>
      <c r="W190" t="str">
        <f t="shared" si="80"/>
        <v/>
      </c>
      <c r="X190" t="str">
        <f t="shared" si="90"/>
        <v/>
      </c>
      <c r="Y190" t="str">
        <f t="shared" si="81"/>
        <v/>
      </c>
      <c r="Z190" t="str">
        <f t="shared" si="91"/>
        <v/>
      </c>
      <c r="AA190" t="str">
        <f t="shared" si="82"/>
        <v/>
      </c>
      <c r="AB190" t="str">
        <f t="shared" si="92"/>
        <v/>
      </c>
      <c r="AC190" t="str">
        <f t="shared" si="83"/>
        <v/>
      </c>
      <c r="AD190" t="str">
        <f t="shared" si="93"/>
        <v/>
      </c>
      <c r="AE190" t="str">
        <f t="shared" si="84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4" t="str">
        <f t="shared" si="70"/>
        <v/>
      </c>
      <c r="C191" s="94"/>
      <c r="D191" s="94"/>
      <c r="E191" s="94"/>
      <c r="F191" s="94"/>
      <c r="G191" s="93" t="str">
        <f t="shared" si="71"/>
        <v/>
      </c>
      <c r="H191" s="93"/>
      <c r="I191" s="93"/>
      <c r="J191" s="77" t="str">
        <f t="shared" si="72"/>
        <v/>
      </c>
      <c r="K191" s="87" t="str">
        <f t="shared" si="73"/>
        <v/>
      </c>
      <c r="L191" s="2" t="str">
        <f t="shared" si="74"/>
        <v/>
      </c>
      <c r="M191" t="str">
        <f t="shared" si="75"/>
        <v/>
      </c>
      <c r="N191" t="str">
        <f t="shared" si="85"/>
        <v/>
      </c>
      <c r="O191" t="str">
        <f t="shared" si="76"/>
        <v/>
      </c>
      <c r="P191" t="str">
        <f t="shared" si="86"/>
        <v/>
      </c>
      <c r="Q191" t="str">
        <f t="shared" si="77"/>
        <v/>
      </c>
      <c r="R191" t="str">
        <f t="shared" si="87"/>
        <v/>
      </c>
      <c r="S191" t="str">
        <f t="shared" si="78"/>
        <v/>
      </c>
      <c r="T191" t="str">
        <f t="shared" si="88"/>
        <v/>
      </c>
      <c r="U191" t="str">
        <f t="shared" si="79"/>
        <v/>
      </c>
      <c r="V191" t="str">
        <f t="shared" si="89"/>
        <v/>
      </c>
      <c r="W191" t="str">
        <f t="shared" si="80"/>
        <v/>
      </c>
      <c r="X191" t="str">
        <f t="shared" si="90"/>
        <v/>
      </c>
      <c r="Y191" t="str">
        <f t="shared" si="81"/>
        <v/>
      </c>
      <c r="Z191" t="str">
        <f t="shared" si="91"/>
        <v/>
      </c>
      <c r="AA191" t="str">
        <f t="shared" si="82"/>
        <v/>
      </c>
      <c r="AB191" t="str">
        <f t="shared" si="92"/>
        <v/>
      </c>
      <c r="AC191" t="str">
        <f t="shared" si="83"/>
        <v/>
      </c>
      <c r="AD191" t="str">
        <f t="shared" si="93"/>
        <v/>
      </c>
      <c r="AE191" t="str">
        <f t="shared" si="84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4" t="str">
        <f t="shared" si="70"/>
        <v/>
      </c>
      <c r="C192" s="94"/>
      <c r="D192" s="94"/>
      <c r="E192" s="94"/>
      <c r="F192" s="94"/>
      <c r="G192" s="93" t="str">
        <f t="shared" si="71"/>
        <v/>
      </c>
      <c r="H192" s="93"/>
      <c r="I192" s="93"/>
      <c r="J192" s="77" t="str">
        <f t="shared" si="72"/>
        <v/>
      </c>
      <c r="K192" s="87" t="str">
        <f t="shared" si="73"/>
        <v/>
      </c>
      <c r="L192" s="2" t="str">
        <f t="shared" si="74"/>
        <v/>
      </c>
      <c r="M192" t="str">
        <f t="shared" si="75"/>
        <v/>
      </c>
      <c r="N192" t="str">
        <f t="shared" si="85"/>
        <v/>
      </c>
      <c r="O192" t="str">
        <f t="shared" si="76"/>
        <v/>
      </c>
      <c r="P192" t="str">
        <f t="shared" si="86"/>
        <v/>
      </c>
      <c r="Q192" t="str">
        <f t="shared" si="77"/>
        <v/>
      </c>
      <c r="R192" t="str">
        <f t="shared" si="87"/>
        <v/>
      </c>
      <c r="S192" t="str">
        <f t="shared" si="78"/>
        <v/>
      </c>
      <c r="T192" t="str">
        <f t="shared" si="88"/>
        <v/>
      </c>
      <c r="U192" t="str">
        <f t="shared" si="79"/>
        <v/>
      </c>
      <c r="V192" t="str">
        <f t="shared" si="89"/>
        <v/>
      </c>
      <c r="W192" t="str">
        <f t="shared" si="80"/>
        <v/>
      </c>
      <c r="X192" t="str">
        <f t="shared" si="90"/>
        <v/>
      </c>
      <c r="Y192" t="str">
        <f t="shared" si="81"/>
        <v/>
      </c>
      <c r="Z192" t="str">
        <f t="shared" si="91"/>
        <v/>
      </c>
      <c r="AA192" t="str">
        <f t="shared" si="82"/>
        <v/>
      </c>
      <c r="AB192" t="str">
        <f t="shared" si="92"/>
        <v/>
      </c>
      <c r="AC192" t="str">
        <f t="shared" si="83"/>
        <v/>
      </c>
      <c r="AD192" t="str">
        <f t="shared" si="93"/>
        <v/>
      </c>
      <c r="AE192" t="str">
        <f t="shared" si="84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4" t="str">
        <f t="shared" si="70"/>
        <v/>
      </c>
      <c r="C193" s="94"/>
      <c r="D193" s="94"/>
      <c r="E193" s="94"/>
      <c r="F193" s="94"/>
      <c r="G193" s="93" t="str">
        <f t="shared" si="71"/>
        <v/>
      </c>
      <c r="H193" s="93"/>
      <c r="I193" s="93"/>
      <c r="J193" s="77" t="str">
        <f t="shared" si="72"/>
        <v/>
      </c>
      <c r="K193" s="87" t="str">
        <f t="shared" si="73"/>
        <v/>
      </c>
      <c r="L193" s="2" t="str">
        <f t="shared" si="74"/>
        <v/>
      </c>
      <c r="M193" t="str">
        <f t="shared" si="75"/>
        <v/>
      </c>
      <c r="N193" t="str">
        <f t="shared" si="85"/>
        <v/>
      </c>
      <c r="O193" t="str">
        <f t="shared" si="76"/>
        <v/>
      </c>
      <c r="P193" t="str">
        <f t="shared" si="86"/>
        <v/>
      </c>
      <c r="Q193" t="str">
        <f t="shared" si="77"/>
        <v/>
      </c>
      <c r="R193" t="str">
        <f t="shared" si="87"/>
        <v/>
      </c>
      <c r="S193" t="str">
        <f t="shared" si="78"/>
        <v/>
      </c>
      <c r="T193" t="str">
        <f t="shared" si="88"/>
        <v/>
      </c>
      <c r="U193" t="str">
        <f t="shared" si="79"/>
        <v/>
      </c>
      <c r="V193" t="str">
        <f t="shared" si="89"/>
        <v/>
      </c>
      <c r="W193" t="str">
        <f t="shared" si="80"/>
        <v/>
      </c>
      <c r="X193" t="str">
        <f t="shared" si="90"/>
        <v/>
      </c>
      <c r="Y193" t="str">
        <f t="shared" si="81"/>
        <v/>
      </c>
      <c r="Z193" t="str">
        <f t="shared" si="91"/>
        <v/>
      </c>
      <c r="AA193" t="str">
        <f t="shared" si="82"/>
        <v/>
      </c>
      <c r="AB193" t="str">
        <f t="shared" si="92"/>
        <v/>
      </c>
      <c r="AC193" t="str">
        <f t="shared" si="83"/>
        <v/>
      </c>
      <c r="AD193" t="str">
        <f t="shared" si="93"/>
        <v/>
      </c>
      <c r="AE193" t="str">
        <f t="shared" si="84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4" t="str">
        <f t="shared" si="70"/>
        <v/>
      </c>
      <c r="C194" s="94"/>
      <c r="D194" s="94"/>
      <c r="E194" s="94"/>
      <c r="F194" s="94"/>
      <c r="G194" s="93" t="str">
        <f t="shared" si="71"/>
        <v/>
      </c>
      <c r="H194" s="93"/>
      <c r="I194" s="93"/>
      <c r="J194" s="77" t="str">
        <f t="shared" si="72"/>
        <v/>
      </c>
      <c r="K194" s="87" t="str">
        <f t="shared" si="73"/>
        <v/>
      </c>
      <c r="L194" s="2" t="str">
        <f t="shared" si="74"/>
        <v/>
      </c>
      <c r="M194" t="str">
        <f t="shared" si="75"/>
        <v/>
      </c>
      <c r="N194" t="str">
        <f t="shared" si="85"/>
        <v/>
      </c>
      <c r="O194" t="str">
        <f t="shared" si="76"/>
        <v/>
      </c>
      <c r="P194" t="str">
        <f t="shared" si="86"/>
        <v/>
      </c>
      <c r="Q194" t="str">
        <f t="shared" si="77"/>
        <v/>
      </c>
      <c r="R194" t="str">
        <f t="shared" si="87"/>
        <v/>
      </c>
      <c r="S194" t="str">
        <f t="shared" si="78"/>
        <v/>
      </c>
      <c r="T194" t="str">
        <f t="shared" si="88"/>
        <v/>
      </c>
      <c r="U194" t="str">
        <f t="shared" si="79"/>
        <v/>
      </c>
      <c r="V194" t="str">
        <f t="shared" si="89"/>
        <v/>
      </c>
      <c r="W194" t="str">
        <f t="shared" si="80"/>
        <v/>
      </c>
      <c r="X194" t="str">
        <f t="shared" si="90"/>
        <v/>
      </c>
      <c r="Y194" t="str">
        <f t="shared" si="81"/>
        <v/>
      </c>
      <c r="Z194" t="str">
        <f t="shared" si="91"/>
        <v/>
      </c>
      <c r="AA194" t="str">
        <f t="shared" si="82"/>
        <v/>
      </c>
      <c r="AB194" t="str">
        <f t="shared" si="92"/>
        <v/>
      </c>
      <c r="AC194" t="str">
        <f t="shared" si="83"/>
        <v/>
      </c>
      <c r="AD194" t="str">
        <f t="shared" si="93"/>
        <v/>
      </c>
      <c r="AE194" t="str">
        <f t="shared" si="84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4" t="str">
        <f t="shared" si="70"/>
        <v/>
      </c>
      <c r="C195" s="94"/>
      <c r="D195" s="94"/>
      <c r="E195" s="94"/>
      <c r="F195" s="94"/>
      <c r="G195" s="93" t="str">
        <f t="shared" si="71"/>
        <v/>
      </c>
      <c r="H195" s="93"/>
      <c r="I195" s="93"/>
      <c r="J195" s="77" t="str">
        <f t="shared" si="72"/>
        <v/>
      </c>
      <c r="K195" s="87" t="str">
        <f t="shared" si="73"/>
        <v/>
      </c>
      <c r="L195" s="2" t="str">
        <f t="shared" si="74"/>
        <v/>
      </c>
      <c r="M195" t="str">
        <f t="shared" si="75"/>
        <v/>
      </c>
      <c r="N195" t="str">
        <f t="shared" si="85"/>
        <v/>
      </c>
      <c r="O195" t="str">
        <f t="shared" si="76"/>
        <v/>
      </c>
      <c r="P195" t="str">
        <f t="shared" si="86"/>
        <v/>
      </c>
      <c r="Q195" t="str">
        <f t="shared" si="77"/>
        <v/>
      </c>
      <c r="R195" t="str">
        <f t="shared" si="87"/>
        <v/>
      </c>
      <c r="S195" t="str">
        <f t="shared" si="78"/>
        <v/>
      </c>
      <c r="T195" t="str">
        <f t="shared" si="88"/>
        <v/>
      </c>
      <c r="U195" t="str">
        <f t="shared" si="79"/>
        <v/>
      </c>
      <c r="V195" t="str">
        <f t="shared" si="89"/>
        <v/>
      </c>
      <c r="W195" t="str">
        <f t="shared" si="80"/>
        <v/>
      </c>
      <c r="X195" t="str">
        <f t="shared" si="90"/>
        <v/>
      </c>
      <c r="Y195" t="str">
        <f t="shared" si="81"/>
        <v/>
      </c>
      <c r="Z195" t="str">
        <f t="shared" si="91"/>
        <v/>
      </c>
      <c r="AA195" t="str">
        <f t="shared" si="82"/>
        <v/>
      </c>
      <c r="AB195" t="str">
        <f t="shared" si="92"/>
        <v/>
      </c>
      <c r="AC195" t="str">
        <f t="shared" si="83"/>
        <v/>
      </c>
      <c r="AD195" t="str">
        <f t="shared" si="93"/>
        <v/>
      </c>
      <c r="AE195" t="str">
        <f t="shared" si="84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4" t="str">
        <f t="shared" si="70"/>
        <v/>
      </c>
      <c r="C196" s="94"/>
      <c r="D196" s="94"/>
      <c r="E196" s="94"/>
      <c r="F196" s="94"/>
      <c r="G196" s="93" t="str">
        <f t="shared" si="71"/>
        <v/>
      </c>
      <c r="H196" s="93"/>
      <c r="I196" s="93"/>
      <c r="J196" s="77" t="str">
        <f t="shared" si="72"/>
        <v/>
      </c>
      <c r="K196" s="87" t="str">
        <f t="shared" si="73"/>
        <v/>
      </c>
      <c r="L196" s="2" t="str">
        <f t="shared" si="74"/>
        <v/>
      </c>
      <c r="M196" t="str">
        <f t="shared" si="75"/>
        <v/>
      </c>
      <c r="N196" t="str">
        <f t="shared" si="85"/>
        <v/>
      </c>
      <c r="O196" t="str">
        <f t="shared" si="76"/>
        <v/>
      </c>
      <c r="P196" t="str">
        <f t="shared" si="86"/>
        <v/>
      </c>
      <c r="Q196" t="str">
        <f t="shared" si="77"/>
        <v/>
      </c>
      <c r="R196" t="str">
        <f t="shared" si="87"/>
        <v/>
      </c>
      <c r="S196" t="str">
        <f t="shared" si="78"/>
        <v/>
      </c>
      <c r="T196" t="str">
        <f t="shared" si="88"/>
        <v/>
      </c>
      <c r="U196" t="str">
        <f t="shared" si="79"/>
        <v/>
      </c>
      <c r="V196" t="str">
        <f t="shared" si="89"/>
        <v/>
      </c>
      <c r="W196" t="str">
        <f t="shared" si="80"/>
        <v/>
      </c>
      <c r="X196" t="str">
        <f t="shared" si="90"/>
        <v/>
      </c>
      <c r="Y196" t="str">
        <f t="shared" si="81"/>
        <v/>
      </c>
      <c r="Z196" t="str">
        <f t="shared" si="91"/>
        <v/>
      </c>
      <c r="AA196" t="str">
        <f t="shared" si="82"/>
        <v/>
      </c>
      <c r="AB196" t="str">
        <f t="shared" si="92"/>
        <v/>
      </c>
      <c r="AC196" t="str">
        <f t="shared" si="83"/>
        <v/>
      </c>
      <c r="AD196" t="str">
        <f t="shared" si="93"/>
        <v/>
      </c>
      <c r="AE196" t="str">
        <f t="shared" si="84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4" t="str">
        <f t="shared" si="70"/>
        <v/>
      </c>
      <c r="C197" s="94"/>
      <c r="D197" s="94"/>
      <c r="E197" s="94"/>
      <c r="F197" s="94"/>
      <c r="G197" s="93" t="str">
        <f t="shared" si="71"/>
        <v/>
      </c>
      <c r="H197" s="93"/>
      <c r="I197" s="93"/>
      <c r="J197" s="77" t="str">
        <f t="shared" si="72"/>
        <v/>
      </c>
      <c r="K197" s="87" t="str">
        <f t="shared" si="73"/>
        <v/>
      </c>
      <c r="L197" s="2" t="str">
        <f t="shared" si="74"/>
        <v/>
      </c>
      <c r="M197" t="str">
        <f t="shared" si="75"/>
        <v/>
      </c>
      <c r="N197" t="str">
        <f t="shared" si="85"/>
        <v/>
      </c>
      <c r="O197" t="str">
        <f t="shared" si="76"/>
        <v/>
      </c>
      <c r="P197" t="str">
        <f t="shared" si="86"/>
        <v/>
      </c>
      <c r="Q197" t="str">
        <f t="shared" si="77"/>
        <v/>
      </c>
      <c r="R197" t="str">
        <f t="shared" si="87"/>
        <v/>
      </c>
      <c r="S197" t="str">
        <f t="shared" si="78"/>
        <v/>
      </c>
      <c r="T197" t="str">
        <f t="shared" si="88"/>
        <v/>
      </c>
      <c r="U197" t="str">
        <f t="shared" si="79"/>
        <v/>
      </c>
      <c r="V197" t="str">
        <f t="shared" si="89"/>
        <v/>
      </c>
      <c r="W197" t="str">
        <f t="shared" si="80"/>
        <v/>
      </c>
      <c r="X197" t="str">
        <f t="shared" si="90"/>
        <v/>
      </c>
      <c r="Y197" t="str">
        <f t="shared" si="81"/>
        <v/>
      </c>
      <c r="Z197" t="str">
        <f t="shared" si="91"/>
        <v/>
      </c>
      <c r="AA197" t="str">
        <f t="shared" si="82"/>
        <v/>
      </c>
      <c r="AB197" t="str">
        <f t="shared" si="92"/>
        <v/>
      </c>
      <c r="AC197" t="str">
        <f t="shared" si="83"/>
        <v/>
      </c>
      <c r="AD197" t="str">
        <f t="shared" si="93"/>
        <v/>
      </c>
      <c r="AE197" t="str">
        <f t="shared" si="84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4" t="str">
        <f t="shared" si="70"/>
        <v/>
      </c>
      <c r="C198" s="94"/>
      <c r="D198" s="94"/>
      <c r="E198" s="94"/>
      <c r="F198" s="94"/>
      <c r="G198" s="93" t="str">
        <f t="shared" si="71"/>
        <v/>
      </c>
      <c r="H198" s="93"/>
      <c r="I198" s="93"/>
      <c r="J198" s="77" t="str">
        <f t="shared" si="72"/>
        <v/>
      </c>
      <c r="K198" s="87" t="str">
        <f t="shared" si="73"/>
        <v/>
      </c>
      <c r="L198" s="2" t="str">
        <f t="shared" si="74"/>
        <v/>
      </c>
      <c r="M198" t="str">
        <f t="shared" si="75"/>
        <v/>
      </c>
      <c r="N198" t="str">
        <f t="shared" si="85"/>
        <v/>
      </c>
      <c r="O198" t="str">
        <f t="shared" si="76"/>
        <v/>
      </c>
      <c r="P198" t="str">
        <f t="shared" si="86"/>
        <v/>
      </c>
      <c r="Q198" t="str">
        <f t="shared" si="77"/>
        <v/>
      </c>
      <c r="R198" t="str">
        <f t="shared" si="87"/>
        <v/>
      </c>
      <c r="S198" t="str">
        <f t="shared" si="78"/>
        <v/>
      </c>
      <c r="T198" t="str">
        <f t="shared" si="88"/>
        <v/>
      </c>
      <c r="U198" t="str">
        <f t="shared" si="79"/>
        <v/>
      </c>
      <c r="V198" t="str">
        <f t="shared" si="89"/>
        <v/>
      </c>
      <c r="W198" t="str">
        <f t="shared" si="80"/>
        <v/>
      </c>
      <c r="X198" t="str">
        <f t="shared" si="90"/>
        <v/>
      </c>
      <c r="Y198" t="str">
        <f t="shared" si="81"/>
        <v/>
      </c>
      <c r="Z198" t="str">
        <f t="shared" si="91"/>
        <v/>
      </c>
      <c r="AA198" t="str">
        <f t="shared" si="82"/>
        <v/>
      </c>
      <c r="AB198" t="str">
        <f t="shared" si="92"/>
        <v/>
      </c>
      <c r="AC198" t="str">
        <f t="shared" si="83"/>
        <v/>
      </c>
      <c r="AD198" t="str">
        <f t="shared" si="93"/>
        <v/>
      </c>
      <c r="AE198" t="str">
        <f t="shared" si="84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4" t="str">
        <f t="shared" si="70"/>
        <v/>
      </c>
      <c r="C199" s="94"/>
      <c r="D199" s="94"/>
      <c r="E199" s="94"/>
      <c r="F199" s="94"/>
      <c r="G199" s="93" t="str">
        <f t="shared" si="71"/>
        <v/>
      </c>
      <c r="H199" s="93"/>
      <c r="I199" s="93"/>
      <c r="J199" s="77" t="str">
        <f t="shared" si="72"/>
        <v/>
      </c>
      <c r="K199" s="87" t="str">
        <f t="shared" si="73"/>
        <v/>
      </c>
      <c r="L199" s="2" t="str">
        <f t="shared" si="74"/>
        <v/>
      </c>
      <c r="M199" t="str">
        <f t="shared" si="75"/>
        <v/>
      </c>
      <c r="N199" t="str">
        <f t="shared" si="85"/>
        <v/>
      </c>
      <c r="O199" t="str">
        <f t="shared" si="76"/>
        <v/>
      </c>
      <c r="P199" t="str">
        <f t="shared" si="86"/>
        <v/>
      </c>
      <c r="Q199" t="str">
        <f t="shared" si="77"/>
        <v/>
      </c>
      <c r="R199" t="str">
        <f t="shared" si="87"/>
        <v/>
      </c>
      <c r="S199" t="str">
        <f t="shared" si="78"/>
        <v/>
      </c>
      <c r="T199" t="str">
        <f t="shared" si="88"/>
        <v/>
      </c>
      <c r="U199" t="str">
        <f t="shared" si="79"/>
        <v/>
      </c>
      <c r="V199" t="str">
        <f t="shared" si="89"/>
        <v/>
      </c>
      <c r="W199" t="str">
        <f t="shared" si="80"/>
        <v/>
      </c>
      <c r="X199" t="str">
        <f t="shared" si="90"/>
        <v/>
      </c>
      <c r="Y199" t="str">
        <f t="shared" si="81"/>
        <v/>
      </c>
      <c r="Z199" t="str">
        <f t="shared" si="91"/>
        <v/>
      </c>
      <c r="AA199" t="str">
        <f t="shared" si="82"/>
        <v/>
      </c>
      <c r="AB199" t="str">
        <f t="shared" si="92"/>
        <v/>
      </c>
      <c r="AC199" t="str">
        <f t="shared" si="83"/>
        <v/>
      </c>
      <c r="AD199" t="str">
        <f t="shared" si="93"/>
        <v/>
      </c>
      <c r="AE199" t="str">
        <f t="shared" si="84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4" t="str">
        <f t="shared" si="70"/>
        <v/>
      </c>
      <c r="C200" s="94"/>
      <c r="D200" s="94"/>
      <c r="E200" s="94"/>
      <c r="F200" s="94"/>
      <c r="G200" s="93" t="str">
        <f t="shared" si="71"/>
        <v/>
      </c>
      <c r="H200" s="93"/>
      <c r="I200" s="93"/>
      <c r="J200" s="77" t="str">
        <f t="shared" si="72"/>
        <v/>
      </c>
      <c r="K200" s="87" t="str">
        <f t="shared" si="73"/>
        <v/>
      </c>
      <c r="L200" s="2" t="str">
        <f t="shared" si="74"/>
        <v/>
      </c>
      <c r="M200" t="str">
        <f t="shared" si="75"/>
        <v/>
      </c>
      <c r="N200" t="str">
        <f t="shared" si="85"/>
        <v/>
      </c>
      <c r="O200" t="str">
        <f t="shared" si="76"/>
        <v/>
      </c>
      <c r="P200" t="str">
        <f t="shared" si="86"/>
        <v/>
      </c>
      <c r="Q200" t="str">
        <f t="shared" si="77"/>
        <v/>
      </c>
      <c r="R200" t="str">
        <f t="shared" si="87"/>
        <v/>
      </c>
      <c r="S200" t="str">
        <f t="shared" si="78"/>
        <v/>
      </c>
      <c r="T200" t="str">
        <f t="shared" si="88"/>
        <v/>
      </c>
      <c r="U200" t="str">
        <f t="shared" si="79"/>
        <v/>
      </c>
      <c r="V200" t="str">
        <f t="shared" si="89"/>
        <v/>
      </c>
      <c r="W200" t="str">
        <f t="shared" si="80"/>
        <v/>
      </c>
      <c r="X200" t="str">
        <f t="shared" si="90"/>
        <v/>
      </c>
      <c r="Y200" t="str">
        <f t="shared" si="81"/>
        <v/>
      </c>
      <c r="Z200" t="str">
        <f t="shared" si="91"/>
        <v/>
      </c>
      <c r="AA200" t="str">
        <f t="shared" si="82"/>
        <v/>
      </c>
      <c r="AB200" t="str">
        <f t="shared" si="92"/>
        <v/>
      </c>
      <c r="AC200" t="str">
        <f t="shared" si="83"/>
        <v/>
      </c>
      <c r="AD200" t="str">
        <f t="shared" si="93"/>
        <v/>
      </c>
      <c r="AE200" t="str">
        <f t="shared" si="84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4" t="str">
        <f t="shared" si="70"/>
        <v/>
      </c>
      <c r="C201" s="94"/>
      <c r="D201" s="94"/>
      <c r="E201" s="94"/>
      <c r="F201" s="94"/>
      <c r="G201" s="93" t="str">
        <f t="shared" si="71"/>
        <v/>
      </c>
      <c r="H201" s="93"/>
      <c r="I201" s="93"/>
      <c r="J201" s="77" t="str">
        <f t="shared" si="72"/>
        <v/>
      </c>
      <c r="K201" s="87" t="str">
        <f t="shared" si="73"/>
        <v/>
      </c>
      <c r="L201" s="2" t="str">
        <f t="shared" si="74"/>
        <v/>
      </c>
      <c r="M201" t="str">
        <f t="shared" si="75"/>
        <v/>
      </c>
      <c r="N201" t="str">
        <f t="shared" si="85"/>
        <v/>
      </c>
      <c r="O201" t="str">
        <f t="shared" si="76"/>
        <v/>
      </c>
      <c r="P201" t="str">
        <f t="shared" si="86"/>
        <v/>
      </c>
      <c r="Q201" t="str">
        <f t="shared" si="77"/>
        <v/>
      </c>
      <c r="R201" t="str">
        <f t="shared" si="87"/>
        <v/>
      </c>
      <c r="S201" t="str">
        <f t="shared" si="78"/>
        <v/>
      </c>
      <c r="T201" t="str">
        <f t="shared" si="88"/>
        <v/>
      </c>
      <c r="U201" t="str">
        <f t="shared" si="79"/>
        <v/>
      </c>
      <c r="V201" t="str">
        <f t="shared" si="89"/>
        <v/>
      </c>
      <c r="W201" t="str">
        <f t="shared" si="80"/>
        <v/>
      </c>
      <c r="X201" t="str">
        <f t="shared" si="90"/>
        <v/>
      </c>
      <c r="Y201" t="str">
        <f t="shared" si="81"/>
        <v/>
      </c>
      <c r="Z201" t="str">
        <f t="shared" si="91"/>
        <v/>
      </c>
      <c r="AA201" t="str">
        <f t="shared" si="82"/>
        <v/>
      </c>
      <c r="AB201" t="str">
        <f t="shared" si="92"/>
        <v/>
      </c>
      <c r="AC201" t="str">
        <f t="shared" si="83"/>
        <v/>
      </c>
      <c r="AD201" t="str">
        <f t="shared" si="93"/>
        <v/>
      </c>
      <c r="AE201" t="str">
        <f t="shared" si="84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4" t="str">
        <f t="shared" si="70"/>
        <v/>
      </c>
      <c r="C202" s="94"/>
      <c r="D202" s="94"/>
      <c r="E202" s="94"/>
      <c r="F202" s="94"/>
      <c r="G202" s="93" t="str">
        <f t="shared" si="71"/>
        <v/>
      </c>
      <c r="H202" s="93"/>
      <c r="I202" s="93"/>
      <c r="J202" s="77" t="str">
        <f t="shared" si="72"/>
        <v/>
      </c>
      <c r="K202" s="87" t="str">
        <f t="shared" si="73"/>
        <v/>
      </c>
      <c r="L202" s="2" t="str">
        <f t="shared" si="74"/>
        <v/>
      </c>
      <c r="M202" t="str">
        <f t="shared" si="75"/>
        <v/>
      </c>
      <c r="N202" t="str">
        <f t="shared" si="85"/>
        <v/>
      </c>
      <c r="O202" t="str">
        <f t="shared" si="76"/>
        <v/>
      </c>
      <c r="P202" t="str">
        <f t="shared" si="86"/>
        <v/>
      </c>
      <c r="Q202" t="str">
        <f t="shared" si="77"/>
        <v/>
      </c>
      <c r="R202" t="str">
        <f t="shared" si="87"/>
        <v/>
      </c>
      <c r="S202" t="str">
        <f t="shared" si="78"/>
        <v/>
      </c>
      <c r="T202" t="str">
        <f t="shared" si="88"/>
        <v/>
      </c>
      <c r="U202" t="str">
        <f t="shared" si="79"/>
        <v/>
      </c>
      <c r="V202" t="str">
        <f t="shared" si="89"/>
        <v/>
      </c>
      <c r="W202" t="str">
        <f t="shared" si="80"/>
        <v/>
      </c>
      <c r="X202" t="str">
        <f t="shared" si="90"/>
        <v/>
      </c>
      <c r="Y202" t="str">
        <f t="shared" si="81"/>
        <v/>
      </c>
      <c r="Z202" t="str">
        <f t="shared" si="91"/>
        <v/>
      </c>
      <c r="AA202" t="str">
        <f t="shared" si="82"/>
        <v/>
      </c>
      <c r="AB202" t="str">
        <f t="shared" si="92"/>
        <v/>
      </c>
      <c r="AC202" t="str">
        <f t="shared" si="83"/>
        <v/>
      </c>
      <c r="AD202" t="str">
        <f t="shared" si="93"/>
        <v/>
      </c>
      <c r="AE202" t="str">
        <f t="shared" si="84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4" t="str">
        <f t="shared" si="70"/>
        <v/>
      </c>
      <c r="C203" s="94"/>
      <c r="D203" s="94"/>
      <c r="E203" s="94"/>
      <c r="F203" s="94"/>
      <c r="G203" s="93" t="str">
        <f t="shared" si="71"/>
        <v/>
      </c>
      <c r="H203" s="93"/>
      <c r="I203" s="93"/>
      <c r="J203" s="77" t="str">
        <f t="shared" si="72"/>
        <v/>
      </c>
      <c r="K203" s="87" t="str">
        <f t="shared" si="73"/>
        <v/>
      </c>
      <c r="L203" s="2" t="str">
        <f t="shared" si="74"/>
        <v/>
      </c>
      <c r="M203" t="str">
        <f t="shared" si="75"/>
        <v/>
      </c>
      <c r="N203" t="str">
        <f t="shared" si="85"/>
        <v/>
      </c>
      <c r="O203" t="str">
        <f t="shared" si="76"/>
        <v/>
      </c>
      <c r="P203" t="str">
        <f t="shared" si="86"/>
        <v/>
      </c>
      <c r="Q203" t="str">
        <f t="shared" si="77"/>
        <v/>
      </c>
      <c r="R203" t="str">
        <f t="shared" si="87"/>
        <v/>
      </c>
      <c r="S203" t="str">
        <f t="shared" si="78"/>
        <v/>
      </c>
      <c r="T203" t="str">
        <f t="shared" si="88"/>
        <v/>
      </c>
      <c r="U203" t="str">
        <f t="shared" si="79"/>
        <v/>
      </c>
      <c r="V203" t="str">
        <f t="shared" si="89"/>
        <v/>
      </c>
      <c r="W203" t="str">
        <f t="shared" si="80"/>
        <v/>
      </c>
      <c r="X203" t="str">
        <f t="shared" si="90"/>
        <v/>
      </c>
      <c r="Y203" t="str">
        <f t="shared" si="81"/>
        <v/>
      </c>
      <c r="Z203" t="str">
        <f t="shared" si="91"/>
        <v/>
      </c>
      <c r="AA203" t="str">
        <f t="shared" si="82"/>
        <v/>
      </c>
      <c r="AB203" t="str">
        <f t="shared" si="92"/>
        <v/>
      </c>
      <c r="AC203" t="str">
        <f t="shared" si="83"/>
        <v/>
      </c>
      <c r="AD203" t="str">
        <f t="shared" si="93"/>
        <v/>
      </c>
      <c r="AE203" t="str">
        <f t="shared" si="84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4" t="str">
        <f t="shared" si="70"/>
        <v/>
      </c>
      <c r="C204" s="94"/>
      <c r="D204" s="94"/>
      <c r="E204" s="94"/>
      <c r="F204" s="94"/>
      <c r="G204" s="93" t="str">
        <f t="shared" si="71"/>
        <v/>
      </c>
      <c r="H204" s="93"/>
      <c r="I204" s="93"/>
      <c r="J204" s="77" t="str">
        <f t="shared" si="72"/>
        <v/>
      </c>
      <c r="K204" s="87" t="str">
        <f t="shared" si="73"/>
        <v/>
      </c>
      <c r="L204" s="2" t="str">
        <f t="shared" si="74"/>
        <v/>
      </c>
      <c r="M204" t="str">
        <f t="shared" si="75"/>
        <v/>
      </c>
      <c r="N204" t="str">
        <f t="shared" si="85"/>
        <v/>
      </c>
      <c r="O204" t="str">
        <f t="shared" si="76"/>
        <v/>
      </c>
      <c r="P204" t="str">
        <f t="shared" si="86"/>
        <v/>
      </c>
      <c r="Q204" t="str">
        <f t="shared" si="77"/>
        <v/>
      </c>
      <c r="R204" t="str">
        <f t="shared" si="87"/>
        <v/>
      </c>
      <c r="S204" t="str">
        <f t="shared" si="78"/>
        <v/>
      </c>
      <c r="T204" t="str">
        <f t="shared" si="88"/>
        <v/>
      </c>
      <c r="U204" t="str">
        <f t="shared" si="79"/>
        <v/>
      </c>
      <c r="V204" t="str">
        <f t="shared" si="89"/>
        <v/>
      </c>
      <c r="W204" t="str">
        <f t="shared" si="80"/>
        <v/>
      </c>
      <c r="X204" t="str">
        <f t="shared" si="90"/>
        <v/>
      </c>
      <c r="Y204" t="str">
        <f t="shared" si="81"/>
        <v/>
      </c>
      <c r="Z204" t="str">
        <f t="shared" si="91"/>
        <v/>
      </c>
      <c r="AA204" t="str">
        <f t="shared" si="82"/>
        <v/>
      </c>
      <c r="AB204" t="str">
        <f t="shared" si="92"/>
        <v/>
      </c>
      <c r="AC204" t="str">
        <f t="shared" si="83"/>
        <v/>
      </c>
      <c r="AD204" t="str">
        <f t="shared" si="93"/>
        <v/>
      </c>
      <c r="AE204" t="str">
        <f t="shared" si="84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4" t="str">
        <f t="shared" si="70"/>
        <v/>
      </c>
      <c r="C205" s="94"/>
      <c r="D205" s="94"/>
      <c r="E205" s="94"/>
      <c r="F205" s="94"/>
      <c r="G205" s="93" t="str">
        <f t="shared" si="71"/>
        <v/>
      </c>
      <c r="H205" s="93"/>
      <c r="I205" s="93"/>
      <c r="J205" s="77" t="str">
        <f t="shared" si="72"/>
        <v/>
      </c>
      <c r="K205" s="87" t="str">
        <f t="shared" si="73"/>
        <v/>
      </c>
      <c r="L205" s="2" t="str">
        <f t="shared" si="74"/>
        <v/>
      </c>
      <c r="M205" t="str">
        <f t="shared" si="75"/>
        <v/>
      </c>
      <c r="N205" t="str">
        <f t="shared" si="85"/>
        <v/>
      </c>
      <c r="O205" t="str">
        <f t="shared" si="76"/>
        <v/>
      </c>
      <c r="P205" t="str">
        <f t="shared" si="86"/>
        <v/>
      </c>
      <c r="Q205" t="str">
        <f t="shared" si="77"/>
        <v/>
      </c>
      <c r="R205" t="str">
        <f t="shared" si="87"/>
        <v/>
      </c>
      <c r="S205" t="str">
        <f t="shared" si="78"/>
        <v/>
      </c>
      <c r="T205" t="str">
        <f t="shared" si="88"/>
        <v/>
      </c>
      <c r="U205" t="str">
        <f t="shared" si="79"/>
        <v/>
      </c>
      <c r="V205" t="str">
        <f t="shared" si="89"/>
        <v/>
      </c>
      <c r="W205" t="str">
        <f t="shared" si="80"/>
        <v/>
      </c>
      <c r="X205" t="str">
        <f t="shared" si="90"/>
        <v/>
      </c>
      <c r="Y205" t="str">
        <f t="shared" si="81"/>
        <v/>
      </c>
      <c r="Z205" t="str">
        <f t="shared" si="91"/>
        <v/>
      </c>
      <c r="AA205" t="str">
        <f t="shared" si="82"/>
        <v/>
      </c>
      <c r="AB205" t="str">
        <f t="shared" si="92"/>
        <v/>
      </c>
      <c r="AC205" t="str">
        <f t="shared" si="83"/>
        <v/>
      </c>
      <c r="AD205" t="str">
        <f t="shared" si="93"/>
        <v/>
      </c>
      <c r="AE205" t="str">
        <f t="shared" si="84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4" t="str">
        <f t="shared" si="70"/>
        <v/>
      </c>
      <c r="C206" s="94"/>
      <c r="D206" s="94"/>
      <c r="E206" s="94"/>
      <c r="F206" s="94"/>
      <c r="G206" s="93" t="str">
        <f t="shared" si="71"/>
        <v/>
      </c>
      <c r="H206" s="93"/>
      <c r="I206" s="93"/>
      <c r="J206" s="77" t="str">
        <f t="shared" si="72"/>
        <v/>
      </c>
      <c r="K206" s="87" t="str">
        <f t="shared" si="73"/>
        <v/>
      </c>
      <c r="L206" s="2" t="str">
        <f t="shared" si="74"/>
        <v/>
      </c>
      <c r="M206" t="str">
        <f t="shared" si="75"/>
        <v/>
      </c>
      <c r="N206" t="str">
        <f t="shared" si="85"/>
        <v/>
      </c>
      <c r="O206" t="str">
        <f t="shared" si="76"/>
        <v/>
      </c>
      <c r="P206" t="str">
        <f t="shared" si="86"/>
        <v/>
      </c>
      <c r="Q206" t="str">
        <f t="shared" si="77"/>
        <v/>
      </c>
      <c r="R206" t="str">
        <f t="shared" si="87"/>
        <v/>
      </c>
      <c r="S206" t="str">
        <f t="shared" si="78"/>
        <v/>
      </c>
      <c r="T206" t="str">
        <f t="shared" si="88"/>
        <v/>
      </c>
      <c r="U206" t="str">
        <f t="shared" si="79"/>
        <v/>
      </c>
      <c r="V206" t="str">
        <f t="shared" si="89"/>
        <v/>
      </c>
      <c r="W206" t="str">
        <f t="shared" si="80"/>
        <v/>
      </c>
      <c r="X206" t="str">
        <f t="shared" si="90"/>
        <v/>
      </c>
      <c r="Y206" t="str">
        <f t="shared" si="81"/>
        <v/>
      </c>
      <c r="Z206" t="str">
        <f t="shared" si="91"/>
        <v/>
      </c>
      <c r="AA206" t="str">
        <f t="shared" si="82"/>
        <v/>
      </c>
      <c r="AB206" t="str">
        <f t="shared" si="92"/>
        <v/>
      </c>
      <c r="AC206" t="str">
        <f t="shared" si="83"/>
        <v/>
      </c>
      <c r="AD206" t="str">
        <f t="shared" si="93"/>
        <v/>
      </c>
      <c r="AE206" t="str">
        <f t="shared" si="84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4" t="str">
        <f t="shared" si="70"/>
        <v/>
      </c>
      <c r="C207" s="94"/>
      <c r="D207" s="94"/>
      <c r="E207" s="94"/>
      <c r="F207" s="94"/>
      <c r="G207" s="93" t="str">
        <f t="shared" si="71"/>
        <v/>
      </c>
      <c r="H207" s="93"/>
      <c r="I207" s="93"/>
      <c r="J207" s="77" t="str">
        <f t="shared" si="72"/>
        <v/>
      </c>
      <c r="K207" s="87" t="str">
        <f t="shared" si="73"/>
        <v/>
      </c>
      <c r="L207" s="2" t="str">
        <f t="shared" si="74"/>
        <v/>
      </c>
      <c r="M207" t="str">
        <f t="shared" si="75"/>
        <v/>
      </c>
      <c r="N207" t="str">
        <f t="shared" si="85"/>
        <v/>
      </c>
      <c r="O207" t="str">
        <f t="shared" si="76"/>
        <v/>
      </c>
      <c r="P207" t="str">
        <f t="shared" si="86"/>
        <v/>
      </c>
      <c r="Q207" t="str">
        <f t="shared" si="77"/>
        <v/>
      </c>
      <c r="R207" t="str">
        <f t="shared" si="87"/>
        <v/>
      </c>
      <c r="S207" t="str">
        <f t="shared" si="78"/>
        <v/>
      </c>
      <c r="T207" t="str">
        <f t="shared" si="88"/>
        <v/>
      </c>
      <c r="U207" t="str">
        <f t="shared" si="79"/>
        <v/>
      </c>
      <c r="V207" t="str">
        <f t="shared" si="89"/>
        <v/>
      </c>
      <c r="W207" t="str">
        <f t="shared" si="80"/>
        <v/>
      </c>
      <c r="X207" t="str">
        <f t="shared" si="90"/>
        <v/>
      </c>
      <c r="Y207" t="str">
        <f t="shared" si="81"/>
        <v/>
      </c>
      <c r="Z207" t="str">
        <f t="shared" si="91"/>
        <v/>
      </c>
      <c r="AA207" t="str">
        <f t="shared" si="82"/>
        <v/>
      </c>
      <c r="AB207" t="str">
        <f t="shared" si="92"/>
        <v/>
      </c>
      <c r="AC207" t="str">
        <f t="shared" si="83"/>
        <v/>
      </c>
      <c r="AD207" t="str">
        <f t="shared" si="93"/>
        <v/>
      </c>
      <c r="AE207" t="str">
        <f t="shared" si="84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4" t="str">
        <f t="shared" si="70"/>
        <v/>
      </c>
      <c r="C208" s="94"/>
      <c r="D208" s="94"/>
      <c r="E208" s="94"/>
      <c r="F208" s="94"/>
      <c r="G208" s="93" t="str">
        <f t="shared" si="71"/>
        <v/>
      </c>
      <c r="H208" s="93"/>
      <c r="I208" s="93"/>
      <c r="J208" s="77" t="str">
        <f t="shared" si="72"/>
        <v/>
      </c>
      <c r="K208" s="87" t="str">
        <f t="shared" si="73"/>
        <v/>
      </c>
      <c r="L208" s="2" t="str">
        <f t="shared" si="74"/>
        <v/>
      </c>
      <c r="M208" t="str">
        <f t="shared" si="75"/>
        <v/>
      </c>
      <c r="N208" t="str">
        <f t="shared" si="85"/>
        <v/>
      </c>
      <c r="O208" t="str">
        <f t="shared" si="76"/>
        <v/>
      </c>
      <c r="P208" t="str">
        <f t="shared" si="86"/>
        <v/>
      </c>
      <c r="Q208" t="str">
        <f t="shared" si="77"/>
        <v/>
      </c>
      <c r="R208" t="str">
        <f t="shared" si="87"/>
        <v/>
      </c>
      <c r="S208" t="str">
        <f t="shared" si="78"/>
        <v/>
      </c>
      <c r="T208" t="str">
        <f t="shared" si="88"/>
        <v/>
      </c>
      <c r="U208" t="str">
        <f t="shared" si="79"/>
        <v/>
      </c>
      <c r="V208" t="str">
        <f t="shared" si="89"/>
        <v/>
      </c>
      <c r="W208" t="str">
        <f t="shared" si="80"/>
        <v/>
      </c>
      <c r="X208" t="str">
        <f t="shared" si="90"/>
        <v/>
      </c>
      <c r="Y208" t="str">
        <f t="shared" si="81"/>
        <v/>
      </c>
      <c r="Z208" t="str">
        <f t="shared" si="91"/>
        <v/>
      </c>
      <c r="AA208" t="str">
        <f t="shared" si="82"/>
        <v/>
      </c>
      <c r="AB208" t="str">
        <f t="shared" si="92"/>
        <v/>
      </c>
      <c r="AC208" t="str">
        <f t="shared" si="83"/>
        <v/>
      </c>
      <c r="AD208" t="str">
        <f t="shared" si="93"/>
        <v/>
      </c>
      <c r="AE208" t="str">
        <f t="shared" si="84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4" t="str">
        <f t="shared" si="70"/>
        <v/>
      </c>
      <c r="C209" s="94"/>
      <c r="D209" s="94"/>
      <c r="E209" s="94"/>
      <c r="F209" s="94"/>
      <c r="G209" s="93" t="str">
        <f t="shared" si="71"/>
        <v/>
      </c>
      <c r="H209" s="93"/>
      <c r="I209" s="93"/>
      <c r="J209" s="77" t="str">
        <f t="shared" si="72"/>
        <v/>
      </c>
      <c r="K209" s="87" t="str">
        <f t="shared" si="73"/>
        <v/>
      </c>
      <c r="L209" s="2" t="str">
        <f t="shared" si="74"/>
        <v/>
      </c>
      <c r="M209" t="str">
        <f t="shared" si="75"/>
        <v/>
      </c>
      <c r="N209" t="str">
        <f t="shared" si="85"/>
        <v/>
      </c>
      <c r="O209" t="str">
        <f t="shared" si="76"/>
        <v/>
      </c>
      <c r="P209" t="str">
        <f t="shared" si="86"/>
        <v/>
      </c>
      <c r="Q209" t="str">
        <f t="shared" si="77"/>
        <v/>
      </c>
      <c r="R209" t="str">
        <f t="shared" si="87"/>
        <v/>
      </c>
      <c r="S209" t="str">
        <f t="shared" si="78"/>
        <v/>
      </c>
      <c r="T209" t="str">
        <f t="shared" si="88"/>
        <v/>
      </c>
      <c r="U209" t="str">
        <f t="shared" si="79"/>
        <v/>
      </c>
      <c r="V209" t="str">
        <f t="shared" si="89"/>
        <v/>
      </c>
      <c r="W209" t="str">
        <f t="shared" si="80"/>
        <v/>
      </c>
      <c r="X209" t="str">
        <f t="shared" si="90"/>
        <v/>
      </c>
      <c r="Y209" t="str">
        <f t="shared" si="81"/>
        <v/>
      </c>
      <c r="Z209" t="str">
        <f t="shared" si="91"/>
        <v/>
      </c>
      <c r="AA209" t="str">
        <f t="shared" si="82"/>
        <v/>
      </c>
      <c r="AB209" t="str">
        <f t="shared" si="92"/>
        <v/>
      </c>
      <c r="AC209" t="str">
        <f t="shared" si="83"/>
        <v/>
      </c>
      <c r="AD209" t="str">
        <f t="shared" si="93"/>
        <v/>
      </c>
      <c r="AE209" t="str">
        <f t="shared" si="84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4" t="str">
        <f t="shared" si="70"/>
        <v/>
      </c>
      <c r="C210" s="94"/>
      <c r="D210" s="94"/>
      <c r="E210" s="94"/>
      <c r="F210" s="94"/>
      <c r="G210" s="93" t="str">
        <f t="shared" si="71"/>
        <v/>
      </c>
      <c r="H210" s="93"/>
      <c r="I210" s="93"/>
      <c r="J210" s="77" t="str">
        <f t="shared" si="72"/>
        <v/>
      </c>
      <c r="K210" s="87" t="str">
        <f t="shared" si="73"/>
        <v/>
      </c>
      <c r="L210" s="2" t="str">
        <f t="shared" si="74"/>
        <v/>
      </c>
      <c r="M210" t="str">
        <f t="shared" si="75"/>
        <v/>
      </c>
      <c r="N210" t="str">
        <f t="shared" si="85"/>
        <v/>
      </c>
      <c r="O210" t="str">
        <f t="shared" si="76"/>
        <v/>
      </c>
      <c r="P210" t="str">
        <f t="shared" si="86"/>
        <v/>
      </c>
      <c r="Q210" t="str">
        <f t="shared" si="77"/>
        <v/>
      </c>
      <c r="R210" t="str">
        <f t="shared" si="87"/>
        <v/>
      </c>
      <c r="S210" t="str">
        <f t="shared" si="78"/>
        <v/>
      </c>
      <c r="T210" t="str">
        <f t="shared" si="88"/>
        <v/>
      </c>
      <c r="U210" t="str">
        <f t="shared" si="79"/>
        <v/>
      </c>
      <c r="V210" t="str">
        <f t="shared" si="89"/>
        <v/>
      </c>
      <c r="W210" t="str">
        <f t="shared" si="80"/>
        <v/>
      </c>
      <c r="X210" t="str">
        <f t="shared" si="90"/>
        <v/>
      </c>
      <c r="Y210" t="str">
        <f t="shared" si="81"/>
        <v/>
      </c>
      <c r="Z210" t="str">
        <f t="shared" si="91"/>
        <v/>
      </c>
      <c r="AA210" t="str">
        <f t="shared" si="82"/>
        <v/>
      </c>
      <c r="AB210" t="str">
        <f t="shared" si="92"/>
        <v/>
      </c>
      <c r="AC210" t="str">
        <f t="shared" si="83"/>
        <v/>
      </c>
      <c r="AD210" t="str">
        <f t="shared" si="93"/>
        <v/>
      </c>
      <c r="AE210" t="str">
        <f t="shared" si="84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4" t="str">
        <f t="shared" si="70"/>
        <v/>
      </c>
      <c r="C211" s="94"/>
      <c r="D211" s="94"/>
      <c r="E211" s="94"/>
      <c r="F211" s="94"/>
      <c r="G211" s="93" t="str">
        <f t="shared" si="71"/>
        <v/>
      </c>
      <c r="H211" s="93"/>
      <c r="I211" s="93"/>
      <c r="J211" s="77" t="str">
        <f t="shared" si="72"/>
        <v/>
      </c>
      <c r="K211" s="87" t="str">
        <f t="shared" si="73"/>
        <v/>
      </c>
      <c r="L211" s="2" t="str">
        <f t="shared" si="74"/>
        <v/>
      </c>
      <c r="M211" t="str">
        <f t="shared" si="75"/>
        <v/>
      </c>
      <c r="N211" t="str">
        <f t="shared" si="85"/>
        <v/>
      </c>
      <c r="O211" t="str">
        <f t="shared" si="76"/>
        <v/>
      </c>
      <c r="P211" t="str">
        <f t="shared" si="86"/>
        <v/>
      </c>
      <c r="Q211" t="str">
        <f t="shared" si="77"/>
        <v/>
      </c>
      <c r="R211" t="str">
        <f t="shared" si="87"/>
        <v/>
      </c>
      <c r="S211" t="str">
        <f t="shared" si="78"/>
        <v/>
      </c>
      <c r="T211" t="str">
        <f t="shared" si="88"/>
        <v/>
      </c>
      <c r="U211" t="str">
        <f t="shared" si="79"/>
        <v/>
      </c>
      <c r="V211" t="str">
        <f t="shared" si="89"/>
        <v/>
      </c>
      <c r="W211" t="str">
        <f t="shared" si="80"/>
        <v/>
      </c>
      <c r="X211" t="str">
        <f t="shared" si="90"/>
        <v/>
      </c>
      <c r="Y211" t="str">
        <f t="shared" si="81"/>
        <v/>
      </c>
      <c r="Z211" t="str">
        <f t="shared" si="91"/>
        <v/>
      </c>
      <c r="AA211" t="str">
        <f t="shared" si="82"/>
        <v/>
      </c>
      <c r="AB211" t="str">
        <f t="shared" si="92"/>
        <v/>
      </c>
      <c r="AC211" t="str">
        <f t="shared" si="83"/>
        <v/>
      </c>
      <c r="AD211" t="str">
        <f t="shared" si="93"/>
        <v/>
      </c>
      <c r="AE211" t="str">
        <f t="shared" si="84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4" t="str">
        <f t="shared" si="70"/>
        <v/>
      </c>
      <c r="C212" s="94"/>
      <c r="D212" s="94"/>
      <c r="E212" s="94"/>
      <c r="F212" s="94"/>
      <c r="G212" s="93" t="str">
        <f t="shared" si="71"/>
        <v/>
      </c>
      <c r="H212" s="93"/>
      <c r="I212" s="93"/>
      <c r="J212" s="77" t="str">
        <f t="shared" si="72"/>
        <v/>
      </c>
      <c r="K212" s="87" t="str">
        <f t="shared" si="73"/>
        <v/>
      </c>
      <c r="L212" s="2" t="str">
        <f t="shared" si="74"/>
        <v/>
      </c>
      <c r="M212" t="str">
        <f t="shared" si="75"/>
        <v/>
      </c>
      <c r="N212" t="str">
        <f t="shared" si="85"/>
        <v/>
      </c>
      <c r="O212" t="str">
        <f t="shared" si="76"/>
        <v/>
      </c>
      <c r="P212" t="str">
        <f t="shared" si="86"/>
        <v/>
      </c>
      <c r="Q212" t="str">
        <f t="shared" si="77"/>
        <v/>
      </c>
      <c r="R212" t="str">
        <f t="shared" si="87"/>
        <v/>
      </c>
      <c r="S212" t="str">
        <f t="shared" si="78"/>
        <v/>
      </c>
      <c r="T212" t="str">
        <f t="shared" si="88"/>
        <v/>
      </c>
      <c r="U212" t="str">
        <f t="shared" si="79"/>
        <v/>
      </c>
      <c r="V212" t="str">
        <f t="shared" si="89"/>
        <v/>
      </c>
      <c r="W212" t="str">
        <f t="shared" si="80"/>
        <v/>
      </c>
      <c r="X212" t="str">
        <f t="shared" si="90"/>
        <v/>
      </c>
      <c r="Y212" t="str">
        <f t="shared" si="81"/>
        <v/>
      </c>
      <c r="Z212" t="str">
        <f t="shared" si="91"/>
        <v/>
      </c>
      <c r="AA212" t="str">
        <f t="shared" si="82"/>
        <v/>
      </c>
      <c r="AB212" t="str">
        <f t="shared" si="92"/>
        <v/>
      </c>
      <c r="AC212" t="str">
        <f t="shared" si="83"/>
        <v/>
      </c>
      <c r="AD212" t="str">
        <f t="shared" si="93"/>
        <v/>
      </c>
      <c r="AE212" t="str">
        <f t="shared" si="84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4" t="str">
        <f t="shared" si="70"/>
        <v/>
      </c>
      <c r="C213" s="94"/>
      <c r="D213" s="94"/>
      <c r="E213" s="94"/>
      <c r="F213" s="94"/>
      <c r="G213" s="93" t="str">
        <f t="shared" si="71"/>
        <v/>
      </c>
      <c r="H213" s="93"/>
      <c r="I213" s="93"/>
      <c r="J213" s="77" t="str">
        <f t="shared" si="72"/>
        <v/>
      </c>
      <c r="K213" s="87" t="str">
        <f t="shared" si="73"/>
        <v/>
      </c>
      <c r="L213" s="2" t="str">
        <f t="shared" si="74"/>
        <v/>
      </c>
      <c r="M213" t="str">
        <f t="shared" si="75"/>
        <v/>
      </c>
      <c r="N213" t="str">
        <f t="shared" si="85"/>
        <v/>
      </c>
      <c r="O213" t="str">
        <f t="shared" si="76"/>
        <v/>
      </c>
      <c r="P213" t="str">
        <f t="shared" si="86"/>
        <v/>
      </c>
      <c r="Q213" t="str">
        <f t="shared" si="77"/>
        <v/>
      </c>
      <c r="R213" t="str">
        <f t="shared" si="87"/>
        <v/>
      </c>
      <c r="S213" t="str">
        <f t="shared" si="78"/>
        <v/>
      </c>
      <c r="T213" t="str">
        <f t="shared" si="88"/>
        <v/>
      </c>
      <c r="U213" t="str">
        <f t="shared" si="79"/>
        <v/>
      </c>
      <c r="V213" t="str">
        <f t="shared" si="89"/>
        <v/>
      </c>
      <c r="W213" t="str">
        <f t="shared" si="80"/>
        <v/>
      </c>
      <c r="X213" t="str">
        <f t="shared" si="90"/>
        <v/>
      </c>
      <c r="Y213" t="str">
        <f t="shared" si="81"/>
        <v/>
      </c>
      <c r="Z213" t="str">
        <f t="shared" si="91"/>
        <v/>
      </c>
      <c r="AA213" t="str">
        <f t="shared" si="82"/>
        <v/>
      </c>
      <c r="AB213" t="str">
        <f t="shared" si="92"/>
        <v/>
      </c>
      <c r="AC213" t="str">
        <f t="shared" si="83"/>
        <v/>
      </c>
      <c r="AD213" t="str">
        <f t="shared" si="93"/>
        <v/>
      </c>
      <c r="AE213" t="str">
        <f t="shared" si="84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4" t="str">
        <f t="shared" si="70"/>
        <v/>
      </c>
      <c r="C214" s="94"/>
      <c r="D214" s="94"/>
      <c r="E214" s="94"/>
      <c r="F214" s="94"/>
      <c r="G214" s="93" t="str">
        <f t="shared" si="71"/>
        <v/>
      </c>
      <c r="H214" s="93"/>
      <c r="I214" s="93"/>
      <c r="J214" s="77" t="str">
        <f t="shared" si="72"/>
        <v/>
      </c>
      <c r="K214" s="87" t="str">
        <f t="shared" si="73"/>
        <v/>
      </c>
      <c r="L214" s="2" t="str">
        <f t="shared" si="74"/>
        <v/>
      </c>
      <c r="M214" t="str">
        <f t="shared" si="75"/>
        <v/>
      </c>
      <c r="N214" t="str">
        <f t="shared" si="85"/>
        <v/>
      </c>
      <c r="O214" t="str">
        <f t="shared" si="76"/>
        <v/>
      </c>
      <c r="P214" t="str">
        <f t="shared" si="86"/>
        <v/>
      </c>
      <c r="Q214" t="str">
        <f t="shared" si="77"/>
        <v/>
      </c>
      <c r="R214" t="str">
        <f t="shared" si="87"/>
        <v/>
      </c>
      <c r="S214" t="str">
        <f t="shared" si="78"/>
        <v/>
      </c>
      <c r="T214" t="str">
        <f t="shared" si="88"/>
        <v/>
      </c>
      <c r="U214" t="str">
        <f t="shared" si="79"/>
        <v/>
      </c>
      <c r="V214" t="str">
        <f t="shared" si="89"/>
        <v/>
      </c>
      <c r="W214" t="str">
        <f t="shared" si="80"/>
        <v/>
      </c>
      <c r="X214" t="str">
        <f t="shared" si="90"/>
        <v/>
      </c>
      <c r="Y214" t="str">
        <f t="shared" si="81"/>
        <v/>
      </c>
      <c r="Z214" t="str">
        <f t="shared" si="91"/>
        <v/>
      </c>
      <c r="AA214" t="str">
        <f t="shared" si="82"/>
        <v/>
      </c>
      <c r="AB214" t="str">
        <f t="shared" si="92"/>
        <v/>
      </c>
      <c r="AC214" t="str">
        <f t="shared" si="83"/>
        <v/>
      </c>
      <c r="AD214" t="str">
        <f t="shared" si="93"/>
        <v/>
      </c>
      <c r="AE214" t="str">
        <f t="shared" si="84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4" t="str">
        <f t="shared" si="70"/>
        <v/>
      </c>
      <c r="C215" s="94"/>
      <c r="D215" s="94"/>
      <c r="E215" s="94"/>
      <c r="F215" s="94"/>
      <c r="G215" s="93" t="str">
        <f t="shared" si="71"/>
        <v/>
      </c>
      <c r="H215" s="93"/>
      <c r="I215" s="93"/>
      <c r="J215" s="77" t="str">
        <f t="shared" si="72"/>
        <v/>
      </c>
      <c r="K215" s="87" t="str">
        <f t="shared" si="73"/>
        <v/>
      </c>
      <c r="L215" s="2" t="str">
        <f t="shared" si="74"/>
        <v/>
      </c>
      <c r="M215" t="str">
        <f t="shared" si="75"/>
        <v/>
      </c>
      <c r="N215" t="str">
        <f t="shared" si="85"/>
        <v/>
      </c>
      <c r="O215" t="str">
        <f t="shared" si="76"/>
        <v/>
      </c>
      <c r="P215" t="str">
        <f t="shared" si="86"/>
        <v/>
      </c>
      <c r="Q215" t="str">
        <f t="shared" si="77"/>
        <v/>
      </c>
      <c r="R215" t="str">
        <f t="shared" si="87"/>
        <v/>
      </c>
      <c r="S215" t="str">
        <f t="shared" si="78"/>
        <v/>
      </c>
      <c r="T215" t="str">
        <f t="shared" si="88"/>
        <v/>
      </c>
      <c r="U215" t="str">
        <f t="shared" si="79"/>
        <v/>
      </c>
      <c r="V215" t="str">
        <f t="shared" si="89"/>
        <v/>
      </c>
      <c r="W215" t="str">
        <f t="shared" si="80"/>
        <v/>
      </c>
      <c r="X215" t="str">
        <f t="shared" si="90"/>
        <v/>
      </c>
      <c r="Y215" t="str">
        <f t="shared" si="81"/>
        <v/>
      </c>
      <c r="Z215" t="str">
        <f t="shared" si="91"/>
        <v/>
      </c>
      <c r="AA215" t="str">
        <f t="shared" si="82"/>
        <v/>
      </c>
      <c r="AB215" t="str">
        <f t="shared" si="92"/>
        <v/>
      </c>
      <c r="AC215" t="str">
        <f t="shared" si="83"/>
        <v/>
      </c>
      <c r="AD215" t="str">
        <f t="shared" si="93"/>
        <v/>
      </c>
      <c r="AE215" t="str">
        <f t="shared" si="84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4" t="str">
        <f t="shared" si="70"/>
        <v/>
      </c>
      <c r="C216" s="94"/>
      <c r="D216" s="94"/>
      <c r="E216" s="94"/>
      <c r="F216" s="94"/>
      <c r="G216" s="93" t="str">
        <f t="shared" si="71"/>
        <v/>
      </c>
      <c r="H216" s="93"/>
      <c r="I216" s="93"/>
      <c r="J216" s="77" t="str">
        <f t="shared" si="72"/>
        <v/>
      </c>
      <c r="K216" s="87" t="str">
        <f t="shared" si="73"/>
        <v/>
      </c>
      <c r="L216" s="2" t="str">
        <f t="shared" si="74"/>
        <v/>
      </c>
      <c r="M216" t="str">
        <f t="shared" si="75"/>
        <v/>
      </c>
      <c r="N216" t="str">
        <f t="shared" si="85"/>
        <v/>
      </c>
      <c r="O216" t="str">
        <f t="shared" si="76"/>
        <v/>
      </c>
      <c r="P216" t="str">
        <f t="shared" si="86"/>
        <v/>
      </c>
      <c r="Q216" t="str">
        <f t="shared" si="77"/>
        <v/>
      </c>
      <c r="R216" t="str">
        <f t="shared" si="87"/>
        <v/>
      </c>
      <c r="S216" t="str">
        <f t="shared" si="78"/>
        <v/>
      </c>
      <c r="T216" t="str">
        <f t="shared" si="88"/>
        <v/>
      </c>
      <c r="U216" t="str">
        <f t="shared" si="79"/>
        <v/>
      </c>
      <c r="V216" t="str">
        <f t="shared" si="89"/>
        <v/>
      </c>
      <c r="W216" t="str">
        <f t="shared" si="80"/>
        <v/>
      </c>
      <c r="X216" t="str">
        <f t="shared" si="90"/>
        <v/>
      </c>
      <c r="Y216" t="str">
        <f t="shared" si="81"/>
        <v/>
      </c>
      <c r="Z216" t="str">
        <f t="shared" si="91"/>
        <v/>
      </c>
      <c r="AA216" t="str">
        <f t="shared" si="82"/>
        <v/>
      </c>
      <c r="AB216" t="str">
        <f t="shared" si="92"/>
        <v/>
      </c>
      <c r="AC216" t="str">
        <f t="shared" si="83"/>
        <v/>
      </c>
      <c r="AD216" t="str">
        <f t="shared" si="93"/>
        <v/>
      </c>
      <c r="AE216" t="str">
        <f t="shared" si="84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4" t="str">
        <f t="shared" si="70"/>
        <v/>
      </c>
      <c r="C217" s="94"/>
      <c r="D217" s="94"/>
      <c r="E217" s="94"/>
      <c r="F217" s="94"/>
      <c r="G217" s="93" t="str">
        <f t="shared" si="71"/>
        <v/>
      </c>
      <c r="H217" s="93"/>
      <c r="I217" s="93"/>
      <c r="J217" s="77" t="str">
        <f t="shared" si="72"/>
        <v/>
      </c>
      <c r="K217" s="87" t="str">
        <f t="shared" si="73"/>
        <v/>
      </c>
      <c r="L217" s="2" t="str">
        <f t="shared" si="74"/>
        <v/>
      </c>
      <c r="M217" t="str">
        <f t="shared" si="75"/>
        <v/>
      </c>
      <c r="N217" t="str">
        <f t="shared" si="85"/>
        <v/>
      </c>
      <c r="O217" t="str">
        <f t="shared" si="76"/>
        <v/>
      </c>
      <c r="P217" t="str">
        <f t="shared" si="86"/>
        <v/>
      </c>
      <c r="Q217" t="str">
        <f t="shared" si="77"/>
        <v/>
      </c>
      <c r="R217" t="str">
        <f t="shared" si="87"/>
        <v/>
      </c>
      <c r="S217" t="str">
        <f t="shared" si="78"/>
        <v/>
      </c>
      <c r="T217" t="str">
        <f t="shared" si="88"/>
        <v/>
      </c>
      <c r="U217" t="str">
        <f t="shared" si="79"/>
        <v/>
      </c>
      <c r="V217" t="str">
        <f t="shared" si="89"/>
        <v/>
      </c>
      <c r="W217" t="str">
        <f t="shared" si="80"/>
        <v/>
      </c>
      <c r="X217" t="str">
        <f t="shared" si="90"/>
        <v/>
      </c>
      <c r="Y217" t="str">
        <f t="shared" si="81"/>
        <v/>
      </c>
      <c r="Z217" t="str">
        <f t="shared" si="91"/>
        <v/>
      </c>
      <c r="AA217" t="str">
        <f t="shared" si="82"/>
        <v/>
      </c>
      <c r="AB217" t="str">
        <f t="shared" si="92"/>
        <v/>
      </c>
      <c r="AC217" t="str">
        <f t="shared" si="83"/>
        <v/>
      </c>
      <c r="AD217" t="str">
        <f t="shared" si="93"/>
        <v/>
      </c>
      <c r="AE217" t="str">
        <f t="shared" si="84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4" t="str">
        <f t="shared" si="70"/>
        <v/>
      </c>
      <c r="C218" s="94"/>
      <c r="D218" s="94"/>
      <c r="E218" s="94"/>
      <c r="F218" s="94"/>
      <c r="G218" s="93" t="str">
        <f t="shared" si="71"/>
        <v/>
      </c>
      <c r="H218" s="93"/>
      <c r="I218" s="93"/>
      <c r="J218" s="77" t="str">
        <f t="shared" si="72"/>
        <v/>
      </c>
      <c r="K218" s="87" t="str">
        <f t="shared" si="73"/>
        <v/>
      </c>
      <c r="L218" s="2" t="str">
        <f t="shared" si="74"/>
        <v/>
      </c>
      <c r="M218" t="str">
        <f t="shared" si="75"/>
        <v/>
      </c>
      <c r="N218" t="str">
        <f t="shared" si="85"/>
        <v/>
      </c>
      <c r="O218" t="str">
        <f t="shared" si="76"/>
        <v/>
      </c>
      <c r="P218" t="str">
        <f t="shared" si="86"/>
        <v/>
      </c>
      <c r="Q218" t="str">
        <f t="shared" si="77"/>
        <v/>
      </c>
      <c r="R218" t="str">
        <f t="shared" si="87"/>
        <v/>
      </c>
      <c r="S218" t="str">
        <f t="shared" si="78"/>
        <v/>
      </c>
      <c r="T218" t="str">
        <f t="shared" si="88"/>
        <v/>
      </c>
      <c r="U218" t="str">
        <f t="shared" si="79"/>
        <v/>
      </c>
      <c r="V218" t="str">
        <f t="shared" si="89"/>
        <v/>
      </c>
      <c r="W218" t="str">
        <f t="shared" si="80"/>
        <v/>
      </c>
      <c r="X218" t="str">
        <f t="shared" si="90"/>
        <v/>
      </c>
      <c r="Y218" t="str">
        <f t="shared" si="81"/>
        <v/>
      </c>
      <c r="Z218" t="str">
        <f t="shared" si="91"/>
        <v/>
      </c>
      <c r="AA218" t="str">
        <f t="shared" si="82"/>
        <v/>
      </c>
      <c r="AB218" t="str">
        <f t="shared" si="92"/>
        <v/>
      </c>
      <c r="AC218" t="str">
        <f t="shared" si="83"/>
        <v/>
      </c>
      <c r="AD218" t="str">
        <f t="shared" si="93"/>
        <v/>
      </c>
      <c r="AE218" t="str">
        <f t="shared" si="84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4" t="str">
        <f t="shared" si="70"/>
        <v/>
      </c>
      <c r="C219" s="94"/>
      <c r="D219" s="94"/>
      <c r="E219" s="94"/>
      <c r="F219" s="94"/>
      <c r="G219" s="93" t="str">
        <f t="shared" si="71"/>
        <v/>
      </c>
      <c r="H219" s="93"/>
      <c r="I219" s="93"/>
      <c r="J219" s="77" t="str">
        <f t="shared" si="72"/>
        <v/>
      </c>
      <c r="K219" s="87" t="str">
        <f t="shared" si="73"/>
        <v/>
      </c>
      <c r="L219" s="2" t="str">
        <f t="shared" si="74"/>
        <v/>
      </c>
      <c r="M219" t="str">
        <f t="shared" si="75"/>
        <v/>
      </c>
      <c r="N219" t="str">
        <f t="shared" si="85"/>
        <v/>
      </c>
      <c r="O219" t="str">
        <f t="shared" si="76"/>
        <v/>
      </c>
      <c r="P219" t="str">
        <f t="shared" si="86"/>
        <v/>
      </c>
      <c r="Q219" t="str">
        <f t="shared" si="77"/>
        <v/>
      </c>
      <c r="R219" t="str">
        <f t="shared" si="87"/>
        <v/>
      </c>
      <c r="S219" t="str">
        <f t="shared" si="78"/>
        <v/>
      </c>
      <c r="T219" t="str">
        <f t="shared" si="88"/>
        <v/>
      </c>
      <c r="U219" t="str">
        <f t="shared" si="79"/>
        <v/>
      </c>
      <c r="V219" t="str">
        <f t="shared" si="89"/>
        <v/>
      </c>
      <c r="W219" t="str">
        <f t="shared" si="80"/>
        <v/>
      </c>
      <c r="X219" t="str">
        <f t="shared" si="90"/>
        <v/>
      </c>
      <c r="Y219" t="str">
        <f t="shared" si="81"/>
        <v/>
      </c>
      <c r="Z219" t="str">
        <f t="shared" si="91"/>
        <v/>
      </c>
      <c r="AA219" t="str">
        <f t="shared" si="82"/>
        <v/>
      </c>
      <c r="AB219" t="str">
        <f t="shared" si="92"/>
        <v/>
      </c>
      <c r="AC219" t="str">
        <f t="shared" si="83"/>
        <v/>
      </c>
      <c r="AD219" t="str">
        <f t="shared" si="93"/>
        <v/>
      </c>
      <c r="AE219" t="str">
        <f t="shared" si="84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4" t="str">
        <f t="shared" si="70"/>
        <v/>
      </c>
      <c r="C220" s="94"/>
      <c r="D220" s="94"/>
      <c r="E220" s="94"/>
      <c r="F220" s="94"/>
      <c r="G220" s="93" t="str">
        <f t="shared" si="71"/>
        <v/>
      </c>
      <c r="H220" s="93"/>
      <c r="I220" s="93"/>
      <c r="J220" s="77" t="str">
        <f t="shared" si="72"/>
        <v/>
      </c>
      <c r="K220" s="87" t="str">
        <f t="shared" si="73"/>
        <v/>
      </c>
      <c r="L220" s="2" t="str">
        <f t="shared" si="74"/>
        <v/>
      </c>
      <c r="M220" t="str">
        <f t="shared" si="75"/>
        <v/>
      </c>
      <c r="N220" t="str">
        <f t="shared" si="85"/>
        <v/>
      </c>
      <c r="O220" t="str">
        <f t="shared" si="76"/>
        <v/>
      </c>
      <c r="P220" t="str">
        <f t="shared" si="86"/>
        <v/>
      </c>
      <c r="Q220" t="str">
        <f t="shared" si="77"/>
        <v/>
      </c>
      <c r="R220" t="str">
        <f t="shared" si="87"/>
        <v/>
      </c>
      <c r="S220" t="str">
        <f t="shared" si="78"/>
        <v/>
      </c>
      <c r="T220" t="str">
        <f t="shared" si="88"/>
        <v/>
      </c>
      <c r="U220" t="str">
        <f t="shared" si="79"/>
        <v/>
      </c>
      <c r="V220" t="str">
        <f t="shared" si="89"/>
        <v/>
      </c>
      <c r="W220" t="str">
        <f t="shared" si="80"/>
        <v/>
      </c>
      <c r="X220" t="str">
        <f t="shared" si="90"/>
        <v/>
      </c>
      <c r="Y220" t="str">
        <f t="shared" si="81"/>
        <v/>
      </c>
      <c r="Z220" t="str">
        <f t="shared" si="91"/>
        <v/>
      </c>
      <c r="AA220" t="str">
        <f t="shared" si="82"/>
        <v/>
      </c>
      <c r="AB220" t="str">
        <f t="shared" si="92"/>
        <v/>
      </c>
      <c r="AC220" t="str">
        <f t="shared" si="83"/>
        <v/>
      </c>
      <c r="AD220" t="str">
        <f t="shared" si="93"/>
        <v/>
      </c>
      <c r="AE220" t="str">
        <f t="shared" si="84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4" t="str">
        <f t="shared" si="70"/>
        <v/>
      </c>
      <c r="C221" s="94"/>
      <c r="D221" s="94"/>
      <c r="E221" s="94"/>
      <c r="F221" s="94"/>
      <c r="G221" s="93" t="str">
        <f t="shared" si="71"/>
        <v/>
      </c>
      <c r="H221" s="93"/>
      <c r="I221" s="93"/>
      <c r="J221" s="77" t="str">
        <f t="shared" si="72"/>
        <v/>
      </c>
      <c r="K221" s="87" t="str">
        <f t="shared" si="73"/>
        <v/>
      </c>
      <c r="L221" s="2" t="str">
        <f t="shared" si="74"/>
        <v/>
      </c>
      <c r="M221" t="str">
        <f t="shared" si="75"/>
        <v/>
      </c>
      <c r="N221" t="str">
        <f t="shared" si="85"/>
        <v/>
      </c>
      <c r="O221" t="str">
        <f t="shared" si="76"/>
        <v/>
      </c>
      <c r="P221" t="str">
        <f t="shared" si="86"/>
        <v/>
      </c>
      <c r="Q221" t="str">
        <f t="shared" si="77"/>
        <v/>
      </c>
      <c r="R221" t="str">
        <f t="shared" si="87"/>
        <v/>
      </c>
      <c r="S221" t="str">
        <f t="shared" si="78"/>
        <v/>
      </c>
      <c r="T221" t="str">
        <f t="shared" si="88"/>
        <v/>
      </c>
      <c r="U221" t="str">
        <f t="shared" si="79"/>
        <v/>
      </c>
      <c r="V221" t="str">
        <f t="shared" si="89"/>
        <v/>
      </c>
      <c r="W221" t="str">
        <f t="shared" si="80"/>
        <v/>
      </c>
      <c r="X221" t="str">
        <f t="shared" si="90"/>
        <v/>
      </c>
      <c r="Y221" t="str">
        <f t="shared" si="81"/>
        <v/>
      </c>
      <c r="Z221" t="str">
        <f t="shared" si="91"/>
        <v/>
      </c>
      <c r="AA221" t="str">
        <f t="shared" si="82"/>
        <v/>
      </c>
      <c r="AB221" t="str">
        <f t="shared" si="92"/>
        <v/>
      </c>
      <c r="AC221" t="str">
        <f t="shared" si="83"/>
        <v/>
      </c>
      <c r="AD221" t="str">
        <f t="shared" si="93"/>
        <v/>
      </c>
      <c r="AE221" t="str">
        <f t="shared" si="84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4" t="str">
        <f t="shared" si="70"/>
        <v/>
      </c>
      <c r="C222" s="94"/>
      <c r="D222" s="94"/>
      <c r="E222" s="94"/>
      <c r="F222" s="94"/>
      <c r="G222" s="93" t="str">
        <f t="shared" si="71"/>
        <v/>
      </c>
      <c r="H222" s="93"/>
      <c r="I222" s="93"/>
      <c r="J222" s="77" t="str">
        <f t="shared" si="72"/>
        <v/>
      </c>
      <c r="K222" s="87" t="str">
        <f t="shared" si="73"/>
        <v/>
      </c>
      <c r="L222" s="2" t="str">
        <f t="shared" si="74"/>
        <v/>
      </c>
      <c r="M222" t="str">
        <f t="shared" si="75"/>
        <v/>
      </c>
      <c r="N222" t="str">
        <f t="shared" si="85"/>
        <v/>
      </c>
      <c r="O222" t="str">
        <f t="shared" si="76"/>
        <v/>
      </c>
      <c r="P222" t="str">
        <f t="shared" si="86"/>
        <v/>
      </c>
      <c r="Q222" t="str">
        <f t="shared" si="77"/>
        <v/>
      </c>
      <c r="R222" t="str">
        <f t="shared" si="87"/>
        <v/>
      </c>
      <c r="S222" t="str">
        <f t="shared" si="78"/>
        <v/>
      </c>
      <c r="T222" t="str">
        <f t="shared" si="88"/>
        <v/>
      </c>
      <c r="U222" t="str">
        <f t="shared" si="79"/>
        <v/>
      </c>
      <c r="V222" t="str">
        <f t="shared" si="89"/>
        <v/>
      </c>
      <c r="W222" t="str">
        <f t="shared" si="80"/>
        <v/>
      </c>
      <c r="X222" t="str">
        <f t="shared" si="90"/>
        <v/>
      </c>
      <c r="Y222" t="str">
        <f t="shared" si="81"/>
        <v/>
      </c>
      <c r="Z222" t="str">
        <f t="shared" si="91"/>
        <v/>
      </c>
      <c r="AA222" t="str">
        <f t="shared" si="82"/>
        <v/>
      </c>
      <c r="AB222" t="str">
        <f t="shared" si="92"/>
        <v/>
      </c>
      <c r="AC222" t="str">
        <f t="shared" si="83"/>
        <v/>
      </c>
      <c r="AD222" t="str">
        <f t="shared" si="93"/>
        <v/>
      </c>
      <c r="AE222" t="str">
        <f t="shared" si="84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4" t="str">
        <f t="shared" si="70"/>
        <v/>
      </c>
      <c r="C223" s="94"/>
      <c r="D223" s="94"/>
      <c r="E223" s="94"/>
      <c r="F223" s="94"/>
      <c r="G223" s="93" t="str">
        <f t="shared" si="71"/>
        <v/>
      </c>
      <c r="H223" s="93"/>
      <c r="I223" s="93"/>
      <c r="J223" s="77" t="str">
        <f t="shared" si="72"/>
        <v/>
      </c>
      <c r="K223" s="87" t="str">
        <f t="shared" si="73"/>
        <v/>
      </c>
      <c r="L223" s="2" t="str">
        <f t="shared" si="74"/>
        <v/>
      </c>
      <c r="M223" t="str">
        <f t="shared" si="75"/>
        <v/>
      </c>
      <c r="N223" t="str">
        <f t="shared" si="85"/>
        <v/>
      </c>
      <c r="O223" t="str">
        <f t="shared" si="76"/>
        <v/>
      </c>
      <c r="P223" t="str">
        <f t="shared" si="86"/>
        <v/>
      </c>
      <c r="Q223" t="str">
        <f t="shared" si="77"/>
        <v/>
      </c>
      <c r="R223" t="str">
        <f t="shared" si="87"/>
        <v/>
      </c>
      <c r="S223" t="str">
        <f t="shared" si="78"/>
        <v/>
      </c>
      <c r="T223" t="str">
        <f t="shared" si="88"/>
        <v/>
      </c>
      <c r="U223" t="str">
        <f t="shared" si="79"/>
        <v/>
      </c>
      <c r="V223" t="str">
        <f t="shared" si="89"/>
        <v/>
      </c>
      <c r="W223" t="str">
        <f t="shared" si="80"/>
        <v/>
      </c>
      <c r="X223" t="str">
        <f t="shared" si="90"/>
        <v/>
      </c>
      <c r="Y223" t="str">
        <f t="shared" si="81"/>
        <v/>
      </c>
      <c r="Z223" t="str">
        <f t="shared" si="91"/>
        <v/>
      </c>
      <c r="AA223" t="str">
        <f t="shared" si="82"/>
        <v/>
      </c>
      <c r="AB223" t="str">
        <f t="shared" si="92"/>
        <v/>
      </c>
      <c r="AC223" t="str">
        <f t="shared" si="83"/>
        <v/>
      </c>
      <c r="AD223" t="str">
        <f t="shared" si="93"/>
        <v/>
      </c>
      <c r="AE223" t="str">
        <f t="shared" si="84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4" t="str">
        <f t="shared" si="70"/>
        <v/>
      </c>
      <c r="C224" s="94"/>
      <c r="D224" s="94"/>
      <c r="E224" s="94"/>
      <c r="F224" s="94"/>
      <c r="G224" s="93" t="str">
        <f t="shared" si="71"/>
        <v/>
      </c>
      <c r="H224" s="93"/>
      <c r="I224" s="93"/>
      <c r="J224" s="77" t="str">
        <f t="shared" si="72"/>
        <v/>
      </c>
      <c r="K224" s="87" t="str">
        <f t="shared" si="73"/>
        <v/>
      </c>
      <c r="L224" s="2" t="str">
        <f t="shared" si="74"/>
        <v/>
      </c>
      <c r="M224" t="str">
        <f t="shared" si="75"/>
        <v/>
      </c>
      <c r="N224" t="str">
        <f t="shared" si="85"/>
        <v/>
      </c>
      <c r="O224" t="str">
        <f t="shared" si="76"/>
        <v/>
      </c>
      <c r="P224" t="str">
        <f t="shared" si="86"/>
        <v/>
      </c>
      <c r="Q224" t="str">
        <f t="shared" si="77"/>
        <v/>
      </c>
      <c r="R224" t="str">
        <f t="shared" si="87"/>
        <v/>
      </c>
      <c r="S224" t="str">
        <f t="shared" si="78"/>
        <v/>
      </c>
      <c r="T224" t="str">
        <f t="shared" si="88"/>
        <v/>
      </c>
      <c r="U224" t="str">
        <f t="shared" si="79"/>
        <v/>
      </c>
      <c r="V224" t="str">
        <f t="shared" si="89"/>
        <v/>
      </c>
      <c r="W224" t="str">
        <f t="shared" si="80"/>
        <v/>
      </c>
      <c r="X224" t="str">
        <f t="shared" si="90"/>
        <v/>
      </c>
      <c r="Y224" t="str">
        <f t="shared" si="81"/>
        <v/>
      </c>
      <c r="Z224" t="str">
        <f t="shared" si="91"/>
        <v/>
      </c>
      <c r="AA224" t="str">
        <f t="shared" si="82"/>
        <v/>
      </c>
      <c r="AB224" t="str">
        <f t="shared" si="92"/>
        <v/>
      </c>
      <c r="AC224" t="str">
        <f t="shared" si="83"/>
        <v/>
      </c>
      <c r="AD224" t="str">
        <f t="shared" si="93"/>
        <v/>
      </c>
      <c r="AE224" t="str">
        <f t="shared" si="84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4" t="str">
        <f t="shared" si="70"/>
        <v/>
      </c>
      <c r="C225" s="94"/>
      <c r="D225" s="94"/>
      <c r="E225" s="94"/>
      <c r="F225" s="94"/>
      <c r="G225" s="93" t="str">
        <f t="shared" si="71"/>
        <v/>
      </c>
      <c r="H225" s="93"/>
      <c r="I225" s="93"/>
      <c r="J225" s="77" t="str">
        <f t="shared" si="72"/>
        <v/>
      </c>
      <c r="K225" s="87" t="str">
        <f t="shared" si="73"/>
        <v/>
      </c>
      <c r="L225" s="2" t="str">
        <f t="shared" si="74"/>
        <v/>
      </c>
      <c r="M225" t="str">
        <f t="shared" si="75"/>
        <v/>
      </c>
      <c r="N225" t="str">
        <f t="shared" si="85"/>
        <v/>
      </c>
      <c r="O225" t="str">
        <f t="shared" si="76"/>
        <v/>
      </c>
      <c r="P225" t="str">
        <f t="shared" si="86"/>
        <v/>
      </c>
      <c r="Q225" t="str">
        <f t="shared" si="77"/>
        <v/>
      </c>
      <c r="R225" t="str">
        <f t="shared" si="87"/>
        <v/>
      </c>
      <c r="S225" t="str">
        <f t="shared" si="78"/>
        <v/>
      </c>
      <c r="T225" t="str">
        <f t="shared" si="88"/>
        <v/>
      </c>
      <c r="U225" t="str">
        <f t="shared" si="79"/>
        <v/>
      </c>
      <c r="V225" t="str">
        <f t="shared" si="89"/>
        <v/>
      </c>
      <c r="W225" t="str">
        <f t="shared" si="80"/>
        <v/>
      </c>
      <c r="X225" t="str">
        <f t="shared" si="90"/>
        <v/>
      </c>
      <c r="Y225" t="str">
        <f t="shared" si="81"/>
        <v/>
      </c>
      <c r="Z225" t="str">
        <f t="shared" si="91"/>
        <v/>
      </c>
      <c r="AA225" t="str">
        <f t="shared" si="82"/>
        <v/>
      </c>
      <c r="AB225" t="str">
        <f t="shared" si="92"/>
        <v/>
      </c>
      <c r="AC225" t="str">
        <f t="shared" si="83"/>
        <v/>
      </c>
      <c r="AD225" t="str">
        <f t="shared" si="93"/>
        <v/>
      </c>
      <c r="AE225" t="str">
        <f t="shared" si="84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4" t="str">
        <f t="shared" si="70"/>
        <v/>
      </c>
      <c r="C226" s="94"/>
      <c r="D226" s="94"/>
      <c r="E226" s="94"/>
      <c r="F226" s="94"/>
      <c r="G226" s="93" t="str">
        <f t="shared" si="71"/>
        <v/>
      </c>
      <c r="H226" s="93"/>
      <c r="I226" s="93"/>
      <c r="J226" s="77" t="str">
        <f t="shared" si="72"/>
        <v/>
      </c>
      <c r="K226" s="87" t="str">
        <f t="shared" si="73"/>
        <v/>
      </c>
      <c r="L226" s="2" t="str">
        <f t="shared" si="74"/>
        <v/>
      </c>
      <c r="M226" t="str">
        <f t="shared" si="75"/>
        <v/>
      </c>
      <c r="N226" t="str">
        <f t="shared" si="85"/>
        <v/>
      </c>
      <c r="O226" t="str">
        <f t="shared" si="76"/>
        <v/>
      </c>
      <c r="P226" t="str">
        <f t="shared" si="86"/>
        <v/>
      </c>
      <c r="Q226" t="str">
        <f t="shared" si="77"/>
        <v/>
      </c>
      <c r="R226" t="str">
        <f t="shared" si="87"/>
        <v/>
      </c>
      <c r="S226" t="str">
        <f t="shared" si="78"/>
        <v/>
      </c>
      <c r="T226" t="str">
        <f t="shared" si="88"/>
        <v/>
      </c>
      <c r="U226" t="str">
        <f t="shared" si="79"/>
        <v/>
      </c>
      <c r="V226" t="str">
        <f t="shared" si="89"/>
        <v/>
      </c>
      <c r="W226" t="str">
        <f t="shared" si="80"/>
        <v/>
      </c>
      <c r="X226" t="str">
        <f t="shared" si="90"/>
        <v/>
      </c>
      <c r="Y226" t="str">
        <f t="shared" si="81"/>
        <v/>
      </c>
      <c r="Z226" t="str">
        <f t="shared" si="91"/>
        <v/>
      </c>
      <c r="AA226" t="str">
        <f t="shared" si="82"/>
        <v/>
      </c>
      <c r="AB226" t="str">
        <f t="shared" si="92"/>
        <v/>
      </c>
      <c r="AC226" t="str">
        <f t="shared" si="83"/>
        <v/>
      </c>
      <c r="AD226" t="str">
        <f t="shared" si="93"/>
        <v/>
      </c>
      <c r="AE226" t="str">
        <f t="shared" si="84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4" t="str">
        <f t="shared" si="70"/>
        <v/>
      </c>
      <c r="C227" s="94"/>
      <c r="D227" s="94"/>
      <c r="E227" s="94"/>
      <c r="F227" s="94"/>
      <c r="G227" s="93" t="str">
        <f t="shared" si="71"/>
        <v/>
      </c>
      <c r="H227" s="93"/>
      <c r="I227" s="93"/>
      <c r="J227" s="77" t="str">
        <f t="shared" si="72"/>
        <v/>
      </c>
      <c r="K227" s="87" t="str">
        <f t="shared" si="73"/>
        <v/>
      </c>
      <c r="L227" s="2" t="str">
        <f t="shared" si="74"/>
        <v/>
      </c>
      <c r="M227" t="str">
        <f t="shared" si="75"/>
        <v/>
      </c>
      <c r="N227" t="str">
        <f t="shared" si="85"/>
        <v/>
      </c>
      <c r="O227" t="str">
        <f t="shared" si="76"/>
        <v/>
      </c>
      <c r="P227" t="str">
        <f t="shared" si="86"/>
        <v/>
      </c>
      <c r="Q227" t="str">
        <f t="shared" si="77"/>
        <v/>
      </c>
      <c r="R227" t="str">
        <f t="shared" si="87"/>
        <v/>
      </c>
      <c r="S227" t="str">
        <f t="shared" si="78"/>
        <v/>
      </c>
      <c r="T227" t="str">
        <f t="shared" si="88"/>
        <v/>
      </c>
      <c r="U227" t="str">
        <f t="shared" si="79"/>
        <v/>
      </c>
      <c r="V227" t="str">
        <f t="shared" si="89"/>
        <v/>
      </c>
      <c r="W227" t="str">
        <f t="shared" si="80"/>
        <v/>
      </c>
      <c r="X227" t="str">
        <f t="shared" si="90"/>
        <v/>
      </c>
      <c r="Y227" t="str">
        <f t="shared" si="81"/>
        <v/>
      </c>
      <c r="Z227" t="str">
        <f t="shared" si="91"/>
        <v/>
      </c>
      <c r="AA227" t="str">
        <f t="shared" si="82"/>
        <v/>
      </c>
      <c r="AB227" t="str">
        <f t="shared" si="92"/>
        <v/>
      </c>
      <c r="AC227" t="str">
        <f t="shared" si="83"/>
        <v/>
      </c>
      <c r="AD227" t="str">
        <f t="shared" si="93"/>
        <v/>
      </c>
      <c r="AE227" t="str">
        <f t="shared" si="84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4" t="str">
        <f t="shared" si="70"/>
        <v/>
      </c>
      <c r="C228" s="94"/>
      <c r="D228" s="94"/>
      <c r="E228" s="94"/>
      <c r="F228" s="94"/>
      <c r="G228" s="93" t="str">
        <f t="shared" si="71"/>
        <v/>
      </c>
      <c r="H228" s="93"/>
      <c r="I228" s="93"/>
      <c r="J228" s="77" t="str">
        <f t="shared" si="72"/>
        <v/>
      </c>
      <c r="K228" s="87" t="str">
        <f t="shared" si="73"/>
        <v/>
      </c>
      <c r="L228" s="2" t="str">
        <f t="shared" si="74"/>
        <v/>
      </c>
      <c r="M228" t="str">
        <f t="shared" si="75"/>
        <v/>
      </c>
      <c r="N228" t="str">
        <f t="shared" si="85"/>
        <v/>
      </c>
      <c r="O228" t="str">
        <f t="shared" si="76"/>
        <v/>
      </c>
      <c r="P228" t="str">
        <f t="shared" si="86"/>
        <v/>
      </c>
      <c r="Q228" t="str">
        <f t="shared" si="77"/>
        <v/>
      </c>
      <c r="R228" t="str">
        <f t="shared" si="87"/>
        <v/>
      </c>
      <c r="S228" t="str">
        <f t="shared" si="78"/>
        <v/>
      </c>
      <c r="T228" t="str">
        <f t="shared" si="88"/>
        <v/>
      </c>
      <c r="U228" t="str">
        <f t="shared" si="79"/>
        <v/>
      </c>
      <c r="V228" t="str">
        <f t="shared" si="89"/>
        <v/>
      </c>
      <c r="W228" t="str">
        <f t="shared" si="80"/>
        <v/>
      </c>
      <c r="X228" t="str">
        <f t="shared" si="90"/>
        <v/>
      </c>
      <c r="Y228" t="str">
        <f t="shared" si="81"/>
        <v/>
      </c>
      <c r="Z228" t="str">
        <f t="shared" si="91"/>
        <v/>
      </c>
      <c r="AA228" t="str">
        <f t="shared" si="82"/>
        <v/>
      </c>
      <c r="AB228" t="str">
        <f t="shared" si="92"/>
        <v/>
      </c>
      <c r="AC228" t="str">
        <f t="shared" si="83"/>
        <v/>
      </c>
      <c r="AD228" t="str">
        <f t="shared" si="93"/>
        <v/>
      </c>
      <c r="AE228" t="str">
        <f t="shared" si="84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4" t="str">
        <f t="shared" si="70"/>
        <v/>
      </c>
      <c r="C229" s="94"/>
      <c r="D229" s="94"/>
      <c r="E229" s="94"/>
      <c r="F229" s="94"/>
      <c r="G229" s="93" t="str">
        <f t="shared" si="71"/>
        <v/>
      </c>
      <c r="H229" s="93"/>
      <c r="I229" s="93"/>
      <c r="J229" s="77" t="str">
        <f t="shared" si="72"/>
        <v/>
      </c>
      <c r="K229" s="87" t="str">
        <f t="shared" si="73"/>
        <v/>
      </c>
      <c r="L229" s="2" t="str">
        <f t="shared" si="74"/>
        <v/>
      </c>
      <c r="M229" t="str">
        <f t="shared" si="75"/>
        <v/>
      </c>
      <c r="N229" t="str">
        <f t="shared" si="85"/>
        <v/>
      </c>
      <c r="O229" t="str">
        <f t="shared" si="76"/>
        <v/>
      </c>
      <c r="P229" t="str">
        <f t="shared" si="86"/>
        <v/>
      </c>
      <c r="Q229" t="str">
        <f t="shared" si="77"/>
        <v/>
      </c>
      <c r="R229" t="str">
        <f t="shared" si="87"/>
        <v/>
      </c>
      <c r="S229" t="str">
        <f t="shared" si="78"/>
        <v/>
      </c>
      <c r="T229" t="str">
        <f t="shared" si="88"/>
        <v/>
      </c>
      <c r="U229" t="str">
        <f t="shared" si="79"/>
        <v/>
      </c>
      <c r="V229" t="str">
        <f t="shared" si="89"/>
        <v/>
      </c>
      <c r="W229" t="str">
        <f t="shared" si="80"/>
        <v/>
      </c>
      <c r="X229" t="str">
        <f t="shared" si="90"/>
        <v/>
      </c>
      <c r="Y229" t="str">
        <f t="shared" si="81"/>
        <v/>
      </c>
      <c r="Z229" t="str">
        <f t="shared" si="91"/>
        <v/>
      </c>
      <c r="AA229" t="str">
        <f t="shared" si="82"/>
        <v/>
      </c>
      <c r="AB229" t="str">
        <f t="shared" si="92"/>
        <v/>
      </c>
      <c r="AC229" t="str">
        <f t="shared" si="83"/>
        <v/>
      </c>
      <c r="AD229" t="str">
        <f t="shared" si="93"/>
        <v/>
      </c>
      <c r="AE229" t="str">
        <f t="shared" si="84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4" t="str">
        <f t="shared" si="70"/>
        <v/>
      </c>
      <c r="C230" s="94"/>
      <c r="D230" s="94"/>
      <c r="E230" s="94"/>
      <c r="F230" s="94"/>
      <c r="G230" s="93" t="str">
        <f t="shared" si="71"/>
        <v/>
      </c>
      <c r="H230" s="93"/>
      <c r="I230" s="93"/>
      <c r="J230" s="77" t="str">
        <f t="shared" si="72"/>
        <v/>
      </c>
      <c r="K230" s="87" t="str">
        <f t="shared" si="73"/>
        <v/>
      </c>
      <c r="L230" s="2" t="str">
        <f t="shared" si="74"/>
        <v/>
      </c>
      <c r="M230" t="str">
        <f t="shared" si="75"/>
        <v/>
      </c>
      <c r="N230" t="str">
        <f t="shared" si="85"/>
        <v/>
      </c>
      <c r="O230" t="str">
        <f t="shared" si="76"/>
        <v/>
      </c>
      <c r="P230" t="str">
        <f t="shared" si="86"/>
        <v/>
      </c>
      <c r="Q230" t="str">
        <f t="shared" si="77"/>
        <v/>
      </c>
      <c r="R230" t="str">
        <f t="shared" si="87"/>
        <v/>
      </c>
      <c r="S230" t="str">
        <f t="shared" si="78"/>
        <v/>
      </c>
      <c r="T230" t="str">
        <f t="shared" si="88"/>
        <v/>
      </c>
      <c r="U230" t="str">
        <f t="shared" si="79"/>
        <v/>
      </c>
      <c r="V230" t="str">
        <f t="shared" si="89"/>
        <v/>
      </c>
      <c r="W230" t="str">
        <f t="shared" si="80"/>
        <v/>
      </c>
      <c r="X230" t="str">
        <f t="shared" si="90"/>
        <v/>
      </c>
      <c r="Y230" t="str">
        <f t="shared" si="81"/>
        <v/>
      </c>
      <c r="Z230" t="str">
        <f t="shared" si="91"/>
        <v/>
      </c>
      <c r="AA230" t="str">
        <f t="shared" si="82"/>
        <v/>
      </c>
      <c r="AB230" t="str">
        <f t="shared" si="92"/>
        <v/>
      </c>
      <c r="AC230" t="str">
        <f t="shared" si="83"/>
        <v/>
      </c>
      <c r="AD230" t="str">
        <f t="shared" si="93"/>
        <v/>
      </c>
      <c r="AE230" t="str">
        <f t="shared" si="84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4" t="str">
        <f t="shared" si="70"/>
        <v/>
      </c>
      <c r="C231" s="94"/>
      <c r="D231" s="94"/>
      <c r="E231" s="94"/>
      <c r="F231" s="94"/>
      <c r="G231" s="93" t="str">
        <f t="shared" si="71"/>
        <v/>
      </c>
      <c r="H231" s="93"/>
      <c r="I231" s="93"/>
      <c r="J231" s="77" t="str">
        <f t="shared" si="72"/>
        <v/>
      </c>
      <c r="K231" s="87" t="str">
        <f t="shared" si="73"/>
        <v/>
      </c>
      <c r="L231" s="2" t="str">
        <f t="shared" si="74"/>
        <v/>
      </c>
      <c r="M231" t="str">
        <f t="shared" si="75"/>
        <v/>
      </c>
      <c r="N231" t="str">
        <f t="shared" si="85"/>
        <v/>
      </c>
      <c r="O231" t="str">
        <f t="shared" si="76"/>
        <v/>
      </c>
      <c r="P231" t="str">
        <f t="shared" si="86"/>
        <v/>
      </c>
      <c r="Q231" t="str">
        <f t="shared" si="77"/>
        <v/>
      </c>
      <c r="R231" t="str">
        <f t="shared" si="87"/>
        <v/>
      </c>
      <c r="S231" t="str">
        <f t="shared" si="78"/>
        <v/>
      </c>
      <c r="T231" t="str">
        <f t="shared" si="88"/>
        <v/>
      </c>
      <c r="U231" t="str">
        <f t="shared" si="79"/>
        <v/>
      </c>
      <c r="V231" t="str">
        <f t="shared" si="89"/>
        <v/>
      </c>
      <c r="W231" t="str">
        <f t="shared" si="80"/>
        <v/>
      </c>
      <c r="X231" t="str">
        <f t="shared" si="90"/>
        <v/>
      </c>
      <c r="Y231" t="str">
        <f t="shared" si="81"/>
        <v/>
      </c>
      <c r="Z231" t="str">
        <f t="shared" si="91"/>
        <v/>
      </c>
      <c r="AA231" t="str">
        <f t="shared" si="82"/>
        <v/>
      </c>
      <c r="AB231" t="str">
        <f t="shared" si="92"/>
        <v/>
      </c>
      <c r="AC231" t="str">
        <f t="shared" si="83"/>
        <v/>
      </c>
      <c r="AD231" t="str">
        <f t="shared" si="93"/>
        <v/>
      </c>
      <c r="AE231" t="str">
        <f t="shared" si="84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4" t="str">
        <f t="shared" si="70"/>
        <v/>
      </c>
      <c r="C232" s="94"/>
      <c r="D232" s="94"/>
      <c r="E232" s="94"/>
      <c r="F232" s="94"/>
      <c r="G232" s="93" t="str">
        <f t="shared" si="71"/>
        <v/>
      </c>
      <c r="H232" s="93"/>
      <c r="I232" s="93"/>
      <c r="J232" s="77" t="str">
        <f t="shared" si="72"/>
        <v/>
      </c>
      <c r="K232" s="87" t="str">
        <f t="shared" si="73"/>
        <v/>
      </c>
      <c r="L232" s="2" t="str">
        <f t="shared" si="74"/>
        <v/>
      </c>
      <c r="M232" t="str">
        <f t="shared" si="75"/>
        <v/>
      </c>
      <c r="N232" t="str">
        <f t="shared" si="85"/>
        <v/>
      </c>
      <c r="O232" t="str">
        <f t="shared" si="76"/>
        <v/>
      </c>
      <c r="P232" t="str">
        <f t="shared" si="86"/>
        <v/>
      </c>
      <c r="Q232" t="str">
        <f t="shared" si="77"/>
        <v/>
      </c>
      <c r="R232" t="str">
        <f t="shared" si="87"/>
        <v/>
      </c>
      <c r="S232" t="str">
        <f t="shared" si="78"/>
        <v/>
      </c>
      <c r="T232" t="str">
        <f t="shared" si="88"/>
        <v/>
      </c>
      <c r="U232" t="str">
        <f t="shared" si="79"/>
        <v/>
      </c>
      <c r="V232" t="str">
        <f t="shared" si="89"/>
        <v/>
      </c>
      <c r="W232" t="str">
        <f t="shared" si="80"/>
        <v/>
      </c>
      <c r="X232" t="str">
        <f t="shared" si="90"/>
        <v/>
      </c>
      <c r="Y232" t="str">
        <f t="shared" si="81"/>
        <v/>
      </c>
      <c r="Z232" t="str">
        <f t="shared" si="91"/>
        <v/>
      </c>
      <c r="AA232" t="str">
        <f t="shared" si="82"/>
        <v/>
      </c>
      <c r="AB232" t="str">
        <f t="shared" si="92"/>
        <v/>
      </c>
      <c r="AC232" t="str">
        <f t="shared" si="83"/>
        <v/>
      </c>
      <c r="AD232" t="str">
        <f t="shared" si="93"/>
        <v/>
      </c>
      <c r="AE232" t="str">
        <f t="shared" si="84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4" t="str">
        <f t="shared" si="70"/>
        <v/>
      </c>
      <c r="C233" s="94"/>
      <c r="D233" s="94"/>
      <c r="E233" s="94"/>
      <c r="F233" s="94"/>
      <c r="G233" s="93" t="str">
        <f t="shared" si="71"/>
        <v/>
      </c>
      <c r="H233" s="93"/>
      <c r="I233" s="93"/>
      <c r="J233" s="77" t="str">
        <f t="shared" si="72"/>
        <v/>
      </c>
      <c r="K233" s="87" t="str">
        <f t="shared" si="73"/>
        <v/>
      </c>
      <c r="L233" s="2" t="str">
        <f t="shared" si="74"/>
        <v/>
      </c>
      <c r="M233" t="str">
        <f t="shared" si="75"/>
        <v/>
      </c>
      <c r="N233" t="str">
        <f t="shared" si="85"/>
        <v/>
      </c>
      <c r="O233" t="str">
        <f t="shared" si="76"/>
        <v/>
      </c>
      <c r="P233" t="str">
        <f t="shared" si="86"/>
        <v/>
      </c>
      <c r="Q233" t="str">
        <f t="shared" si="77"/>
        <v/>
      </c>
      <c r="R233" t="str">
        <f t="shared" si="87"/>
        <v/>
      </c>
      <c r="S233" t="str">
        <f t="shared" si="78"/>
        <v/>
      </c>
      <c r="T233" t="str">
        <f t="shared" si="88"/>
        <v/>
      </c>
      <c r="U233" t="str">
        <f t="shared" si="79"/>
        <v/>
      </c>
      <c r="V233" t="str">
        <f t="shared" si="89"/>
        <v/>
      </c>
      <c r="W233" t="str">
        <f t="shared" si="80"/>
        <v/>
      </c>
      <c r="X233" t="str">
        <f t="shared" si="90"/>
        <v/>
      </c>
      <c r="Y233" t="str">
        <f t="shared" si="81"/>
        <v/>
      </c>
      <c r="Z233" t="str">
        <f t="shared" si="91"/>
        <v/>
      </c>
      <c r="AA233" t="str">
        <f t="shared" si="82"/>
        <v/>
      </c>
      <c r="AB233" t="str">
        <f t="shared" si="92"/>
        <v/>
      </c>
      <c r="AC233" t="str">
        <f t="shared" si="83"/>
        <v/>
      </c>
      <c r="AD233" t="str">
        <f t="shared" si="93"/>
        <v/>
      </c>
      <c r="AE233" t="str">
        <f t="shared" si="84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4" t="str">
        <f t="shared" si="70"/>
        <v/>
      </c>
      <c r="C234" s="94"/>
      <c r="D234" s="94"/>
      <c r="E234" s="94"/>
      <c r="F234" s="94"/>
      <c r="G234" s="93" t="str">
        <f t="shared" si="71"/>
        <v/>
      </c>
      <c r="H234" s="93"/>
      <c r="I234" s="93"/>
      <c r="J234" s="77" t="str">
        <f t="shared" si="72"/>
        <v/>
      </c>
      <c r="K234" s="87" t="str">
        <f t="shared" si="73"/>
        <v/>
      </c>
      <c r="L234" s="2" t="str">
        <f t="shared" si="74"/>
        <v/>
      </c>
      <c r="M234" t="str">
        <f t="shared" si="75"/>
        <v/>
      </c>
      <c r="N234" t="str">
        <f t="shared" si="85"/>
        <v/>
      </c>
      <c r="O234" t="str">
        <f t="shared" si="76"/>
        <v/>
      </c>
      <c r="P234" t="str">
        <f t="shared" si="86"/>
        <v/>
      </c>
      <c r="Q234" t="str">
        <f t="shared" si="77"/>
        <v/>
      </c>
      <c r="R234" t="str">
        <f t="shared" si="87"/>
        <v/>
      </c>
      <c r="S234" t="str">
        <f t="shared" si="78"/>
        <v/>
      </c>
      <c r="T234" t="str">
        <f t="shared" si="88"/>
        <v/>
      </c>
      <c r="U234" t="str">
        <f t="shared" si="79"/>
        <v/>
      </c>
      <c r="V234" t="str">
        <f t="shared" si="89"/>
        <v/>
      </c>
      <c r="W234" t="str">
        <f t="shared" si="80"/>
        <v/>
      </c>
      <c r="X234" t="str">
        <f t="shared" si="90"/>
        <v/>
      </c>
      <c r="Y234" t="str">
        <f t="shared" si="81"/>
        <v/>
      </c>
      <c r="Z234" t="str">
        <f t="shared" si="91"/>
        <v/>
      </c>
      <c r="AA234" t="str">
        <f t="shared" si="82"/>
        <v/>
      </c>
      <c r="AB234" t="str">
        <f t="shared" si="92"/>
        <v/>
      </c>
      <c r="AC234" t="str">
        <f t="shared" si="83"/>
        <v/>
      </c>
      <c r="AD234" t="str">
        <f t="shared" si="93"/>
        <v/>
      </c>
      <c r="AE234" t="str">
        <f t="shared" si="84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4" t="str">
        <f t="shared" ref="B235:B298" si="95">IFERROR(VLOOKUP(A235,AllRunnersNoJV,2,FALSE),"")</f>
        <v/>
      </c>
      <c r="C235" s="94"/>
      <c r="D235" s="94"/>
      <c r="E235" s="94"/>
      <c r="F235" s="94"/>
      <c r="G235" s="93" t="str">
        <f t="shared" ref="G235:G298" si="96">IFERROR(VLOOKUP(A235,AllRunnersNoJV,3,FALSE),"")</f>
        <v/>
      </c>
      <c r="H235" s="93"/>
      <c r="I235" s="93"/>
      <c r="J235" s="77" t="str">
        <f t="shared" ref="J235:J298" si="97">IFERROR(VLOOKUP($A235,AllRunnersNoJV,6,FALSE),"")</f>
        <v/>
      </c>
      <c r="K235" s="87" t="str">
        <f t="shared" ref="K235:K298" si="98">IFERROR(VLOOKUP(A235,AllRunnersNoJV,4,FALSE),"")</f>
        <v/>
      </c>
      <c r="L235" s="2" t="str">
        <f t="shared" ref="L235:L298" si="99">IFERROR(VLOOKUP(A235,AllRunnersNoJV,5,FALSE),"")</f>
        <v/>
      </c>
      <c r="M235" t="str">
        <f t="shared" ref="M235:M298" si="100">IF(AND($L235&lt;=8,OR($G235=_Abb1,$G235=_Abb2)),$A235,"")</f>
        <v/>
      </c>
      <c r="N235" t="str">
        <f t="shared" si="85"/>
        <v/>
      </c>
      <c r="O235" t="str">
        <f t="shared" ref="O235:O298" si="101">IF(AND($L235&lt;=8,OR($G235=_Abb1,$G235=_Abb3)),$A235,"")</f>
        <v/>
      </c>
      <c r="P235" t="str">
        <f t="shared" si="86"/>
        <v/>
      </c>
      <c r="Q235" t="str">
        <f t="shared" ref="Q235:Q298" si="102">IF(AND($L235&lt;=8,OR($G235=_Abb1,$G235=_Abb4)),$A235,"")</f>
        <v/>
      </c>
      <c r="R235" t="str">
        <f t="shared" si="87"/>
        <v/>
      </c>
      <c r="S235" t="str">
        <f t="shared" ref="S235:S298" si="103">IF(AND($L235&lt;=8,OR($G235=_Abb1,$G235=_Abb5)),$A235,"")</f>
        <v/>
      </c>
      <c r="T235" t="str">
        <f t="shared" si="88"/>
        <v/>
      </c>
      <c r="U235" t="str">
        <f t="shared" ref="U235:U298" si="104">IF(AND($L235&lt;=8,OR($G235=_Abb2,$G235=_Abb3)),$A235,"")</f>
        <v/>
      </c>
      <c r="V235" t="str">
        <f t="shared" si="89"/>
        <v/>
      </c>
      <c r="W235" t="str">
        <f t="shared" ref="W235:W298" si="105">IF(AND($L235&lt;=8,OR($G235=_Abb2,$G235=_Abb4)),$A235,"")</f>
        <v/>
      </c>
      <c r="X235" t="str">
        <f t="shared" si="90"/>
        <v/>
      </c>
      <c r="Y235" t="str">
        <f t="shared" ref="Y235:Y298" si="106">IF(AND($L235&lt;=8,OR($G235=_Abb2,$G235=_Abb5)),$A235,"")</f>
        <v/>
      </c>
      <c r="Z235" t="str">
        <f t="shared" si="91"/>
        <v/>
      </c>
      <c r="AA235" t="str">
        <f t="shared" ref="AA235:AA298" si="107">IF(AND($L235&lt;=8,OR($G235=_Abb3,$G235=_Abb4)),$A235,"")</f>
        <v/>
      </c>
      <c r="AB235" t="str">
        <f t="shared" si="92"/>
        <v/>
      </c>
      <c r="AC235" t="str">
        <f t="shared" ref="AC235:AC298" si="108">IF(AND($L235&lt;=8,OR($G235=_Abb3,$G235=_Abb5)),$A235,"")</f>
        <v/>
      </c>
      <c r="AD235" t="str">
        <f t="shared" si="93"/>
        <v/>
      </c>
      <c r="AE235" t="str">
        <f t="shared" ref="AE235:AE298" si="109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4" t="str">
        <f t="shared" si="95"/>
        <v/>
      </c>
      <c r="C236" s="94"/>
      <c r="D236" s="94"/>
      <c r="E236" s="94"/>
      <c r="F236" s="94"/>
      <c r="G236" s="93" t="str">
        <f t="shared" si="96"/>
        <v/>
      </c>
      <c r="H236" s="93"/>
      <c r="I236" s="93"/>
      <c r="J236" s="77" t="str">
        <f t="shared" si="97"/>
        <v/>
      </c>
      <c r="K236" s="87" t="str">
        <f t="shared" si="98"/>
        <v/>
      </c>
      <c r="L236" s="2" t="str">
        <f t="shared" si="99"/>
        <v/>
      </c>
      <c r="M236" t="str">
        <f t="shared" si="100"/>
        <v/>
      </c>
      <c r="N236" t="str">
        <f t="shared" ref="N236:N299" si="110">IF(M236&lt;&gt;"",RANK(M236,M$43:M$342,1),"")</f>
        <v/>
      </c>
      <c r="O236" t="str">
        <f t="shared" si="101"/>
        <v/>
      </c>
      <c r="P236" t="str">
        <f t="shared" ref="P236:P299" si="111">IF(O236&lt;&gt;"",RANK(O236,O$43:O$342,1),"")</f>
        <v/>
      </c>
      <c r="Q236" t="str">
        <f t="shared" si="102"/>
        <v/>
      </c>
      <c r="R236" t="str">
        <f t="shared" ref="R236:R299" si="112">IF(Q236&lt;&gt;"",RANK(Q236,Q$43:Q$342,1),"")</f>
        <v/>
      </c>
      <c r="S236" t="str">
        <f t="shared" si="103"/>
        <v/>
      </c>
      <c r="T236" t="str">
        <f t="shared" ref="T236:T299" si="113">IF(S236&lt;&gt;"",RANK(S236,S$43:S$342,1),"")</f>
        <v/>
      </c>
      <c r="U236" t="str">
        <f t="shared" si="104"/>
        <v/>
      </c>
      <c r="V236" t="str">
        <f t="shared" ref="V236:V299" si="114">IF(U236&lt;&gt;"",RANK(U236,U$43:U$342,1),"")</f>
        <v/>
      </c>
      <c r="W236" t="str">
        <f t="shared" si="105"/>
        <v/>
      </c>
      <c r="X236" t="str">
        <f t="shared" ref="X236:X299" si="115">IF(W236&lt;&gt;"",RANK(W236,W$43:W$342,1),"")</f>
        <v/>
      </c>
      <c r="Y236" t="str">
        <f t="shared" si="106"/>
        <v/>
      </c>
      <c r="Z236" t="str">
        <f t="shared" ref="Z236:Z299" si="116">IF(Y236&lt;&gt;"",RANK(Y236,Y$43:Y$342,1),"")</f>
        <v/>
      </c>
      <c r="AA236" t="str">
        <f t="shared" si="107"/>
        <v/>
      </c>
      <c r="AB236" t="str">
        <f t="shared" ref="AB236:AB299" si="117">IF(AA236&lt;&gt;"",RANK(AA236,AA$43:AA$342,1),"")</f>
        <v/>
      </c>
      <c r="AC236" t="str">
        <f t="shared" si="108"/>
        <v/>
      </c>
      <c r="AD236" t="str">
        <f t="shared" ref="AD236:AD299" si="118">IF(AC236&lt;&gt;"",RANK(AC236,AC$43:AC$342,1),"")</f>
        <v/>
      </c>
      <c r="AE236" t="str">
        <f t="shared" si="109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4" t="str">
        <f t="shared" si="95"/>
        <v/>
      </c>
      <c r="C237" s="94"/>
      <c r="D237" s="94"/>
      <c r="E237" s="94"/>
      <c r="F237" s="94"/>
      <c r="G237" s="93" t="str">
        <f t="shared" si="96"/>
        <v/>
      </c>
      <c r="H237" s="93"/>
      <c r="I237" s="93"/>
      <c r="J237" s="77" t="str">
        <f t="shared" si="97"/>
        <v/>
      </c>
      <c r="K237" s="87" t="str">
        <f t="shared" si="98"/>
        <v/>
      </c>
      <c r="L237" s="2" t="str">
        <f t="shared" si="99"/>
        <v/>
      </c>
      <c r="M237" t="str">
        <f t="shared" si="100"/>
        <v/>
      </c>
      <c r="N237" t="str">
        <f t="shared" si="110"/>
        <v/>
      </c>
      <c r="O237" t="str">
        <f t="shared" si="101"/>
        <v/>
      </c>
      <c r="P237" t="str">
        <f t="shared" si="111"/>
        <v/>
      </c>
      <c r="Q237" t="str">
        <f t="shared" si="102"/>
        <v/>
      </c>
      <c r="R237" t="str">
        <f t="shared" si="112"/>
        <v/>
      </c>
      <c r="S237" t="str">
        <f t="shared" si="103"/>
        <v/>
      </c>
      <c r="T237" t="str">
        <f t="shared" si="113"/>
        <v/>
      </c>
      <c r="U237" t="str">
        <f t="shared" si="104"/>
        <v/>
      </c>
      <c r="V237" t="str">
        <f t="shared" si="114"/>
        <v/>
      </c>
      <c r="W237" t="str">
        <f t="shared" si="105"/>
        <v/>
      </c>
      <c r="X237" t="str">
        <f t="shared" si="115"/>
        <v/>
      </c>
      <c r="Y237" t="str">
        <f t="shared" si="106"/>
        <v/>
      </c>
      <c r="Z237" t="str">
        <f t="shared" si="116"/>
        <v/>
      </c>
      <c r="AA237" t="str">
        <f t="shared" si="107"/>
        <v/>
      </c>
      <c r="AB237" t="str">
        <f t="shared" si="117"/>
        <v/>
      </c>
      <c r="AC237" t="str">
        <f t="shared" si="108"/>
        <v/>
      </c>
      <c r="AD237" t="str">
        <f t="shared" si="118"/>
        <v/>
      </c>
      <c r="AE237" t="str">
        <f t="shared" si="109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4" t="str">
        <f t="shared" si="95"/>
        <v/>
      </c>
      <c r="C238" s="94"/>
      <c r="D238" s="94"/>
      <c r="E238" s="94"/>
      <c r="F238" s="94"/>
      <c r="G238" s="93" t="str">
        <f t="shared" si="96"/>
        <v/>
      </c>
      <c r="H238" s="93"/>
      <c r="I238" s="93"/>
      <c r="J238" s="77" t="str">
        <f t="shared" si="97"/>
        <v/>
      </c>
      <c r="K238" s="87" t="str">
        <f t="shared" si="98"/>
        <v/>
      </c>
      <c r="L238" s="2" t="str">
        <f t="shared" si="99"/>
        <v/>
      </c>
      <c r="M238" t="str">
        <f t="shared" si="100"/>
        <v/>
      </c>
      <c r="N238" t="str">
        <f t="shared" si="110"/>
        <v/>
      </c>
      <c r="O238" t="str">
        <f t="shared" si="101"/>
        <v/>
      </c>
      <c r="P238" t="str">
        <f t="shared" si="111"/>
        <v/>
      </c>
      <c r="Q238" t="str">
        <f t="shared" si="102"/>
        <v/>
      </c>
      <c r="R238" t="str">
        <f t="shared" si="112"/>
        <v/>
      </c>
      <c r="S238" t="str">
        <f t="shared" si="103"/>
        <v/>
      </c>
      <c r="T238" t="str">
        <f t="shared" si="113"/>
        <v/>
      </c>
      <c r="U238" t="str">
        <f t="shared" si="104"/>
        <v/>
      </c>
      <c r="V238" t="str">
        <f t="shared" si="114"/>
        <v/>
      </c>
      <c r="W238" t="str">
        <f t="shared" si="105"/>
        <v/>
      </c>
      <c r="X238" t="str">
        <f t="shared" si="115"/>
        <v/>
      </c>
      <c r="Y238" t="str">
        <f t="shared" si="106"/>
        <v/>
      </c>
      <c r="Z238" t="str">
        <f t="shared" si="116"/>
        <v/>
      </c>
      <c r="AA238" t="str">
        <f t="shared" si="107"/>
        <v/>
      </c>
      <c r="AB238" t="str">
        <f t="shared" si="117"/>
        <v/>
      </c>
      <c r="AC238" t="str">
        <f t="shared" si="108"/>
        <v/>
      </c>
      <c r="AD238" t="str">
        <f t="shared" si="118"/>
        <v/>
      </c>
      <c r="AE238" t="str">
        <f t="shared" si="109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4" t="str">
        <f t="shared" si="95"/>
        <v/>
      </c>
      <c r="C239" s="94"/>
      <c r="D239" s="94"/>
      <c r="E239" s="94"/>
      <c r="F239" s="94"/>
      <c r="G239" s="93" t="str">
        <f t="shared" si="96"/>
        <v/>
      </c>
      <c r="H239" s="93"/>
      <c r="I239" s="93"/>
      <c r="J239" s="77" t="str">
        <f t="shared" si="97"/>
        <v/>
      </c>
      <c r="K239" s="87" t="str">
        <f t="shared" si="98"/>
        <v/>
      </c>
      <c r="L239" s="2" t="str">
        <f t="shared" si="99"/>
        <v/>
      </c>
      <c r="M239" t="str">
        <f t="shared" si="100"/>
        <v/>
      </c>
      <c r="N239" t="str">
        <f t="shared" si="110"/>
        <v/>
      </c>
      <c r="O239" t="str">
        <f t="shared" si="101"/>
        <v/>
      </c>
      <c r="P239" t="str">
        <f t="shared" si="111"/>
        <v/>
      </c>
      <c r="Q239" t="str">
        <f t="shared" si="102"/>
        <v/>
      </c>
      <c r="R239" t="str">
        <f t="shared" si="112"/>
        <v/>
      </c>
      <c r="S239" t="str">
        <f t="shared" si="103"/>
        <v/>
      </c>
      <c r="T239" t="str">
        <f t="shared" si="113"/>
        <v/>
      </c>
      <c r="U239" t="str">
        <f t="shared" si="104"/>
        <v/>
      </c>
      <c r="V239" t="str">
        <f t="shared" si="114"/>
        <v/>
      </c>
      <c r="W239" t="str">
        <f t="shared" si="105"/>
        <v/>
      </c>
      <c r="X239" t="str">
        <f t="shared" si="115"/>
        <v/>
      </c>
      <c r="Y239" t="str">
        <f t="shared" si="106"/>
        <v/>
      </c>
      <c r="Z239" t="str">
        <f t="shared" si="116"/>
        <v/>
      </c>
      <c r="AA239" t="str">
        <f t="shared" si="107"/>
        <v/>
      </c>
      <c r="AB239" t="str">
        <f t="shared" si="117"/>
        <v/>
      </c>
      <c r="AC239" t="str">
        <f t="shared" si="108"/>
        <v/>
      </c>
      <c r="AD239" t="str">
        <f t="shared" si="118"/>
        <v/>
      </c>
      <c r="AE239" t="str">
        <f t="shared" si="109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4" t="str">
        <f t="shared" si="95"/>
        <v/>
      </c>
      <c r="C240" s="94"/>
      <c r="D240" s="94"/>
      <c r="E240" s="94"/>
      <c r="F240" s="94"/>
      <c r="G240" s="93" t="str">
        <f t="shared" si="96"/>
        <v/>
      </c>
      <c r="H240" s="93"/>
      <c r="I240" s="93"/>
      <c r="J240" s="77" t="str">
        <f t="shared" si="97"/>
        <v/>
      </c>
      <c r="K240" s="87" t="str">
        <f t="shared" si="98"/>
        <v/>
      </c>
      <c r="L240" s="2" t="str">
        <f t="shared" si="99"/>
        <v/>
      </c>
      <c r="M240" t="str">
        <f t="shared" si="100"/>
        <v/>
      </c>
      <c r="N240" t="str">
        <f t="shared" si="110"/>
        <v/>
      </c>
      <c r="O240" t="str">
        <f t="shared" si="101"/>
        <v/>
      </c>
      <c r="P240" t="str">
        <f t="shared" si="111"/>
        <v/>
      </c>
      <c r="Q240" t="str">
        <f t="shared" si="102"/>
        <v/>
      </c>
      <c r="R240" t="str">
        <f t="shared" si="112"/>
        <v/>
      </c>
      <c r="S240" t="str">
        <f t="shared" si="103"/>
        <v/>
      </c>
      <c r="T240" t="str">
        <f t="shared" si="113"/>
        <v/>
      </c>
      <c r="U240" t="str">
        <f t="shared" si="104"/>
        <v/>
      </c>
      <c r="V240" t="str">
        <f t="shared" si="114"/>
        <v/>
      </c>
      <c r="W240" t="str">
        <f t="shared" si="105"/>
        <v/>
      </c>
      <c r="X240" t="str">
        <f t="shared" si="115"/>
        <v/>
      </c>
      <c r="Y240" t="str">
        <f t="shared" si="106"/>
        <v/>
      </c>
      <c r="Z240" t="str">
        <f t="shared" si="116"/>
        <v/>
      </c>
      <c r="AA240" t="str">
        <f t="shared" si="107"/>
        <v/>
      </c>
      <c r="AB240" t="str">
        <f t="shared" si="117"/>
        <v/>
      </c>
      <c r="AC240" t="str">
        <f t="shared" si="108"/>
        <v/>
      </c>
      <c r="AD240" t="str">
        <f t="shared" si="118"/>
        <v/>
      </c>
      <c r="AE240" t="str">
        <f t="shared" si="109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4" t="str">
        <f t="shared" si="95"/>
        <v/>
      </c>
      <c r="C241" s="94"/>
      <c r="D241" s="94"/>
      <c r="E241" s="94"/>
      <c r="F241" s="94"/>
      <c r="G241" s="93" t="str">
        <f t="shared" si="96"/>
        <v/>
      </c>
      <c r="H241" s="93"/>
      <c r="I241" s="93"/>
      <c r="J241" s="77" t="str">
        <f t="shared" si="97"/>
        <v/>
      </c>
      <c r="K241" s="87" t="str">
        <f t="shared" si="98"/>
        <v/>
      </c>
      <c r="L241" s="2" t="str">
        <f t="shared" si="99"/>
        <v/>
      </c>
      <c r="M241" t="str">
        <f t="shared" si="100"/>
        <v/>
      </c>
      <c r="N241" t="str">
        <f t="shared" si="110"/>
        <v/>
      </c>
      <c r="O241" t="str">
        <f t="shared" si="101"/>
        <v/>
      </c>
      <c r="P241" t="str">
        <f t="shared" si="111"/>
        <v/>
      </c>
      <c r="Q241" t="str">
        <f t="shared" si="102"/>
        <v/>
      </c>
      <c r="R241" t="str">
        <f t="shared" si="112"/>
        <v/>
      </c>
      <c r="S241" t="str">
        <f t="shared" si="103"/>
        <v/>
      </c>
      <c r="T241" t="str">
        <f t="shared" si="113"/>
        <v/>
      </c>
      <c r="U241" t="str">
        <f t="shared" si="104"/>
        <v/>
      </c>
      <c r="V241" t="str">
        <f t="shared" si="114"/>
        <v/>
      </c>
      <c r="W241" t="str">
        <f t="shared" si="105"/>
        <v/>
      </c>
      <c r="X241" t="str">
        <f t="shared" si="115"/>
        <v/>
      </c>
      <c r="Y241" t="str">
        <f t="shared" si="106"/>
        <v/>
      </c>
      <c r="Z241" t="str">
        <f t="shared" si="116"/>
        <v/>
      </c>
      <c r="AA241" t="str">
        <f t="shared" si="107"/>
        <v/>
      </c>
      <c r="AB241" t="str">
        <f t="shared" si="117"/>
        <v/>
      </c>
      <c r="AC241" t="str">
        <f t="shared" si="108"/>
        <v/>
      </c>
      <c r="AD241" t="str">
        <f t="shared" si="118"/>
        <v/>
      </c>
      <c r="AE241" t="str">
        <f t="shared" si="109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4" t="str">
        <f t="shared" si="95"/>
        <v/>
      </c>
      <c r="C242" s="94"/>
      <c r="D242" s="94"/>
      <c r="E242" s="94"/>
      <c r="F242" s="94"/>
      <c r="G242" s="93" t="str">
        <f t="shared" si="96"/>
        <v/>
      </c>
      <c r="H242" s="93"/>
      <c r="I242" s="93"/>
      <c r="J242" s="77" t="str">
        <f t="shared" si="97"/>
        <v/>
      </c>
      <c r="K242" s="87" t="str">
        <f t="shared" si="98"/>
        <v/>
      </c>
      <c r="L242" s="2" t="str">
        <f t="shared" si="99"/>
        <v/>
      </c>
      <c r="M242" t="str">
        <f t="shared" si="100"/>
        <v/>
      </c>
      <c r="N242" t="str">
        <f t="shared" si="110"/>
        <v/>
      </c>
      <c r="O242" t="str">
        <f t="shared" si="101"/>
        <v/>
      </c>
      <c r="P242" t="str">
        <f t="shared" si="111"/>
        <v/>
      </c>
      <c r="Q242" t="str">
        <f t="shared" si="102"/>
        <v/>
      </c>
      <c r="R242" t="str">
        <f t="shared" si="112"/>
        <v/>
      </c>
      <c r="S242" t="str">
        <f t="shared" si="103"/>
        <v/>
      </c>
      <c r="T242" t="str">
        <f t="shared" si="113"/>
        <v/>
      </c>
      <c r="U242" t="str">
        <f t="shared" si="104"/>
        <v/>
      </c>
      <c r="V242" t="str">
        <f t="shared" si="114"/>
        <v/>
      </c>
      <c r="W242" t="str">
        <f t="shared" si="105"/>
        <v/>
      </c>
      <c r="X242" t="str">
        <f t="shared" si="115"/>
        <v/>
      </c>
      <c r="Y242" t="str">
        <f t="shared" si="106"/>
        <v/>
      </c>
      <c r="Z242" t="str">
        <f t="shared" si="116"/>
        <v/>
      </c>
      <c r="AA242" t="str">
        <f t="shared" si="107"/>
        <v/>
      </c>
      <c r="AB242" t="str">
        <f t="shared" si="117"/>
        <v/>
      </c>
      <c r="AC242" t="str">
        <f t="shared" si="108"/>
        <v/>
      </c>
      <c r="AD242" t="str">
        <f t="shared" si="118"/>
        <v/>
      </c>
      <c r="AE242" t="str">
        <f t="shared" si="109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4" t="str">
        <f t="shared" si="95"/>
        <v/>
      </c>
      <c r="C243" s="94"/>
      <c r="D243" s="94"/>
      <c r="E243" s="94"/>
      <c r="F243" s="94"/>
      <c r="G243" s="93" t="str">
        <f t="shared" si="96"/>
        <v/>
      </c>
      <c r="H243" s="93"/>
      <c r="I243" s="93"/>
      <c r="J243" s="77" t="str">
        <f t="shared" si="97"/>
        <v/>
      </c>
      <c r="K243" s="87" t="str">
        <f t="shared" si="98"/>
        <v/>
      </c>
      <c r="L243" s="2" t="str">
        <f t="shared" si="99"/>
        <v/>
      </c>
      <c r="M243" t="str">
        <f t="shared" si="100"/>
        <v/>
      </c>
      <c r="N243" t="str">
        <f t="shared" si="110"/>
        <v/>
      </c>
      <c r="O243" t="str">
        <f t="shared" si="101"/>
        <v/>
      </c>
      <c r="P243" t="str">
        <f t="shared" si="111"/>
        <v/>
      </c>
      <c r="Q243" t="str">
        <f t="shared" si="102"/>
        <v/>
      </c>
      <c r="R243" t="str">
        <f t="shared" si="112"/>
        <v/>
      </c>
      <c r="S243" t="str">
        <f t="shared" si="103"/>
        <v/>
      </c>
      <c r="T243" t="str">
        <f t="shared" si="113"/>
        <v/>
      </c>
      <c r="U243" t="str">
        <f t="shared" si="104"/>
        <v/>
      </c>
      <c r="V243" t="str">
        <f t="shared" si="114"/>
        <v/>
      </c>
      <c r="W243" t="str">
        <f t="shared" si="105"/>
        <v/>
      </c>
      <c r="X243" t="str">
        <f t="shared" si="115"/>
        <v/>
      </c>
      <c r="Y243" t="str">
        <f t="shared" si="106"/>
        <v/>
      </c>
      <c r="Z243" t="str">
        <f t="shared" si="116"/>
        <v/>
      </c>
      <c r="AA243" t="str">
        <f t="shared" si="107"/>
        <v/>
      </c>
      <c r="AB243" t="str">
        <f t="shared" si="117"/>
        <v/>
      </c>
      <c r="AC243" t="str">
        <f t="shared" si="108"/>
        <v/>
      </c>
      <c r="AD243" t="str">
        <f t="shared" si="118"/>
        <v/>
      </c>
      <c r="AE243" t="str">
        <f t="shared" si="109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4" t="str">
        <f t="shared" si="95"/>
        <v/>
      </c>
      <c r="C244" s="94"/>
      <c r="D244" s="94"/>
      <c r="E244" s="94"/>
      <c r="F244" s="94"/>
      <c r="G244" s="93" t="str">
        <f t="shared" si="96"/>
        <v/>
      </c>
      <c r="H244" s="93"/>
      <c r="I244" s="93"/>
      <c r="J244" s="77" t="str">
        <f t="shared" si="97"/>
        <v/>
      </c>
      <c r="K244" s="87" t="str">
        <f t="shared" si="98"/>
        <v/>
      </c>
      <c r="L244" s="2" t="str">
        <f t="shared" si="99"/>
        <v/>
      </c>
      <c r="M244" t="str">
        <f t="shared" si="100"/>
        <v/>
      </c>
      <c r="N244" t="str">
        <f t="shared" si="110"/>
        <v/>
      </c>
      <c r="O244" t="str">
        <f t="shared" si="101"/>
        <v/>
      </c>
      <c r="P244" t="str">
        <f t="shared" si="111"/>
        <v/>
      </c>
      <c r="Q244" t="str">
        <f t="shared" si="102"/>
        <v/>
      </c>
      <c r="R244" t="str">
        <f t="shared" si="112"/>
        <v/>
      </c>
      <c r="S244" t="str">
        <f t="shared" si="103"/>
        <v/>
      </c>
      <c r="T244" t="str">
        <f t="shared" si="113"/>
        <v/>
      </c>
      <c r="U244" t="str">
        <f t="shared" si="104"/>
        <v/>
      </c>
      <c r="V244" t="str">
        <f t="shared" si="114"/>
        <v/>
      </c>
      <c r="W244" t="str">
        <f t="shared" si="105"/>
        <v/>
      </c>
      <c r="X244" t="str">
        <f t="shared" si="115"/>
        <v/>
      </c>
      <c r="Y244" t="str">
        <f t="shared" si="106"/>
        <v/>
      </c>
      <c r="Z244" t="str">
        <f t="shared" si="116"/>
        <v/>
      </c>
      <c r="AA244" t="str">
        <f t="shared" si="107"/>
        <v/>
      </c>
      <c r="AB244" t="str">
        <f t="shared" si="117"/>
        <v/>
      </c>
      <c r="AC244" t="str">
        <f t="shared" si="108"/>
        <v/>
      </c>
      <c r="AD244" t="str">
        <f t="shared" si="118"/>
        <v/>
      </c>
      <c r="AE244" t="str">
        <f t="shared" si="109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4" t="str">
        <f t="shared" si="95"/>
        <v/>
      </c>
      <c r="C245" s="94"/>
      <c r="D245" s="94"/>
      <c r="E245" s="94"/>
      <c r="F245" s="94"/>
      <c r="G245" s="93" t="str">
        <f t="shared" si="96"/>
        <v/>
      </c>
      <c r="H245" s="93"/>
      <c r="I245" s="93"/>
      <c r="J245" s="77" t="str">
        <f t="shared" si="97"/>
        <v/>
      </c>
      <c r="K245" s="87" t="str">
        <f t="shared" si="98"/>
        <v/>
      </c>
      <c r="L245" s="2" t="str">
        <f t="shared" si="99"/>
        <v/>
      </c>
      <c r="M245" t="str">
        <f t="shared" si="100"/>
        <v/>
      </c>
      <c r="N245" t="str">
        <f t="shared" si="110"/>
        <v/>
      </c>
      <c r="O245" t="str">
        <f t="shared" si="101"/>
        <v/>
      </c>
      <c r="P245" t="str">
        <f t="shared" si="111"/>
        <v/>
      </c>
      <c r="Q245" t="str">
        <f t="shared" si="102"/>
        <v/>
      </c>
      <c r="R245" t="str">
        <f t="shared" si="112"/>
        <v/>
      </c>
      <c r="S245" t="str">
        <f t="shared" si="103"/>
        <v/>
      </c>
      <c r="T245" t="str">
        <f t="shared" si="113"/>
        <v/>
      </c>
      <c r="U245" t="str">
        <f t="shared" si="104"/>
        <v/>
      </c>
      <c r="V245" t="str">
        <f t="shared" si="114"/>
        <v/>
      </c>
      <c r="W245" t="str">
        <f t="shared" si="105"/>
        <v/>
      </c>
      <c r="X245" t="str">
        <f t="shared" si="115"/>
        <v/>
      </c>
      <c r="Y245" t="str">
        <f t="shared" si="106"/>
        <v/>
      </c>
      <c r="Z245" t="str">
        <f t="shared" si="116"/>
        <v/>
      </c>
      <c r="AA245" t="str">
        <f t="shared" si="107"/>
        <v/>
      </c>
      <c r="AB245" t="str">
        <f t="shared" si="117"/>
        <v/>
      </c>
      <c r="AC245" t="str">
        <f t="shared" si="108"/>
        <v/>
      </c>
      <c r="AD245" t="str">
        <f t="shared" si="118"/>
        <v/>
      </c>
      <c r="AE245" t="str">
        <f t="shared" si="109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4" t="str">
        <f t="shared" si="95"/>
        <v/>
      </c>
      <c r="C246" s="94"/>
      <c r="D246" s="94"/>
      <c r="E246" s="94"/>
      <c r="F246" s="94"/>
      <c r="G246" s="93" t="str">
        <f t="shared" si="96"/>
        <v/>
      </c>
      <c r="H246" s="93"/>
      <c r="I246" s="93"/>
      <c r="J246" s="77" t="str">
        <f t="shared" si="97"/>
        <v/>
      </c>
      <c r="K246" s="87" t="str">
        <f t="shared" si="98"/>
        <v/>
      </c>
      <c r="L246" s="2" t="str">
        <f t="shared" si="99"/>
        <v/>
      </c>
      <c r="M246" t="str">
        <f t="shared" si="100"/>
        <v/>
      </c>
      <c r="N246" t="str">
        <f t="shared" si="110"/>
        <v/>
      </c>
      <c r="O246" t="str">
        <f t="shared" si="101"/>
        <v/>
      </c>
      <c r="P246" t="str">
        <f t="shared" si="111"/>
        <v/>
      </c>
      <c r="Q246" t="str">
        <f t="shared" si="102"/>
        <v/>
      </c>
      <c r="R246" t="str">
        <f t="shared" si="112"/>
        <v/>
      </c>
      <c r="S246" t="str">
        <f t="shared" si="103"/>
        <v/>
      </c>
      <c r="T246" t="str">
        <f t="shared" si="113"/>
        <v/>
      </c>
      <c r="U246" t="str">
        <f t="shared" si="104"/>
        <v/>
      </c>
      <c r="V246" t="str">
        <f t="shared" si="114"/>
        <v/>
      </c>
      <c r="W246" t="str">
        <f t="shared" si="105"/>
        <v/>
      </c>
      <c r="X246" t="str">
        <f t="shared" si="115"/>
        <v/>
      </c>
      <c r="Y246" t="str">
        <f t="shared" si="106"/>
        <v/>
      </c>
      <c r="Z246" t="str">
        <f t="shared" si="116"/>
        <v/>
      </c>
      <c r="AA246" t="str">
        <f t="shared" si="107"/>
        <v/>
      </c>
      <c r="AB246" t="str">
        <f t="shared" si="117"/>
        <v/>
      </c>
      <c r="AC246" t="str">
        <f t="shared" si="108"/>
        <v/>
      </c>
      <c r="AD246" t="str">
        <f t="shared" si="118"/>
        <v/>
      </c>
      <c r="AE246" t="str">
        <f t="shared" si="109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4" t="str">
        <f t="shared" si="95"/>
        <v/>
      </c>
      <c r="C247" s="94"/>
      <c r="D247" s="94"/>
      <c r="E247" s="94"/>
      <c r="F247" s="94"/>
      <c r="G247" s="93" t="str">
        <f t="shared" si="96"/>
        <v/>
      </c>
      <c r="H247" s="93"/>
      <c r="I247" s="93"/>
      <c r="J247" s="77" t="str">
        <f t="shared" si="97"/>
        <v/>
      </c>
      <c r="K247" s="87" t="str">
        <f t="shared" si="98"/>
        <v/>
      </c>
      <c r="L247" s="2" t="str">
        <f t="shared" si="99"/>
        <v/>
      </c>
      <c r="M247" t="str">
        <f t="shared" si="100"/>
        <v/>
      </c>
      <c r="N247" t="str">
        <f t="shared" si="110"/>
        <v/>
      </c>
      <c r="O247" t="str">
        <f t="shared" si="101"/>
        <v/>
      </c>
      <c r="P247" t="str">
        <f t="shared" si="111"/>
        <v/>
      </c>
      <c r="Q247" t="str">
        <f t="shared" si="102"/>
        <v/>
      </c>
      <c r="R247" t="str">
        <f t="shared" si="112"/>
        <v/>
      </c>
      <c r="S247" t="str">
        <f t="shared" si="103"/>
        <v/>
      </c>
      <c r="T247" t="str">
        <f t="shared" si="113"/>
        <v/>
      </c>
      <c r="U247" t="str">
        <f t="shared" si="104"/>
        <v/>
      </c>
      <c r="V247" t="str">
        <f t="shared" si="114"/>
        <v/>
      </c>
      <c r="W247" t="str">
        <f t="shared" si="105"/>
        <v/>
      </c>
      <c r="X247" t="str">
        <f t="shared" si="115"/>
        <v/>
      </c>
      <c r="Y247" t="str">
        <f t="shared" si="106"/>
        <v/>
      </c>
      <c r="Z247" t="str">
        <f t="shared" si="116"/>
        <v/>
      </c>
      <c r="AA247" t="str">
        <f t="shared" si="107"/>
        <v/>
      </c>
      <c r="AB247" t="str">
        <f t="shared" si="117"/>
        <v/>
      </c>
      <c r="AC247" t="str">
        <f t="shared" si="108"/>
        <v/>
      </c>
      <c r="AD247" t="str">
        <f t="shared" si="118"/>
        <v/>
      </c>
      <c r="AE247" t="str">
        <f t="shared" si="109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4" t="str">
        <f t="shared" si="95"/>
        <v/>
      </c>
      <c r="C248" s="94"/>
      <c r="D248" s="94"/>
      <c r="E248" s="94"/>
      <c r="F248" s="94"/>
      <c r="G248" s="93" t="str">
        <f t="shared" si="96"/>
        <v/>
      </c>
      <c r="H248" s="93"/>
      <c r="I248" s="93"/>
      <c r="J248" s="77" t="str">
        <f t="shared" si="97"/>
        <v/>
      </c>
      <c r="K248" s="87" t="str">
        <f t="shared" si="98"/>
        <v/>
      </c>
      <c r="L248" s="2" t="str">
        <f t="shared" si="99"/>
        <v/>
      </c>
      <c r="M248" t="str">
        <f t="shared" si="100"/>
        <v/>
      </c>
      <c r="N248" t="str">
        <f t="shared" si="110"/>
        <v/>
      </c>
      <c r="O248" t="str">
        <f t="shared" si="101"/>
        <v/>
      </c>
      <c r="P248" t="str">
        <f t="shared" si="111"/>
        <v/>
      </c>
      <c r="Q248" t="str">
        <f t="shared" si="102"/>
        <v/>
      </c>
      <c r="R248" t="str">
        <f t="shared" si="112"/>
        <v/>
      </c>
      <c r="S248" t="str">
        <f t="shared" si="103"/>
        <v/>
      </c>
      <c r="T248" t="str">
        <f t="shared" si="113"/>
        <v/>
      </c>
      <c r="U248" t="str">
        <f t="shared" si="104"/>
        <v/>
      </c>
      <c r="V248" t="str">
        <f t="shared" si="114"/>
        <v/>
      </c>
      <c r="W248" t="str">
        <f t="shared" si="105"/>
        <v/>
      </c>
      <c r="X248" t="str">
        <f t="shared" si="115"/>
        <v/>
      </c>
      <c r="Y248" t="str">
        <f t="shared" si="106"/>
        <v/>
      </c>
      <c r="Z248" t="str">
        <f t="shared" si="116"/>
        <v/>
      </c>
      <c r="AA248" t="str">
        <f t="shared" si="107"/>
        <v/>
      </c>
      <c r="AB248" t="str">
        <f t="shared" si="117"/>
        <v/>
      </c>
      <c r="AC248" t="str">
        <f t="shared" si="108"/>
        <v/>
      </c>
      <c r="AD248" t="str">
        <f t="shared" si="118"/>
        <v/>
      </c>
      <c r="AE248" t="str">
        <f t="shared" si="109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4" t="str">
        <f t="shared" si="95"/>
        <v/>
      </c>
      <c r="C249" s="94"/>
      <c r="D249" s="94"/>
      <c r="E249" s="94"/>
      <c r="F249" s="94"/>
      <c r="G249" s="93" t="str">
        <f t="shared" si="96"/>
        <v/>
      </c>
      <c r="H249" s="93"/>
      <c r="I249" s="93"/>
      <c r="J249" s="77" t="str">
        <f t="shared" si="97"/>
        <v/>
      </c>
      <c r="K249" s="87" t="str">
        <f t="shared" si="98"/>
        <v/>
      </c>
      <c r="L249" s="2" t="str">
        <f t="shared" si="99"/>
        <v/>
      </c>
      <c r="M249" t="str">
        <f t="shared" si="100"/>
        <v/>
      </c>
      <c r="N249" t="str">
        <f t="shared" si="110"/>
        <v/>
      </c>
      <c r="O249" t="str">
        <f t="shared" si="101"/>
        <v/>
      </c>
      <c r="P249" t="str">
        <f t="shared" si="111"/>
        <v/>
      </c>
      <c r="Q249" t="str">
        <f t="shared" si="102"/>
        <v/>
      </c>
      <c r="R249" t="str">
        <f t="shared" si="112"/>
        <v/>
      </c>
      <c r="S249" t="str">
        <f t="shared" si="103"/>
        <v/>
      </c>
      <c r="T249" t="str">
        <f t="shared" si="113"/>
        <v/>
      </c>
      <c r="U249" t="str">
        <f t="shared" si="104"/>
        <v/>
      </c>
      <c r="V249" t="str">
        <f t="shared" si="114"/>
        <v/>
      </c>
      <c r="W249" t="str">
        <f t="shared" si="105"/>
        <v/>
      </c>
      <c r="X249" t="str">
        <f t="shared" si="115"/>
        <v/>
      </c>
      <c r="Y249" t="str">
        <f t="shared" si="106"/>
        <v/>
      </c>
      <c r="Z249" t="str">
        <f t="shared" si="116"/>
        <v/>
      </c>
      <c r="AA249" t="str">
        <f t="shared" si="107"/>
        <v/>
      </c>
      <c r="AB249" t="str">
        <f t="shared" si="117"/>
        <v/>
      </c>
      <c r="AC249" t="str">
        <f t="shared" si="108"/>
        <v/>
      </c>
      <c r="AD249" t="str">
        <f t="shared" si="118"/>
        <v/>
      </c>
      <c r="AE249" t="str">
        <f t="shared" si="109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4" t="str">
        <f t="shared" si="95"/>
        <v/>
      </c>
      <c r="C250" s="94"/>
      <c r="D250" s="94"/>
      <c r="E250" s="94"/>
      <c r="F250" s="94"/>
      <c r="G250" s="93" t="str">
        <f t="shared" si="96"/>
        <v/>
      </c>
      <c r="H250" s="93"/>
      <c r="I250" s="93"/>
      <c r="J250" s="77" t="str">
        <f t="shared" si="97"/>
        <v/>
      </c>
      <c r="K250" s="87" t="str">
        <f t="shared" si="98"/>
        <v/>
      </c>
      <c r="L250" s="2" t="str">
        <f t="shared" si="99"/>
        <v/>
      </c>
      <c r="M250" t="str">
        <f t="shared" si="100"/>
        <v/>
      </c>
      <c r="N250" t="str">
        <f t="shared" si="110"/>
        <v/>
      </c>
      <c r="O250" t="str">
        <f t="shared" si="101"/>
        <v/>
      </c>
      <c r="P250" t="str">
        <f t="shared" si="111"/>
        <v/>
      </c>
      <c r="Q250" t="str">
        <f t="shared" si="102"/>
        <v/>
      </c>
      <c r="R250" t="str">
        <f t="shared" si="112"/>
        <v/>
      </c>
      <c r="S250" t="str">
        <f t="shared" si="103"/>
        <v/>
      </c>
      <c r="T250" t="str">
        <f t="shared" si="113"/>
        <v/>
      </c>
      <c r="U250" t="str">
        <f t="shared" si="104"/>
        <v/>
      </c>
      <c r="V250" t="str">
        <f t="shared" si="114"/>
        <v/>
      </c>
      <c r="W250" t="str">
        <f t="shared" si="105"/>
        <v/>
      </c>
      <c r="X250" t="str">
        <f t="shared" si="115"/>
        <v/>
      </c>
      <c r="Y250" t="str">
        <f t="shared" si="106"/>
        <v/>
      </c>
      <c r="Z250" t="str">
        <f t="shared" si="116"/>
        <v/>
      </c>
      <c r="AA250" t="str">
        <f t="shared" si="107"/>
        <v/>
      </c>
      <c r="AB250" t="str">
        <f t="shared" si="117"/>
        <v/>
      </c>
      <c r="AC250" t="str">
        <f t="shared" si="108"/>
        <v/>
      </c>
      <c r="AD250" t="str">
        <f t="shared" si="118"/>
        <v/>
      </c>
      <c r="AE250" t="str">
        <f t="shared" si="109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4" t="str">
        <f t="shared" si="95"/>
        <v/>
      </c>
      <c r="C251" s="94"/>
      <c r="D251" s="94"/>
      <c r="E251" s="94"/>
      <c r="F251" s="94"/>
      <c r="G251" s="93" t="str">
        <f t="shared" si="96"/>
        <v/>
      </c>
      <c r="H251" s="93"/>
      <c r="I251" s="93"/>
      <c r="J251" s="77" t="str">
        <f t="shared" si="97"/>
        <v/>
      </c>
      <c r="K251" s="87" t="str">
        <f t="shared" si="98"/>
        <v/>
      </c>
      <c r="L251" s="2" t="str">
        <f t="shared" si="99"/>
        <v/>
      </c>
      <c r="M251" t="str">
        <f t="shared" si="100"/>
        <v/>
      </c>
      <c r="N251" t="str">
        <f t="shared" si="110"/>
        <v/>
      </c>
      <c r="O251" t="str">
        <f t="shared" si="101"/>
        <v/>
      </c>
      <c r="P251" t="str">
        <f t="shared" si="111"/>
        <v/>
      </c>
      <c r="Q251" t="str">
        <f t="shared" si="102"/>
        <v/>
      </c>
      <c r="R251" t="str">
        <f t="shared" si="112"/>
        <v/>
      </c>
      <c r="S251" t="str">
        <f t="shared" si="103"/>
        <v/>
      </c>
      <c r="T251" t="str">
        <f t="shared" si="113"/>
        <v/>
      </c>
      <c r="U251" t="str">
        <f t="shared" si="104"/>
        <v/>
      </c>
      <c r="V251" t="str">
        <f t="shared" si="114"/>
        <v/>
      </c>
      <c r="W251" t="str">
        <f t="shared" si="105"/>
        <v/>
      </c>
      <c r="X251" t="str">
        <f t="shared" si="115"/>
        <v/>
      </c>
      <c r="Y251" t="str">
        <f t="shared" si="106"/>
        <v/>
      </c>
      <c r="Z251" t="str">
        <f t="shared" si="116"/>
        <v/>
      </c>
      <c r="AA251" t="str">
        <f t="shared" si="107"/>
        <v/>
      </c>
      <c r="AB251" t="str">
        <f t="shared" si="117"/>
        <v/>
      </c>
      <c r="AC251" t="str">
        <f t="shared" si="108"/>
        <v/>
      </c>
      <c r="AD251" t="str">
        <f t="shared" si="118"/>
        <v/>
      </c>
      <c r="AE251" t="str">
        <f t="shared" si="109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4" t="str">
        <f t="shared" si="95"/>
        <v/>
      </c>
      <c r="C252" s="94"/>
      <c r="D252" s="94"/>
      <c r="E252" s="94"/>
      <c r="F252" s="94"/>
      <c r="G252" s="93" t="str">
        <f t="shared" si="96"/>
        <v/>
      </c>
      <c r="H252" s="93"/>
      <c r="I252" s="93"/>
      <c r="J252" s="77" t="str">
        <f t="shared" si="97"/>
        <v/>
      </c>
      <c r="K252" s="87" t="str">
        <f t="shared" si="98"/>
        <v/>
      </c>
      <c r="L252" s="2" t="str">
        <f t="shared" si="99"/>
        <v/>
      </c>
      <c r="M252" t="str">
        <f t="shared" si="100"/>
        <v/>
      </c>
      <c r="N252" t="str">
        <f t="shared" si="110"/>
        <v/>
      </c>
      <c r="O252" t="str">
        <f t="shared" si="101"/>
        <v/>
      </c>
      <c r="P252" t="str">
        <f t="shared" si="111"/>
        <v/>
      </c>
      <c r="Q252" t="str">
        <f t="shared" si="102"/>
        <v/>
      </c>
      <c r="R252" t="str">
        <f t="shared" si="112"/>
        <v/>
      </c>
      <c r="S252" t="str">
        <f t="shared" si="103"/>
        <v/>
      </c>
      <c r="T252" t="str">
        <f t="shared" si="113"/>
        <v/>
      </c>
      <c r="U252" t="str">
        <f t="shared" si="104"/>
        <v/>
      </c>
      <c r="V252" t="str">
        <f t="shared" si="114"/>
        <v/>
      </c>
      <c r="W252" t="str">
        <f t="shared" si="105"/>
        <v/>
      </c>
      <c r="X252" t="str">
        <f t="shared" si="115"/>
        <v/>
      </c>
      <c r="Y252" t="str">
        <f t="shared" si="106"/>
        <v/>
      </c>
      <c r="Z252" t="str">
        <f t="shared" si="116"/>
        <v/>
      </c>
      <c r="AA252" t="str">
        <f t="shared" si="107"/>
        <v/>
      </c>
      <c r="AB252" t="str">
        <f t="shared" si="117"/>
        <v/>
      </c>
      <c r="AC252" t="str">
        <f t="shared" si="108"/>
        <v/>
      </c>
      <c r="AD252" t="str">
        <f t="shared" si="118"/>
        <v/>
      </c>
      <c r="AE252" t="str">
        <f t="shared" si="109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4" t="str">
        <f t="shared" si="95"/>
        <v/>
      </c>
      <c r="C253" s="94"/>
      <c r="D253" s="94"/>
      <c r="E253" s="94"/>
      <c r="F253" s="94"/>
      <c r="G253" s="93" t="str">
        <f t="shared" si="96"/>
        <v/>
      </c>
      <c r="H253" s="93"/>
      <c r="I253" s="93"/>
      <c r="J253" s="77" t="str">
        <f t="shared" si="97"/>
        <v/>
      </c>
      <c r="K253" s="87" t="str">
        <f t="shared" si="98"/>
        <v/>
      </c>
      <c r="L253" s="2" t="str">
        <f t="shared" si="99"/>
        <v/>
      </c>
      <c r="M253" t="str">
        <f t="shared" si="100"/>
        <v/>
      </c>
      <c r="N253" t="str">
        <f t="shared" si="110"/>
        <v/>
      </c>
      <c r="O253" t="str">
        <f t="shared" si="101"/>
        <v/>
      </c>
      <c r="P253" t="str">
        <f t="shared" si="111"/>
        <v/>
      </c>
      <c r="Q253" t="str">
        <f t="shared" si="102"/>
        <v/>
      </c>
      <c r="R253" t="str">
        <f t="shared" si="112"/>
        <v/>
      </c>
      <c r="S253" t="str">
        <f t="shared" si="103"/>
        <v/>
      </c>
      <c r="T253" t="str">
        <f t="shared" si="113"/>
        <v/>
      </c>
      <c r="U253" t="str">
        <f t="shared" si="104"/>
        <v/>
      </c>
      <c r="V253" t="str">
        <f t="shared" si="114"/>
        <v/>
      </c>
      <c r="W253" t="str">
        <f t="shared" si="105"/>
        <v/>
      </c>
      <c r="X253" t="str">
        <f t="shared" si="115"/>
        <v/>
      </c>
      <c r="Y253" t="str">
        <f t="shared" si="106"/>
        <v/>
      </c>
      <c r="Z253" t="str">
        <f t="shared" si="116"/>
        <v/>
      </c>
      <c r="AA253" t="str">
        <f t="shared" si="107"/>
        <v/>
      </c>
      <c r="AB253" t="str">
        <f t="shared" si="117"/>
        <v/>
      </c>
      <c r="AC253" t="str">
        <f t="shared" si="108"/>
        <v/>
      </c>
      <c r="AD253" t="str">
        <f t="shared" si="118"/>
        <v/>
      </c>
      <c r="AE253" t="str">
        <f t="shared" si="109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4" t="str">
        <f t="shared" si="95"/>
        <v/>
      </c>
      <c r="C254" s="94"/>
      <c r="D254" s="94"/>
      <c r="E254" s="94"/>
      <c r="F254" s="94"/>
      <c r="G254" s="93" t="str">
        <f t="shared" si="96"/>
        <v/>
      </c>
      <c r="H254" s="93"/>
      <c r="I254" s="93"/>
      <c r="J254" s="77" t="str">
        <f t="shared" si="97"/>
        <v/>
      </c>
      <c r="K254" s="87" t="str">
        <f t="shared" si="98"/>
        <v/>
      </c>
      <c r="L254" s="2" t="str">
        <f t="shared" si="99"/>
        <v/>
      </c>
      <c r="M254" t="str">
        <f t="shared" si="100"/>
        <v/>
      </c>
      <c r="N254" t="str">
        <f t="shared" si="110"/>
        <v/>
      </c>
      <c r="O254" t="str">
        <f t="shared" si="101"/>
        <v/>
      </c>
      <c r="P254" t="str">
        <f t="shared" si="111"/>
        <v/>
      </c>
      <c r="Q254" t="str">
        <f t="shared" si="102"/>
        <v/>
      </c>
      <c r="R254" t="str">
        <f t="shared" si="112"/>
        <v/>
      </c>
      <c r="S254" t="str">
        <f t="shared" si="103"/>
        <v/>
      </c>
      <c r="T254" t="str">
        <f t="shared" si="113"/>
        <v/>
      </c>
      <c r="U254" t="str">
        <f t="shared" si="104"/>
        <v/>
      </c>
      <c r="V254" t="str">
        <f t="shared" si="114"/>
        <v/>
      </c>
      <c r="W254" t="str">
        <f t="shared" si="105"/>
        <v/>
      </c>
      <c r="X254" t="str">
        <f t="shared" si="115"/>
        <v/>
      </c>
      <c r="Y254" t="str">
        <f t="shared" si="106"/>
        <v/>
      </c>
      <c r="Z254" t="str">
        <f t="shared" si="116"/>
        <v/>
      </c>
      <c r="AA254" t="str">
        <f t="shared" si="107"/>
        <v/>
      </c>
      <c r="AB254" t="str">
        <f t="shared" si="117"/>
        <v/>
      </c>
      <c r="AC254" t="str">
        <f t="shared" si="108"/>
        <v/>
      </c>
      <c r="AD254" t="str">
        <f t="shared" si="118"/>
        <v/>
      </c>
      <c r="AE254" t="str">
        <f t="shared" si="109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4" t="str">
        <f t="shared" si="95"/>
        <v/>
      </c>
      <c r="C255" s="94"/>
      <c r="D255" s="94"/>
      <c r="E255" s="94"/>
      <c r="F255" s="94"/>
      <c r="G255" s="93" t="str">
        <f t="shared" si="96"/>
        <v/>
      </c>
      <c r="H255" s="93"/>
      <c r="I255" s="93"/>
      <c r="J255" s="77" t="str">
        <f t="shared" si="97"/>
        <v/>
      </c>
      <c r="K255" s="87" t="str">
        <f t="shared" si="98"/>
        <v/>
      </c>
      <c r="L255" s="2" t="str">
        <f t="shared" si="99"/>
        <v/>
      </c>
      <c r="M255" t="str">
        <f t="shared" si="100"/>
        <v/>
      </c>
      <c r="N255" t="str">
        <f t="shared" si="110"/>
        <v/>
      </c>
      <c r="O255" t="str">
        <f t="shared" si="101"/>
        <v/>
      </c>
      <c r="P255" t="str">
        <f t="shared" si="111"/>
        <v/>
      </c>
      <c r="Q255" t="str">
        <f t="shared" si="102"/>
        <v/>
      </c>
      <c r="R255" t="str">
        <f t="shared" si="112"/>
        <v/>
      </c>
      <c r="S255" t="str">
        <f t="shared" si="103"/>
        <v/>
      </c>
      <c r="T255" t="str">
        <f t="shared" si="113"/>
        <v/>
      </c>
      <c r="U255" t="str">
        <f t="shared" si="104"/>
        <v/>
      </c>
      <c r="V255" t="str">
        <f t="shared" si="114"/>
        <v/>
      </c>
      <c r="W255" t="str">
        <f t="shared" si="105"/>
        <v/>
      </c>
      <c r="X255" t="str">
        <f t="shared" si="115"/>
        <v/>
      </c>
      <c r="Y255" t="str">
        <f t="shared" si="106"/>
        <v/>
      </c>
      <c r="Z255" t="str">
        <f t="shared" si="116"/>
        <v/>
      </c>
      <c r="AA255" t="str">
        <f t="shared" si="107"/>
        <v/>
      </c>
      <c r="AB255" t="str">
        <f t="shared" si="117"/>
        <v/>
      </c>
      <c r="AC255" t="str">
        <f t="shared" si="108"/>
        <v/>
      </c>
      <c r="AD255" t="str">
        <f t="shared" si="118"/>
        <v/>
      </c>
      <c r="AE255" t="str">
        <f t="shared" si="109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4" t="str">
        <f t="shared" si="95"/>
        <v/>
      </c>
      <c r="C256" s="94"/>
      <c r="D256" s="94"/>
      <c r="E256" s="94"/>
      <c r="F256" s="94"/>
      <c r="G256" s="93" t="str">
        <f t="shared" si="96"/>
        <v/>
      </c>
      <c r="H256" s="93"/>
      <c r="I256" s="93"/>
      <c r="J256" s="77" t="str">
        <f t="shared" si="97"/>
        <v/>
      </c>
      <c r="K256" s="87" t="str">
        <f t="shared" si="98"/>
        <v/>
      </c>
      <c r="L256" s="2" t="str">
        <f t="shared" si="99"/>
        <v/>
      </c>
      <c r="M256" t="str">
        <f t="shared" si="100"/>
        <v/>
      </c>
      <c r="N256" t="str">
        <f t="shared" si="110"/>
        <v/>
      </c>
      <c r="O256" t="str">
        <f t="shared" si="101"/>
        <v/>
      </c>
      <c r="P256" t="str">
        <f t="shared" si="111"/>
        <v/>
      </c>
      <c r="Q256" t="str">
        <f t="shared" si="102"/>
        <v/>
      </c>
      <c r="R256" t="str">
        <f t="shared" si="112"/>
        <v/>
      </c>
      <c r="S256" t="str">
        <f t="shared" si="103"/>
        <v/>
      </c>
      <c r="T256" t="str">
        <f t="shared" si="113"/>
        <v/>
      </c>
      <c r="U256" t="str">
        <f t="shared" si="104"/>
        <v/>
      </c>
      <c r="V256" t="str">
        <f t="shared" si="114"/>
        <v/>
      </c>
      <c r="W256" t="str">
        <f t="shared" si="105"/>
        <v/>
      </c>
      <c r="X256" t="str">
        <f t="shared" si="115"/>
        <v/>
      </c>
      <c r="Y256" t="str">
        <f t="shared" si="106"/>
        <v/>
      </c>
      <c r="Z256" t="str">
        <f t="shared" si="116"/>
        <v/>
      </c>
      <c r="AA256" t="str">
        <f t="shared" si="107"/>
        <v/>
      </c>
      <c r="AB256" t="str">
        <f t="shared" si="117"/>
        <v/>
      </c>
      <c r="AC256" t="str">
        <f t="shared" si="108"/>
        <v/>
      </c>
      <c r="AD256" t="str">
        <f t="shared" si="118"/>
        <v/>
      </c>
      <c r="AE256" t="str">
        <f t="shared" si="109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4" t="str">
        <f t="shared" si="95"/>
        <v/>
      </c>
      <c r="C257" s="94"/>
      <c r="D257" s="94"/>
      <c r="E257" s="94"/>
      <c r="F257" s="94"/>
      <c r="G257" s="93" t="str">
        <f t="shared" si="96"/>
        <v/>
      </c>
      <c r="H257" s="93"/>
      <c r="I257" s="93"/>
      <c r="J257" s="77" t="str">
        <f t="shared" si="97"/>
        <v/>
      </c>
      <c r="K257" s="87" t="str">
        <f t="shared" si="98"/>
        <v/>
      </c>
      <c r="L257" s="2" t="str">
        <f t="shared" si="99"/>
        <v/>
      </c>
      <c r="M257" t="str">
        <f t="shared" si="100"/>
        <v/>
      </c>
      <c r="N257" t="str">
        <f t="shared" si="110"/>
        <v/>
      </c>
      <c r="O257" t="str">
        <f t="shared" si="101"/>
        <v/>
      </c>
      <c r="P257" t="str">
        <f t="shared" si="111"/>
        <v/>
      </c>
      <c r="Q257" t="str">
        <f t="shared" si="102"/>
        <v/>
      </c>
      <c r="R257" t="str">
        <f t="shared" si="112"/>
        <v/>
      </c>
      <c r="S257" t="str">
        <f t="shared" si="103"/>
        <v/>
      </c>
      <c r="T257" t="str">
        <f t="shared" si="113"/>
        <v/>
      </c>
      <c r="U257" t="str">
        <f t="shared" si="104"/>
        <v/>
      </c>
      <c r="V257" t="str">
        <f t="shared" si="114"/>
        <v/>
      </c>
      <c r="W257" t="str">
        <f t="shared" si="105"/>
        <v/>
      </c>
      <c r="X257" t="str">
        <f t="shared" si="115"/>
        <v/>
      </c>
      <c r="Y257" t="str">
        <f t="shared" si="106"/>
        <v/>
      </c>
      <c r="Z257" t="str">
        <f t="shared" si="116"/>
        <v/>
      </c>
      <c r="AA257" t="str">
        <f t="shared" si="107"/>
        <v/>
      </c>
      <c r="AB257" t="str">
        <f t="shared" si="117"/>
        <v/>
      </c>
      <c r="AC257" t="str">
        <f t="shared" si="108"/>
        <v/>
      </c>
      <c r="AD257" t="str">
        <f t="shared" si="118"/>
        <v/>
      </c>
      <c r="AE257" t="str">
        <f t="shared" si="109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4" t="str">
        <f t="shared" si="95"/>
        <v/>
      </c>
      <c r="C258" s="94"/>
      <c r="D258" s="94"/>
      <c r="E258" s="94"/>
      <c r="F258" s="94"/>
      <c r="G258" s="93" t="str">
        <f t="shared" si="96"/>
        <v/>
      </c>
      <c r="H258" s="93"/>
      <c r="I258" s="93"/>
      <c r="J258" s="77" t="str">
        <f t="shared" si="97"/>
        <v/>
      </c>
      <c r="K258" s="87" t="str">
        <f t="shared" si="98"/>
        <v/>
      </c>
      <c r="L258" s="2" t="str">
        <f t="shared" si="99"/>
        <v/>
      </c>
      <c r="M258" t="str">
        <f t="shared" si="100"/>
        <v/>
      </c>
      <c r="N258" t="str">
        <f t="shared" si="110"/>
        <v/>
      </c>
      <c r="O258" t="str">
        <f t="shared" si="101"/>
        <v/>
      </c>
      <c r="P258" t="str">
        <f t="shared" si="111"/>
        <v/>
      </c>
      <c r="Q258" t="str">
        <f t="shared" si="102"/>
        <v/>
      </c>
      <c r="R258" t="str">
        <f t="shared" si="112"/>
        <v/>
      </c>
      <c r="S258" t="str">
        <f t="shared" si="103"/>
        <v/>
      </c>
      <c r="T258" t="str">
        <f t="shared" si="113"/>
        <v/>
      </c>
      <c r="U258" t="str">
        <f t="shared" si="104"/>
        <v/>
      </c>
      <c r="V258" t="str">
        <f t="shared" si="114"/>
        <v/>
      </c>
      <c r="W258" t="str">
        <f t="shared" si="105"/>
        <v/>
      </c>
      <c r="X258" t="str">
        <f t="shared" si="115"/>
        <v/>
      </c>
      <c r="Y258" t="str">
        <f t="shared" si="106"/>
        <v/>
      </c>
      <c r="Z258" t="str">
        <f t="shared" si="116"/>
        <v/>
      </c>
      <c r="AA258" t="str">
        <f t="shared" si="107"/>
        <v/>
      </c>
      <c r="AB258" t="str">
        <f t="shared" si="117"/>
        <v/>
      </c>
      <c r="AC258" t="str">
        <f t="shared" si="108"/>
        <v/>
      </c>
      <c r="AD258" t="str">
        <f t="shared" si="118"/>
        <v/>
      </c>
      <c r="AE258" t="str">
        <f t="shared" si="109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4" t="str">
        <f t="shared" si="95"/>
        <v/>
      </c>
      <c r="C259" s="94"/>
      <c r="D259" s="94"/>
      <c r="E259" s="94"/>
      <c r="F259" s="94"/>
      <c r="G259" s="93" t="str">
        <f t="shared" si="96"/>
        <v/>
      </c>
      <c r="H259" s="93"/>
      <c r="I259" s="93"/>
      <c r="J259" s="77" t="str">
        <f t="shared" si="97"/>
        <v/>
      </c>
      <c r="K259" s="87" t="str">
        <f t="shared" si="98"/>
        <v/>
      </c>
      <c r="L259" s="2" t="str">
        <f t="shared" si="99"/>
        <v/>
      </c>
      <c r="M259" t="str">
        <f t="shared" si="100"/>
        <v/>
      </c>
      <c r="N259" t="str">
        <f t="shared" si="110"/>
        <v/>
      </c>
      <c r="O259" t="str">
        <f t="shared" si="101"/>
        <v/>
      </c>
      <c r="P259" t="str">
        <f t="shared" si="111"/>
        <v/>
      </c>
      <c r="Q259" t="str">
        <f t="shared" si="102"/>
        <v/>
      </c>
      <c r="R259" t="str">
        <f t="shared" si="112"/>
        <v/>
      </c>
      <c r="S259" t="str">
        <f t="shared" si="103"/>
        <v/>
      </c>
      <c r="T259" t="str">
        <f t="shared" si="113"/>
        <v/>
      </c>
      <c r="U259" t="str">
        <f t="shared" si="104"/>
        <v/>
      </c>
      <c r="V259" t="str">
        <f t="shared" si="114"/>
        <v/>
      </c>
      <c r="W259" t="str">
        <f t="shared" si="105"/>
        <v/>
      </c>
      <c r="X259" t="str">
        <f t="shared" si="115"/>
        <v/>
      </c>
      <c r="Y259" t="str">
        <f t="shared" si="106"/>
        <v/>
      </c>
      <c r="Z259" t="str">
        <f t="shared" si="116"/>
        <v/>
      </c>
      <c r="AA259" t="str">
        <f t="shared" si="107"/>
        <v/>
      </c>
      <c r="AB259" t="str">
        <f t="shared" si="117"/>
        <v/>
      </c>
      <c r="AC259" t="str">
        <f t="shared" si="108"/>
        <v/>
      </c>
      <c r="AD259" t="str">
        <f t="shared" si="118"/>
        <v/>
      </c>
      <c r="AE259" t="str">
        <f t="shared" si="109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4" t="str">
        <f t="shared" si="95"/>
        <v/>
      </c>
      <c r="C260" s="94"/>
      <c r="D260" s="94"/>
      <c r="E260" s="94"/>
      <c r="F260" s="94"/>
      <c r="G260" s="93" t="str">
        <f t="shared" si="96"/>
        <v/>
      </c>
      <c r="H260" s="93"/>
      <c r="I260" s="93"/>
      <c r="J260" s="77" t="str">
        <f t="shared" si="97"/>
        <v/>
      </c>
      <c r="K260" s="87" t="str">
        <f t="shared" si="98"/>
        <v/>
      </c>
      <c r="L260" s="2" t="str">
        <f t="shared" si="99"/>
        <v/>
      </c>
      <c r="M260" t="str">
        <f t="shared" si="100"/>
        <v/>
      </c>
      <c r="N260" t="str">
        <f t="shared" si="110"/>
        <v/>
      </c>
      <c r="O260" t="str">
        <f t="shared" si="101"/>
        <v/>
      </c>
      <c r="P260" t="str">
        <f t="shared" si="111"/>
        <v/>
      </c>
      <c r="Q260" t="str">
        <f t="shared" si="102"/>
        <v/>
      </c>
      <c r="R260" t="str">
        <f t="shared" si="112"/>
        <v/>
      </c>
      <c r="S260" t="str">
        <f t="shared" si="103"/>
        <v/>
      </c>
      <c r="T260" t="str">
        <f t="shared" si="113"/>
        <v/>
      </c>
      <c r="U260" t="str">
        <f t="shared" si="104"/>
        <v/>
      </c>
      <c r="V260" t="str">
        <f t="shared" si="114"/>
        <v/>
      </c>
      <c r="W260" t="str">
        <f t="shared" si="105"/>
        <v/>
      </c>
      <c r="X260" t="str">
        <f t="shared" si="115"/>
        <v/>
      </c>
      <c r="Y260" t="str">
        <f t="shared" si="106"/>
        <v/>
      </c>
      <c r="Z260" t="str">
        <f t="shared" si="116"/>
        <v/>
      </c>
      <c r="AA260" t="str">
        <f t="shared" si="107"/>
        <v/>
      </c>
      <c r="AB260" t="str">
        <f t="shared" si="117"/>
        <v/>
      </c>
      <c r="AC260" t="str">
        <f t="shared" si="108"/>
        <v/>
      </c>
      <c r="AD260" t="str">
        <f t="shared" si="118"/>
        <v/>
      </c>
      <c r="AE260" t="str">
        <f t="shared" si="109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4" t="str">
        <f t="shared" si="95"/>
        <v/>
      </c>
      <c r="C261" s="94"/>
      <c r="D261" s="94"/>
      <c r="E261" s="94"/>
      <c r="F261" s="94"/>
      <c r="G261" s="93" t="str">
        <f t="shared" si="96"/>
        <v/>
      </c>
      <c r="H261" s="93"/>
      <c r="I261" s="93"/>
      <c r="J261" s="77" t="str">
        <f t="shared" si="97"/>
        <v/>
      </c>
      <c r="K261" s="87" t="str">
        <f t="shared" si="98"/>
        <v/>
      </c>
      <c r="L261" s="2" t="str">
        <f t="shared" si="99"/>
        <v/>
      </c>
      <c r="M261" t="str">
        <f t="shared" si="100"/>
        <v/>
      </c>
      <c r="N261" t="str">
        <f t="shared" si="110"/>
        <v/>
      </c>
      <c r="O261" t="str">
        <f t="shared" si="101"/>
        <v/>
      </c>
      <c r="P261" t="str">
        <f t="shared" si="111"/>
        <v/>
      </c>
      <c r="Q261" t="str">
        <f t="shared" si="102"/>
        <v/>
      </c>
      <c r="R261" t="str">
        <f t="shared" si="112"/>
        <v/>
      </c>
      <c r="S261" t="str">
        <f t="shared" si="103"/>
        <v/>
      </c>
      <c r="T261" t="str">
        <f t="shared" si="113"/>
        <v/>
      </c>
      <c r="U261" t="str">
        <f t="shared" si="104"/>
        <v/>
      </c>
      <c r="V261" t="str">
        <f t="shared" si="114"/>
        <v/>
      </c>
      <c r="W261" t="str">
        <f t="shared" si="105"/>
        <v/>
      </c>
      <c r="X261" t="str">
        <f t="shared" si="115"/>
        <v/>
      </c>
      <c r="Y261" t="str">
        <f t="shared" si="106"/>
        <v/>
      </c>
      <c r="Z261" t="str">
        <f t="shared" si="116"/>
        <v/>
      </c>
      <c r="AA261" t="str">
        <f t="shared" si="107"/>
        <v/>
      </c>
      <c r="AB261" t="str">
        <f t="shared" si="117"/>
        <v/>
      </c>
      <c r="AC261" t="str">
        <f t="shared" si="108"/>
        <v/>
      </c>
      <c r="AD261" t="str">
        <f t="shared" si="118"/>
        <v/>
      </c>
      <c r="AE261" t="str">
        <f t="shared" si="109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4" t="str">
        <f t="shared" si="95"/>
        <v/>
      </c>
      <c r="C262" s="94"/>
      <c r="D262" s="94"/>
      <c r="E262" s="94"/>
      <c r="F262" s="94"/>
      <c r="G262" s="93" t="str">
        <f t="shared" si="96"/>
        <v/>
      </c>
      <c r="H262" s="93"/>
      <c r="I262" s="93"/>
      <c r="J262" s="77" t="str">
        <f t="shared" si="97"/>
        <v/>
      </c>
      <c r="K262" s="87" t="str">
        <f t="shared" si="98"/>
        <v/>
      </c>
      <c r="L262" s="2" t="str">
        <f t="shared" si="99"/>
        <v/>
      </c>
      <c r="M262" t="str">
        <f t="shared" si="100"/>
        <v/>
      </c>
      <c r="N262" t="str">
        <f t="shared" si="110"/>
        <v/>
      </c>
      <c r="O262" t="str">
        <f t="shared" si="101"/>
        <v/>
      </c>
      <c r="P262" t="str">
        <f t="shared" si="111"/>
        <v/>
      </c>
      <c r="Q262" t="str">
        <f t="shared" si="102"/>
        <v/>
      </c>
      <c r="R262" t="str">
        <f t="shared" si="112"/>
        <v/>
      </c>
      <c r="S262" t="str">
        <f t="shared" si="103"/>
        <v/>
      </c>
      <c r="T262" t="str">
        <f t="shared" si="113"/>
        <v/>
      </c>
      <c r="U262" t="str">
        <f t="shared" si="104"/>
        <v/>
      </c>
      <c r="V262" t="str">
        <f t="shared" si="114"/>
        <v/>
      </c>
      <c r="W262" t="str">
        <f t="shared" si="105"/>
        <v/>
      </c>
      <c r="X262" t="str">
        <f t="shared" si="115"/>
        <v/>
      </c>
      <c r="Y262" t="str">
        <f t="shared" si="106"/>
        <v/>
      </c>
      <c r="Z262" t="str">
        <f t="shared" si="116"/>
        <v/>
      </c>
      <c r="AA262" t="str">
        <f t="shared" si="107"/>
        <v/>
      </c>
      <c r="AB262" t="str">
        <f t="shared" si="117"/>
        <v/>
      </c>
      <c r="AC262" t="str">
        <f t="shared" si="108"/>
        <v/>
      </c>
      <c r="AD262" t="str">
        <f t="shared" si="118"/>
        <v/>
      </c>
      <c r="AE262" t="str">
        <f t="shared" si="109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4" t="str">
        <f t="shared" si="95"/>
        <v/>
      </c>
      <c r="C263" s="94"/>
      <c r="D263" s="94"/>
      <c r="E263" s="94"/>
      <c r="F263" s="94"/>
      <c r="G263" s="93" t="str">
        <f t="shared" si="96"/>
        <v/>
      </c>
      <c r="H263" s="93"/>
      <c r="I263" s="93"/>
      <c r="J263" s="77" t="str">
        <f t="shared" si="97"/>
        <v/>
      </c>
      <c r="K263" s="87" t="str">
        <f t="shared" si="98"/>
        <v/>
      </c>
      <c r="L263" s="2" t="str">
        <f t="shared" si="99"/>
        <v/>
      </c>
      <c r="M263" t="str">
        <f t="shared" si="100"/>
        <v/>
      </c>
      <c r="N263" t="str">
        <f t="shared" si="110"/>
        <v/>
      </c>
      <c r="O263" t="str">
        <f t="shared" si="101"/>
        <v/>
      </c>
      <c r="P263" t="str">
        <f t="shared" si="111"/>
        <v/>
      </c>
      <c r="Q263" t="str">
        <f t="shared" si="102"/>
        <v/>
      </c>
      <c r="R263" t="str">
        <f t="shared" si="112"/>
        <v/>
      </c>
      <c r="S263" t="str">
        <f t="shared" si="103"/>
        <v/>
      </c>
      <c r="T263" t="str">
        <f t="shared" si="113"/>
        <v/>
      </c>
      <c r="U263" t="str">
        <f t="shared" si="104"/>
        <v/>
      </c>
      <c r="V263" t="str">
        <f t="shared" si="114"/>
        <v/>
      </c>
      <c r="W263" t="str">
        <f t="shared" si="105"/>
        <v/>
      </c>
      <c r="X263" t="str">
        <f t="shared" si="115"/>
        <v/>
      </c>
      <c r="Y263" t="str">
        <f t="shared" si="106"/>
        <v/>
      </c>
      <c r="Z263" t="str">
        <f t="shared" si="116"/>
        <v/>
      </c>
      <c r="AA263" t="str">
        <f t="shared" si="107"/>
        <v/>
      </c>
      <c r="AB263" t="str">
        <f t="shared" si="117"/>
        <v/>
      </c>
      <c r="AC263" t="str">
        <f t="shared" si="108"/>
        <v/>
      </c>
      <c r="AD263" t="str">
        <f t="shared" si="118"/>
        <v/>
      </c>
      <c r="AE263" t="str">
        <f t="shared" si="109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4" t="str">
        <f t="shared" si="95"/>
        <v/>
      </c>
      <c r="C264" s="94"/>
      <c r="D264" s="94"/>
      <c r="E264" s="94"/>
      <c r="F264" s="94"/>
      <c r="G264" s="93" t="str">
        <f t="shared" si="96"/>
        <v/>
      </c>
      <c r="H264" s="93"/>
      <c r="I264" s="93"/>
      <c r="J264" s="77" t="str">
        <f t="shared" si="97"/>
        <v/>
      </c>
      <c r="K264" s="87" t="str">
        <f t="shared" si="98"/>
        <v/>
      </c>
      <c r="L264" s="2" t="str">
        <f t="shared" si="99"/>
        <v/>
      </c>
      <c r="M264" t="str">
        <f t="shared" si="100"/>
        <v/>
      </c>
      <c r="N264" t="str">
        <f t="shared" si="110"/>
        <v/>
      </c>
      <c r="O264" t="str">
        <f t="shared" si="101"/>
        <v/>
      </c>
      <c r="P264" t="str">
        <f t="shared" si="111"/>
        <v/>
      </c>
      <c r="Q264" t="str">
        <f t="shared" si="102"/>
        <v/>
      </c>
      <c r="R264" t="str">
        <f t="shared" si="112"/>
        <v/>
      </c>
      <c r="S264" t="str">
        <f t="shared" si="103"/>
        <v/>
      </c>
      <c r="T264" t="str">
        <f t="shared" si="113"/>
        <v/>
      </c>
      <c r="U264" t="str">
        <f t="shared" si="104"/>
        <v/>
      </c>
      <c r="V264" t="str">
        <f t="shared" si="114"/>
        <v/>
      </c>
      <c r="W264" t="str">
        <f t="shared" si="105"/>
        <v/>
      </c>
      <c r="X264" t="str">
        <f t="shared" si="115"/>
        <v/>
      </c>
      <c r="Y264" t="str">
        <f t="shared" si="106"/>
        <v/>
      </c>
      <c r="Z264" t="str">
        <f t="shared" si="116"/>
        <v/>
      </c>
      <c r="AA264" t="str">
        <f t="shared" si="107"/>
        <v/>
      </c>
      <c r="AB264" t="str">
        <f t="shared" si="117"/>
        <v/>
      </c>
      <c r="AC264" t="str">
        <f t="shared" si="108"/>
        <v/>
      </c>
      <c r="AD264" t="str">
        <f t="shared" si="118"/>
        <v/>
      </c>
      <c r="AE264" t="str">
        <f t="shared" si="109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4" t="str">
        <f t="shared" si="95"/>
        <v/>
      </c>
      <c r="C265" s="94"/>
      <c r="D265" s="94"/>
      <c r="E265" s="94"/>
      <c r="F265" s="94"/>
      <c r="G265" s="93" t="str">
        <f t="shared" si="96"/>
        <v/>
      </c>
      <c r="H265" s="93"/>
      <c r="I265" s="93"/>
      <c r="J265" s="77" t="str">
        <f t="shared" si="97"/>
        <v/>
      </c>
      <c r="K265" s="87" t="str">
        <f t="shared" si="98"/>
        <v/>
      </c>
      <c r="L265" s="2" t="str">
        <f t="shared" si="99"/>
        <v/>
      </c>
      <c r="M265" t="str">
        <f t="shared" si="100"/>
        <v/>
      </c>
      <c r="N265" t="str">
        <f t="shared" si="110"/>
        <v/>
      </c>
      <c r="O265" t="str">
        <f t="shared" si="101"/>
        <v/>
      </c>
      <c r="P265" t="str">
        <f t="shared" si="111"/>
        <v/>
      </c>
      <c r="Q265" t="str">
        <f t="shared" si="102"/>
        <v/>
      </c>
      <c r="R265" t="str">
        <f t="shared" si="112"/>
        <v/>
      </c>
      <c r="S265" t="str">
        <f t="shared" si="103"/>
        <v/>
      </c>
      <c r="T265" t="str">
        <f t="shared" si="113"/>
        <v/>
      </c>
      <c r="U265" t="str">
        <f t="shared" si="104"/>
        <v/>
      </c>
      <c r="V265" t="str">
        <f t="shared" si="114"/>
        <v/>
      </c>
      <c r="W265" t="str">
        <f t="shared" si="105"/>
        <v/>
      </c>
      <c r="X265" t="str">
        <f t="shared" si="115"/>
        <v/>
      </c>
      <c r="Y265" t="str">
        <f t="shared" si="106"/>
        <v/>
      </c>
      <c r="Z265" t="str">
        <f t="shared" si="116"/>
        <v/>
      </c>
      <c r="AA265" t="str">
        <f t="shared" si="107"/>
        <v/>
      </c>
      <c r="AB265" t="str">
        <f t="shared" si="117"/>
        <v/>
      </c>
      <c r="AC265" t="str">
        <f t="shared" si="108"/>
        <v/>
      </c>
      <c r="AD265" t="str">
        <f t="shared" si="118"/>
        <v/>
      </c>
      <c r="AE265" t="str">
        <f t="shared" si="109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4" t="str">
        <f t="shared" si="95"/>
        <v/>
      </c>
      <c r="C266" s="94"/>
      <c r="D266" s="94"/>
      <c r="E266" s="94"/>
      <c r="F266" s="94"/>
      <c r="G266" s="93" t="str">
        <f t="shared" si="96"/>
        <v/>
      </c>
      <c r="H266" s="93"/>
      <c r="I266" s="93"/>
      <c r="J266" s="77" t="str">
        <f t="shared" si="97"/>
        <v/>
      </c>
      <c r="K266" s="87" t="str">
        <f t="shared" si="98"/>
        <v/>
      </c>
      <c r="L266" s="2" t="str">
        <f t="shared" si="99"/>
        <v/>
      </c>
      <c r="M266" t="str">
        <f t="shared" si="100"/>
        <v/>
      </c>
      <c r="N266" t="str">
        <f t="shared" si="110"/>
        <v/>
      </c>
      <c r="O266" t="str">
        <f t="shared" si="101"/>
        <v/>
      </c>
      <c r="P266" t="str">
        <f t="shared" si="111"/>
        <v/>
      </c>
      <c r="Q266" t="str">
        <f t="shared" si="102"/>
        <v/>
      </c>
      <c r="R266" t="str">
        <f t="shared" si="112"/>
        <v/>
      </c>
      <c r="S266" t="str">
        <f t="shared" si="103"/>
        <v/>
      </c>
      <c r="T266" t="str">
        <f t="shared" si="113"/>
        <v/>
      </c>
      <c r="U266" t="str">
        <f t="shared" si="104"/>
        <v/>
      </c>
      <c r="V266" t="str">
        <f t="shared" si="114"/>
        <v/>
      </c>
      <c r="W266" t="str">
        <f t="shared" si="105"/>
        <v/>
      </c>
      <c r="X266" t="str">
        <f t="shared" si="115"/>
        <v/>
      </c>
      <c r="Y266" t="str">
        <f t="shared" si="106"/>
        <v/>
      </c>
      <c r="Z266" t="str">
        <f t="shared" si="116"/>
        <v/>
      </c>
      <c r="AA266" t="str">
        <f t="shared" si="107"/>
        <v/>
      </c>
      <c r="AB266" t="str">
        <f t="shared" si="117"/>
        <v/>
      </c>
      <c r="AC266" t="str">
        <f t="shared" si="108"/>
        <v/>
      </c>
      <c r="AD266" t="str">
        <f t="shared" si="118"/>
        <v/>
      </c>
      <c r="AE266" t="str">
        <f t="shared" si="109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4" t="str">
        <f t="shared" si="95"/>
        <v/>
      </c>
      <c r="C267" s="94"/>
      <c r="D267" s="94"/>
      <c r="E267" s="94"/>
      <c r="F267" s="94"/>
      <c r="G267" s="93" t="str">
        <f t="shared" si="96"/>
        <v/>
      </c>
      <c r="H267" s="93"/>
      <c r="I267" s="93"/>
      <c r="J267" s="77" t="str">
        <f t="shared" si="97"/>
        <v/>
      </c>
      <c r="K267" s="87" t="str">
        <f t="shared" si="98"/>
        <v/>
      </c>
      <c r="L267" s="2" t="str">
        <f t="shared" si="99"/>
        <v/>
      </c>
      <c r="M267" t="str">
        <f t="shared" si="100"/>
        <v/>
      </c>
      <c r="N267" t="str">
        <f t="shared" si="110"/>
        <v/>
      </c>
      <c r="O267" t="str">
        <f t="shared" si="101"/>
        <v/>
      </c>
      <c r="P267" t="str">
        <f t="shared" si="111"/>
        <v/>
      </c>
      <c r="Q267" t="str">
        <f t="shared" si="102"/>
        <v/>
      </c>
      <c r="R267" t="str">
        <f t="shared" si="112"/>
        <v/>
      </c>
      <c r="S267" t="str">
        <f t="shared" si="103"/>
        <v/>
      </c>
      <c r="T267" t="str">
        <f t="shared" si="113"/>
        <v/>
      </c>
      <c r="U267" t="str">
        <f t="shared" si="104"/>
        <v/>
      </c>
      <c r="V267" t="str">
        <f t="shared" si="114"/>
        <v/>
      </c>
      <c r="W267" t="str">
        <f t="shared" si="105"/>
        <v/>
      </c>
      <c r="X267" t="str">
        <f t="shared" si="115"/>
        <v/>
      </c>
      <c r="Y267" t="str">
        <f t="shared" si="106"/>
        <v/>
      </c>
      <c r="Z267" t="str">
        <f t="shared" si="116"/>
        <v/>
      </c>
      <c r="AA267" t="str">
        <f t="shared" si="107"/>
        <v/>
      </c>
      <c r="AB267" t="str">
        <f t="shared" si="117"/>
        <v/>
      </c>
      <c r="AC267" t="str">
        <f t="shared" si="108"/>
        <v/>
      </c>
      <c r="AD267" t="str">
        <f t="shared" si="118"/>
        <v/>
      </c>
      <c r="AE267" t="str">
        <f t="shared" si="109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4" t="str">
        <f t="shared" si="95"/>
        <v/>
      </c>
      <c r="C268" s="94"/>
      <c r="D268" s="94"/>
      <c r="E268" s="94"/>
      <c r="F268" s="94"/>
      <c r="G268" s="93" t="str">
        <f t="shared" si="96"/>
        <v/>
      </c>
      <c r="H268" s="93"/>
      <c r="I268" s="93"/>
      <c r="J268" s="77" t="str">
        <f t="shared" si="97"/>
        <v/>
      </c>
      <c r="K268" s="87" t="str">
        <f t="shared" si="98"/>
        <v/>
      </c>
      <c r="L268" s="2" t="str">
        <f t="shared" si="99"/>
        <v/>
      </c>
      <c r="M268" t="str">
        <f t="shared" si="100"/>
        <v/>
      </c>
      <c r="N268" t="str">
        <f t="shared" si="110"/>
        <v/>
      </c>
      <c r="O268" t="str">
        <f t="shared" si="101"/>
        <v/>
      </c>
      <c r="P268" t="str">
        <f t="shared" si="111"/>
        <v/>
      </c>
      <c r="Q268" t="str">
        <f t="shared" si="102"/>
        <v/>
      </c>
      <c r="R268" t="str">
        <f t="shared" si="112"/>
        <v/>
      </c>
      <c r="S268" t="str">
        <f t="shared" si="103"/>
        <v/>
      </c>
      <c r="T268" t="str">
        <f t="shared" si="113"/>
        <v/>
      </c>
      <c r="U268" t="str">
        <f t="shared" si="104"/>
        <v/>
      </c>
      <c r="V268" t="str">
        <f t="shared" si="114"/>
        <v/>
      </c>
      <c r="W268" t="str">
        <f t="shared" si="105"/>
        <v/>
      </c>
      <c r="X268" t="str">
        <f t="shared" si="115"/>
        <v/>
      </c>
      <c r="Y268" t="str">
        <f t="shared" si="106"/>
        <v/>
      </c>
      <c r="Z268" t="str">
        <f t="shared" si="116"/>
        <v/>
      </c>
      <c r="AA268" t="str">
        <f t="shared" si="107"/>
        <v/>
      </c>
      <c r="AB268" t="str">
        <f t="shared" si="117"/>
        <v/>
      </c>
      <c r="AC268" t="str">
        <f t="shared" si="108"/>
        <v/>
      </c>
      <c r="AD268" t="str">
        <f t="shared" si="118"/>
        <v/>
      </c>
      <c r="AE268" t="str">
        <f t="shared" si="109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4" t="str">
        <f t="shared" si="95"/>
        <v/>
      </c>
      <c r="C269" s="94"/>
      <c r="D269" s="94"/>
      <c r="E269" s="94"/>
      <c r="F269" s="94"/>
      <c r="G269" s="93" t="str">
        <f t="shared" si="96"/>
        <v/>
      </c>
      <c r="H269" s="93"/>
      <c r="I269" s="93"/>
      <c r="J269" s="77" t="str">
        <f t="shared" si="97"/>
        <v/>
      </c>
      <c r="K269" s="87" t="str">
        <f t="shared" si="98"/>
        <v/>
      </c>
      <c r="L269" s="2" t="str">
        <f t="shared" si="99"/>
        <v/>
      </c>
      <c r="M269" t="str">
        <f t="shared" si="100"/>
        <v/>
      </c>
      <c r="N269" t="str">
        <f t="shared" si="110"/>
        <v/>
      </c>
      <c r="O269" t="str">
        <f t="shared" si="101"/>
        <v/>
      </c>
      <c r="P269" t="str">
        <f t="shared" si="111"/>
        <v/>
      </c>
      <c r="Q269" t="str">
        <f t="shared" si="102"/>
        <v/>
      </c>
      <c r="R269" t="str">
        <f t="shared" si="112"/>
        <v/>
      </c>
      <c r="S269" t="str">
        <f t="shared" si="103"/>
        <v/>
      </c>
      <c r="T269" t="str">
        <f t="shared" si="113"/>
        <v/>
      </c>
      <c r="U269" t="str">
        <f t="shared" si="104"/>
        <v/>
      </c>
      <c r="V269" t="str">
        <f t="shared" si="114"/>
        <v/>
      </c>
      <c r="W269" t="str">
        <f t="shared" si="105"/>
        <v/>
      </c>
      <c r="X269" t="str">
        <f t="shared" si="115"/>
        <v/>
      </c>
      <c r="Y269" t="str">
        <f t="shared" si="106"/>
        <v/>
      </c>
      <c r="Z269" t="str">
        <f t="shared" si="116"/>
        <v/>
      </c>
      <c r="AA269" t="str">
        <f t="shared" si="107"/>
        <v/>
      </c>
      <c r="AB269" t="str">
        <f t="shared" si="117"/>
        <v/>
      </c>
      <c r="AC269" t="str">
        <f t="shared" si="108"/>
        <v/>
      </c>
      <c r="AD269" t="str">
        <f t="shared" si="118"/>
        <v/>
      </c>
      <c r="AE269" t="str">
        <f t="shared" si="109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4" t="str">
        <f t="shared" si="95"/>
        <v/>
      </c>
      <c r="C270" s="94"/>
      <c r="D270" s="94"/>
      <c r="E270" s="94"/>
      <c r="F270" s="94"/>
      <c r="G270" s="93" t="str">
        <f t="shared" si="96"/>
        <v/>
      </c>
      <c r="H270" s="93"/>
      <c r="I270" s="93"/>
      <c r="J270" s="77" t="str">
        <f t="shared" si="97"/>
        <v/>
      </c>
      <c r="K270" s="87" t="str">
        <f t="shared" si="98"/>
        <v/>
      </c>
      <c r="L270" s="2" t="str">
        <f t="shared" si="99"/>
        <v/>
      </c>
      <c r="M270" t="str">
        <f t="shared" si="100"/>
        <v/>
      </c>
      <c r="N270" t="str">
        <f t="shared" si="110"/>
        <v/>
      </c>
      <c r="O270" t="str">
        <f t="shared" si="101"/>
        <v/>
      </c>
      <c r="P270" t="str">
        <f t="shared" si="111"/>
        <v/>
      </c>
      <c r="Q270" t="str">
        <f t="shared" si="102"/>
        <v/>
      </c>
      <c r="R270" t="str">
        <f t="shared" si="112"/>
        <v/>
      </c>
      <c r="S270" t="str">
        <f t="shared" si="103"/>
        <v/>
      </c>
      <c r="T270" t="str">
        <f t="shared" si="113"/>
        <v/>
      </c>
      <c r="U270" t="str">
        <f t="shared" si="104"/>
        <v/>
      </c>
      <c r="V270" t="str">
        <f t="shared" si="114"/>
        <v/>
      </c>
      <c r="W270" t="str">
        <f t="shared" si="105"/>
        <v/>
      </c>
      <c r="X270" t="str">
        <f t="shared" si="115"/>
        <v/>
      </c>
      <c r="Y270" t="str">
        <f t="shared" si="106"/>
        <v/>
      </c>
      <c r="Z270" t="str">
        <f t="shared" si="116"/>
        <v/>
      </c>
      <c r="AA270" t="str">
        <f t="shared" si="107"/>
        <v/>
      </c>
      <c r="AB270" t="str">
        <f t="shared" si="117"/>
        <v/>
      </c>
      <c r="AC270" t="str">
        <f t="shared" si="108"/>
        <v/>
      </c>
      <c r="AD270" t="str">
        <f t="shared" si="118"/>
        <v/>
      </c>
      <c r="AE270" t="str">
        <f t="shared" si="109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4" t="str">
        <f t="shared" si="95"/>
        <v/>
      </c>
      <c r="C271" s="94"/>
      <c r="D271" s="94"/>
      <c r="E271" s="94"/>
      <c r="F271" s="94"/>
      <c r="G271" s="93" t="str">
        <f t="shared" si="96"/>
        <v/>
      </c>
      <c r="H271" s="93"/>
      <c r="I271" s="93"/>
      <c r="J271" s="77" t="str">
        <f t="shared" si="97"/>
        <v/>
      </c>
      <c r="K271" s="87" t="str">
        <f t="shared" si="98"/>
        <v/>
      </c>
      <c r="L271" s="2" t="str">
        <f t="shared" si="99"/>
        <v/>
      </c>
      <c r="M271" t="str">
        <f t="shared" si="100"/>
        <v/>
      </c>
      <c r="N271" t="str">
        <f t="shared" si="110"/>
        <v/>
      </c>
      <c r="O271" t="str">
        <f t="shared" si="101"/>
        <v/>
      </c>
      <c r="P271" t="str">
        <f t="shared" si="111"/>
        <v/>
      </c>
      <c r="Q271" t="str">
        <f t="shared" si="102"/>
        <v/>
      </c>
      <c r="R271" t="str">
        <f t="shared" si="112"/>
        <v/>
      </c>
      <c r="S271" t="str">
        <f t="shared" si="103"/>
        <v/>
      </c>
      <c r="T271" t="str">
        <f t="shared" si="113"/>
        <v/>
      </c>
      <c r="U271" t="str">
        <f t="shared" si="104"/>
        <v/>
      </c>
      <c r="V271" t="str">
        <f t="shared" si="114"/>
        <v/>
      </c>
      <c r="W271" t="str">
        <f t="shared" si="105"/>
        <v/>
      </c>
      <c r="X271" t="str">
        <f t="shared" si="115"/>
        <v/>
      </c>
      <c r="Y271" t="str">
        <f t="shared" si="106"/>
        <v/>
      </c>
      <c r="Z271" t="str">
        <f t="shared" si="116"/>
        <v/>
      </c>
      <c r="AA271" t="str">
        <f t="shared" si="107"/>
        <v/>
      </c>
      <c r="AB271" t="str">
        <f t="shared" si="117"/>
        <v/>
      </c>
      <c r="AC271" t="str">
        <f t="shared" si="108"/>
        <v/>
      </c>
      <c r="AD271" t="str">
        <f t="shared" si="118"/>
        <v/>
      </c>
      <c r="AE271" t="str">
        <f t="shared" si="109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4" t="str">
        <f t="shared" si="95"/>
        <v/>
      </c>
      <c r="C272" s="94"/>
      <c r="D272" s="94"/>
      <c r="E272" s="94"/>
      <c r="F272" s="94"/>
      <c r="G272" s="93" t="str">
        <f t="shared" si="96"/>
        <v/>
      </c>
      <c r="H272" s="93"/>
      <c r="I272" s="93"/>
      <c r="J272" s="77" t="str">
        <f t="shared" si="97"/>
        <v/>
      </c>
      <c r="K272" s="87" t="str">
        <f t="shared" si="98"/>
        <v/>
      </c>
      <c r="L272" s="2" t="str">
        <f t="shared" si="99"/>
        <v/>
      </c>
      <c r="M272" t="str">
        <f t="shared" si="100"/>
        <v/>
      </c>
      <c r="N272" t="str">
        <f t="shared" si="110"/>
        <v/>
      </c>
      <c r="O272" t="str">
        <f t="shared" si="101"/>
        <v/>
      </c>
      <c r="P272" t="str">
        <f t="shared" si="111"/>
        <v/>
      </c>
      <c r="Q272" t="str">
        <f t="shared" si="102"/>
        <v/>
      </c>
      <c r="R272" t="str">
        <f t="shared" si="112"/>
        <v/>
      </c>
      <c r="S272" t="str">
        <f t="shared" si="103"/>
        <v/>
      </c>
      <c r="T272" t="str">
        <f t="shared" si="113"/>
        <v/>
      </c>
      <c r="U272" t="str">
        <f t="shared" si="104"/>
        <v/>
      </c>
      <c r="V272" t="str">
        <f t="shared" si="114"/>
        <v/>
      </c>
      <c r="W272" t="str">
        <f t="shared" si="105"/>
        <v/>
      </c>
      <c r="X272" t="str">
        <f t="shared" si="115"/>
        <v/>
      </c>
      <c r="Y272" t="str">
        <f t="shared" si="106"/>
        <v/>
      </c>
      <c r="Z272" t="str">
        <f t="shared" si="116"/>
        <v/>
      </c>
      <c r="AA272" t="str">
        <f t="shared" si="107"/>
        <v/>
      </c>
      <c r="AB272" t="str">
        <f t="shared" si="117"/>
        <v/>
      </c>
      <c r="AC272" t="str">
        <f t="shared" si="108"/>
        <v/>
      </c>
      <c r="AD272" t="str">
        <f t="shared" si="118"/>
        <v/>
      </c>
      <c r="AE272" t="str">
        <f t="shared" si="109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4" t="str">
        <f t="shared" si="95"/>
        <v/>
      </c>
      <c r="C273" s="94"/>
      <c r="D273" s="94"/>
      <c r="E273" s="94"/>
      <c r="F273" s="94"/>
      <c r="G273" s="93" t="str">
        <f t="shared" si="96"/>
        <v/>
      </c>
      <c r="H273" s="93"/>
      <c r="I273" s="93"/>
      <c r="J273" s="77" t="str">
        <f t="shared" si="97"/>
        <v/>
      </c>
      <c r="K273" s="87" t="str">
        <f t="shared" si="98"/>
        <v/>
      </c>
      <c r="L273" s="2" t="str">
        <f t="shared" si="99"/>
        <v/>
      </c>
      <c r="M273" t="str">
        <f t="shared" si="100"/>
        <v/>
      </c>
      <c r="N273" t="str">
        <f t="shared" si="110"/>
        <v/>
      </c>
      <c r="O273" t="str">
        <f t="shared" si="101"/>
        <v/>
      </c>
      <c r="P273" t="str">
        <f t="shared" si="111"/>
        <v/>
      </c>
      <c r="Q273" t="str">
        <f t="shared" si="102"/>
        <v/>
      </c>
      <c r="R273" t="str">
        <f t="shared" si="112"/>
        <v/>
      </c>
      <c r="S273" t="str">
        <f t="shared" si="103"/>
        <v/>
      </c>
      <c r="T273" t="str">
        <f t="shared" si="113"/>
        <v/>
      </c>
      <c r="U273" t="str">
        <f t="shared" si="104"/>
        <v/>
      </c>
      <c r="V273" t="str">
        <f t="shared" si="114"/>
        <v/>
      </c>
      <c r="W273" t="str">
        <f t="shared" si="105"/>
        <v/>
      </c>
      <c r="X273" t="str">
        <f t="shared" si="115"/>
        <v/>
      </c>
      <c r="Y273" t="str">
        <f t="shared" si="106"/>
        <v/>
      </c>
      <c r="Z273" t="str">
        <f t="shared" si="116"/>
        <v/>
      </c>
      <c r="AA273" t="str">
        <f t="shared" si="107"/>
        <v/>
      </c>
      <c r="AB273" t="str">
        <f t="shared" si="117"/>
        <v/>
      </c>
      <c r="AC273" t="str">
        <f t="shared" si="108"/>
        <v/>
      </c>
      <c r="AD273" t="str">
        <f t="shared" si="118"/>
        <v/>
      </c>
      <c r="AE273" t="str">
        <f t="shared" si="109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4" t="str">
        <f t="shared" si="95"/>
        <v/>
      </c>
      <c r="C274" s="94"/>
      <c r="D274" s="94"/>
      <c r="E274" s="94"/>
      <c r="F274" s="94"/>
      <c r="G274" s="93" t="str">
        <f t="shared" si="96"/>
        <v/>
      </c>
      <c r="H274" s="93"/>
      <c r="I274" s="93"/>
      <c r="J274" s="77" t="str">
        <f t="shared" si="97"/>
        <v/>
      </c>
      <c r="K274" s="87" t="str">
        <f t="shared" si="98"/>
        <v/>
      </c>
      <c r="L274" s="2" t="str">
        <f t="shared" si="99"/>
        <v/>
      </c>
      <c r="M274" t="str">
        <f t="shared" si="100"/>
        <v/>
      </c>
      <c r="N274" t="str">
        <f t="shared" si="110"/>
        <v/>
      </c>
      <c r="O274" t="str">
        <f t="shared" si="101"/>
        <v/>
      </c>
      <c r="P274" t="str">
        <f t="shared" si="111"/>
        <v/>
      </c>
      <c r="Q274" t="str">
        <f t="shared" si="102"/>
        <v/>
      </c>
      <c r="R274" t="str">
        <f t="shared" si="112"/>
        <v/>
      </c>
      <c r="S274" t="str">
        <f t="shared" si="103"/>
        <v/>
      </c>
      <c r="T274" t="str">
        <f t="shared" si="113"/>
        <v/>
      </c>
      <c r="U274" t="str">
        <f t="shared" si="104"/>
        <v/>
      </c>
      <c r="V274" t="str">
        <f t="shared" si="114"/>
        <v/>
      </c>
      <c r="W274" t="str">
        <f t="shared" si="105"/>
        <v/>
      </c>
      <c r="X274" t="str">
        <f t="shared" si="115"/>
        <v/>
      </c>
      <c r="Y274" t="str">
        <f t="shared" si="106"/>
        <v/>
      </c>
      <c r="Z274" t="str">
        <f t="shared" si="116"/>
        <v/>
      </c>
      <c r="AA274" t="str">
        <f t="shared" si="107"/>
        <v/>
      </c>
      <c r="AB274" t="str">
        <f t="shared" si="117"/>
        <v/>
      </c>
      <c r="AC274" t="str">
        <f t="shared" si="108"/>
        <v/>
      </c>
      <c r="AD274" t="str">
        <f t="shared" si="118"/>
        <v/>
      </c>
      <c r="AE274" t="str">
        <f t="shared" si="109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4" t="str">
        <f t="shared" si="95"/>
        <v/>
      </c>
      <c r="C275" s="94"/>
      <c r="D275" s="94"/>
      <c r="E275" s="94"/>
      <c r="F275" s="94"/>
      <c r="G275" s="93" t="str">
        <f t="shared" si="96"/>
        <v/>
      </c>
      <c r="H275" s="93"/>
      <c r="I275" s="93"/>
      <c r="J275" s="77" t="str">
        <f t="shared" si="97"/>
        <v/>
      </c>
      <c r="K275" s="87" t="str">
        <f t="shared" si="98"/>
        <v/>
      </c>
      <c r="L275" s="2" t="str">
        <f t="shared" si="99"/>
        <v/>
      </c>
      <c r="M275" t="str">
        <f t="shared" si="100"/>
        <v/>
      </c>
      <c r="N275" t="str">
        <f t="shared" si="110"/>
        <v/>
      </c>
      <c r="O275" t="str">
        <f t="shared" si="101"/>
        <v/>
      </c>
      <c r="P275" t="str">
        <f t="shared" si="111"/>
        <v/>
      </c>
      <c r="Q275" t="str">
        <f t="shared" si="102"/>
        <v/>
      </c>
      <c r="R275" t="str">
        <f t="shared" si="112"/>
        <v/>
      </c>
      <c r="S275" t="str">
        <f t="shared" si="103"/>
        <v/>
      </c>
      <c r="T275" t="str">
        <f t="shared" si="113"/>
        <v/>
      </c>
      <c r="U275" t="str">
        <f t="shared" si="104"/>
        <v/>
      </c>
      <c r="V275" t="str">
        <f t="shared" si="114"/>
        <v/>
      </c>
      <c r="W275" t="str">
        <f t="shared" si="105"/>
        <v/>
      </c>
      <c r="X275" t="str">
        <f t="shared" si="115"/>
        <v/>
      </c>
      <c r="Y275" t="str">
        <f t="shared" si="106"/>
        <v/>
      </c>
      <c r="Z275" t="str">
        <f t="shared" si="116"/>
        <v/>
      </c>
      <c r="AA275" t="str">
        <f t="shared" si="107"/>
        <v/>
      </c>
      <c r="AB275" t="str">
        <f t="shared" si="117"/>
        <v/>
      </c>
      <c r="AC275" t="str">
        <f t="shared" si="108"/>
        <v/>
      </c>
      <c r="AD275" t="str">
        <f t="shared" si="118"/>
        <v/>
      </c>
      <c r="AE275" t="str">
        <f t="shared" si="109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4" t="str">
        <f t="shared" si="95"/>
        <v/>
      </c>
      <c r="C276" s="94"/>
      <c r="D276" s="94"/>
      <c r="E276" s="94"/>
      <c r="F276" s="94"/>
      <c r="G276" s="93" t="str">
        <f t="shared" si="96"/>
        <v/>
      </c>
      <c r="H276" s="93"/>
      <c r="I276" s="93"/>
      <c r="J276" s="77" t="str">
        <f t="shared" si="97"/>
        <v/>
      </c>
      <c r="K276" s="87" t="str">
        <f t="shared" si="98"/>
        <v/>
      </c>
      <c r="L276" s="2" t="str">
        <f t="shared" si="99"/>
        <v/>
      </c>
      <c r="M276" t="str">
        <f t="shared" si="100"/>
        <v/>
      </c>
      <c r="N276" t="str">
        <f t="shared" si="110"/>
        <v/>
      </c>
      <c r="O276" t="str">
        <f t="shared" si="101"/>
        <v/>
      </c>
      <c r="P276" t="str">
        <f t="shared" si="111"/>
        <v/>
      </c>
      <c r="Q276" t="str">
        <f t="shared" si="102"/>
        <v/>
      </c>
      <c r="R276" t="str">
        <f t="shared" si="112"/>
        <v/>
      </c>
      <c r="S276" t="str">
        <f t="shared" si="103"/>
        <v/>
      </c>
      <c r="T276" t="str">
        <f t="shared" si="113"/>
        <v/>
      </c>
      <c r="U276" t="str">
        <f t="shared" si="104"/>
        <v/>
      </c>
      <c r="V276" t="str">
        <f t="shared" si="114"/>
        <v/>
      </c>
      <c r="W276" t="str">
        <f t="shared" si="105"/>
        <v/>
      </c>
      <c r="X276" t="str">
        <f t="shared" si="115"/>
        <v/>
      </c>
      <c r="Y276" t="str">
        <f t="shared" si="106"/>
        <v/>
      </c>
      <c r="Z276" t="str">
        <f t="shared" si="116"/>
        <v/>
      </c>
      <c r="AA276" t="str">
        <f t="shared" si="107"/>
        <v/>
      </c>
      <c r="AB276" t="str">
        <f t="shared" si="117"/>
        <v/>
      </c>
      <c r="AC276" t="str">
        <f t="shared" si="108"/>
        <v/>
      </c>
      <c r="AD276" t="str">
        <f t="shared" si="118"/>
        <v/>
      </c>
      <c r="AE276" t="str">
        <f t="shared" si="109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4" t="str">
        <f t="shared" si="95"/>
        <v/>
      </c>
      <c r="C277" s="94"/>
      <c r="D277" s="94"/>
      <c r="E277" s="94"/>
      <c r="F277" s="94"/>
      <c r="G277" s="93" t="str">
        <f t="shared" si="96"/>
        <v/>
      </c>
      <c r="H277" s="93"/>
      <c r="I277" s="93"/>
      <c r="J277" s="77" t="str">
        <f t="shared" si="97"/>
        <v/>
      </c>
      <c r="K277" s="87" t="str">
        <f t="shared" si="98"/>
        <v/>
      </c>
      <c r="L277" s="2" t="str">
        <f t="shared" si="99"/>
        <v/>
      </c>
      <c r="M277" t="str">
        <f t="shared" si="100"/>
        <v/>
      </c>
      <c r="N277" t="str">
        <f t="shared" si="110"/>
        <v/>
      </c>
      <c r="O277" t="str">
        <f t="shared" si="101"/>
        <v/>
      </c>
      <c r="P277" t="str">
        <f t="shared" si="111"/>
        <v/>
      </c>
      <c r="Q277" t="str">
        <f t="shared" si="102"/>
        <v/>
      </c>
      <c r="R277" t="str">
        <f t="shared" si="112"/>
        <v/>
      </c>
      <c r="S277" t="str">
        <f t="shared" si="103"/>
        <v/>
      </c>
      <c r="T277" t="str">
        <f t="shared" si="113"/>
        <v/>
      </c>
      <c r="U277" t="str">
        <f t="shared" si="104"/>
        <v/>
      </c>
      <c r="V277" t="str">
        <f t="shared" si="114"/>
        <v/>
      </c>
      <c r="W277" t="str">
        <f t="shared" si="105"/>
        <v/>
      </c>
      <c r="X277" t="str">
        <f t="shared" si="115"/>
        <v/>
      </c>
      <c r="Y277" t="str">
        <f t="shared" si="106"/>
        <v/>
      </c>
      <c r="Z277" t="str">
        <f t="shared" si="116"/>
        <v/>
      </c>
      <c r="AA277" t="str">
        <f t="shared" si="107"/>
        <v/>
      </c>
      <c r="AB277" t="str">
        <f t="shared" si="117"/>
        <v/>
      </c>
      <c r="AC277" t="str">
        <f t="shared" si="108"/>
        <v/>
      </c>
      <c r="AD277" t="str">
        <f t="shared" si="118"/>
        <v/>
      </c>
      <c r="AE277" t="str">
        <f t="shared" si="109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4" t="str">
        <f t="shared" si="95"/>
        <v/>
      </c>
      <c r="C278" s="94"/>
      <c r="D278" s="94"/>
      <c r="E278" s="94"/>
      <c r="F278" s="94"/>
      <c r="G278" s="93" t="str">
        <f t="shared" si="96"/>
        <v/>
      </c>
      <c r="H278" s="93"/>
      <c r="I278" s="93"/>
      <c r="J278" s="77" t="str">
        <f t="shared" si="97"/>
        <v/>
      </c>
      <c r="K278" s="87" t="str">
        <f t="shared" si="98"/>
        <v/>
      </c>
      <c r="L278" s="2" t="str">
        <f t="shared" si="99"/>
        <v/>
      </c>
      <c r="M278" t="str">
        <f t="shared" si="100"/>
        <v/>
      </c>
      <c r="N278" t="str">
        <f t="shared" si="110"/>
        <v/>
      </c>
      <c r="O278" t="str">
        <f t="shared" si="101"/>
        <v/>
      </c>
      <c r="P278" t="str">
        <f t="shared" si="111"/>
        <v/>
      </c>
      <c r="Q278" t="str">
        <f t="shared" si="102"/>
        <v/>
      </c>
      <c r="R278" t="str">
        <f t="shared" si="112"/>
        <v/>
      </c>
      <c r="S278" t="str">
        <f t="shared" si="103"/>
        <v/>
      </c>
      <c r="T278" t="str">
        <f t="shared" si="113"/>
        <v/>
      </c>
      <c r="U278" t="str">
        <f t="shared" si="104"/>
        <v/>
      </c>
      <c r="V278" t="str">
        <f t="shared" si="114"/>
        <v/>
      </c>
      <c r="W278" t="str">
        <f t="shared" si="105"/>
        <v/>
      </c>
      <c r="X278" t="str">
        <f t="shared" si="115"/>
        <v/>
      </c>
      <c r="Y278" t="str">
        <f t="shared" si="106"/>
        <v/>
      </c>
      <c r="Z278" t="str">
        <f t="shared" si="116"/>
        <v/>
      </c>
      <c r="AA278" t="str">
        <f t="shared" si="107"/>
        <v/>
      </c>
      <c r="AB278" t="str">
        <f t="shared" si="117"/>
        <v/>
      </c>
      <c r="AC278" t="str">
        <f t="shared" si="108"/>
        <v/>
      </c>
      <c r="AD278" t="str">
        <f t="shared" si="118"/>
        <v/>
      </c>
      <c r="AE278" t="str">
        <f t="shared" si="109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4" t="str">
        <f t="shared" si="95"/>
        <v/>
      </c>
      <c r="C279" s="94"/>
      <c r="D279" s="94"/>
      <c r="E279" s="94"/>
      <c r="F279" s="94"/>
      <c r="G279" s="93" t="str">
        <f t="shared" si="96"/>
        <v/>
      </c>
      <c r="H279" s="93"/>
      <c r="I279" s="93"/>
      <c r="J279" s="77" t="str">
        <f t="shared" si="97"/>
        <v/>
      </c>
      <c r="K279" s="87" t="str">
        <f t="shared" si="98"/>
        <v/>
      </c>
      <c r="L279" s="2" t="str">
        <f t="shared" si="99"/>
        <v/>
      </c>
      <c r="M279" t="str">
        <f t="shared" si="100"/>
        <v/>
      </c>
      <c r="N279" t="str">
        <f t="shared" si="110"/>
        <v/>
      </c>
      <c r="O279" t="str">
        <f t="shared" si="101"/>
        <v/>
      </c>
      <c r="P279" t="str">
        <f t="shared" si="111"/>
        <v/>
      </c>
      <c r="Q279" t="str">
        <f t="shared" si="102"/>
        <v/>
      </c>
      <c r="R279" t="str">
        <f t="shared" si="112"/>
        <v/>
      </c>
      <c r="S279" t="str">
        <f t="shared" si="103"/>
        <v/>
      </c>
      <c r="T279" t="str">
        <f t="shared" si="113"/>
        <v/>
      </c>
      <c r="U279" t="str">
        <f t="shared" si="104"/>
        <v/>
      </c>
      <c r="V279" t="str">
        <f t="shared" si="114"/>
        <v/>
      </c>
      <c r="W279" t="str">
        <f t="shared" si="105"/>
        <v/>
      </c>
      <c r="X279" t="str">
        <f t="shared" si="115"/>
        <v/>
      </c>
      <c r="Y279" t="str">
        <f t="shared" si="106"/>
        <v/>
      </c>
      <c r="Z279" t="str">
        <f t="shared" si="116"/>
        <v/>
      </c>
      <c r="AA279" t="str">
        <f t="shared" si="107"/>
        <v/>
      </c>
      <c r="AB279" t="str">
        <f t="shared" si="117"/>
        <v/>
      </c>
      <c r="AC279" t="str">
        <f t="shared" si="108"/>
        <v/>
      </c>
      <c r="AD279" t="str">
        <f t="shared" si="118"/>
        <v/>
      </c>
      <c r="AE279" t="str">
        <f t="shared" si="109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4" t="str">
        <f t="shared" si="95"/>
        <v/>
      </c>
      <c r="C280" s="94"/>
      <c r="D280" s="94"/>
      <c r="E280" s="94"/>
      <c r="F280" s="94"/>
      <c r="G280" s="93" t="str">
        <f t="shared" si="96"/>
        <v/>
      </c>
      <c r="H280" s="93"/>
      <c r="I280" s="93"/>
      <c r="J280" s="77" t="str">
        <f t="shared" si="97"/>
        <v/>
      </c>
      <c r="K280" s="87" t="str">
        <f t="shared" si="98"/>
        <v/>
      </c>
      <c r="L280" s="2" t="str">
        <f t="shared" si="99"/>
        <v/>
      </c>
      <c r="M280" t="str">
        <f t="shared" si="100"/>
        <v/>
      </c>
      <c r="N280" t="str">
        <f t="shared" si="110"/>
        <v/>
      </c>
      <c r="O280" t="str">
        <f t="shared" si="101"/>
        <v/>
      </c>
      <c r="P280" t="str">
        <f t="shared" si="111"/>
        <v/>
      </c>
      <c r="Q280" t="str">
        <f t="shared" si="102"/>
        <v/>
      </c>
      <c r="R280" t="str">
        <f t="shared" si="112"/>
        <v/>
      </c>
      <c r="S280" t="str">
        <f t="shared" si="103"/>
        <v/>
      </c>
      <c r="T280" t="str">
        <f t="shared" si="113"/>
        <v/>
      </c>
      <c r="U280" t="str">
        <f t="shared" si="104"/>
        <v/>
      </c>
      <c r="V280" t="str">
        <f t="shared" si="114"/>
        <v/>
      </c>
      <c r="W280" t="str">
        <f t="shared" si="105"/>
        <v/>
      </c>
      <c r="X280" t="str">
        <f t="shared" si="115"/>
        <v/>
      </c>
      <c r="Y280" t="str">
        <f t="shared" si="106"/>
        <v/>
      </c>
      <c r="Z280" t="str">
        <f t="shared" si="116"/>
        <v/>
      </c>
      <c r="AA280" t="str">
        <f t="shared" si="107"/>
        <v/>
      </c>
      <c r="AB280" t="str">
        <f t="shared" si="117"/>
        <v/>
      </c>
      <c r="AC280" t="str">
        <f t="shared" si="108"/>
        <v/>
      </c>
      <c r="AD280" t="str">
        <f t="shared" si="118"/>
        <v/>
      </c>
      <c r="AE280" t="str">
        <f t="shared" si="109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4" t="str">
        <f t="shared" si="95"/>
        <v/>
      </c>
      <c r="C281" s="94"/>
      <c r="D281" s="94"/>
      <c r="E281" s="94"/>
      <c r="F281" s="94"/>
      <c r="G281" s="93" t="str">
        <f t="shared" si="96"/>
        <v/>
      </c>
      <c r="H281" s="93"/>
      <c r="I281" s="93"/>
      <c r="J281" s="77" t="str">
        <f t="shared" si="97"/>
        <v/>
      </c>
      <c r="K281" s="87" t="str">
        <f t="shared" si="98"/>
        <v/>
      </c>
      <c r="L281" s="2" t="str">
        <f t="shared" si="99"/>
        <v/>
      </c>
      <c r="M281" t="str">
        <f t="shared" si="100"/>
        <v/>
      </c>
      <c r="N281" t="str">
        <f t="shared" si="110"/>
        <v/>
      </c>
      <c r="O281" t="str">
        <f t="shared" si="101"/>
        <v/>
      </c>
      <c r="P281" t="str">
        <f t="shared" si="111"/>
        <v/>
      </c>
      <c r="Q281" t="str">
        <f t="shared" si="102"/>
        <v/>
      </c>
      <c r="R281" t="str">
        <f t="shared" si="112"/>
        <v/>
      </c>
      <c r="S281" t="str">
        <f t="shared" si="103"/>
        <v/>
      </c>
      <c r="T281" t="str">
        <f t="shared" si="113"/>
        <v/>
      </c>
      <c r="U281" t="str">
        <f t="shared" si="104"/>
        <v/>
      </c>
      <c r="V281" t="str">
        <f t="shared" si="114"/>
        <v/>
      </c>
      <c r="W281" t="str">
        <f t="shared" si="105"/>
        <v/>
      </c>
      <c r="X281" t="str">
        <f t="shared" si="115"/>
        <v/>
      </c>
      <c r="Y281" t="str">
        <f t="shared" si="106"/>
        <v/>
      </c>
      <c r="Z281" t="str">
        <f t="shared" si="116"/>
        <v/>
      </c>
      <c r="AA281" t="str">
        <f t="shared" si="107"/>
        <v/>
      </c>
      <c r="AB281" t="str">
        <f t="shared" si="117"/>
        <v/>
      </c>
      <c r="AC281" t="str">
        <f t="shared" si="108"/>
        <v/>
      </c>
      <c r="AD281" t="str">
        <f t="shared" si="118"/>
        <v/>
      </c>
      <c r="AE281" t="str">
        <f t="shared" si="109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4" t="str">
        <f t="shared" si="95"/>
        <v/>
      </c>
      <c r="C282" s="94"/>
      <c r="D282" s="94"/>
      <c r="E282" s="94"/>
      <c r="F282" s="94"/>
      <c r="G282" s="93" t="str">
        <f t="shared" si="96"/>
        <v/>
      </c>
      <c r="H282" s="93"/>
      <c r="I282" s="93"/>
      <c r="J282" s="77" t="str">
        <f t="shared" si="97"/>
        <v/>
      </c>
      <c r="K282" s="87" t="str">
        <f t="shared" si="98"/>
        <v/>
      </c>
      <c r="L282" s="2" t="str">
        <f t="shared" si="99"/>
        <v/>
      </c>
      <c r="M282" t="str">
        <f t="shared" si="100"/>
        <v/>
      </c>
      <c r="N282" t="str">
        <f t="shared" si="110"/>
        <v/>
      </c>
      <c r="O282" t="str">
        <f t="shared" si="101"/>
        <v/>
      </c>
      <c r="P282" t="str">
        <f t="shared" si="111"/>
        <v/>
      </c>
      <c r="Q282" t="str">
        <f t="shared" si="102"/>
        <v/>
      </c>
      <c r="R282" t="str">
        <f t="shared" si="112"/>
        <v/>
      </c>
      <c r="S282" t="str">
        <f t="shared" si="103"/>
        <v/>
      </c>
      <c r="T282" t="str">
        <f t="shared" si="113"/>
        <v/>
      </c>
      <c r="U282" t="str">
        <f t="shared" si="104"/>
        <v/>
      </c>
      <c r="V282" t="str">
        <f t="shared" si="114"/>
        <v/>
      </c>
      <c r="W282" t="str">
        <f t="shared" si="105"/>
        <v/>
      </c>
      <c r="X282" t="str">
        <f t="shared" si="115"/>
        <v/>
      </c>
      <c r="Y282" t="str">
        <f t="shared" si="106"/>
        <v/>
      </c>
      <c r="Z282" t="str">
        <f t="shared" si="116"/>
        <v/>
      </c>
      <c r="AA282" t="str">
        <f t="shared" si="107"/>
        <v/>
      </c>
      <c r="AB282" t="str">
        <f t="shared" si="117"/>
        <v/>
      </c>
      <c r="AC282" t="str">
        <f t="shared" si="108"/>
        <v/>
      </c>
      <c r="AD282" t="str">
        <f t="shared" si="118"/>
        <v/>
      </c>
      <c r="AE282" t="str">
        <f t="shared" si="109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4" t="str">
        <f t="shared" si="95"/>
        <v/>
      </c>
      <c r="C283" s="94"/>
      <c r="D283" s="94"/>
      <c r="E283" s="94"/>
      <c r="F283" s="94"/>
      <c r="G283" s="93" t="str">
        <f t="shared" si="96"/>
        <v/>
      </c>
      <c r="H283" s="93"/>
      <c r="I283" s="93"/>
      <c r="J283" s="77" t="str">
        <f t="shared" si="97"/>
        <v/>
      </c>
      <c r="K283" s="87" t="str">
        <f t="shared" si="98"/>
        <v/>
      </c>
      <c r="L283" s="2" t="str">
        <f t="shared" si="99"/>
        <v/>
      </c>
      <c r="M283" t="str">
        <f t="shared" si="100"/>
        <v/>
      </c>
      <c r="N283" t="str">
        <f t="shared" si="110"/>
        <v/>
      </c>
      <c r="O283" t="str">
        <f t="shared" si="101"/>
        <v/>
      </c>
      <c r="P283" t="str">
        <f t="shared" si="111"/>
        <v/>
      </c>
      <c r="Q283" t="str">
        <f t="shared" si="102"/>
        <v/>
      </c>
      <c r="R283" t="str">
        <f t="shared" si="112"/>
        <v/>
      </c>
      <c r="S283" t="str">
        <f t="shared" si="103"/>
        <v/>
      </c>
      <c r="T283" t="str">
        <f t="shared" si="113"/>
        <v/>
      </c>
      <c r="U283" t="str">
        <f t="shared" si="104"/>
        <v/>
      </c>
      <c r="V283" t="str">
        <f t="shared" si="114"/>
        <v/>
      </c>
      <c r="W283" t="str">
        <f t="shared" si="105"/>
        <v/>
      </c>
      <c r="X283" t="str">
        <f t="shared" si="115"/>
        <v/>
      </c>
      <c r="Y283" t="str">
        <f t="shared" si="106"/>
        <v/>
      </c>
      <c r="Z283" t="str">
        <f t="shared" si="116"/>
        <v/>
      </c>
      <c r="AA283" t="str">
        <f t="shared" si="107"/>
        <v/>
      </c>
      <c r="AB283" t="str">
        <f t="shared" si="117"/>
        <v/>
      </c>
      <c r="AC283" t="str">
        <f t="shared" si="108"/>
        <v/>
      </c>
      <c r="AD283" t="str">
        <f t="shared" si="118"/>
        <v/>
      </c>
      <c r="AE283" t="str">
        <f t="shared" si="109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4" t="str">
        <f t="shared" si="95"/>
        <v/>
      </c>
      <c r="C284" s="94"/>
      <c r="D284" s="94"/>
      <c r="E284" s="94"/>
      <c r="F284" s="94"/>
      <c r="G284" s="93" t="str">
        <f t="shared" si="96"/>
        <v/>
      </c>
      <c r="H284" s="93"/>
      <c r="I284" s="93"/>
      <c r="J284" s="77" t="str">
        <f t="shared" si="97"/>
        <v/>
      </c>
      <c r="K284" s="87" t="str">
        <f t="shared" si="98"/>
        <v/>
      </c>
      <c r="L284" s="2" t="str">
        <f t="shared" si="99"/>
        <v/>
      </c>
      <c r="M284" t="str">
        <f t="shared" si="100"/>
        <v/>
      </c>
      <c r="N284" t="str">
        <f t="shared" si="110"/>
        <v/>
      </c>
      <c r="O284" t="str">
        <f t="shared" si="101"/>
        <v/>
      </c>
      <c r="P284" t="str">
        <f t="shared" si="111"/>
        <v/>
      </c>
      <c r="Q284" t="str">
        <f t="shared" si="102"/>
        <v/>
      </c>
      <c r="R284" t="str">
        <f t="shared" si="112"/>
        <v/>
      </c>
      <c r="S284" t="str">
        <f t="shared" si="103"/>
        <v/>
      </c>
      <c r="T284" t="str">
        <f t="shared" si="113"/>
        <v/>
      </c>
      <c r="U284" t="str">
        <f t="shared" si="104"/>
        <v/>
      </c>
      <c r="V284" t="str">
        <f t="shared" si="114"/>
        <v/>
      </c>
      <c r="W284" t="str">
        <f t="shared" si="105"/>
        <v/>
      </c>
      <c r="X284" t="str">
        <f t="shared" si="115"/>
        <v/>
      </c>
      <c r="Y284" t="str">
        <f t="shared" si="106"/>
        <v/>
      </c>
      <c r="Z284" t="str">
        <f t="shared" si="116"/>
        <v/>
      </c>
      <c r="AA284" t="str">
        <f t="shared" si="107"/>
        <v/>
      </c>
      <c r="AB284" t="str">
        <f t="shared" si="117"/>
        <v/>
      </c>
      <c r="AC284" t="str">
        <f t="shared" si="108"/>
        <v/>
      </c>
      <c r="AD284" t="str">
        <f t="shared" si="118"/>
        <v/>
      </c>
      <c r="AE284" t="str">
        <f t="shared" si="109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4" t="str">
        <f t="shared" si="95"/>
        <v/>
      </c>
      <c r="C285" s="94"/>
      <c r="D285" s="94"/>
      <c r="E285" s="94"/>
      <c r="F285" s="94"/>
      <c r="G285" s="93" t="str">
        <f t="shared" si="96"/>
        <v/>
      </c>
      <c r="H285" s="93"/>
      <c r="I285" s="93"/>
      <c r="J285" s="77" t="str">
        <f t="shared" si="97"/>
        <v/>
      </c>
      <c r="K285" s="87" t="str">
        <f t="shared" si="98"/>
        <v/>
      </c>
      <c r="L285" s="2" t="str">
        <f t="shared" si="99"/>
        <v/>
      </c>
      <c r="M285" t="str">
        <f t="shared" si="100"/>
        <v/>
      </c>
      <c r="N285" t="str">
        <f t="shared" si="110"/>
        <v/>
      </c>
      <c r="O285" t="str">
        <f t="shared" si="101"/>
        <v/>
      </c>
      <c r="P285" t="str">
        <f t="shared" si="111"/>
        <v/>
      </c>
      <c r="Q285" t="str">
        <f t="shared" si="102"/>
        <v/>
      </c>
      <c r="R285" t="str">
        <f t="shared" si="112"/>
        <v/>
      </c>
      <c r="S285" t="str">
        <f t="shared" si="103"/>
        <v/>
      </c>
      <c r="T285" t="str">
        <f t="shared" si="113"/>
        <v/>
      </c>
      <c r="U285" t="str">
        <f t="shared" si="104"/>
        <v/>
      </c>
      <c r="V285" t="str">
        <f t="shared" si="114"/>
        <v/>
      </c>
      <c r="W285" t="str">
        <f t="shared" si="105"/>
        <v/>
      </c>
      <c r="X285" t="str">
        <f t="shared" si="115"/>
        <v/>
      </c>
      <c r="Y285" t="str">
        <f t="shared" si="106"/>
        <v/>
      </c>
      <c r="Z285" t="str">
        <f t="shared" si="116"/>
        <v/>
      </c>
      <c r="AA285" t="str">
        <f t="shared" si="107"/>
        <v/>
      </c>
      <c r="AB285" t="str">
        <f t="shared" si="117"/>
        <v/>
      </c>
      <c r="AC285" t="str">
        <f t="shared" si="108"/>
        <v/>
      </c>
      <c r="AD285" t="str">
        <f t="shared" si="118"/>
        <v/>
      </c>
      <c r="AE285" t="str">
        <f t="shared" si="109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4" t="str">
        <f t="shared" si="95"/>
        <v/>
      </c>
      <c r="C286" s="94"/>
      <c r="D286" s="94"/>
      <c r="E286" s="94"/>
      <c r="F286" s="94"/>
      <c r="G286" s="93" t="str">
        <f t="shared" si="96"/>
        <v/>
      </c>
      <c r="H286" s="93"/>
      <c r="I286" s="93"/>
      <c r="J286" s="77" t="str">
        <f t="shared" si="97"/>
        <v/>
      </c>
      <c r="K286" s="87" t="str">
        <f t="shared" si="98"/>
        <v/>
      </c>
      <c r="L286" s="2" t="str">
        <f t="shared" si="99"/>
        <v/>
      </c>
      <c r="M286" t="str">
        <f t="shared" si="100"/>
        <v/>
      </c>
      <c r="N286" t="str">
        <f t="shared" si="110"/>
        <v/>
      </c>
      <c r="O286" t="str">
        <f t="shared" si="101"/>
        <v/>
      </c>
      <c r="P286" t="str">
        <f t="shared" si="111"/>
        <v/>
      </c>
      <c r="Q286" t="str">
        <f t="shared" si="102"/>
        <v/>
      </c>
      <c r="R286" t="str">
        <f t="shared" si="112"/>
        <v/>
      </c>
      <c r="S286" t="str">
        <f t="shared" si="103"/>
        <v/>
      </c>
      <c r="T286" t="str">
        <f t="shared" si="113"/>
        <v/>
      </c>
      <c r="U286" t="str">
        <f t="shared" si="104"/>
        <v/>
      </c>
      <c r="V286" t="str">
        <f t="shared" si="114"/>
        <v/>
      </c>
      <c r="W286" t="str">
        <f t="shared" si="105"/>
        <v/>
      </c>
      <c r="X286" t="str">
        <f t="shared" si="115"/>
        <v/>
      </c>
      <c r="Y286" t="str">
        <f t="shared" si="106"/>
        <v/>
      </c>
      <c r="Z286" t="str">
        <f t="shared" si="116"/>
        <v/>
      </c>
      <c r="AA286" t="str">
        <f t="shared" si="107"/>
        <v/>
      </c>
      <c r="AB286" t="str">
        <f t="shared" si="117"/>
        <v/>
      </c>
      <c r="AC286" t="str">
        <f t="shared" si="108"/>
        <v/>
      </c>
      <c r="AD286" t="str">
        <f t="shared" si="118"/>
        <v/>
      </c>
      <c r="AE286" t="str">
        <f t="shared" si="109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4" t="str">
        <f t="shared" si="95"/>
        <v/>
      </c>
      <c r="C287" s="94"/>
      <c r="D287" s="94"/>
      <c r="E287" s="94"/>
      <c r="F287" s="94"/>
      <c r="G287" s="93" t="str">
        <f t="shared" si="96"/>
        <v/>
      </c>
      <c r="H287" s="93"/>
      <c r="I287" s="93"/>
      <c r="J287" s="77" t="str">
        <f t="shared" si="97"/>
        <v/>
      </c>
      <c r="K287" s="87" t="str">
        <f t="shared" si="98"/>
        <v/>
      </c>
      <c r="L287" s="2" t="str">
        <f t="shared" si="99"/>
        <v/>
      </c>
      <c r="M287" t="str">
        <f t="shared" si="100"/>
        <v/>
      </c>
      <c r="N287" t="str">
        <f t="shared" si="110"/>
        <v/>
      </c>
      <c r="O287" t="str">
        <f t="shared" si="101"/>
        <v/>
      </c>
      <c r="P287" t="str">
        <f t="shared" si="111"/>
        <v/>
      </c>
      <c r="Q287" t="str">
        <f t="shared" si="102"/>
        <v/>
      </c>
      <c r="R287" t="str">
        <f t="shared" si="112"/>
        <v/>
      </c>
      <c r="S287" t="str">
        <f t="shared" si="103"/>
        <v/>
      </c>
      <c r="T287" t="str">
        <f t="shared" si="113"/>
        <v/>
      </c>
      <c r="U287" t="str">
        <f t="shared" si="104"/>
        <v/>
      </c>
      <c r="V287" t="str">
        <f t="shared" si="114"/>
        <v/>
      </c>
      <c r="W287" t="str">
        <f t="shared" si="105"/>
        <v/>
      </c>
      <c r="X287" t="str">
        <f t="shared" si="115"/>
        <v/>
      </c>
      <c r="Y287" t="str">
        <f t="shared" si="106"/>
        <v/>
      </c>
      <c r="Z287" t="str">
        <f t="shared" si="116"/>
        <v/>
      </c>
      <c r="AA287" t="str">
        <f t="shared" si="107"/>
        <v/>
      </c>
      <c r="AB287" t="str">
        <f t="shared" si="117"/>
        <v/>
      </c>
      <c r="AC287" t="str">
        <f t="shared" si="108"/>
        <v/>
      </c>
      <c r="AD287" t="str">
        <f t="shared" si="118"/>
        <v/>
      </c>
      <c r="AE287" t="str">
        <f t="shared" si="109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4" t="str">
        <f t="shared" si="95"/>
        <v/>
      </c>
      <c r="C288" s="94"/>
      <c r="D288" s="94"/>
      <c r="E288" s="94"/>
      <c r="F288" s="94"/>
      <c r="G288" s="93" t="str">
        <f t="shared" si="96"/>
        <v/>
      </c>
      <c r="H288" s="93"/>
      <c r="I288" s="93"/>
      <c r="J288" s="77" t="str">
        <f t="shared" si="97"/>
        <v/>
      </c>
      <c r="K288" s="87" t="str">
        <f t="shared" si="98"/>
        <v/>
      </c>
      <c r="L288" s="2" t="str">
        <f t="shared" si="99"/>
        <v/>
      </c>
      <c r="M288" t="str">
        <f t="shared" si="100"/>
        <v/>
      </c>
      <c r="N288" t="str">
        <f t="shared" si="110"/>
        <v/>
      </c>
      <c r="O288" t="str">
        <f t="shared" si="101"/>
        <v/>
      </c>
      <c r="P288" t="str">
        <f t="shared" si="111"/>
        <v/>
      </c>
      <c r="Q288" t="str">
        <f t="shared" si="102"/>
        <v/>
      </c>
      <c r="R288" t="str">
        <f t="shared" si="112"/>
        <v/>
      </c>
      <c r="S288" t="str">
        <f t="shared" si="103"/>
        <v/>
      </c>
      <c r="T288" t="str">
        <f t="shared" si="113"/>
        <v/>
      </c>
      <c r="U288" t="str">
        <f t="shared" si="104"/>
        <v/>
      </c>
      <c r="V288" t="str">
        <f t="shared" si="114"/>
        <v/>
      </c>
      <c r="W288" t="str">
        <f t="shared" si="105"/>
        <v/>
      </c>
      <c r="X288" t="str">
        <f t="shared" si="115"/>
        <v/>
      </c>
      <c r="Y288" t="str">
        <f t="shared" si="106"/>
        <v/>
      </c>
      <c r="Z288" t="str">
        <f t="shared" si="116"/>
        <v/>
      </c>
      <c r="AA288" t="str">
        <f t="shared" si="107"/>
        <v/>
      </c>
      <c r="AB288" t="str">
        <f t="shared" si="117"/>
        <v/>
      </c>
      <c r="AC288" t="str">
        <f t="shared" si="108"/>
        <v/>
      </c>
      <c r="AD288" t="str">
        <f t="shared" si="118"/>
        <v/>
      </c>
      <c r="AE288" t="str">
        <f t="shared" si="109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4" t="str">
        <f t="shared" si="95"/>
        <v/>
      </c>
      <c r="C289" s="94"/>
      <c r="D289" s="94"/>
      <c r="E289" s="94"/>
      <c r="F289" s="94"/>
      <c r="G289" s="93" t="str">
        <f t="shared" si="96"/>
        <v/>
      </c>
      <c r="H289" s="93"/>
      <c r="I289" s="93"/>
      <c r="J289" s="77" t="str">
        <f t="shared" si="97"/>
        <v/>
      </c>
      <c r="K289" s="87" t="str">
        <f t="shared" si="98"/>
        <v/>
      </c>
      <c r="L289" s="2" t="str">
        <f t="shared" si="99"/>
        <v/>
      </c>
      <c r="M289" t="str">
        <f t="shared" si="100"/>
        <v/>
      </c>
      <c r="N289" t="str">
        <f t="shared" si="110"/>
        <v/>
      </c>
      <c r="O289" t="str">
        <f t="shared" si="101"/>
        <v/>
      </c>
      <c r="P289" t="str">
        <f t="shared" si="111"/>
        <v/>
      </c>
      <c r="Q289" t="str">
        <f t="shared" si="102"/>
        <v/>
      </c>
      <c r="R289" t="str">
        <f t="shared" si="112"/>
        <v/>
      </c>
      <c r="S289" t="str">
        <f t="shared" si="103"/>
        <v/>
      </c>
      <c r="T289" t="str">
        <f t="shared" si="113"/>
        <v/>
      </c>
      <c r="U289" t="str">
        <f t="shared" si="104"/>
        <v/>
      </c>
      <c r="V289" t="str">
        <f t="shared" si="114"/>
        <v/>
      </c>
      <c r="W289" t="str">
        <f t="shared" si="105"/>
        <v/>
      </c>
      <c r="X289" t="str">
        <f t="shared" si="115"/>
        <v/>
      </c>
      <c r="Y289" t="str">
        <f t="shared" si="106"/>
        <v/>
      </c>
      <c r="Z289" t="str">
        <f t="shared" si="116"/>
        <v/>
      </c>
      <c r="AA289" t="str">
        <f t="shared" si="107"/>
        <v/>
      </c>
      <c r="AB289" t="str">
        <f t="shared" si="117"/>
        <v/>
      </c>
      <c r="AC289" t="str">
        <f t="shared" si="108"/>
        <v/>
      </c>
      <c r="AD289" t="str">
        <f t="shared" si="118"/>
        <v/>
      </c>
      <c r="AE289" t="str">
        <f t="shared" si="109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4" t="str">
        <f t="shared" si="95"/>
        <v/>
      </c>
      <c r="C290" s="94"/>
      <c r="D290" s="94"/>
      <c r="E290" s="94"/>
      <c r="F290" s="94"/>
      <c r="G290" s="93" t="str">
        <f t="shared" si="96"/>
        <v/>
      </c>
      <c r="H290" s="93"/>
      <c r="I290" s="93"/>
      <c r="J290" s="77" t="str">
        <f t="shared" si="97"/>
        <v/>
      </c>
      <c r="K290" s="87" t="str">
        <f t="shared" si="98"/>
        <v/>
      </c>
      <c r="L290" s="2" t="str">
        <f t="shared" si="99"/>
        <v/>
      </c>
      <c r="M290" t="str">
        <f t="shared" si="100"/>
        <v/>
      </c>
      <c r="N290" t="str">
        <f t="shared" si="110"/>
        <v/>
      </c>
      <c r="O290" t="str">
        <f t="shared" si="101"/>
        <v/>
      </c>
      <c r="P290" t="str">
        <f t="shared" si="111"/>
        <v/>
      </c>
      <c r="Q290" t="str">
        <f t="shared" si="102"/>
        <v/>
      </c>
      <c r="R290" t="str">
        <f t="shared" si="112"/>
        <v/>
      </c>
      <c r="S290" t="str">
        <f t="shared" si="103"/>
        <v/>
      </c>
      <c r="T290" t="str">
        <f t="shared" si="113"/>
        <v/>
      </c>
      <c r="U290" t="str">
        <f t="shared" si="104"/>
        <v/>
      </c>
      <c r="V290" t="str">
        <f t="shared" si="114"/>
        <v/>
      </c>
      <c r="W290" t="str">
        <f t="shared" si="105"/>
        <v/>
      </c>
      <c r="X290" t="str">
        <f t="shared" si="115"/>
        <v/>
      </c>
      <c r="Y290" t="str">
        <f t="shared" si="106"/>
        <v/>
      </c>
      <c r="Z290" t="str">
        <f t="shared" si="116"/>
        <v/>
      </c>
      <c r="AA290" t="str">
        <f t="shared" si="107"/>
        <v/>
      </c>
      <c r="AB290" t="str">
        <f t="shared" si="117"/>
        <v/>
      </c>
      <c r="AC290" t="str">
        <f t="shared" si="108"/>
        <v/>
      </c>
      <c r="AD290" t="str">
        <f t="shared" si="118"/>
        <v/>
      </c>
      <c r="AE290" t="str">
        <f t="shared" si="109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4" t="str">
        <f t="shared" si="95"/>
        <v/>
      </c>
      <c r="C291" s="94"/>
      <c r="D291" s="94"/>
      <c r="E291" s="94"/>
      <c r="F291" s="94"/>
      <c r="G291" s="93" t="str">
        <f t="shared" si="96"/>
        <v/>
      </c>
      <c r="H291" s="93"/>
      <c r="I291" s="93"/>
      <c r="J291" s="77" t="str">
        <f t="shared" si="97"/>
        <v/>
      </c>
      <c r="K291" s="87" t="str">
        <f t="shared" si="98"/>
        <v/>
      </c>
      <c r="L291" s="2" t="str">
        <f t="shared" si="99"/>
        <v/>
      </c>
      <c r="M291" t="str">
        <f t="shared" si="100"/>
        <v/>
      </c>
      <c r="N291" t="str">
        <f t="shared" si="110"/>
        <v/>
      </c>
      <c r="O291" t="str">
        <f t="shared" si="101"/>
        <v/>
      </c>
      <c r="P291" t="str">
        <f t="shared" si="111"/>
        <v/>
      </c>
      <c r="Q291" t="str">
        <f t="shared" si="102"/>
        <v/>
      </c>
      <c r="R291" t="str">
        <f t="shared" si="112"/>
        <v/>
      </c>
      <c r="S291" t="str">
        <f t="shared" si="103"/>
        <v/>
      </c>
      <c r="T291" t="str">
        <f t="shared" si="113"/>
        <v/>
      </c>
      <c r="U291" t="str">
        <f t="shared" si="104"/>
        <v/>
      </c>
      <c r="V291" t="str">
        <f t="shared" si="114"/>
        <v/>
      </c>
      <c r="W291" t="str">
        <f t="shared" si="105"/>
        <v/>
      </c>
      <c r="X291" t="str">
        <f t="shared" si="115"/>
        <v/>
      </c>
      <c r="Y291" t="str">
        <f t="shared" si="106"/>
        <v/>
      </c>
      <c r="Z291" t="str">
        <f t="shared" si="116"/>
        <v/>
      </c>
      <c r="AA291" t="str">
        <f t="shared" si="107"/>
        <v/>
      </c>
      <c r="AB291" t="str">
        <f t="shared" si="117"/>
        <v/>
      </c>
      <c r="AC291" t="str">
        <f t="shared" si="108"/>
        <v/>
      </c>
      <c r="AD291" t="str">
        <f t="shared" si="118"/>
        <v/>
      </c>
      <c r="AE291" t="str">
        <f t="shared" si="109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4" t="str">
        <f t="shared" si="95"/>
        <v/>
      </c>
      <c r="C292" s="94"/>
      <c r="D292" s="94"/>
      <c r="E292" s="94"/>
      <c r="F292" s="94"/>
      <c r="G292" s="93" t="str">
        <f t="shared" si="96"/>
        <v/>
      </c>
      <c r="H292" s="93"/>
      <c r="I292" s="93"/>
      <c r="J292" s="77" t="str">
        <f t="shared" si="97"/>
        <v/>
      </c>
      <c r="K292" s="87" t="str">
        <f t="shared" si="98"/>
        <v/>
      </c>
      <c r="L292" s="2" t="str">
        <f t="shared" si="99"/>
        <v/>
      </c>
      <c r="M292" t="str">
        <f t="shared" si="100"/>
        <v/>
      </c>
      <c r="N292" t="str">
        <f t="shared" si="110"/>
        <v/>
      </c>
      <c r="O292" t="str">
        <f t="shared" si="101"/>
        <v/>
      </c>
      <c r="P292" t="str">
        <f t="shared" si="111"/>
        <v/>
      </c>
      <c r="Q292" t="str">
        <f t="shared" si="102"/>
        <v/>
      </c>
      <c r="R292" t="str">
        <f t="shared" si="112"/>
        <v/>
      </c>
      <c r="S292" t="str">
        <f t="shared" si="103"/>
        <v/>
      </c>
      <c r="T292" t="str">
        <f t="shared" si="113"/>
        <v/>
      </c>
      <c r="U292" t="str">
        <f t="shared" si="104"/>
        <v/>
      </c>
      <c r="V292" t="str">
        <f t="shared" si="114"/>
        <v/>
      </c>
      <c r="W292" t="str">
        <f t="shared" si="105"/>
        <v/>
      </c>
      <c r="X292" t="str">
        <f t="shared" si="115"/>
        <v/>
      </c>
      <c r="Y292" t="str">
        <f t="shared" si="106"/>
        <v/>
      </c>
      <c r="Z292" t="str">
        <f t="shared" si="116"/>
        <v/>
      </c>
      <c r="AA292" t="str">
        <f t="shared" si="107"/>
        <v/>
      </c>
      <c r="AB292" t="str">
        <f t="shared" si="117"/>
        <v/>
      </c>
      <c r="AC292" t="str">
        <f t="shared" si="108"/>
        <v/>
      </c>
      <c r="AD292" t="str">
        <f t="shared" si="118"/>
        <v/>
      </c>
      <c r="AE292" t="str">
        <f t="shared" si="109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4" t="str">
        <f t="shared" si="95"/>
        <v/>
      </c>
      <c r="C293" s="94"/>
      <c r="D293" s="94"/>
      <c r="E293" s="94"/>
      <c r="F293" s="94"/>
      <c r="G293" s="93" t="str">
        <f t="shared" si="96"/>
        <v/>
      </c>
      <c r="H293" s="93"/>
      <c r="I293" s="93"/>
      <c r="J293" s="77" t="str">
        <f t="shared" si="97"/>
        <v/>
      </c>
      <c r="K293" s="87" t="str">
        <f t="shared" si="98"/>
        <v/>
      </c>
      <c r="L293" s="2" t="str">
        <f t="shared" si="99"/>
        <v/>
      </c>
      <c r="M293" t="str">
        <f t="shared" si="100"/>
        <v/>
      </c>
      <c r="N293" t="str">
        <f t="shared" si="110"/>
        <v/>
      </c>
      <c r="O293" t="str">
        <f t="shared" si="101"/>
        <v/>
      </c>
      <c r="P293" t="str">
        <f t="shared" si="111"/>
        <v/>
      </c>
      <c r="Q293" t="str">
        <f t="shared" si="102"/>
        <v/>
      </c>
      <c r="R293" t="str">
        <f t="shared" si="112"/>
        <v/>
      </c>
      <c r="S293" t="str">
        <f t="shared" si="103"/>
        <v/>
      </c>
      <c r="T293" t="str">
        <f t="shared" si="113"/>
        <v/>
      </c>
      <c r="U293" t="str">
        <f t="shared" si="104"/>
        <v/>
      </c>
      <c r="V293" t="str">
        <f t="shared" si="114"/>
        <v/>
      </c>
      <c r="W293" t="str">
        <f t="shared" si="105"/>
        <v/>
      </c>
      <c r="X293" t="str">
        <f t="shared" si="115"/>
        <v/>
      </c>
      <c r="Y293" t="str">
        <f t="shared" si="106"/>
        <v/>
      </c>
      <c r="Z293" t="str">
        <f t="shared" si="116"/>
        <v/>
      </c>
      <c r="AA293" t="str">
        <f t="shared" si="107"/>
        <v/>
      </c>
      <c r="AB293" t="str">
        <f t="shared" si="117"/>
        <v/>
      </c>
      <c r="AC293" t="str">
        <f t="shared" si="108"/>
        <v/>
      </c>
      <c r="AD293" t="str">
        <f t="shared" si="118"/>
        <v/>
      </c>
      <c r="AE293" t="str">
        <f t="shared" si="109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4" t="str">
        <f t="shared" si="95"/>
        <v/>
      </c>
      <c r="C294" s="94"/>
      <c r="D294" s="94"/>
      <c r="E294" s="94"/>
      <c r="F294" s="94"/>
      <c r="G294" s="93" t="str">
        <f t="shared" si="96"/>
        <v/>
      </c>
      <c r="H294" s="93"/>
      <c r="I294" s="93"/>
      <c r="J294" s="77" t="str">
        <f t="shared" si="97"/>
        <v/>
      </c>
      <c r="K294" s="87" t="str">
        <f t="shared" si="98"/>
        <v/>
      </c>
      <c r="L294" s="2" t="str">
        <f t="shared" si="99"/>
        <v/>
      </c>
      <c r="M294" t="str">
        <f t="shared" si="100"/>
        <v/>
      </c>
      <c r="N294" t="str">
        <f t="shared" si="110"/>
        <v/>
      </c>
      <c r="O294" t="str">
        <f t="shared" si="101"/>
        <v/>
      </c>
      <c r="P294" t="str">
        <f t="shared" si="111"/>
        <v/>
      </c>
      <c r="Q294" t="str">
        <f t="shared" si="102"/>
        <v/>
      </c>
      <c r="R294" t="str">
        <f t="shared" si="112"/>
        <v/>
      </c>
      <c r="S294" t="str">
        <f t="shared" si="103"/>
        <v/>
      </c>
      <c r="T294" t="str">
        <f t="shared" si="113"/>
        <v/>
      </c>
      <c r="U294" t="str">
        <f t="shared" si="104"/>
        <v/>
      </c>
      <c r="V294" t="str">
        <f t="shared" si="114"/>
        <v/>
      </c>
      <c r="W294" t="str">
        <f t="shared" si="105"/>
        <v/>
      </c>
      <c r="X294" t="str">
        <f t="shared" si="115"/>
        <v/>
      </c>
      <c r="Y294" t="str">
        <f t="shared" si="106"/>
        <v/>
      </c>
      <c r="Z294" t="str">
        <f t="shared" si="116"/>
        <v/>
      </c>
      <c r="AA294" t="str">
        <f t="shared" si="107"/>
        <v/>
      </c>
      <c r="AB294" t="str">
        <f t="shared" si="117"/>
        <v/>
      </c>
      <c r="AC294" t="str">
        <f t="shared" si="108"/>
        <v/>
      </c>
      <c r="AD294" t="str">
        <f t="shared" si="118"/>
        <v/>
      </c>
      <c r="AE294" t="str">
        <f t="shared" si="109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4" t="str">
        <f t="shared" si="95"/>
        <v/>
      </c>
      <c r="C295" s="94"/>
      <c r="D295" s="94"/>
      <c r="E295" s="94"/>
      <c r="F295" s="94"/>
      <c r="G295" s="93" t="str">
        <f t="shared" si="96"/>
        <v/>
      </c>
      <c r="H295" s="93"/>
      <c r="I295" s="93"/>
      <c r="J295" s="77" t="str">
        <f t="shared" si="97"/>
        <v/>
      </c>
      <c r="K295" s="87" t="str">
        <f t="shared" si="98"/>
        <v/>
      </c>
      <c r="L295" s="2" t="str">
        <f t="shared" si="99"/>
        <v/>
      </c>
      <c r="M295" t="str">
        <f t="shared" si="100"/>
        <v/>
      </c>
      <c r="N295" t="str">
        <f t="shared" si="110"/>
        <v/>
      </c>
      <c r="O295" t="str">
        <f t="shared" si="101"/>
        <v/>
      </c>
      <c r="P295" t="str">
        <f t="shared" si="111"/>
        <v/>
      </c>
      <c r="Q295" t="str">
        <f t="shared" si="102"/>
        <v/>
      </c>
      <c r="R295" t="str">
        <f t="shared" si="112"/>
        <v/>
      </c>
      <c r="S295" t="str">
        <f t="shared" si="103"/>
        <v/>
      </c>
      <c r="T295" t="str">
        <f t="shared" si="113"/>
        <v/>
      </c>
      <c r="U295" t="str">
        <f t="shared" si="104"/>
        <v/>
      </c>
      <c r="V295" t="str">
        <f t="shared" si="114"/>
        <v/>
      </c>
      <c r="W295" t="str">
        <f t="shared" si="105"/>
        <v/>
      </c>
      <c r="X295" t="str">
        <f t="shared" si="115"/>
        <v/>
      </c>
      <c r="Y295" t="str">
        <f t="shared" si="106"/>
        <v/>
      </c>
      <c r="Z295" t="str">
        <f t="shared" si="116"/>
        <v/>
      </c>
      <c r="AA295" t="str">
        <f t="shared" si="107"/>
        <v/>
      </c>
      <c r="AB295" t="str">
        <f t="shared" si="117"/>
        <v/>
      </c>
      <c r="AC295" t="str">
        <f t="shared" si="108"/>
        <v/>
      </c>
      <c r="AD295" t="str">
        <f t="shared" si="118"/>
        <v/>
      </c>
      <c r="AE295" t="str">
        <f t="shared" si="109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4" t="str">
        <f t="shared" si="95"/>
        <v/>
      </c>
      <c r="C296" s="94"/>
      <c r="D296" s="94"/>
      <c r="E296" s="94"/>
      <c r="F296" s="94"/>
      <c r="G296" s="93" t="str">
        <f t="shared" si="96"/>
        <v/>
      </c>
      <c r="H296" s="93"/>
      <c r="I296" s="93"/>
      <c r="J296" s="77" t="str">
        <f t="shared" si="97"/>
        <v/>
      </c>
      <c r="K296" s="87" t="str">
        <f t="shared" si="98"/>
        <v/>
      </c>
      <c r="L296" s="2" t="str">
        <f t="shared" si="99"/>
        <v/>
      </c>
      <c r="M296" t="str">
        <f t="shared" si="100"/>
        <v/>
      </c>
      <c r="N296" t="str">
        <f t="shared" si="110"/>
        <v/>
      </c>
      <c r="O296" t="str">
        <f t="shared" si="101"/>
        <v/>
      </c>
      <c r="P296" t="str">
        <f t="shared" si="111"/>
        <v/>
      </c>
      <c r="Q296" t="str">
        <f t="shared" si="102"/>
        <v/>
      </c>
      <c r="R296" t="str">
        <f t="shared" si="112"/>
        <v/>
      </c>
      <c r="S296" t="str">
        <f t="shared" si="103"/>
        <v/>
      </c>
      <c r="T296" t="str">
        <f t="shared" si="113"/>
        <v/>
      </c>
      <c r="U296" t="str">
        <f t="shared" si="104"/>
        <v/>
      </c>
      <c r="V296" t="str">
        <f t="shared" si="114"/>
        <v/>
      </c>
      <c r="W296" t="str">
        <f t="shared" si="105"/>
        <v/>
      </c>
      <c r="X296" t="str">
        <f t="shared" si="115"/>
        <v/>
      </c>
      <c r="Y296" t="str">
        <f t="shared" si="106"/>
        <v/>
      </c>
      <c r="Z296" t="str">
        <f t="shared" si="116"/>
        <v/>
      </c>
      <c r="AA296" t="str">
        <f t="shared" si="107"/>
        <v/>
      </c>
      <c r="AB296" t="str">
        <f t="shared" si="117"/>
        <v/>
      </c>
      <c r="AC296" t="str">
        <f t="shared" si="108"/>
        <v/>
      </c>
      <c r="AD296" t="str">
        <f t="shared" si="118"/>
        <v/>
      </c>
      <c r="AE296" t="str">
        <f t="shared" si="109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4" t="str">
        <f t="shared" si="95"/>
        <v/>
      </c>
      <c r="C297" s="94"/>
      <c r="D297" s="94"/>
      <c r="E297" s="94"/>
      <c r="F297" s="94"/>
      <c r="G297" s="93" t="str">
        <f t="shared" si="96"/>
        <v/>
      </c>
      <c r="H297" s="93"/>
      <c r="I297" s="93"/>
      <c r="J297" s="77" t="str">
        <f t="shared" si="97"/>
        <v/>
      </c>
      <c r="K297" s="87" t="str">
        <f t="shared" si="98"/>
        <v/>
      </c>
      <c r="L297" s="2" t="str">
        <f t="shared" si="99"/>
        <v/>
      </c>
      <c r="M297" t="str">
        <f t="shared" si="100"/>
        <v/>
      </c>
      <c r="N297" t="str">
        <f t="shared" si="110"/>
        <v/>
      </c>
      <c r="O297" t="str">
        <f t="shared" si="101"/>
        <v/>
      </c>
      <c r="P297" t="str">
        <f t="shared" si="111"/>
        <v/>
      </c>
      <c r="Q297" t="str">
        <f t="shared" si="102"/>
        <v/>
      </c>
      <c r="R297" t="str">
        <f t="shared" si="112"/>
        <v/>
      </c>
      <c r="S297" t="str">
        <f t="shared" si="103"/>
        <v/>
      </c>
      <c r="T297" t="str">
        <f t="shared" si="113"/>
        <v/>
      </c>
      <c r="U297" t="str">
        <f t="shared" si="104"/>
        <v/>
      </c>
      <c r="V297" t="str">
        <f t="shared" si="114"/>
        <v/>
      </c>
      <c r="W297" t="str">
        <f t="shared" si="105"/>
        <v/>
      </c>
      <c r="X297" t="str">
        <f t="shared" si="115"/>
        <v/>
      </c>
      <c r="Y297" t="str">
        <f t="shared" si="106"/>
        <v/>
      </c>
      <c r="Z297" t="str">
        <f t="shared" si="116"/>
        <v/>
      </c>
      <c r="AA297" t="str">
        <f t="shared" si="107"/>
        <v/>
      </c>
      <c r="AB297" t="str">
        <f t="shared" si="117"/>
        <v/>
      </c>
      <c r="AC297" t="str">
        <f t="shared" si="108"/>
        <v/>
      </c>
      <c r="AD297" t="str">
        <f t="shared" si="118"/>
        <v/>
      </c>
      <c r="AE297" t="str">
        <f t="shared" si="109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4" t="str">
        <f t="shared" si="95"/>
        <v/>
      </c>
      <c r="C298" s="94"/>
      <c r="D298" s="94"/>
      <c r="E298" s="94"/>
      <c r="F298" s="94"/>
      <c r="G298" s="93" t="str">
        <f t="shared" si="96"/>
        <v/>
      </c>
      <c r="H298" s="93"/>
      <c r="I298" s="93"/>
      <c r="J298" s="77" t="str">
        <f t="shared" si="97"/>
        <v/>
      </c>
      <c r="K298" s="87" t="str">
        <f t="shared" si="98"/>
        <v/>
      </c>
      <c r="L298" s="2" t="str">
        <f t="shared" si="99"/>
        <v/>
      </c>
      <c r="M298" t="str">
        <f t="shared" si="100"/>
        <v/>
      </c>
      <c r="N298" t="str">
        <f t="shared" si="110"/>
        <v/>
      </c>
      <c r="O298" t="str">
        <f t="shared" si="101"/>
        <v/>
      </c>
      <c r="P298" t="str">
        <f t="shared" si="111"/>
        <v/>
      </c>
      <c r="Q298" t="str">
        <f t="shared" si="102"/>
        <v/>
      </c>
      <c r="R298" t="str">
        <f t="shared" si="112"/>
        <v/>
      </c>
      <c r="S298" t="str">
        <f t="shared" si="103"/>
        <v/>
      </c>
      <c r="T298" t="str">
        <f t="shared" si="113"/>
        <v/>
      </c>
      <c r="U298" t="str">
        <f t="shared" si="104"/>
        <v/>
      </c>
      <c r="V298" t="str">
        <f t="shared" si="114"/>
        <v/>
      </c>
      <c r="W298" t="str">
        <f t="shared" si="105"/>
        <v/>
      </c>
      <c r="X298" t="str">
        <f t="shared" si="115"/>
        <v/>
      </c>
      <c r="Y298" t="str">
        <f t="shared" si="106"/>
        <v/>
      </c>
      <c r="Z298" t="str">
        <f t="shared" si="116"/>
        <v/>
      </c>
      <c r="AA298" t="str">
        <f t="shared" si="107"/>
        <v/>
      </c>
      <c r="AB298" t="str">
        <f t="shared" si="117"/>
        <v/>
      </c>
      <c r="AC298" t="str">
        <f t="shared" si="108"/>
        <v/>
      </c>
      <c r="AD298" t="str">
        <f t="shared" si="118"/>
        <v/>
      </c>
      <c r="AE298" t="str">
        <f t="shared" si="109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4" t="str">
        <f t="shared" ref="B299:B362" si="120">IFERROR(VLOOKUP(A299,AllRunnersNoJV,2,FALSE),"")</f>
        <v/>
      </c>
      <c r="C299" s="94"/>
      <c r="D299" s="94"/>
      <c r="E299" s="94"/>
      <c r="F299" s="94"/>
      <c r="G299" s="93" t="str">
        <f t="shared" ref="G299:G362" si="121">IFERROR(VLOOKUP(A299,AllRunnersNoJV,3,FALSE),"")</f>
        <v/>
      </c>
      <c r="H299" s="93"/>
      <c r="I299" s="93"/>
      <c r="J299" s="77" t="str">
        <f t="shared" ref="J299:J362" si="122">IFERROR(VLOOKUP($A299,AllRunnersNoJV,6,FALSE),"")</f>
        <v/>
      </c>
      <c r="K299" s="87" t="str">
        <f t="shared" ref="K299:K362" si="123">IFERROR(VLOOKUP(A299,AllRunnersNoJV,4,FALSE),"")</f>
        <v/>
      </c>
      <c r="L299" s="2" t="str">
        <f t="shared" ref="L299:L362" si="124">IFERROR(VLOOKUP(A299,AllRunnersNoJV,5,FALSE),"")</f>
        <v/>
      </c>
      <c r="M299" t="str">
        <f t="shared" ref="M299:M342" si="125">IF(AND($L299&lt;=8,OR($G299=_Abb1,$G299=_Abb2)),$A299,"")</f>
        <v/>
      </c>
      <c r="N299" t="str">
        <f t="shared" si="110"/>
        <v/>
      </c>
      <c r="O299" t="str">
        <f t="shared" ref="O299:O342" si="126">IF(AND($L299&lt;=8,OR($G299=_Abb1,$G299=_Abb3)),$A299,"")</f>
        <v/>
      </c>
      <c r="P299" t="str">
        <f t="shared" si="111"/>
        <v/>
      </c>
      <c r="Q299" t="str">
        <f t="shared" ref="Q299:Q342" si="127">IF(AND($L299&lt;=8,OR($G299=_Abb1,$G299=_Abb4)),$A299,"")</f>
        <v/>
      </c>
      <c r="R299" t="str">
        <f t="shared" si="112"/>
        <v/>
      </c>
      <c r="S299" t="str">
        <f t="shared" ref="S299:S342" si="128">IF(AND($L299&lt;=8,OR($G299=_Abb1,$G299=_Abb5)),$A299,"")</f>
        <v/>
      </c>
      <c r="T299" t="str">
        <f t="shared" si="113"/>
        <v/>
      </c>
      <c r="U299" t="str">
        <f t="shared" ref="U299:U342" si="129">IF(AND($L299&lt;=8,OR($G299=_Abb2,$G299=_Abb3)),$A299,"")</f>
        <v/>
      </c>
      <c r="V299" t="str">
        <f t="shared" si="114"/>
        <v/>
      </c>
      <c r="W299" t="str">
        <f t="shared" ref="W299:W342" si="130">IF(AND($L299&lt;=8,OR($G299=_Abb2,$G299=_Abb4)),$A299,"")</f>
        <v/>
      </c>
      <c r="X299" t="str">
        <f t="shared" si="115"/>
        <v/>
      </c>
      <c r="Y299" t="str">
        <f t="shared" ref="Y299:Y342" si="131">IF(AND($L299&lt;=8,OR($G299=_Abb2,$G299=_Abb5)),$A299,"")</f>
        <v/>
      </c>
      <c r="Z299" t="str">
        <f t="shared" si="116"/>
        <v/>
      </c>
      <c r="AA299" t="str">
        <f t="shared" ref="AA299:AA342" si="132">IF(AND($L299&lt;=8,OR($G299=_Abb3,$G299=_Abb4)),$A299,"")</f>
        <v/>
      </c>
      <c r="AB299" t="str">
        <f t="shared" si="117"/>
        <v/>
      </c>
      <c r="AC299" t="str">
        <f t="shared" ref="AC299:AC342" si="133">IF(AND($L299&lt;=8,OR($G299=_Abb3,$G299=_Abb5)),$A299,"")</f>
        <v/>
      </c>
      <c r="AD299" t="str">
        <f t="shared" si="118"/>
        <v/>
      </c>
      <c r="AE299" t="str">
        <f t="shared" ref="AE299:AE342" si="134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4" t="str">
        <f t="shared" si="120"/>
        <v/>
      </c>
      <c r="C300" s="94"/>
      <c r="D300" s="94"/>
      <c r="E300" s="94"/>
      <c r="F300" s="94"/>
      <c r="G300" s="93" t="str">
        <f t="shared" si="121"/>
        <v/>
      </c>
      <c r="H300" s="93"/>
      <c r="I300" s="93"/>
      <c r="J300" s="77" t="str">
        <f t="shared" si="122"/>
        <v/>
      </c>
      <c r="K300" s="87" t="str">
        <f t="shared" si="123"/>
        <v/>
      </c>
      <c r="L300" s="2" t="str">
        <f t="shared" si="124"/>
        <v/>
      </c>
      <c r="M300" t="str">
        <f t="shared" si="125"/>
        <v/>
      </c>
      <c r="N300" t="str">
        <f t="shared" ref="N300:N342" si="135">IF(M300&lt;&gt;"",RANK(M300,M$43:M$342,1),"")</f>
        <v/>
      </c>
      <c r="O300" t="str">
        <f t="shared" si="126"/>
        <v/>
      </c>
      <c r="P300" t="str">
        <f t="shared" ref="P300:P342" si="136">IF(O300&lt;&gt;"",RANK(O300,O$43:O$342,1),"")</f>
        <v/>
      </c>
      <c r="Q300" t="str">
        <f t="shared" si="127"/>
        <v/>
      </c>
      <c r="R300" t="str">
        <f t="shared" ref="R300:R342" si="137">IF(Q300&lt;&gt;"",RANK(Q300,Q$43:Q$342,1),"")</f>
        <v/>
      </c>
      <c r="S300" t="str">
        <f t="shared" si="128"/>
        <v/>
      </c>
      <c r="T300" t="str">
        <f t="shared" ref="T300:T342" si="138">IF(S300&lt;&gt;"",RANK(S300,S$43:S$342,1),"")</f>
        <v/>
      </c>
      <c r="U300" t="str">
        <f t="shared" si="129"/>
        <v/>
      </c>
      <c r="V300" t="str">
        <f t="shared" ref="V300:V342" si="139">IF(U300&lt;&gt;"",RANK(U300,U$43:U$342,1),"")</f>
        <v/>
      </c>
      <c r="W300" t="str">
        <f t="shared" si="130"/>
        <v/>
      </c>
      <c r="X300" t="str">
        <f t="shared" ref="X300:X342" si="140">IF(W300&lt;&gt;"",RANK(W300,W$43:W$342,1),"")</f>
        <v/>
      </c>
      <c r="Y300" t="str">
        <f t="shared" si="131"/>
        <v/>
      </c>
      <c r="Z300" t="str">
        <f t="shared" ref="Z300:Z342" si="141">IF(Y300&lt;&gt;"",RANK(Y300,Y$43:Y$342,1),"")</f>
        <v/>
      </c>
      <c r="AA300" t="str">
        <f t="shared" si="132"/>
        <v/>
      </c>
      <c r="AB300" t="str">
        <f t="shared" ref="AB300:AB342" si="142">IF(AA300&lt;&gt;"",RANK(AA300,AA$43:AA$342,1),"")</f>
        <v/>
      </c>
      <c r="AC300" t="str">
        <f t="shared" si="133"/>
        <v/>
      </c>
      <c r="AD300" t="str">
        <f t="shared" ref="AD300:AD342" si="143">IF(AC300&lt;&gt;"",RANK(AC300,AC$43:AC$342,1),"")</f>
        <v/>
      </c>
      <c r="AE300" t="str">
        <f t="shared" si="134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4" t="str">
        <f t="shared" si="120"/>
        <v/>
      </c>
      <c r="C301" s="94"/>
      <c r="D301" s="94"/>
      <c r="E301" s="94"/>
      <c r="F301" s="94"/>
      <c r="G301" s="93" t="str">
        <f t="shared" si="121"/>
        <v/>
      </c>
      <c r="H301" s="93"/>
      <c r="I301" s="93"/>
      <c r="J301" s="77" t="str">
        <f t="shared" si="122"/>
        <v/>
      </c>
      <c r="K301" s="87" t="str">
        <f t="shared" si="123"/>
        <v/>
      </c>
      <c r="L301" s="2" t="str">
        <f t="shared" si="124"/>
        <v/>
      </c>
      <c r="M301" t="str">
        <f t="shared" si="125"/>
        <v/>
      </c>
      <c r="N301" t="str">
        <f t="shared" si="135"/>
        <v/>
      </c>
      <c r="O301" t="str">
        <f t="shared" si="126"/>
        <v/>
      </c>
      <c r="P301" t="str">
        <f t="shared" si="136"/>
        <v/>
      </c>
      <c r="Q301" t="str">
        <f t="shared" si="127"/>
        <v/>
      </c>
      <c r="R301" t="str">
        <f t="shared" si="137"/>
        <v/>
      </c>
      <c r="S301" t="str">
        <f t="shared" si="128"/>
        <v/>
      </c>
      <c r="T301" t="str">
        <f t="shared" si="138"/>
        <v/>
      </c>
      <c r="U301" t="str">
        <f t="shared" si="129"/>
        <v/>
      </c>
      <c r="V301" t="str">
        <f t="shared" si="139"/>
        <v/>
      </c>
      <c r="W301" t="str">
        <f t="shared" si="130"/>
        <v/>
      </c>
      <c r="X301" t="str">
        <f t="shared" si="140"/>
        <v/>
      </c>
      <c r="Y301" t="str">
        <f t="shared" si="131"/>
        <v/>
      </c>
      <c r="Z301" t="str">
        <f t="shared" si="141"/>
        <v/>
      </c>
      <c r="AA301" t="str">
        <f t="shared" si="132"/>
        <v/>
      </c>
      <c r="AB301" t="str">
        <f t="shared" si="142"/>
        <v/>
      </c>
      <c r="AC301" t="str">
        <f t="shared" si="133"/>
        <v/>
      </c>
      <c r="AD301" t="str">
        <f t="shared" si="143"/>
        <v/>
      </c>
      <c r="AE301" t="str">
        <f t="shared" si="134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4" t="str">
        <f t="shared" si="120"/>
        <v/>
      </c>
      <c r="C302" s="94"/>
      <c r="D302" s="94"/>
      <c r="E302" s="94"/>
      <c r="F302" s="94"/>
      <c r="G302" s="93" t="str">
        <f t="shared" si="121"/>
        <v/>
      </c>
      <c r="H302" s="93"/>
      <c r="I302" s="93"/>
      <c r="J302" s="77" t="str">
        <f t="shared" si="122"/>
        <v/>
      </c>
      <c r="K302" s="87" t="str">
        <f t="shared" si="123"/>
        <v/>
      </c>
      <c r="L302" s="2" t="str">
        <f t="shared" si="124"/>
        <v/>
      </c>
      <c r="M302" t="str">
        <f t="shared" si="125"/>
        <v/>
      </c>
      <c r="N302" t="str">
        <f t="shared" si="135"/>
        <v/>
      </c>
      <c r="O302" t="str">
        <f t="shared" si="126"/>
        <v/>
      </c>
      <c r="P302" t="str">
        <f t="shared" si="136"/>
        <v/>
      </c>
      <c r="Q302" t="str">
        <f t="shared" si="127"/>
        <v/>
      </c>
      <c r="R302" t="str">
        <f t="shared" si="137"/>
        <v/>
      </c>
      <c r="S302" t="str">
        <f t="shared" si="128"/>
        <v/>
      </c>
      <c r="T302" t="str">
        <f t="shared" si="138"/>
        <v/>
      </c>
      <c r="U302" t="str">
        <f t="shared" si="129"/>
        <v/>
      </c>
      <c r="V302" t="str">
        <f t="shared" si="139"/>
        <v/>
      </c>
      <c r="W302" t="str">
        <f t="shared" si="130"/>
        <v/>
      </c>
      <c r="X302" t="str">
        <f t="shared" si="140"/>
        <v/>
      </c>
      <c r="Y302" t="str">
        <f t="shared" si="131"/>
        <v/>
      </c>
      <c r="Z302" t="str">
        <f t="shared" si="141"/>
        <v/>
      </c>
      <c r="AA302" t="str">
        <f t="shared" si="132"/>
        <v/>
      </c>
      <c r="AB302" t="str">
        <f t="shared" si="142"/>
        <v/>
      </c>
      <c r="AC302" t="str">
        <f t="shared" si="133"/>
        <v/>
      </c>
      <c r="AD302" t="str">
        <f t="shared" si="143"/>
        <v/>
      </c>
      <c r="AE302" t="str">
        <f t="shared" si="134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4" t="str">
        <f t="shared" si="120"/>
        <v/>
      </c>
      <c r="C303" s="94"/>
      <c r="D303" s="94"/>
      <c r="E303" s="94"/>
      <c r="F303" s="94"/>
      <c r="G303" s="93" t="str">
        <f t="shared" si="121"/>
        <v/>
      </c>
      <c r="H303" s="93"/>
      <c r="I303" s="93"/>
      <c r="J303" s="77" t="str">
        <f t="shared" si="122"/>
        <v/>
      </c>
      <c r="K303" s="87" t="str">
        <f t="shared" si="123"/>
        <v/>
      </c>
      <c r="L303" s="2" t="str">
        <f t="shared" si="124"/>
        <v/>
      </c>
      <c r="M303" t="str">
        <f t="shared" si="125"/>
        <v/>
      </c>
      <c r="N303" t="str">
        <f t="shared" si="135"/>
        <v/>
      </c>
      <c r="O303" t="str">
        <f t="shared" si="126"/>
        <v/>
      </c>
      <c r="P303" t="str">
        <f t="shared" si="136"/>
        <v/>
      </c>
      <c r="Q303" t="str">
        <f t="shared" si="127"/>
        <v/>
      </c>
      <c r="R303" t="str">
        <f t="shared" si="137"/>
        <v/>
      </c>
      <c r="S303" t="str">
        <f t="shared" si="128"/>
        <v/>
      </c>
      <c r="T303" t="str">
        <f t="shared" si="138"/>
        <v/>
      </c>
      <c r="U303" t="str">
        <f t="shared" si="129"/>
        <v/>
      </c>
      <c r="V303" t="str">
        <f t="shared" si="139"/>
        <v/>
      </c>
      <c r="W303" t="str">
        <f t="shared" si="130"/>
        <v/>
      </c>
      <c r="X303" t="str">
        <f t="shared" si="140"/>
        <v/>
      </c>
      <c r="Y303" t="str">
        <f t="shared" si="131"/>
        <v/>
      </c>
      <c r="Z303" t="str">
        <f t="shared" si="141"/>
        <v/>
      </c>
      <c r="AA303" t="str">
        <f t="shared" si="132"/>
        <v/>
      </c>
      <c r="AB303" t="str">
        <f t="shared" si="142"/>
        <v/>
      </c>
      <c r="AC303" t="str">
        <f t="shared" si="133"/>
        <v/>
      </c>
      <c r="AD303" t="str">
        <f t="shared" si="143"/>
        <v/>
      </c>
      <c r="AE303" t="str">
        <f t="shared" si="134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4" t="str">
        <f t="shared" si="120"/>
        <v/>
      </c>
      <c r="C304" s="94"/>
      <c r="D304" s="94"/>
      <c r="E304" s="94"/>
      <c r="F304" s="94"/>
      <c r="G304" s="93" t="str">
        <f t="shared" si="121"/>
        <v/>
      </c>
      <c r="H304" s="93"/>
      <c r="I304" s="93"/>
      <c r="J304" s="77" t="str">
        <f t="shared" si="122"/>
        <v/>
      </c>
      <c r="K304" s="87" t="str">
        <f t="shared" si="123"/>
        <v/>
      </c>
      <c r="L304" s="2" t="str">
        <f t="shared" si="124"/>
        <v/>
      </c>
      <c r="M304" t="str">
        <f t="shared" si="125"/>
        <v/>
      </c>
      <c r="N304" t="str">
        <f t="shared" si="135"/>
        <v/>
      </c>
      <c r="O304" t="str">
        <f t="shared" si="126"/>
        <v/>
      </c>
      <c r="P304" t="str">
        <f t="shared" si="136"/>
        <v/>
      </c>
      <c r="Q304" t="str">
        <f t="shared" si="127"/>
        <v/>
      </c>
      <c r="R304" t="str">
        <f t="shared" si="137"/>
        <v/>
      </c>
      <c r="S304" t="str">
        <f t="shared" si="128"/>
        <v/>
      </c>
      <c r="T304" t="str">
        <f t="shared" si="138"/>
        <v/>
      </c>
      <c r="U304" t="str">
        <f t="shared" si="129"/>
        <v/>
      </c>
      <c r="V304" t="str">
        <f t="shared" si="139"/>
        <v/>
      </c>
      <c r="W304" t="str">
        <f t="shared" si="130"/>
        <v/>
      </c>
      <c r="X304" t="str">
        <f t="shared" si="140"/>
        <v/>
      </c>
      <c r="Y304" t="str">
        <f t="shared" si="131"/>
        <v/>
      </c>
      <c r="Z304" t="str">
        <f t="shared" si="141"/>
        <v/>
      </c>
      <c r="AA304" t="str">
        <f t="shared" si="132"/>
        <v/>
      </c>
      <c r="AB304" t="str">
        <f t="shared" si="142"/>
        <v/>
      </c>
      <c r="AC304" t="str">
        <f t="shared" si="133"/>
        <v/>
      </c>
      <c r="AD304" t="str">
        <f t="shared" si="143"/>
        <v/>
      </c>
      <c r="AE304" t="str">
        <f t="shared" si="134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4" t="str">
        <f t="shared" si="120"/>
        <v/>
      </c>
      <c r="C305" s="94"/>
      <c r="D305" s="94"/>
      <c r="E305" s="94"/>
      <c r="F305" s="94"/>
      <c r="G305" s="93" t="str">
        <f t="shared" si="121"/>
        <v/>
      </c>
      <c r="H305" s="93"/>
      <c r="I305" s="93"/>
      <c r="J305" s="77" t="str">
        <f t="shared" si="122"/>
        <v/>
      </c>
      <c r="K305" s="87" t="str">
        <f t="shared" si="123"/>
        <v/>
      </c>
      <c r="L305" s="2" t="str">
        <f t="shared" si="124"/>
        <v/>
      </c>
      <c r="M305" t="str">
        <f t="shared" si="125"/>
        <v/>
      </c>
      <c r="N305" t="str">
        <f t="shared" si="135"/>
        <v/>
      </c>
      <c r="O305" t="str">
        <f t="shared" si="126"/>
        <v/>
      </c>
      <c r="P305" t="str">
        <f t="shared" si="136"/>
        <v/>
      </c>
      <c r="Q305" t="str">
        <f t="shared" si="127"/>
        <v/>
      </c>
      <c r="R305" t="str">
        <f t="shared" si="137"/>
        <v/>
      </c>
      <c r="S305" t="str">
        <f t="shared" si="128"/>
        <v/>
      </c>
      <c r="T305" t="str">
        <f t="shared" si="138"/>
        <v/>
      </c>
      <c r="U305" t="str">
        <f t="shared" si="129"/>
        <v/>
      </c>
      <c r="V305" t="str">
        <f t="shared" si="139"/>
        <v/>
      </c>
      <c r="W305" t="str">
        <f t="shared" si="130"/>
        <v/>
      </c>
      <c r="X305" t="str">
        <f t="shared" si="140"/>
        <v/>
      </c>
      <c r="Y305" t="str">
        <f t="shared" si="131"/>
        <v/>
      </c>
      <c r="Z305" t="str">
        <f t="shared" si="141"/>
        <v/>
      </c>
      <c r="AA305" t="str">
        <f t="shared" si="132"/>
        <v/>
      </c>
      <c r="AB305" t="str">
        <f t="shared" si="142"/>
        <v/>
      </c>
      <c r="AC305" t="str">
        <f t="shared" si="133"/>
        <v/>
      </c>
      <c r="AD305" t="str">
        <f t="shared" si="143"/>
        <v/>
      </c>
      <c r="AE305" t="str">
        <f t="shared" si="134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4" t="str">
        <f t="shared" si="120"/>
        <v/>
      </c>
      <c r="C306" s="94"/>
      <c r="D306" s="94"/>
      <c r="E306" s="94"/>
      <c r="F306" s="94"/>
      <c r="G306" s="93" t="str">
        <f t="shared" si="121"/>
        <v/>
      </c>
      <c r="H306" s="93"/>
      <c r="I306" s="93"/>
      <c r="J306" s="77" t="str">
        <f t="shared" si="122"/>
        <v/>
      </c>
      <c r="K306" s="87" t="str">
        <f t="shared" si="123"/>
        <v/>
      </c>
      <c r="L306" s="2" t="str">
        <f t="shared" si="124"/>
        <v/>
      </c>
      <c r="M306" t="str">
        <f t="shared" si="125"/>
        <v/>
      </c>
      <c r="N306" t="str">
        <f t="shared" si="135"/>
        <v/>
      </c>
      <c r="O306" t="str">
        <f t="shared" si="126"/>
        <v/>
      </c>
      <c r="P306" t="str">
        <f t="shared" si="136"/>
        <v/>
      </c>
      <c r="Q306" t="str">
        <f t="shared" si="127"/>
        <v/>
      </c>
      <c r="R306" t="str">
        <f t="shared" si="137"/>
        <v/>
      </c>
      <c r="S306" t="str">
        <f t="shared" si="128"/>
        <v/>
      </c>
      <c r="T306" t="str">
        <f t="shared" si="138"/>
        <v/>
      </c>
      <c r="U306" t="str">
        <f t="shared" si="129"/>
        <v/>
      </c>
      <c r="V306" t="str">
        <f t="shared" si="139"/>
        <v/>
      </c>
      <c r="W306" t="str">
        <f t="shared" si="130"/>
        <v/>
      </c>
      <c r="X306" t="str">
        <f t="shared" si="140"/>
        <v/>
      </c>
      <c r="Y306" t="str">
        <f t="shared" si="131"/>
        <v/>
      </c>
      <c r="Z306" t="str">
        <f t="shared" si="141"/>
        <v/>
      </c>
      <c r="AA306" t="str">
        <f t="shared" si="132"/>
        <v/>
      </c>
      <c r="AB306" t="str">
        <f t="shared" si="142"/>
        <v/>
      </c>
      <c r="AC306" t="str">
        <f t="shared" si="133"/>
        <v/>
      </c>
      <c r="AD306" t="str">
        <f t="shared" si="143"/>
        <v/>
      </c>
      <c r="AE306" t="str">
        <f t="shared" si="134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4" t="str">
        <f t="shared" si="120"/>
        <v/>
      </c>
      <c r="C307" s="94"/>
      <c r="D307" s="94"/>
      <c r="E307" s="94"/>
      <c r="F307" s="94"/>
      <c r="G307" s="93" t="str">
        <f t="shared" si="121"/>
        <v/>
      </c>
      <c r="H307" s="93"/>
      <c r="I307" s="93"/>
      <c r="J307" s="77" t="str">
        <f t="shared" si="122"/>
        <v/>
      </c>
      <c r="K307" s="87" t="str">
        <f t="shared" si="123"/>
        <v/>
      </c>
      <c r="L307" s="2" t="str">
        <f t="shared" si="124"/>
        <v/>
      </c>
      <c r="M307" t="str">
        <f t="shared" si="125"/>
        <v/>
      </c>
      <c r="N307" t="str">
        <f t="shared" si="135"/>
        <v/>
      </c>
      <c r="O307" t="str">
        <f t="shared" si="126"/>
        <v/>
      </c>
      <c r="P307" t="str">
        <f t="shared" si="136"/>
        <v/>
      </c>
      <c r="Q307" t="str">
        <f t="shared" si="127"/>
        <v/>
      </c>
      <c r="R307" t="str">
        <f t="shared" si="137"/>
        <v/>
      </c>
      <c r="S307" t="str">
        <f t="shared" si="128"/>
        <v/>
      </c>
      <c r="T307" t="str">
        <f t="shared" si="138"/>
        <v/>
      </c>
      <c r="U307" t="str">
        <f t="shared" si="129"/>
        <v/>
      </c>
      <c r="V307" t="str">
        <f t="shared" si="139"/>
        <v/>
      </c>
      <c r="W307" t="str">
        <f t="shared" si="130"/>
        <v/>
      </c>
      <c r="X307" t="str">
        <f t="shared" si="140"/>
        <v/>
      </c>
      <c r="Y307" t="str">
        <f t="shared" si="131"/>
        <v/>
      </c>
      <c r="Z307" t="str">
        <f t="shared" si="141"/>
        <v/>
      </c>
      <c r="AA307" t="str">
        <f t="shared" si="132"/>
        <v/>
      </c>
      <c r="AB307" t="str">
        <f t="shared" si="142"/>
        <v/>
      </c>
      <c r="AC307" t="str">
        <f t="shared" si="133"/>
        <v/>
      </c>
      <c r="AD307" t="str">
        <f t="shared" si="143"/>
        <v/>
      </c>
      <c r="AE307" t="str">
        <f t="shared" si="134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4" t="str">
        <f t="shared" si="120"/>
        <v/>
      </c>
      <c r="C308" s="94"/>
      <c r="D308" s="94"/>
      <c r="E308" s="94"/>
      <c r="F308" s="94"/>
      <c r="G308" s="93" t="str">
        <f t="shared" si="121"/>
        <v/>
      </c>
      <c r="H308" s="93"/>
      <c r="I308" s="93"/>
      <c r="J308" s="77" t="str">
        <f t="shared" si="122"/>
        <v/>
      </c>
      <c r="K308" s="87" t="str">
        <f t="shared" si="123"/>
        <v/>
      </c>
      <c r="L308" s="2" t="str">
        <f t="shared" si="124"/>
        <v/>
      </c>
      <c r="M308" t="str">
        <f t="shared" si="125"/>
        <v/>
      </c>
      <c r="N308" t="str">
        <f t="shared" si="135"/>
        <v/>
      </c>
      <c r="O308" t="str">
        <f t="shared" si="126"/>
        <v/>
      </c>
      <c r="P308" t="str">
        <f t="shared" si="136"/>
        <v/>
      </c>
      <c r="Q308" t="str">
        <f t="shared" si="127"/>
        <v/>
      </c>
      <c r="R308" t="str">
        <f t="shared" si="137"/>
        <v/>
      </c>
      <c r="S308" t="str">
        <f t="shared" si="128"/>
        <v/>
      </c>
      <c r="T308" t="str">
        <f t="shared" si="138"/>
        <v/>
      </c>
      <c r="U308" t="str">
        <f t="shared" si="129"/>
        <v/>
      </c>
      <c r="V308" t="str">
        <f t="shared" si="139"/>
        <v/>
      </c>
      <c r="W308" t="str">
        <f t="shared" si="130"/>
        <v/>
      </c>
      <c r="X308" t="str">
        <f t="shared" si="140"/>
        <v/>
      </c>
      <c r="Y308" t="str">
        <f t="shared" si="131"/>
        <v/>
      </c>
      <c r="Z308" t="str">
        <f t="shared" si="141"/>
        <v/>
      </c>
      <c r="AA308" t="str">
        <f t="shared" si="132"/>
        <v/>
      </c>
      <c r="AB308" t="str">
        <f t="shared" si="142"/>
        <v/>
      </c>
      <c r="AC308" t="str">
        <f t="shared" si="133"/>
        <v/>
      </c>
      <c r="AD308" t="str">
        <f t="shared" si="143"/>
        <v/>
      </c>
      <c r="AE308" t="str">
        <f t="shared" si="134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4" t="str">
        <f t="shared" si="120"/>
        <v/>
      </c>
      <c r="C309" s="94"/>
      <c r="D309" s="94"/>
      <c r="E309" s="94"/>
      <c r="F309" s="94"/>
      <c r="G309" s="93" t="str">
        <f t="shared" si="121"/>
        <v/>
      </c>
      <c r="H309" s="93"/>
      <c r="I309" s="93"/>
      <c r="J309" s="77" t="str">
        <f t="shared" si="122"/>
        <v/>
      </c>
      <c r="K309" s="87" t="str">
        <f t="shared" si="123"/>
        <v/>
      </c>
      <c r="L309" s="2" t="str">
        <f t="shared" si="124"/>
        <v/>
      </c>
      <c r="M309" t="str">
        <f t="shared" si="125"/>
        <v/>
      </c>
      <c r="N309" t="str">
        <f t="shared" si="135"/>
        <v/>
      </c>
      <c r="O309" t="str">
        <f t="shared" si="126"/>
        <v/>
      </c>
      <c r="P309" t="str">
        <f t="shared" si="136"/>
        <v/>
      </c>
      <c r="Q309" t="str">
        <f t="shared" si="127"/>
        <v/>
      </c>
      <c r="R309" t="str">
        <f t="shared" si="137"/>
        <v/>
      </c>
      <c r="S309" t="str">
        <f t="shared" si="128"/>
        <v/>
      </c>
      <c r="T309" t="str">
        <f t="shared" si="138"/>
        <v/>
      </c>
      <c r="U309" t="str">
        <f t="shared" si="129"/>
        <v/>
      </c>
      <c r="V309" t="str">
        <f t="shared" si="139"/>
        <v/>
      </c>
      <c r="W309" t="str">
        <f t="shared" si="130"/>
        <v/>
      </c>
      <c r="X309" t="str">
        <f t="shared" si="140"/>
        <v/>
      </c>
      <c r="Y309" t="str">
        <f t="shared" si="131"/>
        <v/>
      </c>
      <c r="Z309" t="str">
        <f t="shared" si="141"/>
        <v/>
      </c>
      <c r="AA309" t="str">
        <f t="shared" si="132"/>
        <v/>
      </c>
      <c r="AB309" t="str">
        <f t="shared" si="142"/>
        <v/>
      </c>
      <c r="AC309" t="str">
        <f t="shared" si="133"/>
        <v/>
      </c>
      <c r="AD309" t="str">
        <f t="shared" si="143"/>
        <v/>
      </c>
      <c r="AE309" t="str">
        <f t="shared" si="134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4" t="str">
        <f t="shared" si="120"/>
        <v/>
      </c>
      <c r="C310" s="94"/>
      <c r="D310" s="94"/>
      <c r="E310" s="94"/>
      <c r="F310" s="94"/>
      <c r="G310" s="93" t="str">
        <f t="shared" si="121"/>
        <v/>
      </c>
      <c r="H310" s="93"/>
      <c r="I310" s="93"/>
      <c r="J310" s="77" t="str">
        <f t="shared" si="122"/>
        <v/>
      </c>
      <c r="K310" s="87" t="str">
        <f t="shared" si="123"/>
        <v/>
      </c>
      <c r="L310" s="2" t="str">
        <f t="shared" si="124"/>
        <v/>
      </c>
      <c r="M310" t="str">
        <f t="shared" si="125"/>
        <v/>
      </c>
      <c r="N310" t="str">
        <f t="shared" si="135"/>
        <v/>
      </c>
      <c r="O310" t="str">
        <f t="shared" si="126"/>
        <v/>
      </c>
      <c r="P310" t="str">
        <f t="shared" si="136"/>
        <v/>
      </c>
      <c r="Q310" t="str">
        <f t="shared" si="127"/>
        <v/>
      </c>
      <c r="R310" t="str">
        <f t="shared" si="137"/>
        <v/>
      </c>
      <c r="S310" t="str">
        <f t="shared" si="128"/>
        <v/>
      </c>
      <c r="T310" t="str">
        <f t="shared" si="138"/>
        <v/>
      </c>
      <c r="U310" t="str">
        <f t="shared" si="129"/>
        <v/>
      </c>
      <c r="V310" t="str">
        <f t="shared" si="139"/>
        <v/>
      </c>
      <c r="W310" t="str">
        <f t="shared" si="130"/>
        <v/>
      </c>
      <c r="X310" t="str">
        <f t="shared" si="140"/>
        <v/>
      </c>
      <c r="Y310" t="str">
        <f t="shared" si="131"/>
        <v/>
      </c>
      <c r="Z310" t="str">
        <f t="shared" si="141"/>
        <v/>
      </c>
      <c r="AA310" t="str">
        <f t="shared" si="132"/>
        <v/>
      </c>
      <c r="AB310" t="str">
        <f t="shared" si="142"/>
        <v/>
      </c>
      <c r="AC310" t="str">
        <f t="shared" si="133"/>
        <v/>
      </c>
      <c r="AD310" t="str">
        <f t="shared" si="143"/>
        <v/>
      </c>
      <c r="AE310" t="str">
        <f t="shared" si="134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4" t="str">
        <f t="shared" si="120"/>
        <v/>
      </c>
      <c r="C311" s="94"/>
      <c r="D311" s="94"/>
      <c r="E311" s="94"/>
      <c r="F311" s="94"/>
      <c r="G311" s="93" t="str">
        <f t="shared" si="121"/>
        <v/>
      </c>
      <c r="H311" s="93"/>
      <c r="I311" s="93"/>
      <c r="J311" s="77" t="str">
        <f t="shared" si="122"/>
        <v/>
      </c>
      <c r="K311" s="87" t="str">
        <f t="shared" si="123"/>
        <v/>
      </c>
      <c r="L311" s="2" t="str">
        <f t="shared" si="124"/>
        <v/>
      </c>
      <c r="M311" t="str">
        <f t="shared" si="125"/>
        <v/>
      </c>
      <c r="N311" t="str">
        <f t="shared" si="135"/>
        <v/>
      </c>
      <c r="O311" t="str">
        <f t="shared" si="126"/>
        <v/>
      </c>
      <c r="P311" t="str">
        <f t="shared" si="136"/>
        <v/>
      </c>
      <c r="Q311" t="str">
        <f t="shared" si="127"/>
        <v/>
      </c>
      <c r="R311" t="str">
        <f t="shared" si="137"/>
        <v/>
      </c>
      <c r="S311" t="str">
        <f t="shared" si="128"/>
        <v/>
      </c>
      <c r="T311" t="str">
        <f t="shared" si="138"/>
        <v/>
      </c>
      <c r="U311" t="str">
        <f t="shared" si="129"/>
        <v/>
      </c>
      <c r="V311" t="str">
        <f t="shared" si="139"/>
        <v/>
      </c>
      <c r="W311" t="str">
        <f t="shared" si="130"/>
        <v/>
      </c>
      <c r="X311" t="str">
        <f t="shared" si="140"/>
        <v/>
      </c>
      <c r="Y311" t="str">
        <f t="shared" si="131"/>
        <v/>
      </c>
      <c r="Z311" t="str">
        <f t="shared" si="141"/>
        <v/>
      </c>
      <c r="AA311" t="str">
        <f t="shared" si="132"/>
        <v/>
      </c>
      <c r="AB311" t="str">
        <f t="shared" si="142"/>
        <v/>
      </c>
      <c r="AC311" t="str">
        <f t="shared" si="133"/>
        <v/>
      </c>
      <c r="AD311" t="str">
        <f t="shared" si="143"/>
        <v/>
      </c>
      <c r="AE311" t="str">
        <f t="shared" si="134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4" t="str">
        <f t="shared" si="120"/>
        <v/>
      </c>
      <c r="C312" s="94"/>
      <c r="D312" s="94"/>
      <c r="E312" s="94"/>
      <c r="F312" s="94"/>
      <c r="G312" s="93" t="str">
        <f t="shared" si="121"/>
        <v/>
      </c>
      <c r="H312" s="93"/>
      <c r="I312" s="93"/>
      <c r="J312" s="77" t="str">
        <f t="shared" si="122"/>
        <v/>
      </c>
      <c r="K312" s="87" t="str">
        <f t="shared" si="123"/>
        <v/>
      </c>
      <c r="L312" s="2" t="str">
        <f t="shared" si="124"/>
        <v/>
      </c>
      <c r="M312" t="str">
        <f t="shared" si="125"/>
        <v/>
      </c>
      <c r="N312" t="str">
        <f t="shared" si="135"/>
        <v/>
      </c>
      <c r="O312" t="str">
        <f t="shared" si="126"/>
        <v/>
      </c>
      <c r="P312" t="str">
        <f t="shared" si="136"/>
        <v/>
      </c>
      <c r="Q312" t="str">
        <f t="shared" si="127"/>
        <v/>
      </c>
      <c r="R312" t="str">
        <f t="shared" si="137"/>
        <v/>
      </c>
      <c r="S312" t="str">
        <f t="shared" si="128"/>
        <v/>
      </c>
      <c r="T312" t="str">
        <f t="shared" si="138"/>
        <v/>
      </c>
      <c r="U312" t="str">
        <f t="shared" si="129"/>
        <v/>
      </c>
      <c r="V312" t="str">
        <f t="shared" si="139"/>
        <v/>
      </c>
      <c r="W312" t="str">
        <f t="shared" si="130"/>
        <v/>
      </c>
      <c r="X312" t="str">
        <f t="shared" si="140"/>
        <v/>
      </c>
      <c r="Y312" t="str">
        <f t="shared" si="131"/>
        <v/>
      </c>
      <c r="Z312" t="str">
        <f t="shared" si="141"/>
        <v/>
      </c>
      <c r="AA312" t="str">
        <f t="shared" si="132"/>
        <v/>
      </c>
      <c r="AB312" t="str">
        <f t="shared" si="142"/>
        <v/>
      </c>
      <c r="AC312" t="str">
        <f t="shared" si="133"/>
        <v/>
      </c>
      <c r="AD312" t="str">
        <f t="shared" si="143"/>
        <v/>
      </c>
      <c r="AE312" t="str">
        <f t="shared" si="134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4" t="str">
        <f t="shared" si="120"/>
        <v/>
      </c>
      <c r="C313" s="94"/>
      <c r="D313" s="94"/>
      <c r="E313" s="94"/>
      <c r="F313" s="94"/>
      <c r="G313" s="93" t="str">
        <f t="shared" si="121"/>
        <v/>
      </c>
      <c r="H313" s="93"/>
      <c r="I313" s="93"/>
      <c r="J313" s="77" t="str">
        <f t="shared" si="122"/>
        <v/>
      </c>
      <c r="K313" s="87" t="str">
        <f t="shared" si="123"/>
        <v/>
      </c>
      <c r="L313" s="2" t="str">
        <f t="shared" si="124"/>
        <v/>
      </c>
      <c r="M313" t="str">
        <f t="shared" si="125"/>
        <v/>
      </c>
      <c r="N313" t="str">
        <f t="shared" si="135"/>
        <v/>
      </c>
      <c r="O313" t="str">
        <f t="shared" si="126"/>
        <v/>
      </c>
      <c r="P313" t="str">
        <f t="shared" si="136"/>
        <v/>
      </c>
      <c r="Q313" t="str">
        <f t="shared" si="127"/>
        <v/>
      </c>
      <c r="R313" t="str">
        <f t="shared" si="137"/>
        <v/>
      </c>
      <c r="S313" t="str">
        <f t="shared" si="128"/>
        <v/>
      </c>
      <c r="T313" t="str">
        <f t="shared" si="138"/>
        <v/>
      </c>
      <c r="U313" t="str">
        <f t="shared" si="129"/>
        <v/>
      </c>
      <c r="V313" t="str">
        <f t="shared" si="139"/>
        <v/>
      </c>
      <c r="W313" t="str">
        <f t="shared" si="130"/>
        <v/>
      </c>
      <c r="X313" t="str">
        <f t="shared" si="140"/>
        <v/>
      </c>
      <c r="Y313" t="str">
        <f t="shared" si="131"/>
        <v/>
      </c>
      <c r="Z313" t="str">
        <f t="shared" si="141"/>
        <v/>
      </c>
      <c r="AA313" t="str">
        <f t="shared" si="132"/>
        <v/>
      </c>
      <c r="AB313" t="str">
        <f t="shared" si="142"/>
        <v/>
      </c>
      <c r="AC313" t="str">
        <f t="shared" si="133"/>
        <v/>
      </c>
      <c r="AD313" t="str">
        <f t="shared" si="143"/>
        <v/>
      </c>
      <c r="AE313" t="str">
        <f t="shared" si="134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4" t="str">
        <f t="shared" si="120"/>
        <v/>
      </c>
      <c r="C314" s="94"/>
      <c r="D314" s="94"/>
      <c r="E314" s="94"/>
      <c r="F314" s="94"/>
      <c r="G314" s="93" t="str">
        <f t="shared" si="121"/>
        <v/>
      </c>
      <c r="H314" s="93"/>
      <c r="I314" s="93"/>
      <c r="J314" s="77" t="str">
        <f t="shared" si="122"/>
        <v/>
      </c>
      <c r="K314" s="87" t="str">
        <f t="shared" si="123"/>
        <v/>
      </c>
      <c r="L314" s="2" t="str">
        <f t="shared" si="124"/>
        <v/>
      </c>
      <c r="M314" t="str">
        <f t="shared" si="125"/>
        <v/>
      </c>
      <c r="N314" t="str">
        <f t="shared" si="135"/>
        <v/>
      </c>
      <c r="O314" t="str">
        <f t="shared" si="126"/>
        <v/>
      </c>
      <c r="P314" t="str">
        <f t="shared" si="136"/>
        <v/>
      </c>
      <c r="Q314" t="str">
        <f t="shared" si="127"/>
        <v/>
      </c>
      <c r="R314" t="str">
        <f t="shared" si="137"/>
        <v/>
      </c>
      <c r="S314" t="str">
        <f t="shared" si="128"/>
        <v/>
      </c>
      <c r="T314" t="str">
        <f t="shared" si="138"/>
        <v/>
      </c>
      <c r="U314" t="str">
        <f t="shared" si="129"/>
        <v/>
      </c>
      <c r="V314" t="str">
        <f t="shared" si="139"/>
        <v/>
      </c>
      <c r="W314" t="str">
        <f t="shared" si="130"/>
        <v/>
      </c>
      <c r="X314" t="str">
        <f t="shared" si="140"/>
        <v/>
      </c>
      <c r="Y314" t="str">
        <f t="shared" si="131"/>
        <v/>
      </c>
      <c r="Z314" t="str">
        <f t="shared" si="141"/>
        <v/>
      </c>
      <c r="AA314" t="str">
        <f t="shared" si="132"/>
        <v/>
      </c>
      <c r="AB314" t="str">
        <f t="shared" si="142"/>
        <v/>
      </c>
      <c r="AC314" t="str">
        <f t="shared" si="133"/>
        <v/>
      </c>
      <c r="AD314" t="str">
        <f t="shared" si="143"/>
        <v/>
      </c>
      <c r="AE314" t="str">
        <f t="shared" si="134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4" t="str">
        <f t="shared" si="120"/>
        <v/>
      </c>
      <c r="C315" s="94"/>
      <c r="D315" s="94"/>
      <c r="E315" s="94"/>
      <c r="F315" s="94"/>
      <c r="G315" s="93" t="str">
        <f t="shared" si="121"/>
        <v/>
      </c>
      <c r="H315" s="93"/>
      <c r="I315" s="93"/>
      <c r="J315" s="77" t="str">
        <f t="shared" si="122"/>
        <v/>
      </c>
      <c r="K315" s="87" t="str">
        <f t="shared" si="123"/>
        <v/>
      </c>
      <c r="L315" s="2" t="str">
        <f t="shared" si="124"/>
        <v/>
      </c>
      <c r="M315" t="str">
        <f t="shared" si="125"/>
        <v/>
      </c>
      <c r="N315" t="str">
        <f t="shared" si="135"/>
        <v/>
      </c>
      <c r="O315" t="str">
        <f t="shared" si="126"/>
        <v/>
      </c>
      <c r="P315" t="str">
        <f t="shared" si="136"/>
        <v/>
      </c>
      <c r="Q315" t="str">
        <f t="shared" si="127"/>
        <v/>
      </c>
      <c r="R315" t="str">
        <f t="shared" si="137"/>
        <v/>
      </c>
      <c r="S315" t="str">
        <f t="shared" si="128"/>
        <v/>
      </c>
      <c r="T315" t="str">
        <f t="shared" si="138"/>
        <v/>
      </c>
      <c r="U315" t="str">
        <f t="shared" si="129"/>
        <v/>
      </c>
      <c r="V315" t="str">
        <f t="shared" si="139"/>
        <v/>
      </c>
      <c r="W315" t="str">
        <f t="shared" si="130"/>
        <v/>
      </c>
      <c r="X315" t="str">
        <f t="shared" si="140"/>
        <v/>
      </c>
      <c r="Y315" t="str">
        <f t="shared" si="131"/>
        <v/>
      </c>
      <c r="Z315" t="str">
        <f t="shared" si="141"/>
        <v/>
      </c>
      <c r="AA315" t="str">
        <f t="shared" si="132"/>
        <v/>
      </c>
      <c r="AB315" t="str">
        <f t="shared" si="142"/>
        <v/>
      </c>
      <c r="AC315" t="str">
        <f t="shared" si="133"/>
        <v/>
      </c>
      <c r="AD315" t="str">
        <f t="shared" si="143"/>
        <v/>
      </c>
      <c r="AE315" t="str">
        <f t="shared" si="134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4" t="str">
        <f t="shared" si="120"/>
        <v/>
      </c>
      <c r="C316" s="94"/>
      <c r="D316" s="94"/>
      <c r="E316" s="94"/>
      <c r="F316" s="94"/>
      <c r="G316" s="93" t="str">
        <f t="shared" si="121"/>
        <v/>
      </c>
      <c r="H316" s="93"/>
      <c r="I316" s="93"/>
      <c r="J316" s="77" t="str">
        <f t="shared" si="122"/>
        <v/>
      </c>
      <c r="K316" s="87" t="str">
        <f t="shared" si="123"/>
        <v/>
      </c>
      <c r="L316" s="2" t="str">
        <f t="shared" si="124"/>
        <v/>
      </c>
      <c r="M316" t="str">
        <f t="shared" si="125"/>
        <v/>
      </c>
      <c r="N316" t="str">
        <f t="shared" si="135"/>
        <v/>
      </c>
      <c r="O316" t="str">
        <f t="shared" si="126"/>
        <v/>
      </c>
      <c r="P316" t="str">
        <f t="shared" si="136"/>
        <v/>
      </c>
      <c r="Q316" t="str">
        <f t="shared" si="127"/>
        <v/>
      </c>
      <c r="R316" t="str">
        <f t="shared" si="137"/>
        <v/>
      </c>
      <c r="S316" t="str">
        <f t="shared" si="128"/>
        <v/>
      </c>
      <c r="T316" t="str">
        <f t="shared" si="138"/>
        <v/>
      </c>
      <c r="U316" t="str">
        <f t="shared" si="129"/>
        <v/>
      </c>
      <c r="V316" t="str">
        <f t="shared" si="139"/>
        <v/>
      </c>
      <c r="W316" t="str">
        <f t="shared" si="130"/>
        <v/>
      </c>
      <c r="X316" t="str">
        <f t="shared" si="140"/>
        <v/>
      </c>
      <c r="Y316" t="str">
        <f t="shared" si="131"/>
        <v/>
      </c>
      <c r="Z316" t="str">
        <f t="shared" si="141"/>
        <v/>
      </c>
      <c r="AA316" t="str">
        <f t="shared" si="132"/>
        <v/>
      </c>
      <c r="AB316" t="str">
        <f t="shared" si="142"/>
        <v/>
      </c>
      <c r="AC316" t="str">
        <f t="shared" si="133"/>
        <v/>
      </c>
      <c r="AD316" t="str">
        <f t="shared" si="143"/>
        <v/>
      </c>
      <c r="AE316" t="str">
        <f t="shared" si="134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4" t="str">
        <f t="shared" si="120"/>
        <v/>
      </c>
      <c r="C317" s="94"/>
      <c r="D317" s="94"/>
      <c r="E317" s="94"/>
      <c r="F317" s="94"/>
      <c r="G317" s="93" t="str">
        <f t="shared" si="121"/>
        <v/>
      </c>
      <c r="H317" s="93"/>
      <c r="I317" s="93"/>
      <c r="J317" s="77" t="str">
        <f t="shared" si="122"/>
        <v/>
      </c>
      <c r="K317" s="87" t="str">
        <f t="shared" si="123"/>
        <v/>
      </c>
      <c r="L317" s="2" t="str">
        <f t="shared" si="124"/>
        <v/>
      </c>
      <c r="M317" t="str">
        <f t="shared" si="125"/>
        <v/>
      </c>
      <c r="N317" t="str">
        <f t="shared" si="135"/>
        <v/>
      </c>
      <c r="O317" t="str">
        <f t="shared" si="126"/>
        <v/>
      </c>
      <c r="P317" t="str">
        <f t="shared" si="136"/>
        <v/>
      </c>
      <c r="Q317" t="str">
        <f t="shared" si="127"/>
        <v/>
      </c>
      <c r="R317" t="str">
        <f t="shared" si="137"/>
        <v/>
      </c>
      <c r="S317" t="str">
        <f t="shared" si="128"/>
        <v/>
      </c>
      <c r="T317" t="str">
        <f t="shared" si="138"/>
        <v/>
      </c>
      <c r="U317" t="str">
        <f t="shared" si="129"/>
        <v/>
      </c>
      <c r="V317" t="str">
        <f t="shared" si="139"/>
        <v/>
      </c>
      <c r="W317" t="str">
        <f t="shared" si="130"/>
        <v/>
      </c>
      <c r="X317" t="str">
        <f t="shared" si="140"/>
        <v/>
      </c>
      <c r="Y317" t="str">
        <f t="shared" si="131"/>
        <v/>
      </c>
      <c r="Z317" t="str">
        <f t="shared" si="141"/>
        <v/>
      </c>
      <c r="AA317" t="str">
        <f t="shared" si="132"/>
        <v/>
      </c>
      <c r="AB317" t="str">
        <f t="shared" si="142"/>
        <v/>
      </c>
      <c r="AC317" t="str">
        <f t="shared" si="133"/>
        <v/>
      </c>
      <c r="AD317" t="str">
        <f t="shared" si="143"/>
        <v/>
      </c>
      <c r="AE317" t="str">
        <f t="shared" si="134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4" t="str">
        <f t="shared" si="120"/>
        <v/>
      </c>
      <c r="C318" s="94"/>
      <c r="D318" s="94"/>
      <c r="E318" s="94"/>
      <c r="F318" s="94"/>
      <c r="G318" s="93" t="str">
        <f t="shared" si="121"/>
        <v/>
      </c>
      <c r="H318" s="93"/>
      <c r="I318" s="93"/>
      <c r="J318" s="77" t="str">
        <f t="shared" si="122"/>
        <v/>
      </c>
      <c r="K318" s="87" t="str">
        <f t="shared" si="123"/>
        <v/>
      </c>
      <c r="L318" s="2" t="str">
        <f t="shared" si="124"/>
        <v/>
      </c>
      <c r="M318" t="str">
        <f t="shared" si="125"/>
        <v/>
      </c>
      <c r="N318" t="str">
        <f t="shared" si="135"/>
        <v/>
      </c>
      <c r="O318" t="str">
        <f t="shared" si="126"/>
        <v/>
      </c>
      <c r="P318" t="str">
        <f t="shared" si="136"/>
        <v/>
      </c>
      <c r="Q318" t="str">
        <f t="shared" si="127"/>
        <v/>
      </c>
      <c r="R318" t="str">
        <f t="shared" si="137"/>
        <v/>
      </c>
      <c r="S318" t="str">
        <f t="shared" si="128"/>
        <v/>
      </c>
      <c r="T318" t="str">
        <f t="shared" si="138"/>
        <v/>
      </c>
      <c r="U318" t="str">
        <f t="shared" si="129"/>
        <v/>
      </c>
      <c r="V318" t="str">
        <f t="shared" si="139"/>
        <v/>
      </c>
      <c r="W318" t="str">
        <f t="shared" si="130"/>
        <v/>
      </c>
      <c r="X318" t="str">
        <f t="shared" si="140"/>
        <v/>
      </c>
      <c r="Y318" t="str">
        <f t="shared" si="131"/>
        <v/>
      </c>
      <c r="Z318" t="str">
        <f t="shared" si="141"/>
        <v/>
      </c>
      <c r="AA318" t="str">
        <f t="shared" si="132"/>
        <v/>
      </c>
      <c r="AB318" t="str">
        <f t="shared" si="142"/>
        <v/>
      </c>
      <c r="AC318" t="str">
        <f t="shared" si="133"/>
        <v/>
      </c>
      <c r="AD318" t="str">
        <f t="shared" si="143"/>
        <v/>
      </c>
      <c r="AE318" t="str">
        <f t="shared" si="134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4" t="str">
        <f t="shared" si="120"/>
        <v/>
      </c>
      <c r="C319" s="94"/>
      <c r="D319" s="94"/>
      <c r="E319" s="94"/>
      <c r="F319" s="94"/>
      <c r="G319" s="93" t="str">
        <f t="shared" si="121"/>
        <v/>
      </c>
      <c r="H319" s="93"/>
      <c r="I319" s="93"/>
      <c r="J319" s="77" t="str">
        <f t="shared" si="122"/>
        <v/>
      </c>
      <c r="K319" s="87" t="str">
        <f t="shared" si="123"/>
        <v/>
      </c>
      <c r="L319" s="2" t="str">
        <f t="shared" si="124"/>
        <v/>
      </c>
      <c r="M319" t="str">
        <f t="shared" si="125"/>
        <v/>
      </c>
      <c r="N319" t="str">
        <f t="shared" si="135"/>
        <v/>
      </c>
      <c r="O319" t="str">
        <f t="shared" si="126"/>
        <v/>
      </c>
      <c r="P319" t="str">
        <f t="shared" si="136"/>
        <v/>
      </c>
      <c r="Q319" t="str">
        <f t="shared" si="127"/>
        <v/>
      </c>
      <c r="R319" t="str">
        <f t="shared" si="137"/>
        <v/>
      </c>
      <c r="S319" t="str">
        <f t="shared" si="128"/>
        <v/>
      </c>
      <c r="T319" t="str">
        <f t="shared" si="138"/>
        <v/>
      </c>
      <c r="U319" t="str">
        <f t="shared" si="129"/>
        <v/>
      </c>
      <c r="V319" t="str">
        <f t="shared" si="139"/>
        <v/>
      </c>
      <c r="W319" t="str">
        <f t="shared" si="130"/>
        <v/>
      </c>
      <c r="X319" t="str">
        <f t="shared" si="140"/>
        <v/>
      </c>
      <c r="Y319" t="str">
        <f t="shared" si="131"/>
        <v/>
      </c>
      <c r="Z319" t="str">
        <f t="shared" si="141"/>
        <v/>
      </c>
      <c r="AA319" t="str">
        <f t="shared" si="132"/>
        <v/>
      </c>
      <c r="AB319" t="str">
        <f t="shared" si="142"/>
        <v/>
      </c>
      <c r="AC319" t="str">
        <f t="shared" si="133"/>
        <v/>
      </c>
      <c r="AD319" t="str">
        <f t="shared" si="143"/>
        <v/>
      </c>
      <c r="AE319" t="str">
        <f t="shared" si="134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4" t="str">
        <f t="shared" si="120"/>
        <v/>
      </c>
      <c r="C320" s="94"/>
      <c r="D320" s="94"/>
      <c r="E320" s="94"/>
      <c r="F320" s="94"/>
      <c r="G320" s="93" t="str">
        <f t="shared" si="121"/>
        <v/>
      </c>
      <c r="H320" s="93"/>
      <c r="I320" s="93"/>
      <c r="J320" s="77" t="str">
        <f t="shared" si="122"/>
        <v/>
      </c>
      <c r="K320" s="87" t="str">
        <f t="shared" si="123"/>
        <v/>
      </c>
      <c r="L320" s="2" t="str">
        <f t="shared" si="124"/>
        <v/>
      </c>
      <c r="M320" t="str">
        <f t="shared" si="125"/>
        <v/>
      </c>
      <c r="N320" t="str">
        <f t="shared" si="135"/>
        <v/>
      </c>
      <c r="O320" t="str">
        <f t="shared" si="126"/>
        <v/>
      </c>
      <c r="P320" t="str">
        <f t="shared" si="136"/>
        <v/>
      </c>
      <c r="Q320" t="str">
        <f t="shared" si="127"/>
        <v/>
      </c>
      <c r="R320" t="str">
        <f t="shared" si="137"/>
        <v/>
      </c>
      <c r="S320" t="str">
        <f t="shared" si="128"/>
        <v/>
      </c>
      <c r="T320" t="str">
        <f t="shared" si="138"/>
        <v/>
      </c>
      <c r="U320" t="str">
        <f t="shared" si="129"/>
        <v/>
      </c>
      <c r="V320" t="str">
        <f t="shared" si="139"/>
        <v/>
      </c>
      <c r="W320" t="str">
        <f t="shared" si="130"/>
        <v/>
      </c>
      <c r="X320" t="str">
        <f t="shared" si="140"/>
        <v/>
      </c>
      <c r="Y320" t="str">
        <f t="shared" si="131"/>
        <v/>
      </c>
      <c r="Z320" t="str">
        <f t="shared" si="141"/>
        <v/>
      </c>
      <c r="AA320" t="str">
        <f t="shared" si="132"/>
        <v/>
      </c>
      <c r="AB320" t="str">
        <f t="shared" si="142"/>
        <v/>
      </c>
      <c r="AC320" t="str">
        <f t="shared" si="133"/>
        <v/>
      </c>
      <c r="AD320" t="str">
        <f t="shared" si="143"/>
        <v/>
      </c>
      <c r="AE320" t="str">
        <f t="shared" si="134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4" t="str">
        <f t="shared" si="120"/>
        <v/>
      </c>
      <c r="C321" s="94"/>
      <c r="D321" s="94"/>
      <c r="E321" s="94"/>
      <c r="F321" s="94"/>
      <c r="G321" s="93" t="str">
        <f t="shared" si="121"/>
        <v/>
      </c>
      <c r="H321" s="93"/>
      <c r="I321" s="93"/>
      <c r="J321" s="77" t="str">
        <f t="shared" si="122"/>
        <v/>
      </c>
      <c r="K321" s="87" t="str">
        <f t="shared" si="123"/>
        <v/>
      </c>
      <c r="L321" s="2" t="str">
        <f t="shared" si="124"/>
        <v/>
      </c>
      <c r="M321" t="str">
        <f t="shared" si="125"/>
        <v/>
      </c>
      <c r="N321" t="str">
        <f t="shared" si="135"/>
        <v/>
      </c>
      <c r="O321" t="str">
        <f t="shared" si="126"/>
        <v/>
      </c>
      <c r="P321" t="str">
        <f t="shared" si="136"/>
        <v/>
      </c>
      <c r="Q321" t="str">
        <f t="shared" si="127"/>
        <v/>
      </c>
      <c r="R321" t="str">
        <f t="shared" si="137"/>
        <v/>
      </c>
      <c r="S321" t="str">
        <f t="shared" si="128"/>
        <v/>
      </c>
      <c r="T321" t="str">
        <f t="shared" si="138"/>
        <v/>
      </c>
      <c r="U321" t="str">
        <f t="shared" si="129"/>
        <v/>
      </c>
      <c r="V321" t="str">
        <f t="shared" si="139"/>
        <v/>
      </c>
      <c r="W321" t="str">
        <f t="shared" si="130"/>
        <v/>
      </c>
      <c r="X321" t="str">
        <f t="shared" si="140"/>
        <v/>
      </c>
      <c r="Y321" t="str">
        <f t="shared" si="131"/>
        <v/>
      </c>
      <c r="Z321" t="str">
        <f t="shared" si="141"/>
        <v/>
      </c>
      <c r="AA321" t="str">
        <f t="shared" si="132"/>
        <v/>
      </c>
      <c r="AB321" t="str">
        <f t="shared" si="142"/>
        <v/>
      </c>
      <c r="AC321" t="str">
        <f t="shared" si="133"/>
        <v/>
      </c>
      <c r="AD321" t="str">
        <f t="shared" si="143"/>
        <v/>
      </c>
      <c r="AE321" t="str">
        <f t="shared" si="134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4" t="str">
        <f t="shared" si="120"/>
        <v/>
      </c>
      <c r="C322" s="94"/>
      <c r="D322" s="94"/>
      <c r="E322" s="94"/>
      <c r="F322" s="94"/>
      <c r="G322" s="93" t="str">
        <f t="shared" si="121"/>
        <v/>
      </c>
      <c r="H322" s="93"/>
      <c r="I322" s="93"/>
      <c r="J322" s="77" t="str">
        <f t="shared" si="122"/>
        <v/>
      </c>
      <c r="K322" s="87" t="str">
        <f t="shared" si="123"/>
        <v/>
      </c>
      <c r="L322" s="2" t="str">
        <f t="shared" si="124"/>
        <v/>
      </c>
      <c r="M322" t="str">
        <f t="shared" si="125"/>
        <v/>
      </c>
      <c r="N322" t="str">
        <f t="shared" si="135"/>
        <v/>
      </c>
      <c r="O322" t="str">
        <f t="shared" si="126"/>
        <v/>
      </c>
      <c r="P322" t="str">
        <f t="shared" si="136"/>
        <v/>
      </c>
      <c r="Q322" t="str">
        <f t="shared" si="127"/>
        <v/>
      </c>
      <c r="R322" t="str">
        <f t="shared" si="137"/>
        <v/>
      </c>
      <c r="S322" t="str">
        <f t="shared" si="128"/>
        <v/>
      </c>
      <c r="T322" t="str">
        <f t="shared" si="138"/>
        <v/>
      </c>
      <c r="U322" t="str">
        <f t="shared" si="129"/>
        <v/>
      </c>
      <c r="V322" t="str">
        <f t="shared" si="139"/>
        <v/>
      </c>
      <c r="W322" t="str">
        <f t="shared" si="130"/>
        <v/>
      </c>
      <c r="X322" t="str">
        <f t="shared" si="140"/>
        <v/>
      </c>
      <c r="Y322" t="str">
        <f t="shared" si="131"/>
        <v/>
      </c>
      <c r="Z322" t="str">
        <f t="shared" si="141"/>
        <v/>
      </c>
      <c r="AA322" t="str">
        <f t="shared" si="132"/>
        <v/>
      </c>
      <c r="AB322" t="str">
        <f t="shared" si="142"/>
        <v/>
      </c>
      <c r="AC322" t="str">
        <f t="shared" si="133"/>
        <v/>
      </c>
      <c r="AD322" t="str">
        <f t="shared" si="143"/>
        <v/>
      </c>
      <c r="AE322" t="str">
        <f t="shared" si="134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4" t="str">
        <f t="shared" si="120"/>
        <v/>
      </c>
      <c r="C323" s="94"/>
      <c r="D323" s="94"/>
      <c r="E323" s="94"/>
      <c r="F323" s="94"/>
      <c r="G323" s="93" t="str">
        <f t="shared" si="121"/>
        <v/>
      </c>
      <c r="H323" s="93"/>
      <c r="I323" s="93"/>
      <c r="J323" s="77" t="str">
        <f t="shared" si="122"/>
        <v/>
      </c>
      <c r="K323" s="87" t="str">
        <f t="shared" si="123"/>
        <v/>
      </c>
      <c r="L323" s="2" t="str">
        <f t="shared" si="124"/>
        <v/>
      </c>
      <c r="M323" t="str">
        <f t="shared" si="125"/>
        <v/>
      </c>
      <c r="N323" t="str">
        <f t="shared" si="135"/>
        <v/>
      </c>
      <c r="O323" t="str">
        <f t="shared" si="126"/>
        <v/>
      </c>
      <c r="P323" t="str">
        <f t="shared" si="136"/>
        <v/>
      </c>
      <c r="Q323" t="str">
        <f t="shared" si="127"/>
        <v/>
      </c>
      <c r="R323" t="str">
        <f t="shared" si="137"/>
        <v/>
      </c>
      <c r="S323" t="str">
        <f t="shared" si="128"/>
        <v/>
      </c>
      <c r="T323" t="str">
        <f t="shared" si="138"/>
        <v/>
      </c>
      <c r="U323" t="str">
        <f t="shared" si="129"/>
        <v/>
      </c>
      <c r="V323" t="str">
        <f t="shared" si="139"/>
        <v/>
      </c>
      <c r="W323" t="str">
        <f t="shared" si="130"/>
        <v/>
      </c>
      <c r="X323" t="str">
        <f t="shared" si="140"/>
        <v/>
      </c>
      <c r="Y323" t="str">
        <f t="shared" si="131"/>
        <v/>
      </c>
      <c r="Z323" t="str">
        <f t="shared" si="141"/>
        <v/>
      </c>
      <c r="AA323" t="str">
        <f t="shared" si="132"/>
        <v/>
      </c>
      <c r="AB323" t="str">
        <f t="shared" si="142"/>
        <v/>
      </c>
      <c r="AC323" t="str">
        <f t="shared" si="133"/>
        <v/>
      </c>
      <c r="AD323" t="str">
        <f t="shared" si="143"/>
        <v/>
      </c>
      <c r="AE323" t="str">
        <f t="shared" si="134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4" t="str">
        <f t="shared" si="120"/>
        <v/>
      </c>
      <c r="C324" s="94"/>
      <c r="D324" s="94"/>
      <c r="E324" s="94"/>
      <c r="F324" s="94"/>
      <c r="G324" s="93" t="str">
        <f t="shared" si="121"/>
        <v/>
      </c>
      <c r="H324" s="93"/>
      <c r="I324" s="93"/>
      <c r="J324" s="77" t="str">
        <f t="shared" si="122"/>
        <v/>
      </c>
      <c r="K324" s="87" t="str">
        <f t="shared" si="123"/>
        <v/>
      </c>
      <c r="L324" s="2" t="str">
        <f t="shared" si="124"/>
        <v/>
      </c>
      <c r="M324" t="str">
        <f t="shared" si="125"/>
        <v/>
      </c>
      <c r="N324" t="str">
        <f t="shared" si="135"/>
        <v/>
      </c>
      <c r="O324" t="str">
        <f t="shared" si="126"/>
        <v/>
      </c>
      <c r="P324" t="str">
        <f t="shared" si="136"/>
        <v/>
      </c>
      <c r="Q324" t="str">
        <f t="shared" si="127"/>
        <v/>
      </c>
      <c r="R324" t="str">
        <f t="shared" si="137"/>
        <v/>
      </c>
      <c r="S324" t="str">
        <f t="shared" si="128"/>
        <v/>
      </c>
      <c r="T324" t="str">
        <f t="shared" si="138"/>
        <v/>
      </c>
      <c r="U324" t="str">
        <f t="shared" si="129"/>
        <v/>
      </c>
      <c r="V324" t="str">
        <f t="shared" si="139"/>
        <v/>
      </c>
      <c r="W324" t="str">
        <f t="shared" si="130"/>
        <v/>
      </c>
      <c r="X324" t="str">
        <f t="shared" si="140"/>
        <v/>
      </c>
      <c r="Y324" t="str">
        <f t="shared" si="131"/>
        <v/>
      </c>
      <c r="Z324" t="str">
        <f t="shared" si="141"/>
        <v/>
      </c>
      <c r="AA324" t="str">
        <f t="shared" si="132"/>
        <v/>
      </c>
      <c r="AB324" t="str">
        <f t="shared" si="142"/>
        <v/>
      </c>
      <c r="AC324" t="str">
        <f t="shared" si="133"/>
        <v/>
      </c>
      <c r="AD324" t="str">
        <f t="shared" si="143"/>
        <v/>
      </c>
      <c r="AE324" t="str">
        <f t="shared" si="134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4" t="str">
        <f t="shared" si="120"/>
        <v/>
      </c>
      <c r="C325" s="94"/>
      <c r="D325" s="94"/>
      <c r="E325" s="94"/>
      <c r="F325" s="94"/>
      <c r="G325" s="93" t="str">
        <f t="shared" si="121"/>
        <v/>
      </c>
      <c r="H325" s="93"/>
      <c r="I325" s="93"/>
      <c r="J325" s="77" t="str">
        <f t="shared" si="122"/>
        <v/>
      </c>
      <c r="K325" s="87" t="str">
        <f t="shared" si="123"/>
        <v/>
      </c>
      <c r="L325" s="2" t="str">
        <f t="shared" si="124"/>
        <v/>
      </c>
      <c r="M325" t="str">
        <f t="shared" si="125"/>
        <v/>
      </c>
      <c r="N325" t="str">
        <f t="shared" si="135"/>
        <v/>
      </c>
      <c r="O325" t="str">
        <f t="shared" si="126"/>
        <v/>
      </c>
      <c r="P325" t="str">
        <f t="shared" si="136"/>
        <v/>
      </c>
      <c r="Q325" t="str">
        <f t="shared" si="127"/>
        <v/>
      </c>
      <c r="R325" t="str">
        <f t="shared" si="137"/>
        <v/>
      </c>
      <c r="S325" t="str">
        <f t="shared" si="128"/>
        <v/>
      </c>
      <c r="T325" t="str">
        <f t="shared" si="138"/>
        <v/>
      </c>
      <c r="U325" t="str">
        <f t="shared" si="129"/>
        <v/>
      </c>
      <c r="V325" t="str">
        <f t="shared" si="139"/>
        <v/>
      </c>
      <c r="W325" t="str">
        <f t="shared" si="130"/>
        <v/>
      </c>
      <c r="X325" t="str">
        <f t="shared" si="140"/>
        <v/>
      </c>
      <c r="Y325" t="str">
        <f t="shared" si="131"/>
        <v/>
      </c>
      <c r="Z325" t="str">
        <f t="shared" si="141"/>
        <v/>
      </c>
      <c r="AA325" t="str">
        <f t="shared" si="132"/>
        <v/>
      </c>
      <c r="AB325" t="str">
        <f t="shared" si="142"/>
        <v/>
      </c>
      <c r="AC325" t="str">
        <f t="shared" si="133"/>
        <v/>
      </c>
      <c r="AD325" t="str">
        <f t="shared" si="143"/>
        <v/>
      </c>
      <c r="AE325" t="str">
        <f t="shared" si="134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4" t="str">
        <f t="shared" si="120"/>
        <v/>
      </c>
      <c r="C326" s="94"/>
      <c r="D326" s="94"/>
      <c r="E326" s="94"/>
      <c r="F326" s="94"/>
      <c r="G326" s="93" t="str">
        <f t="shared" si="121"/>
        <v/>
      </c>
      <c r="H326" s="93"/>
      <c r="I326" s="93"/>
      <c r="J326" s="77" t="str">
        <f t="shared" si="122"/>
        <v/>
      </c>
      <c r="K326" s="87" t="str">
        <f t="shared" si="123"/>
        <v/>
      </c>
      <c r="L326" s="2" t="str">
        <f t="shared" si="124"/>
        <v/>
      </c>
      <c r="M326" t="str">
        <f t="shared" si="125"/>
        <v/>
      </c>
      <c r="N326" t="str">
        <f t="shared" si="135"/>
        <v/>
      </c>
      <c r="O326" t="str">
        <f t="shared" si="126"/>
        <v/>
      </c>
      <c r="P326" t="str">
        <f t="shared" si="136"/>
        <v/>
      </c>
      <c r="Q326" t="str">
        <f t="shared" si="127"/>
        <v/>
      </c>
      <c r="R326" t="str">
        <f t="shared" si="137"/>
        <v/>
      </c>
      <c r="S326" t="str">
        <f t="shared" si="128"/>
        <v/>
      </c>
      <c r="T326" t="str">
        <f t="shared" si="138"/>
        <v/>
      </c>
      <c r="U326" t="str">
        <f t="shared" si="129"/>
        <v/>
      </c>
      <c r="V326" t="str">
        <f t="shared" si="139"/>
        <v/>
      </c>
      <c r="W326" t="str">
        <f t="shared" si="130"/>
        <v/>
      </c>
      <c r="X326" t="str">
        <f t="shared" si="140"/>
        <v/>
      </c>
      <c r="Y326" t="str">
        <f t="shared" si="131"/>
        <v/>
      </c>
      <c r="Z326" t="str">
        <f t="shared" si="141"/>
        <v/>
      </c>
      <c r="AA326" t="str">
        <f t="shared" si="132"/>
        <v/>
      </c>
      <c r="AB326" t="str">
        <f t="shared" si="142"/>
        <v/>
      </c>
      <c r="AC326" t="str">
        <f t="shared" si="133"/>
        <v/>
      </c>
      <c r="AD326" t="str">
        <f t="shared" si="143"/>
        <v/>
      </c>
      <c r="AE326" t="str">
        <f t="shared" si="134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4" t="str">
        <f t="shared" si="120"/>
        <v/>
      </c>
      <c r="C327" s="94"/>
      <c r="D327" s="94"/>
      <c r="E327" s="94"/>
      <c r="F327" s="94"/>
      <c r="G327" s="93" t="str">
        <f t="shared" si="121"/>
        <v/>
      </c>
      <c r="H327" s="93"/>
      <c r="I327" s="93"/>
      <c r="J327" s="77" t="str">
        <f t="shared" si="122"/>
        <v/>
      </c>
      <c r="K327" s="87" t="str">
        <f t="shared" si="123"/>
        <v/>
      </c>
      <c r="L327" s="2" t="str">
        <f t="shared" si="124"/>
        <v/>
      </c>
      <c r="M327" t="str">
        <f t="shared" si="125"/>
        <v/>
      </c>
      <c r="N327" t="str">
        <f t="shared" si="135"/>
        <v/>
      </c>
      <c r="O327" t="str">
        <f t="shared" si="126"/>
        <v/>
      </c>
      <c r="P327" t="str">
        <f t="shared" si="136"/>
        <v/>
      </c>
      <c r="Q327" t="str">
        <f t="shared" si="127"/>
        <v/>
      </c>
      <c r="R327" t="str">
        <f t="shared" si="137"/>
        <v/>
      </c>
      <c r="S327" t="str">
        <f t="shared" si="128"/>
        <v/>
      </c>
      <c r="T327" t="str">
        <f t="shared" si="138"/>
        <v/>
      </c>
      <c r="U327" t="str">
        <f t="shared" si="129"/>
        <v/>
      </c>
      <c r="V327" t="str">
        <f t="shared" si="139"/>
        <v/>
      </c>
      <c r="W327" t="str">
        <f t="shared" si="130"/>
        <v/>
      </c>
      <c r="X327" t="str">
        <f t="shared" si="140"/>
        <v/>
      </c>
      <c r="Y327" t="str">
        <f t="shared" si="131"/>
        <v/>
      </c>
      <c r="Z327" t="str">
        <f t="shared" si="141"/>
        <v/>
      </c>
      <c r="AA327" t="str">
        <f t="shared" si="132"/>
        <v/>
      </c>
      <c r="AB327" t="str">
        <f t="shared" si="142"/>
        <v/>
      </c>
      <c r="AC327" t="str">
        <f t="shared" si="133"/>
        <v/>
      </c>
      <c r="AD327" t="str">
        <f t="shared" si="143"/>
        <v/>
      </c>
      <c r="AE327" t="str">
        <f t="shared" si="134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4" t="str">
        <f t="shared" si="120"/>
        <v/>
      </c>
      <c r="C328" s="94"/>
      <c r="D328" s="94"/>
      <c r="E328" s="94"/>
      <c r="F328" s="94"/>
      <c r="G328" s="93" t="str">
        <f t="shared" si="121"/>
        <v/>
      </c>
      <c r="H328" s="93"/>
      <c r="I328" s="93"/>
      <c r="J328" s="77" t="str">
        <f t="shared" si="122"/>
        <v/>
      </c>
      <c r="K328" s="87" t="str">
        <f t="shared" si="123"/>
        <v/>
      </c>
      <c r="L328" s="2" t="str">
        <f t="shared" si="124"/>
        <v/>
      </c>
      <c r="M328" t="str">
        <f t="shared" si="125"/>
        <v/>
      </c>
      <c r="N328" t="str">
        <f t="shared" si="135"/>
        <v/>
      </c>
      <c r="O328" t="str">
        <f t="shared" si="126"/>
        <v/>
      </c>
      <c r="P328" t="str">
        <f t="shared" si="136"/>
        <v/>
      </c>
      <c r="Q328" t="str">
        <f t="shared" si="127"/>
        <v/>
      </c>
      <c r="R328" t="str">
        <f t="shared" si="137"/>
        <v/>
      </c>
      <c r="S328" t="str">
        <f t="shared" si="128"/>
        <v/>
      </c>
      <c r="T328" t="str">
        <f t="shared" si="138"/>
        <v/>
      </c>
      <c r="U328" t="str">
        <f t="shared" si="129"/>
        <v/>
      </c>
      <c r="V328" t="str">
        <f t="shared" si="139"/>
        <v/>
      </c>
      <c r="W328" t="str">
        <f t="shared" si="130"/>
        <v/>
      </c>
      <c r="X328" t="str">
        <f t="shared" si="140"/>
        <v/>
      </c>
      <c r="Y328" t="str">
        <f t="shared" si="131"/>
        <v/>
      </c>
      <c r="Z328" t="str">
        <f t="shared" si="141"/>
        <v/>
      </c>
      <c r="AA328" t="str">
        <f t="shared" si="132"/>
        <v/>
      </c>
      <c r="AB328" t="str">
        <f t="shared" si="142"/>
        <v/>
      </c>
      <c r="AC328" t="str">
        <f t="shared" si="133"/>
        <v/>
      </c>
      <c r="AD328" t="str">
        <f t="shared" si="143"/>
        <v/>
      </c>
      <c r="AE328" t="str">
        <f t="shared" si="134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4" t="str">
        <f t="shared" si="120"/>
        <v/>
      </c>
      <c r="C329" s="94"/>
      <c r="D329" s="94"/>
      <c r="E329" s="94"/>
      <c r="F329" s="94"/>
      <c r="G329" s="93" t="str">
        <f t="shared" si="121"/>
        <v/>
      </c>
      <c r="H329" s="93"/>
      <c r="I329" s="93"/>
      <c r="J329" s="77" t="str">
        <f t="shared" si="122"/>
        <v/>
      </c>
      <c r="K329" s="87" t="str">
        <f t="shared" si="123"/>
        <v/>
      </c>
      <c r="L329" s="2" t="str">
        <f t="shared" si="124"/>
        <v/>
      </c>
      <c r="M329" t="str">
        <f t="shared" si="125"/>
        <v/>
      </c>
      <c r="N329" t="str">
        <f t="shared" si="135"/>
        <v/>
      </c>
      <c r="O329" t="str">
        <f t="shared" si="126"/>
        <v/>
      </c>
      <c r="P329" t="str">
        <f t="shared" si="136"/>
        <v/>
      </c>
      <c r="Q329" t="str">
        <f t="shared" si="127"/>
        <v/>
      </c>
      <c r="R329" t="str">
        <f t="shared" si="137"/>
        <v/>
      </c>
      <c r="S329" t="str">
        <f t="shared" si="128"/>
        <v/>
      </c>
      <c r="T329" t="str">
        <f t="shared" si="138"/>
        <v/>
      </c>
      <c r="U329" t="str">
        <f t="shared" si="129"/>
        <v/>
      </c>
      <c r="V329" t="str">
        <f t="shared" si="139"/>
        <v/>
      </c>
      <c r="W329" t="str">
        <f t="shared" si="130"/>
        <v/>
      </c>
      <c r="X329" t="str">
        <f t="shared" si="140"/>
        <v/>
      </c>
      <c r="Y329" t="str">
        <f t="shared" si="131"/>
        <v/>
      </c>
      <c r="Z329" t="str">
        <f t="shared" si="141"/>
        <v/>
      </c>
      <c r="AA329" t="str">
        <f t="shared" si="132"/>
        <v/>
      </c>
      <c r="AB329" t="str">
        <f t="shared" si="142"/>
        <v/>
      </c>
      <c r="AC329" t="str">
        <f t="shared" si="133"/>
        <v/>
      </c>
      <c r="AD329" t="str">
        <f t="shared" si="143"/>
        <v/>
      </c>
      <c r="AE329" t="str">
        <f t="shared" si="134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4" t="str">
        <f t="shared" si="120"/>
        <v/>
      </c>
      <c r="C330" s="94"/>
      <c r="D330" s="94"/>
      <c r="E330" s="94"/>
      <c r="F330" s="94"/>
      <c r="G330" s="93" t="str">
        <f t="shared" si="121"/>
        <v/>
      </c>
      <c r="H330" s="93"/>
      <c r="I330" s="93"/>
      <c r="J330" s="77" t="str">
        <f t="shared" si="122"/>
        <v/>
      </c>
      <c r="K330" s="87" t="str">
        <f t="shared" si="123"/>
        <v/>
      </c>
      <c r="L330" s="2" t="str">
        <f t="shared" si="124"/>
        <v/>
      </c>
      <c r="M330" t="str">
        <f t="shared" si="125"/>
        <v/>
      </c>
      <c r="N330" t="str">
        <f t="shared" si="135"/>
        <v/>
      </c>
      <c r="O330" t="str">
        <f t="shared" si="126"/>
        <v/>
      </c>
      <c r="P330" t="str">
        <f t="shared" si="136"/>
        <v/>
      </c>
      <c r="Q330" t="str">
        <f t="shared" si="127"/>
        <v/>
      </c>
      <c r="R330" t="str">
        <f t="shared" si="137"/>
        <v/>
      </c>
      <c r="S330" t="str">
        <f t="shared" si="128"/>
        <v/>
      </c>
      <c r="T330" t="str">
        <f t="shared" si="138"/>
        <v/>
      </c>
      <c r="U330" t="str">
        <f t="shared" si="129"/>
        <v/>
      </c>
      <c r="V330" t="str">
        <f t="shared" si="139"/>
        <v/>
      </c>
      <c r="W330" t="str">
        <f t="shared" si="130"/>
        <v/>
      </c>
      <c r="X330" t="str">
        <f t="shared" si="140"/>
        <v/>
      </c>
      <c r="Y330" t="str">
        <f t="shared" si="131"/>
        <v/>
      </c>
      <c r="Z330" t="str">
        <f t="shared" si="141"/>
        <v/>
      </c>
      <c r="AA330" t="str">
        <f t="shared" si="132"/>
        <v/>
      </c>
      <c r="AB330" t="str">
        <f t="shared" si="142"/>
        <v/>
      </c>
      <c r="AC330" t="str">
        <f t="shared" si="133"/>
        <v/>
      </c>
      <c r="AD330" t="str">
        <f t="shared" si="143"/>
        <v/>
      </c>
      <c r="AE330" t="str">
        <f t="shared" si="134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4" t="str">
        <f t="shared" si="120"/>
        <v/>
      </c>
      <c r="C331" s="94"/>
      <c r="D331" s="94"/>
      <c r="E331" s="94"/>
      <c r="F331" s="94"/>
      <c r="G331" s="93" t="str">
        <f t="shared" si="121"/>
        <v/>
      </c>
      <c r="H331" s="93"/>
      <c r="I331" s="93"/>
      <c r="J331" s="77" t="str">
        <f t="shared" si="122"/>
        <v/>
      </c>
      <c r="K331" s="87" t="str">
        <f t="shared" si="123"/>
        <v/>
      </c>
      <c r="L331" s="2" t="str">
        <f t="shared" si="124"/>
        <v/>
      </c>
      <c r="M331" t="str">
        <f t="shared" si="125"/>
        <v/>
      </c>
      <c r="N331" t="str">
        <f t="shared" si="135"/>
        <v/>
      </c>
      <c r="O331" t="str">
        <f t="shared" si="126"/>
        <v/>
      </c>
      <c r="P331" t="str">
        <f t="shared" si="136"/>
        <v/>
      </c>
      <c r="Q331" t="str">
        <f t="shared" si="127"/>
        <v/>
      </c>
      <c r="R331" t="str">
        <f t="shared" si="137"/>
        <v/>
      </c>
      <c r="S331" t="str">
        <f t="shared" si="128"/>
        <v/>
      </c>
      <c r="T331" t="str">
        <f t="shared" si="138"/>
        <v/>
      </c>
      <c r="U331" t="str">
        <f t="shared" si="129"/>
        <v/>
      </c>
      <c r="V331" t="str">
        <f t="shared" si="139"/>
        <v/>
      </c>
      <c r="W331" t="str">
        <f t="shared" si="130"/>
        <v/>
      </c>
      <c r="X331" t="str">
        <f t="shared" si="140"/>
        <v/>
      </c>
      <c r="Y331" t="str">
        <f t="shared" si="131"/>
        <v/>
      </c>
      <c r="Z331" t="str">
        <f t="shared" si="141"/>
        <v/>
      </c>
      <c r="AA331" t="str">
        <f t="shared" si="132"/>
        <v/>
      </c>
      <c r="AB331" t="str">
        <f t="shared" si="142"/>
        <v/>
      </c>
      <c r="AC331" t="str">
        <f t="shared" si="133"/>
        <v/>
      </c>
      <c r="AD331" t="str">
        <f t="shared" si="143"/>
        <v/>
      </c>
      <c r="AE331" t="str">
        <f t="shared" si="134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4" t="str">
        <f t="shared" si="120"/>
        <v/>
      </c>
      <c r="C332" s="94"/>
      <c r="D332" s="94"/>
      <c r="E332" s="94"/>
      <c r="F332" s="94"/>
      <c r="G332" s="93" t="str">
        <f t="shared" si="121"/>
        <v/>
      </c>
      <c r="H332" s="93"/>
      <c r="I332" s="93"/>
      <c r="J332" s="77" t="str">
        <f t="shared" si="122"/>
        <v/>
      </c>
      <c r="K332" s="87" t="str">
        <f t="shared" si="123"/>
        <v/>
      </c>
      <c r="L332" s="2" t="str">
        <f t="shared" si="124"/>
        <v/>
      </c>
      <c r="M332" t="str">
        <f t="shared" si="125"/>
        <v/>
      </c>
      <c r="N332" t="str">
        <f t="shared" si="135"/>
        <v/>
      </c>
      <c r="O332" t="str">
        <f t="shared" si="126"/>
        <v/>
      </c>
      <c r="P332" t="str">
        <f t="shared" si="136"/>
        <v/>
      </c>
      <c r="Q332" t="str">
        <f t="shared" si="127"/>
        <v/>
      </c>
      <c r="R332" t="str">
        <f t="shared" si="137"/>
        <v/>
      </c>
      <c r="S332" t="str">
        <f t="shared" si="128"/>
        <v/>
      </c>
      <c r="T332" t="str">
        <f t="shared" si="138"/>
        <v/>
      </c>
      <c r="U332" t="str">
        <f t="shared" si="129"/>
        <v/>
      </c>
      <c r="V332" t="str">
        <f t="shared" si="139"/>
        <v/>
      </c>
      <c r="W332" t="str">
        <f t="shared" si="130"/>
        <v/>
      </c>
      <c r="X332" t="str">
        <f t="shared" si="140"/>
        <v/>
      </c>
      <c r="Y332" t="str">
        <f t="shared" si="131"/>
        <v/>
      </c>
      <c r="Z332" t="str">
        <f t="shared" si="141"/>
        <v/>
      </c>
      <c r="AA332" t="str">
        <f t="shared" si="132"/>
        <v/>
      </c>
      <c r="AB332" t="str">
        <f t="shared" si="142"/>
        <v/>
      </c>
      <c r="AC332" t="str">
        <f t="shared" si="133"/>
        <v/>
      </c>
      <c r="AD332" t="str">
        <f t="shared" si="143"/>
        <v/>
      </c>
      <c r="AE332" t="str">
        <f t="shared" si="134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4" t="str">
        <f t="shared" si="120"/>
        <v/>
      </c>
      <c r="C333" s="94"/>
      <c r="D333" s="94"/>
      <c r="E333" s="94"/>
      <c r="F333" s="94"/>
      <c r="G333" s="93" t="str">
        <f t="shared" si="121"/>
        <v/>
      </c>
      <c r="H333" s="93"/>
      <c r="I333" s="93"/>
      <c r="J333" s="77" t="str">
        <f t="shared" si="122"/>
        <v/>
      </c>
      <c r="K333" s="87" t="str">
        <f t="shared" si="123"/>
        <v/>
      </c>
      <c r="L333" s="2" t="str">
        <f t="shared" si="124"/>
        <v/>
      </c>
      <c r="M333" t="str">
        <f t="shared" si="125"/>
        <v/>
      </c>
      <c r="N333" t="str">
        <f t="shared" si="135"/>
        <v/>
      </c>
      <c r="O333" t="str">
        <f t="shared" si="126"/>
        <v/>
      </c>
      <c r="P333" t="str">
        <f t="shared" si="136"/>
        <v/>
      </c>
      <c r="Q333" t="str">
        <f t="shared" si="127"/>
        <v/>
      </c>
      <c r="R333" t="str">
        <f t="shared" si="137"/>
        <v/>
      </c>
      <c r="S333" t="str">
        <f t="shared" si="128"/>
        <v/>
      </c>
      <c r="T333" t="str">
        <f t="shared" si="138"/>
        <v/>
      </c>
      <c r="U333" t="str">
        <f t="shared" si="129"/>
        <v/>
      </c>
      <c r="V333" t="str">
        <f t="shared" si="139"/>
        <v/>
      </c>
      <c r="W333" t="str">
        <f t="shared" si="130"/>
        <v/>
      </c>
      <c r="X333" t="str">
        <f t="shared" si="140"/>
        <v/>
      </c>
      <c r="Y333" t="str">
        <f t="shared" si="131"/>
        <v/>
      </c>
      <c r="Z333" t="str">
        <f t="shared" si="141"/>
        <v/>
      </c>
      <c r="AA333" t="str">
        <f t="shared" si="132"/>
        <v/>
      </c>
      <c r="AB333" t="str">
        <f t="shared" si="142"/>
        <v/>
      </c>
      <c r="AC333" t="str">
        <f t="shared" si="133"/>
        <v/>
      </c>
      <c r="AD333" t="str">
        <f t="shared" si="143"/>
        <v/>
      </c>
      <c r="AE333" t="str">
        <f t="shared" si="134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4" t="str">
        <f t="shared" si="120"/>
        <v/>
      </c>
      <c r="C334" s="94"/>
      <c r="D334" s="94"/>
      <c r="E334" s="94"/>
      <c r="F334" s="94"/>
      <c r="G334" s="93" t="str">
        <f t="shared" si="121"/>
        <v/>
      </c>
      <c r="H334" s="93"/>
      <c r="I334" s="93"/>
      <c r="J334" s="77" t="str">
        <f t="shared" si="122"/>
        <v/>
      </c>
      <c r="K334" s="87" t="str">
        <f t="shared" si="123"/>
        <v/>
      </c>
      <c r="L334" s="2" t="str">
        <f t="shared" si="124"/>
        <v/>
      </c>
      <c r="M334" t="str">
        <f t="shared" si="125"/>
        <v/>
      </c>
      <c r="N334" t="str">
        <f t="shared" si="135"/>
        <v/>
      </c>
      <c r="O334" t="str">
        <f t="shared" si="126"/>
        <v/>
      </c>
      <c r="P334" t="str">
        <f t="shared" si="136"/>
        <v/>
      </c>
      <c r="Q334" t="str">
        <f t="shared" si="127"/>
        <v/>
      </c>
      <c r="R334" t="str">
        <f t="shared" si="137"/>
        <v/>
      </c>
      <c r="S334" t="str">
        <f t="shared" si="128"/>
        <v/>
      </c>
      <c r="T334" t="str">
        <f t="shared" si="138"/>
        <v/>
      </c>
      <c r="U334" t="str">
        <f t="shared" si="129"/>
        <v/>
      </c>
      <c r="V334" t="str">
        <f t="shared" si="139"/>
        <v/>
      </c>
      <c r="W334" t="str">
        <f t="shared" si="130"/>
        <v/>
      </c>
      <c r="X334" t="str">
        <f t="shared" si="140"/>
        <v/>
      </c>
      <c r="Y334" t="str">
        <f t="shared" si="131"/>
        <v/>
      </c>
      <c r="Z334" t="str">
        <f t="shared" si="141"/>
        <v/>
      </c>
      <c r="AA334" t="str">
        <f t="shared" si="132"/>
        <v/>
      </c>
      <c r="AB334" t="str">
        <f t="shared" si="142"/>
        <v/>
      </c>
      <c r="AC334" t="str">
        <f t="shared" si="133"/>
        <v/>
      </c>
      <c r="AD334" t="str">
        <f t="shared" si="143"/>
        <v/>
      </c>
      <c r="AE334" t="str">
        <f t="shared" si="134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4" t="str">
        <f t="shared" si="120"/>
        <v/>
      </c>
      <c r="C335" s="94"/>
      <c r="D335" s="94"/>
      <c r="E335" s="94"/>
      <c r="F335" s="94"/>
      <c r="G335" s="93" t="str">
        <f t="shared" si="121"/>
        <v/>
      </c>
      <c r="H335" s="93"/>
      <c r="I335" s="93"/>
      <c r="J335" s="77" t="str">
        <f t="shared" si="122"/>
        <v/>
      </c>
      <c r="K335" s="87" t="str">
        <f t="shared" si="123"/>
        <v/>
      </c>
      <c r="L335" s="2" t="str">
        <f t="shared" si="124"/>
        <v/>
      </c>
      <c r="M335" t="str">
        <f t="shared" si="125"/>
        <v/>
      </c>
      <c r="N335" t="str">
        <f t="shared" si="135"/>
        <v/>
      </c>
      <c r="O335" t="str">
        <f t="shared" si="126"/>
        <v/>
      </c>
      <c r="P335" t="str">
        <f t="shared" si="136"/>
        <v/>
      </c>
      <c r="Q335" t="str">
        <f t="shared" si="127"/>
        <v/>
      </c>
      <c r="R335" t="str">
        <f t="shared" si="137"/>
        <v/>
      </c>
      <c r="S335" t="str">
        <f t="shared" si="128"/>
        <v/>
      </c>
      <c r="T335" t="str">
        <f t="shared" si="138"/>
        <v/>
      </c>
      <c r="U335" t="str">
        <f t="shared" si="129"/>
        <v/>
      </c>
      <c r="V335" t="str">
        <f t="shared" si="139"/>
        <v/>
      </c>
      <c r="W335" t="str">
        <f t="shared" si="130"/>
        <v/>
      </c>
      <c r="X335" t="str">
        <f t="shared" si="140"/>
        <v/>
      </c>
      <c r="Y335" t="str">
        <f t="shared" si="131"/>
        <v/>
      </c>
      <c r="Z335" t="str">
        <f t="shared" si="141"/>
        <v/>
      </c>
      <c r="AA335" t="str">
        <f t="shared" si="132"/>
        <v/>
      </c>
      <c r="AB335" t="str">
        <f t="shared" si="142"/>
        <v/>
      </c>
      <c r="AC335" t="str">
        <f t="shared" si="133"/>
        <v/>
      </c>
      <c r="AD335" t="str">
        <f t="shared" si="143"/>
        <v/>
      </c>
      <c r="AE335" t="str">
        <f t="shared" si="134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4" t="str">
        <f t="shared" si="120"/>
        <v/>
      </c>
      <c r="C336" s="94"/>
      <c r="D336" s="94"/>
      <c r="E336" s="94"/>
      <c r="F336" s="94"/>
      <c r="G336" s="93" t="str">
        <f t="shared" si="121"/>
        <v/>
      </c>
      <c r="H336" s="93"/>
      <c r="I336" s="93"/>
      <c r="J336" s="77" t="str">
        <f t="shared" si="122"/>
        <v/>
      </c>
      <c r="K336" s="87" t="str">
        <f t="shared" si="123"/>
        <v/>
      </c>
      <c r="L336" s="2" t="str">
        <f t="shared" si="124"/>
        <v/>
      </c>
      <c r="M336" t="str">
        <f t="shared" si="125"/>
        <v/>
      </c>
      <c r="N336" t="str">
        <f t="shared" si="135"/>
        <v/>
      </c>
      <c r="O336" t="str">
        <f t="shared" si="126"/>
        <v/>
      </c>
      <c r="P336" t="str">
        <f t="shared" si="136"/>
        <v/>
      </c>
      <c r="Q336" t="str">
        <f t="shared" si="127"/>
        <v/>
      </c>
      <c r="R336" t="str">
        <f t="shared" si="137"/>
        <v/>
      </c>
      <c r="S336" t="str">
        <f t="shared" si="128"/>
        <v/>
      </c>
      <c r="T336" t="str">
        <f t="shared" si="138"/>
        <v/>
      </c>
      <c r="U336" t="str">
        <f t="shared" si="129"/>
        <v/>
      </c>
      <c r="V336" t="str">
        <f t="shared" si="139"/>
        <v/>
      </c>
      <c r="W336" t="str">
        <f t="shared" si="130"/>
        <v/>
      </c>
      <c r="X336" t="str">
        <f t="shared" si="140"/>
        <v/>
      </c>
      <c r="Y336" t="str">
        <f t="shared" si="131"/>
        <v/>
      </c>
      <c r="Z336" t="str">
        <f t="shared" si="141"/>
        <v/>
      </c>
      <c r="AA336" t="str">
        <f t="shared" si="132"/>
        <v/>
      </c>
      <c r="AB336" t="str">
        <f t="shared" si="142"/>
        <v/>
      </c>
      <c r="AC336" t="str">
        <f t="shared" si="133"/>
        <v/>
      </c>
      <c r="AD336" t="str">
        <f t="shared" si="143"/>
        <v/>
      </c>
      <c r="AE336" t="str">
        <f t="shared" si="134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4" t="str">
        <f t="shared" si="120"/>
        <v/>
      </c>
      <c r="C337" s="94"/>
      <c r="D337" s="94"/>
      <c r="E337" s="94"/>
      <c r="F337" s="94"/>
      <c r="G337" s="93" t="str">
        <f t="shared" si="121"/>
        <v/>
      </c>
      <c r="H337" s="93"/>
      <c r="I337" s="93"/>
      <c r="J337" s="77" t="str">
        <f t="shared" si="122"/>
        <v/>
      </c>
      <c r="K337" s="87" t="str">
        <f t="shared" si="123"/>
        <v/>
      </c>
      <c r="L337" s="2" t="str">
        <f t="shared" si="124"/>
        <v/>
      </c>
      <c r="M337" t="str">
        <f t="shared" si="125"/>
        <v/>
      </c>
      <c r="N337" t="str">
        <f t="shared" si="135"/>
        <v/>
      </c>
      <c r="O337" t="str">
        <f t="shared" si="126"/>
        <v/>
      </c>
      <c r="P337" t="str">
        <f t="shared" si="136"/>
        <v/>
      </c>
      <c r="Q337" t="str">
        <f t="shared" si="127"/>
        <v/>
      </c>
      <c r="R337" t="str">
        <f t="shared" si="137"/>
        <v/>
      </c>
      <c r="S337" t="str">
        <f t="shared" si="128"/>
        <v/>
      </c>
      <c r="T337" t="str">
        <f t="shared" si="138"/>
        <v/>
      </c>
      <c r="U337" t="str">
        <f t="shared" si="129"/>
        <v/>
      </c>
      <c r="V337" t="str">
        <f t="shared" si="139"/>
        <v/>
      </c>
      <c r="W337" t="str">
        <f t="shared" si="130"/>
        <v/>
      </c>
      <c r="X337" t="str">
        <f t="shared" si="140"/>
        <v/>
      </c>
      <c r="Y337" t="str">
        <f t="shared" si="131"/>
        <v/>
      </c>
      <c r="Z337" t="str">
        <f t="shared" si="141"/>
        <v/>
      </c>
      <c r="AA337" t="str">
        <f t="shared" si="132"/>
        <v/>
      </c>
      <c r="AB337" t="str">
        <f t="shared" si="142"/>
        <v/>
      </c>
      <c r="AC337" t="str">
        <f t="shared" si="133"/>
        <v/>
      </c>
      <c r="AD337" t="str">
        <f t="shared" si="143"/>
        <v/>
      </c>
      <c r="AE337" t="str">
        <f t="shared" si="134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4" t="str">
        <f t="shared" si="120"/>
        <v/>
      </c>
      <c r="C338" s="94"/>
      <c r="D338" s="94"/>
      <c r="E338" s="94"/>
      <c r="F338" s="94"/>
      <c r="G338" s="93" t="str">
        <f t="shared" si="121"/>
        <v/>
      </c>
      <c r="H338" s="93"/>
      <c r="I338" s="93"/>
      <c r="J338" s="77" t="str">
        <f t="shared" si="122"/>
        <v/>
      </c>
      <c r="K338" s="87" t="str">
        <f t="shared" si="123"/>
        <v/>
      </c>
      <c r="L338" s="2" t="str">
        <f t="shared" si="124"/>
        <v/>
      </c>
      <c r="M338" t="str">
        <f t="shared" si="125"/>
        <v/>
      </c>
      <c r="N338" t="str">
        <f t="shared" si="135"/>
        <v/>
      </c>
      <c r="O338" t="str">
        <f t="shared" si="126"/>
        <v/>
      </c>
      <c r="P338" t="str">
        <f t="shared" si="136"/>
        <v/>
      </c>
      <c r="Q338" t="str">
        <f t="shared" si="127"/>
        <v/>
      </c>
      <c r="R338" t="str">
        <f t="shared" si="137"/>
        <v/>
      </c>
      <c r="S338" t="str">
        <f t="shared" si="128"/>
        <v/>
      </c>
      <c r="T338" t="str">
        <f t="shared" si="138"/>
        <v/>
      </c>
      <c r="U338" t="str">
        <f t="shared" si="129"/>
        <v/>
      </c>
      <c r="V338" t="str">
        <f t="shared" si="139"/>
        <v/>
      </c>
      <c r="W338" t="str">
        <f t="shared" si="130"/>
        <v/>
      </c>
      <c r="X338" t="str">
        <f t="shared" si="140"/>
        <v/>
      </c>
      <c r="Y338" t="str">
        <f t="shared" si="131"/>
        <v/>
      </c>
      <c r="Z338" t="str">
        <f t="shared" si="141"/>
        <v/>
      </c>
      <c r="AA338" t="str">
        <f t="shared" si="132"/>
        <v/>
      </c>
      <c r="AB338" t="str">
        <f t="shared" si="142"/>
        <v/>
      </c>
      <c r="AC338" t="str">
        <f t="shared" si="133"/>
        <v/>
      </c>
      <c r="AD338" t="str">
        <f t="shared" si="143"/>
        <v/>
      </c>
      <c r="AE338" t="str">
        <f t="shared" si="134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4" t="str">
        <f t="shared" si="120"/>
        <v/>
      </c>
      <c r="C339" s="94"/>
      <c r="D339" s="94"/>
      <c r="E339" s="94"/>
      <c r="F339" s="94"/>
      <c r="G339" s="93" t="str">
        <f t="shared" si="121"/>
        <v/>
      </c>
      <c r="H339" s="93"/>
      <c r="I339" s="93"/>
      <c r="J339" s="77" t="str">
        <f t="shared" si="122"/>
        <v/>
      </c>
      <c r="K339" s="87" t="str">
        <f t="shared" si="123"/>
        <v/>
      </c>
      <c r="L339" s="2" t="str">
        <f t="shared" si="124"/>
        <v/>
      </c>
      <c r="M339" t="str">
        <f t="shared" si="125"/>
        <v/>
      </c>
      <c r="N339" t="str">
        <f t="shared" si="135"/>
        <v/>
      </c>
      <c r="O339" t="str">
        <f t="shared" si="126"/>
        <v/>
      </c>
      <c r="P339" t="str">
        <f t="shared" si="136"/>
        <v/>
      </c>
      <c r="Q339" t="str">
        <f t="shared" si="127"/>
        <v/>
      </c>
      <c r="R339" t="str">
        <f t="shared" si="137"/>
        <v/>
      </c>
      <c r="S339" t="str">
        <f t="shared" si="128"/>
        <v/>
      </c>
      <c r="T339" t="str">
        <f t="shared" si="138"/>
        <v/>
      </c>
      <c r="U339" t="str">
        <f t="shared" si="129"/>
        <v/>
      </c>
      <c r="V339" t="str">
        <f t="shared" si="139"/>
        <v/>
      </c>
      <c r="W339" t="str">
        <f t="shared" si="130"/>
        <v/>
      </c>
      <c r="X339" t="str">
        <f t="shared" si="140"/>
        <v/>
      </c>
      <c r="Y339" t="str">
        <f t="shared" si="131"/>
        <v/>
      </c>
      <c r="Z339" t="str">
        <f t="shared" si="141"/>
        <v/>
      </c>
      <c r="AA339" t="str">
        <f t="shared" si="132"/>
        <v/>
      </c>
      <c r="AB339" t="str">
        <f t="shared" si="142"/>
        <v/>
      </c>
      <c r="AC339" t="str">
        <f t="shared" si="133"/>
        <v/>
      </c>
      <c r="AD339" t="str">
        <f t="shared" si="143"/>
        <v/>
      </c>
      <c r="AE339" t="str">
        <f t="shared" si="134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4" t="str">
        <f t="shared" si="120"/>
        <v/>
      </c>
      <c r="C340" s="94"/>
      <c r="D340" s="94"/>
      <c r="E340" s="94"/>
      <c r="F340" s="94"/>
      <c r="G340" s="93" t="str">
        <f t="shared" si="121"/>
        <v/>
      </c>
      <c r="H340" s="93"/>
      <c r="I340" s="93"/>
      <c r="J340" s="77" t="str">
        <f t="shared" si="122"/>
        <v/>
      </c>
      <c r="K340" s="87" t="str">
        <f t="shared" si="123"/>
        <v/>
      </c>
      <c r="L340" s="2" t="str">
        <f t="shared" si="124"/>
        <v/>
      </c>
      <c r="M340" t="str">
        <f t="shared" si="125"/>
        <v/>
      </c>
      <c r="N340" t="str">
        <f t="shared" si="135"/>
        <v/>
      </c>
      <c r="O340" t="str">
        <f t="shared" si="126"/>
        <v/>
      </c>
      <c r="P340" t="str">
        <f t="shared" si="136"/>
        <v/>
      </c>
      <c r="Q340" t="str">
        <f t="shared" si="127"/>
        <v/>
      </c>
      <c r="R340" t="str">
        <f t="shared" si="137"/>
        <v/>
      </c>
      <c r="S340" t="str">
        <f t="shared" si="128"/>
        <v/>
      </c>
      <c r="T340" t="str">
        <f t="shared" si="138"/>
        <v/>
      </c>
      <c r="U340" t="str">
        <f t="shared" si="129"/>
        <v/>
      </c>
      <c r="V340" t="str">
        <f t="shared" si="139"/>
        <v/>
      </c>
      <c r="W340" t="str">
        <f t="shared" si="130"/>
        <v/>
      </c>
      <c r="X340" t="str">
        <f t="shared" si="140"/>
        <v/>
      </c>
      <c r="Y340" t="str">
        <f t="shared" si="131"/>
        <v/>
      </c>
      <c r="Z340" t="str">
        <f t="shared" si="141"/>
        <v/>
      </c>
      <c r="AA340" t="str">
        <f t="shared" si="132"/>
        <v/>
      </c>
      <c r="AB340" t="str">
        <f t="shared" si="142"/>
        <v/>
      </c>
      <c r="AC340" t="str">
        <f t="shared" si="133"/>
        <v/>
      </c>
      <c r="AD340" t="str">
        <f t="shared" si="143"/>
        <v/>
      </c>
      <c r="AE340" t="str">
        <f t="shared" si="134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4" t="str">
        <f t="shared" si="120"/>
        <v/>
      </c>
      <c r="C341" s="94"/>
      <c r="D341" s="94"/>
      <c r="E341" s="94"/>
      <c r="F341" s="94"/>
      <c r="G341" s="93" t="str">
        <f t="shared" si="121"/>
        <v/>
      </c>
      <c r="H341" s="93"/>
      <c r="I341" s="93"/>
      <c r="J341" s="77" t="str">
        <f t="shared" si="122"/>
        <v/>
      </c>
      <c r="K341" s="87" t="str">
        <f t="shared" si="123"/>
        <v/>
      </c>
      <c r="L341" s="2" t="str">
        <f t="shared" si="124"/>
        <v/>
      </c>
      <c r="M341" t="str">
        <f t="shared" si="125"/>
        <v/>
      </c>
      <c r="N341" t="str">
        <f t="shared" si="135"/>
        <v/>
      </c>
      <c r="O341" t="str">
        <f t="shared" si="126"/>
        <v/>
      </c>
      <c r="P341" t="str">
        <f t="shared" si="136"/>
        <v/>
      </c>
      <c r="Q341" t="str">
        <f t="shared" si="127"/>
        <v/>
      </c>
      <c r="R341" t="str">
        <f t="shared" si="137"/>
        <v/>
      </c>
      <c r="S341" t="str">
        <f t="shared" si="128"/>
        <v/>
      </c>
      <c r="T341" t="str">
        <f t="shared" si="138"/>
        <v/>
      </c>
      <c r="U341" t="str">
        <f t="shared" si="129"/>
        <v/>
      </c>
      <c r="V341" t="str">
        <f t="shared" si="139"/>
        <v/>
      </c>
      <c r="W341" t="str">
        <f t="shared" si="130"/>
        <v/>
      </c>
      <c r="X341" t="str">
        <f t="shared" si="140"/>
        <v/>
      </c>
      <c r="Y341" t="str">
        <f t="shared" si="131"/>
        <v/>
      </c>
      <c r="Z341" t="str">
        <f t="shared" si="141"/>
        <v/>
      </c>
      <c r="AA341" t="str">
        <f t="shared" si="132"/>
        <v/>
      </c>
      <c r="AB341" t="str">
        <f t="shared" si="142"/>
        <v/>
      </c>
      <c r="AC341" t="str">
        <f t="shared" si="133"/>
        <v/>
      </c>
      <c r="AD341" t="str">
        <f t="shared" si="143"/>
        <v/>
      </c>
      <c r="AE341" t="str">
        <f t="shared" si="134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7" t="str">
        <f t="shared" si="120"/>
        <v/>
      </c>
      <c r="C342" s="97"/>
      <c r="D342" s="97"/>
      <c r="E342" s="97"/>
      <c r="F342" s="97"/>
      <c r="G342" s="105" t="str">
        <f t="shared" si="121"/>
        <v/>
      </c>
      <c r="H342" s="105"/>
      <c r="I342" s="105"/>
      <c r="J342" s="77" t="str">
        <f t="shared" si="122"/>
        <v/>
      </c>
      <c r="K342" s="89" t="str">
        <f t="shared" si="123"/>
        <v/>
      </c>
      <c r="L342" s="2" t="str">
        <f t="shared" si="124"/>
        <v/>
      </c>
      <c r="M342" s="49" t="str">
        <f t="shared" si="125"/>
        <v/>
      </c>
      <c r="N342" s="49" t="str">
        <f t="shared" si="135"/>
        <v/>
      </c>
      <c r="O342" s="49" t="str">
        <f t="shared" si="126"/>
        <v/>
      </c>
      <c r="P342" s="49" t="str">
        <f t="shared" si="136"/>
        <v/>
      </c>
      <c r="Q342" s="49" t="str">
        <f t="shared" si="127"/>
        <v/>
      </c>
      <c r="R342" s="49" t="str">
        <f t="shared" si="137"/>
        <v/>
      </c>
      <c r="S342" s="49" t="str">
        <f t="shared" si="128"/>
        <v/>
      </c>
      <c r="T342" s="49" t="str">
        <f t="shared" si="138"/>
        <v/>
      </c>
      <c r="U342" s="49" t="str">
        <f t="shared" si="129"/>
        <v/>
      </c>
      <c r="V342" s="49" t="str">
        <f t="shared" si="139"/>
        <v/>
      </c>
      <c r="W342" s="49" t="str">
        <f t="shared" si="130"/>
        <v/>
      </c>
      <c r="X342" s="49" t="str">
        <f t="shared" si="140"/>
        <v/>
      </c>
      <c r="Y342" s="49" t="str">
        <f t="shared" si="131"/>
        <v/>
      </c>
      <c r="Z342" s="49" t="str">
        <f t="shared" si="141"/>
        <v/>
      </c>
      <c r="AA342" s="49" t="str">
        <f t="shared" si="132"/>
        <v/>
      </c>
      <c r="AB342" s="49" t="str">
        <f t="shared" si="142"/>
        <v/>
      </c>
      <c r="AC342" s="49" t="str">
        <f t="shared" si="133"/>
        <v/>
      </c>
      <c r="AD342" s="49" t="str">
        <f t="shared" si="143"/>
        <v/>
      </c>
      <c r="AE342" s="49" t="str">
        <f t="shared" si="134"/>
        <v/>
      </c>
      <c r="AF342" s="49" t="str">
        <f t="shared" si="144"/>
        <v/>
      </c>
      <c r="AG342">
        <f>COUNTIF('All Runners'!$A$5:$A$304,A342)</f>
        <v>0</v>
      </c>
    </row>
    <row r="343" spans="1:33" x14ac:dyDescent="0.25">
      <c r="B343" t="str">
        <f t="shared" si="120"/>
        <v/>
      </c>
      <c r="G343" t="str">
        <f t="shared" si="121"/>
        <v/>
      </c>
      <c r="J343" s="77" t="str">
        <f t="shared" si="122"/>
        <v/>
      </c>
      <c r="K343" t="str">
        <f t="shared" si="123"/>
        <v/>
      </c>
      <c r="L343" s="2" t="str">
        <f t="shared" si="124"/>
        <v/>
      </c>
    </row>
    <row r="344" spans="1:33" x14ac:dyDescent="0.25">
      <c r="B344" t="str">
        <f t="shared" si="120"/>
        <v/>
      </c>
      <c r="G344" t="str">
        <f t="shared" si="121"/>
        <v/>
      </c>
      <c r="J344" s="77" t="str">
        <f t="shared" si="122"/>
        <v/>
      </c>
      <c r="K344" t="str">
        <f t="shared" si="123"/>
        <v/>
      </c>
      <c r="L344" s="2" t="str">
        <f t="shared" si="124"/>
        <v/>
      </c>
    </row>
    <row r="345" spans="1:33" x14ac:dyDescent="0.25">
      <c r="B345" t="str">
        <f t="shared" si="120"/>
        <v/>
      </c>
      <c r="G345" t="str">
        <f t="shared" si="121"/>
        <v/>
      </c>
      <c r="J345" s="77" t="str">
        <f t="shared" si="122"/>
        <v/>
      </c>
      <c r="K345" t="str">
        <f t="shared" si="123"/>
        <v/>
      </c>
      <c r="L345" s="2" t="str">
        <f t="shared" si="124"/>
        <v/>
      </c>
    </row>
    <row r="346" spans="1:33" x14ac:dyDescent="0.25">
      <c r="B346" t="str">
        <f t="shared" si="120"/>
        <v/>
      </c>
      <c r="G346" t="str">
        <f t="shared" si="121"/>
        <v/>
      </c>
      <c r="J346" s="77" t="str">
        <f t="shared" si="122"/>
        <v/>
      </c>
      <c r="K346" t="str">
        <f t="shared" si="123"/>
        <v/>
      </c>
      <c r="L346" s="2" t="str">
        <f t="shared" si="124"/>
        <v/>
      </c>
    </row>
    <row r="347" spans="1:33" x14ac:dyDescent="0.25">
      <c r="B347" t="str">
        <f t="shared" si="120"/>
        <v/>
      </c>
      <c r="G347" t="str">
        <f t="shared" si="121"/>
        <v/>
      </c>
      <c r="J347" s="77" t="str">
        <f t="shared" si="122"/>
        <v/>
      </c>
      <c r="K347" t="str">
        <f t="shared" si="123"/>
        <v/>
      </c>
      <c r="L347" s="2" t="str">
        <f t="shared" si="124"/>
        <v/>
      </c>
    </row>
    <row r="348" spans="1:33" x14ac:dyDescent="0.25">
      <c r="B348" t="str">
        <f t="shared" si="120"/>
        <v/>
      </c>
      <c r="G348" t="str">
        <f t="shared" si="121"/>
        <v/>
      </c>
      <c r="J348" s="77" t="str">
        <f t="shared" si="122"/>
        <v/>
      </c>
      <c r="K348" t="str">
        <f t="shared" si="123"/>
        <v/>
      </c>
      <c r="L348" s="2" t="str">
        <f t="shared" si="124"/>
        <v/>
      </c>
    </row>
    <row r="349" spans="1:33" x14ac:dyDescent="0.25">
      <c r="B349" t="str">
        <f t="shared" si="120"/>
        <v/>
      </c>
      <c r="G349" t="str">
        <f t="shared" si="121"/>
        <v/>
      </c>
      <c r="J349" s="77" t="str">
        <f t="shared" si="122"/>
        <v/>
      </c>
      <c r="K349" t="str">
        <f t="shared" si="123"/>
        <v/>
      </c>
      <c r="L349" s="2" t="str">
        <f t="shared" si="124"/>
        <v/>
      </c>
    </row>
    <row r="350" spans="1:33" x14ac:dyDescent="0.25">
      <c r="B350" t="str">
        <f t="shared" si="120"/>
        <v/>
      </c>
      <c r="G350" t="str">
        <f t="shared" si="121"/>
        <v/>
      </c>
      <c r="J350" s="77" t="str">
        <f t="shared" si="122"/>
        <v/>
      </c>
      <c r="K350" t="str">
        <f t="shared" si="123"/>
        <v/>
      </c>
      <c r="L350" s="2" t="str">
        <f t="shared" si="124"/>
        <v/>
      </c>
    </row>
    <row r="351" spans="1:33" x14ac:dyDescent="0.25">
      <c r="B351" t="str">
        <f t="shared" si="120"/>
        <v/>
      </c>
      <c r="G351" t="str">
        <f t="shared" si="121"/>
        <v/>
      </c>
      <c r="J351" s="77" t="str">
        <f t="shared" si="122"/>
        <v/>
      </c>
      <c r="K351" t="str">
        <f t="shared" si="123"/>
        <v/>
      </c>
      <c r="L351" s="2" t="str">
        <f t="shared" si="124"/>
        <v/>
      </c>
    </row>
    <row r="352" spans="1:33" x14ac:dyDescent="0.25">
      <c r="B352" t="str">
        <f t="shared" si="120"/>
        <v/>
      </c>
      <c r="G352" t="str">
        <f t="shared" si="121"/>
        <v/>
      </c>
      <c r="J352" s="77" t="str">
        <f t="shared" si="122"/>
        <v/>
      </c>
      <c r="K352" t="str">
        <f t="shared" si="123"/>
        <v/>
      </c>
      <c r="L352" s="2" t="str">
        <f t="shared" si="124"/>
        <v/>
      </c>
    </row>
    <row r="353" spans="2:12" x14ac:dyDescent="0.25">
      <c r="B353" t="str">
        <f t="shared" si="120"/>
        <v/>
      </c>
      <c r="G353" t="str">
        <f t="shared" si="121"/>
        <v/>
      </c>
      <c r="J353" s="77" t="str">
        <f t="shared" si="122"/>
        <v/>
      </c>
      <c r="K353" t="str">
        <f t="shared" si="123"/>
        <v/>
      </c>
      <c r="L353" s="2" t="str">
        <f t="shared" si="124"/>
        <v/>
      </c>
    </row>
    <row r="354" spans="2:12" x14ac:dyDescent="0.25">
      <c r="B354" t="str">
        <f t="shared" si="120"/>
        <v/>
      </c>
      <c r="G354" t="str">
        <f t="shared" si="121"/>
        <v/>
      </c>
      <c r="J354" s="77" t="str">
        <f t="shared" si="122"/>
        <v/>
      </c>
      <c r="K354" t="str">
        <f t="shared" si="123"/>
        <v/>
      </c>
      <c r="L354" s="2" t="str">
        <f t="shared" si="124"/>
        <v/>
      </c>
    </row>
    <row r="355" spans="2:12" x14ac:dyDescent="0.25">
      <c r="B355" t="str">
        <f t="shared" si="120"/>
        <v/>
      </c>
      <c r="G355" t="str">
        <f t="shared" si="121"/>
        <v/>
      </c>
      <c r="J355" s="77" t="str">
        <f t="shared" si="122"/>
        <v/>
      </c>
      <c r="K355" t="str">
        <f t="shared" si="123"/>
        <v/>
      </c>
      <c r="L355" s="2" t="str">
        <f t="shared" si="124"/>
        <v/>
      </c>
    </row>
    <row r="356" spans="2:12" x14ac:dyDescent="0.25">
      <c r="B356" t="str">
        <f t="shared" si="120"/>
        <v/>
      </c>
      <c r="G356" t="str">
        <f t="shared" si="121"/>
        <v/>
      </c>
      <c r="J356" s="77" t="str">
        <f t="shared" si="122"/>
        <v/>
      </c>
      <c r="K356" t="str">
        <f t="shared" si="123"/>
        <v/>
      </c>
      <c r="L356" s="2" t="str">
        <f t="shared" si="124"/>
        <v/>
      </c>
    </row>
    <row r="357" spans="2:12" x14ac:dyDescent="0.25">
      <c r="B357" t="str">
        <f t="shared" si="120"/>
        <v/>
      </c>
      <c r="G357" t="str">
        <f t="shared" si="121"/>
        <v/>
      </c>
      <c r="J357" s="77" t="str">
        <f t="shared" si="122"/>
        <v/>
      </c>
      <c r="K357" t="str">
        <f t="shared" si="123"/>
        <v/>
      </c>
      <c r="L357" s="2" t="str">
        <f t="shared" si="124"/>
        <v/>
      </c>
    </row>
    <row r="358" spans="2:12" x14ac:dyDescent="0.25">
      <c r="B358" t="str">
        <f t="shared" si="120"/>
        <v/>
      </c>
      <c r="G358" t="str">
        <f t="shared" si="121"/>
        <v/>
      </c>
      <c r="J358" s="77" t="str">
        <f t="shared" si="122"/>
        <v/>
      </c>
      <c r="K358" t="str">
        <f t="shared" si="123"/>
        <v/>
      </c>
      <c r="L358" s="2" t="str">
        <f t="shared" si="124"/>
        <v/>
      </c>
    </row>
    <row r="359" spans="2:12" x14ac:dyDescent="0.25">
      <c r="B359" t="str">
        <f t="shared" si="120"/>
        <v/>
      </c>
      <c r="G359" t="str">
        <f t="shared" si="121"/>
        <v/>
      </c>
      <c r="J359" s="77" t="str">
        <f t="shared" si="122"/>
        <v/>
      </c>
      <c r="K359" t="str">
        <f t="shared" si="123"/>
        <v/>
      </c>
      <c r="L359" s="2" t="str">
        <f t="shared" si="124"/>
        <v/>
      </c>
    </row>
    <row r="360" spans="2:12" x14ac:dyDescent="0.25">
      <c r="B360" t="str">
        <f t="shared" si="120"/>
        <v/>
      </c>
      <c r="G360" t="str">
        <f t="shared" si="121"/>
        <v/>
      </c>
      <c r="J360" s="77" t="str">
        <f t="shared" si="122"/>
        <v/>
      </c>
      <c r="K360" t="str">
        <f t="shared" si="123"/>
        <v/>
      </c>
      <c r="L360" s="2" t="str">
        <f t="shared" si="124"/>
        <v/>
      </c>
    </row>
    <row r="361" spans="2:12" x14ac:dyDescent="0.25">
      <c r="B361" t="str">
        <f t="shared" si="120"/>
        <v/>
      </c>
      <c r="G361" t="str">
        <f t="shared" si="121"/>
        <v/>
      </c>
      <c r="J361" s="77" t="str">
        <f t="shared" si="122"/>
        <v/>
      </c>
      <c r="K361" t="str">
        <f t="shared" si="123"/>
        <v/>
      </c>
      <c r="L361" s="2" t="str">
        <f t="shared" si="124"/>
        <v/>
      </c>
    </row>
    <row r="362" spans="2:12" x14ac:dyDescent="0.25">
      <c r="B362" t="str">
        <f t="shared" si="120"/>
        <v/>
      </c>
      <c r="G362" t="str">
        <f t="shared" si="121"/>
        <v/>
      </c>
      <c r="J362" s="77" t="str">
        <f t="shared" si="122"/>
        <v/>
      </c>
      <c r="K362" t="str">
        <f t="shared" si="123"/>
        <v/>
      </c>
      <c r="L362" s="2" t="str">
        <f t="shared" si="124"/>
        <v/>
      </c>
    </row>
    <row r="363" spans="2:12" x14ac:dyDescent="0.25">
      <c r="B363" t="str">
        <f t="shared" ref="B363:B426" si="145">IFERROR(VLOOKUP(A363,AllRunnersNoJV,2,FALSE),"")</f>
        <v/>
      </c>
      <c r="G363" t="str">
        <f t="shared" ref="G363:G426" si="146">IFERROR(VLOOKUP(A363,AllRunnersNoJV,3,FALSE),"")</f>
        <v/>
      </c>
      <c r="J363" s="77" t="str">
        <f t="shared" ref="J363:J426" si="147">IFERROR(VLOOKUP($A363,AllRunnersNoJV,6,FALSE),"")</f>
        <v/>
      </c>
      <c r="K363" t="str">
        <f t="shared" ref="K363:K426" si="148">IFERROR(VLOOKUP(A363,AllRunnersNoJV,4,FALSE),"")</f>
        <v/>
      </c>
      <c r="L363" s="2" t="str">
        <f t="shared" ref="L363:L426" si="149">IFERROR(VLOOKUP(A363,AllRunnersNoJV,5,FALSE),"")</f>
        <v/>
      </c>
    </row>
    <row r="364" spans="2:12" x14ac:dyDescent="0.25">
      <c r="B364" t="str">
        <f t="shared" si="145"/>
        <v/>
      </c>
      <c r="G364" t="str">
        <f t="shared" si="146"/>
        <v/>
      </c>
      <c r="J364" s="77" t="str">
        <f t="shared" si="147"/>
        <v/>
      </c>
      <c r="K364" t="str">
        <f t="shared" si="148"/>
        <v/>
      </c>
      <c r="L364" s="2" t="str">
        <f t="shared" si="149"/>
        <v/>
      </c>
    </row>
    <row r="365" spans="2:12" x14ac:dyDescent="0.25">
      <c r="B365" t="str">
        <f t="shared" si="145"/>
        <v/>
      </c>
      <c r="G365" t="str">
        <f t="shared" si="146"/>
        <v/>
      </c>
      <c r="J365" s="77" t="str">
        <f t="shared" si="147"/>
        <v/>
      </c>
      <c r="K365" t="str">
        <f t="shared" si="148"/>
        <v/>
      </c>
      <c r="L365" s="2" t="str">
        <f t="shared" si="149"/>
        <v/>
      </c>
    </row>
    <row r="366" spans="2:12" x14ac:dyDescent="0.25">
      <c r="B366" t="str">
        <f t="shared" si="145"/>
        <v/>
      </c>
      <c r="G366" t="str">
        <f t="shared" si="146"/>
        <v/>
      </c>
      <c r="J366" s="77" t="str">
        <f t="shared" si="147"/>
        <v/>
      </c>
      <c r="K366" t="str">
        <f t="shared" si="148"/>
        <v/>
      </c>
      <c r="L366" s="2" t="str">
        <f t="shared" si="149"/>
        <v/>
      </c>
    </row>
    <row r="367" spans="2:12" x14ac:dyDescent="0.25">
      <c r="B367" t="str">
        <f t="shared" si="145"/>
        <v/>
      </c>
      <c r="G367" t="str">
        <f t="shared" si="146"/>
        <v/>
      </c>
      <c r="J367" s="77" t="str">
        <f t="shared" si="147"/>
        <v/>
      </c>
      <c r="K367" t="str">
        <f t="shared" si="148"/>
        <v/>
      </c>
      <c r="L367" s="2" t="str">
        <f t="shared" si="149"/>
        <v/>
      </c>
    </row>
    <row r="368" spans="2:12" x14ac:dyDescent="0.25">
      <c r="B368" t="str">
        <f t="shared" si="145"/>
        <v/>
      </c>
      <c r="G368" t="str">
        <f t="shared" si="146"/>
        <v/>
      </c>
      <c r="J368" s="77" t="str">
        <f t="shared" si="147"/>
        <v/>
      </c>
      <c r="K368" t="str">
        <f t="shared" si="148"/>
        <v/>
      </c>
      <c r="L368" s="2" t="str">
        <f t="shared" si="149"/>
        <v/>
      </c>
    </row>
    <row r="369" spans="2:12" x14ac:dyDescent="0.25">
      <c r="B369" t="str">
        <f t="shared" si="145"/>
        <v/>
      </c>
      <c r="G369" t="str">
        <f t="shared" si="146"/>
        <v/>
      </c>
      <c r="J369" s="77" t="str">
        <f t="shared" si="147"/>
        <v/>
      </c>
      <c r="K369" t="str">
        <f t="shared" si="148"/>
        <v/>
      </c>
      <c r="L369" s="2" t="str">
        <f t="shared" si="149"/>
        <v/>
      </c>
    </row>
    <row r="370" spans="2:12" x14ac:dyDescent="0.25">
      <c r="B370" t="str">
        <f t="shared" si="145"/>
        <v/>
      </c>
      <c r="G370" t="str">
        <f t="shared" si="146"/>
        <v/>
      </c>
      <c r="J370" s="77" t="str">
        <f t="shared" si="147"/>
        <v/>
      </c>
      <c r="K370" t="str">
        <f t="shared" si="148"/>
        <v/>
      </c>
      <c r="L370" s="2" t="str">
        <f t="shared" si="149"/>
        <v/>
      </c>
    </row>
    <row r="371" spans="2:12" x14ac:dyDescent="0.25">
      <c r="B371" t="str">
        <f t="shared" si="145"/>
        <v/>
      </c>
      <c r="G371" t="str">
        <f t="shared" si="146"/>
        <v/>
      </c>
      <c r="J371" s="77" t="str">
        <f t="shared" si="147"/>
        <v/>
      </c>
      <c r="K371" t="str">
        <f t="shared" si="148"/>
        <v/>
      </c>
      <c r="L371" s="2" t="str">
        <f t="shared" si="149"/>
        <v/>
      </c>
    </row>
    <row r="372" spans="2:12" x14ac:dyDescent="0.25">
      <c r="B372" t="str">
        <f t="shared" si="145"/>
        <v/>
      </c>
      <c r="G372" t="str">
        <f t="shared" si="146"/>
        <v/>
      </c>
      <c r="J372" s="77" t="str">
        <f t="shared" si="147"/>
        <v/>
      </c>
      <c r="K372" t="str">
        <f t="shared" si="148"/>
        <v/>
      </c>
      <c r="L372" s="2" t="str">
        <f t="shared" si="149"/>
        <v/>
      </c>
    </row>
    <row r="373" spans="2:12" x14ac:dyDescent="0.25">
      <c r="B373" t="str">
        <f t="shared" si="145"/>
        <v/>
      </c>
      <c r="G373" t="str">
        <f t="shared" si="146"/>
        <v/>
      </c>
      <c r="J373" s="77" t="str">
        <f t="shared" si="147"/>
        <v/>
      </c>
      <c r="K373" t="str">
        <f t="shared" si="148"/>
        <v/>
      </c>
      <c r="L373" s="2" t="str">
        <f t="shared" si="149"/>
        <v/>
      </c>
    </row>
    <row r="374" spans="2:12" x14ac:dyDescent="0.25">
      <c r="B374" t="str">
        <f t="shared" si="145"/>
        <v/>
      </c>
      <c r="G374" t="str">
        <f t="shared" si="146"/>
        <v/>
      </c>
      <c r="J374" s="77" t="str">
        <f t="shared" si="147"/>
        <v/>
      </c>
      <c r="K374" t="str">
        <f t="shared" si="148"/>
        <v/>
      </c>
      <c r="L374" s="2" t="str">
        <f t="shared" si="149"/>
        <v/>
      </c>
    </row>
    <row r="375" spans="2:12" x14ac:dyDescent="0.25">
      <c r="B375" t="str">
        <f t="shared" si="145"/>
        <v/>
      </c>
      <c r="G375" t="str">
        <f t="shared" si="146"/>
        <v/>
      </c>
      <c r="J375" s="77" t="str">
        <f t="shared" si="147"/>
        <v/>
      </c>
      <c r="K375" t="str">
        <f t="shared" si="148"/>
        <v/>
      </c>
      <c r="L375" s="2" t="str">
        <f t="shared" si="149"/>
        <v/>
      </c>
    </row>
    <row r="376" spans="2:12" x14ac:dyDescent="0.25">
      <c r="B376" t="str">
        <f t="shared" si="145"/>
        <v/>
      </c>
      <c r="G376" t="str">
        <f t="shared" si="146"/>
        <v/>
      </c>
      <c r="J376" s="77" t="str">
        <f t="shared" si="147"/>
        <v/>
      </c>
      <c r="K376" t="str">
        <f t="shared" si="148"/>
        <v/>
      </c>
      <c r="L376" s="2" t="str">
        <f t="shared" si="149"/>
        <v/>
      </c>
    </row>
    <row r="377" spans="2:12" x14ac:dyDescent="0.25">
      <c r="B377" t="str">
        <f t="shared" si="145"/>
        <v/>
      </c>
      <c r="G377" t="str">
        <f t="shared" si="146"/>
        <v/>
      </c>
      <c r="J377" s="77" t="str">
        <f t="shared" si="147"/>
        <v/>
      </c>
      <c r="K377" t="str">
        <f t="shared" si="148"/>
        <v/>
      </c>
      <c r="L377" s="2" t="str">
        <f t="shared" si="149"/>
        <v/>
      </c>
    </row>
    <row r="378" spans="2:12" x14ac:dyDescent="0.25">
      <c r="B378" t="str">
        <f t="shared" si="145"/>
        <v/>
      </c>
      <c r="G378" t="str">
        <f t="shared" si="146"/>
        <v/>
      </c>
      <c r="J378" s="77" t="str">
        <f t="shared" si="147"/>
        <v/>
      </c>
      <c r="K378" t="str">
        <f t="shared" si="148"/>
        <v/>
      </c>
      <c r="L378" s="2" t="str">
        <f t="shared" si="149"/>
        <v/>
      </c>
    </row>
    <row r="379" spans="2:12" x14ac:dyDescent="0.25">
      <c r="B379" t="str">
        <f t="shared" si="145"/>
        <v/>
      </c>
      <c r="G379" t="str">
        <f t="shared" si="146"/>
        <v/>
      </c>
      <c r="J379" s="77" t="str">
        <f t="shared" si="147"/>
        <v/>
      </c>
      <c r="K379" t="str">
        <f t="shared" si="148"/>
        <v/>
      </c>
      <c r="L379" s="2" t="str">
        <f t="shared" si="149"/>
        <v/>
      </c>
    </row>
    <row r="380" spans="2:12" x14ac:dyDescent="0.25">
      <c r="B380" t="str">
        <f t="shared" si="145"/>
        <v/>
      </c>
      <c r="G380" t="str">
        <f t="shared" si="146"/>
        <v/>
      </c>
      <c r="J380" s="77" t="str">
        <f t="shared" si="147"/>
        <v/>
      </c>
      <c r="K380" t="str">
        <f t="shared" si="148"/>
        <v/>
      </c>
      <c r="L380" s="2" t="str">
        <f t="shared" si="149"/>
        <v/>
      </c>
    </row>
    <row r="381" spans="2:12" x14ac:dyDescent="0.25">
      <c r="B381" t="str">
        <f t="shared" si="145"/>
        <v/>
      </c>
      <c r="G381" t="str">
        <f t="shared" si="146"/>
        <v/>
      </c>
      <c r="J381" s="77" t="str">
        <f t="shared" si="147"/>
        <v/>
      </c>
      <c r="K381" t="str">
        <f t="shared" si="148"/>
        <v/>
      </c>
      <c r="L381" s="2" t="str">
        <f t="shared" si="149"/>
        <v/>
      </c>
    </row>
    <row r="382" spans="2:12" x14ac:dyDescent="0.25">
      <c r="B382" t="str">
        <f t="shared" si="145"/>
        <v/>
      </c>
      <c r="G382" t="str">
        <f t="shared" si="146"/>
        <v/>
      </c>
      <c r="J382" s="77" t="str">
        <f t="shared" si="147"/>
        <v/>
      </c>
      <c r="K382" t="str">
        <f t="shared" si="148"/>
        <v/>
      </c>
      <c r="L382" s="2" t="str">
        <f t="shared" si="149"/>
        <v/>
      </c>
    </row>
    <row r="383" spans="2:12" x14ac:dyDescent="0.25">
      <c r="B383" t="str">
        <f t="shared" si="145"/>
        <v/>
      </c>
      <c r="G383" t="str">
        <f t="shared" si="146"/>
        <v/>
      </c>
      <c r="J383" s="77" t="str">
        <f t="shared" si="147"/>
        <v/>
      </c>
      <c r="K383" t="str">
        <f t="shared" si="148"/>
        <v/>
      </c>
      <c r="L383" s="2" t="str">
        <f t="shared" si="149"/>
        <v/>
      </c>
    </row>
    <row r="384" spans="2:12" x14ac:dyDescent="0.25">
      <c r="B384" t="str">
        <f t="shared" si="145"/>
        <v/>
      </c>
      <c r="G384" t="str">
        <f t="shared" si="146"/>
        <v/>
      </c>
      <c r="J384" s="77" t="str">
        <f t="shared" si="147"/>
        <v/>
      </c>
      <c r="K384" t="str">
        <f t="shared" si="148"/>
        <v/>
      </c>
      <c r="L384" s="2" t="str">
        <f t="shared" si="149"/>
        <v/>
      </c>
    </row>
    <row r="385" spans="2:12" x14ac:dyDescent="0.25">
      <c r="B385" t="str">
        <f t="shared" si="145"/>
        <v/>
      </c>
      <c r="G385" t="str">
        <f t="shared" si="146"/>
        <v/>
      </c>
      <c r="J385" s="77" t="str">
        <f t="shared" si="147"/>
        <v/>
      </c>
      <c r="K385" t="str">
        <f t="shared" si="148"/>
        <v/>
      </c>
      <c r="L385" s="2" t="str">
        <f t="shared" si="149"/>
        <v/>
      </c>
    </row>
    <row r="386" spans="2:12" x14ac:dyDescent="0.25">
      <c r="B386" t="str">
        <f t="shared" si="145"/>
        <v/>
      </c>
      <c r="G386" t="str">
        <f t="shared" si="146"/>
        <v/>
      </c>
      <c r="J386" s="77" t="str">
        <f t="shared" si="147"/>
        <v/>
      </c>
      <c r="K386" t="str">
        <f t="shared" si="148"/>
        <v/>
      </c>
      <c r="L386" s="2" t="str">
        <f t="shared" si="149"/>
        <v/>
      </c>
    </row>
    <row r="387" spans="2:12" x14ac:dyDescent="0.25">
      <c r="B387" t="str">
        <f t="shared" si="145"/>
        <v/>
      </c>
      <c r="G387" t="str">
        <f t="shared" si="146"/>
        <v/>
      </c>
      <c r="J387" s="77" t="str">
        <f t="shared" si="147"/>
        <v/>
      </c>
      <c r="K387" t="str">
        <f t="shared" si="148"/>
        <v/>
      </c>
      <c r="L387" s="2" t="str">
        <f t="shared" si="149"/>
        <v/>
      </c>
    </row>
    <row r="388" spans="2:12" x14ac:dyDescent="0.25">
      <c r="B388" t="str">
        <f t="shared" si="145"/>
        <v/>
      </c>
      <c r="G388" t="str">
        <f t="shared" si="146"/>
        <v/>
      </c>
      <c r="J388" s="77" t="str">
        <f t="shared" si="147"/>
        <v/>
      </c>
      <c r="K388" t="str">
        <f t="shared" si="148"/>
        <v/>
      </c>
      <c r="L388" s="2" t="str">
        <f t="shared" si="149"/>
        <v/>
      </c>
    </row>
    <row r="389" spans="2:12" x14ac:dyDescent="0.25">
      <c r="B389" t="str">
        <f t="shared" si="145"/>
        <v/>
      </c>
      <c r="G389" t="str">
        <f t="shared" si="146"/>
        <v/>
      </c>
      <c r="J389" s="77" t="str">
        <f t="shared" si="147"/>
        <v/>
      </c>
      <c r="K389" t="str">
        <f t="shared" si="148"/>
        <v/>
      </c>
      <c r="L389" s="2" t="str">
        <f t="shared" si="149"/>
        <v/>
      </c>
    </row>
    <row r="390" spans="2:12" x14ac:dyDescent="0.25">
      <c r="B390" t="str">
        <f t="shared" si="145"/>
        <v/>
      </c>
      <c r="G390" t="str">
        <f t="shared" si="146"/>
        <v/>
      </c>
      <c r="J390" s="77" t="str">
        <f t="shared" si="147"/>
        <v/>
      </c>
      <c r="K390" t="str">
        <f t="shared" si="148"/>
        <v/>
      </c>
      <c r="L390" s="2" t="str">
        <f t="shared" si="149"/>
        <v/>
      </c>
    </row>
    <row r="391" spans="2:12" x14ac:dyDescent="0.25">
      <c r="B391" t="str">
        <f t="shared" si="145"/>
        <v/>
      </c>
      <c r="G391" t="str">
        <f t="shared" si="146"/>
        <v/>
      </c>
      <c r="J391" s="77" t="str">
        <f t="shared" si="147"/>
        <v/>
      </c>
      <c r="K391" t="str">
        <f t="shared" si="148"/>
        <v/>
      </c>
      <c r="L391" s="2" t="str">
        <f t="shared" si="149"/>
        <v/>
      </c>
    </row>
    <row r="392" spans="2:12" x14ac:dyDescent="0.25">
      <c r="B392" t="str">
        <f t="shared" si="145"/>
        <v/>
      </c>
      <c r="G392" t="str">
        <f t="shared" si="146"/>
        <v/>
      </c>
      <c r="J392" s="77" t="str">
        <f t="shared" si="147"/>
        <v/>
      </c>
      <c r="K392" t="str">
        <f t="shared" si="148"/>
        <v/>
      </c>
      <c r="L392" s="2" t="str">
        <f t="shared" si="149"/>
        <v/>
      </c>
    </row>
    <row r="393" spans="2:12" x14ac:dyDescent="0.25">
      <c r="B393" t="str">
        <f t="shared" si="145"/>
        <v/>
      </c>
      <c r="G393" t="str">
        <f t="shared" si="146"/>
        <v/>
      </c>
      <c r="J393" s="77" t="str">
        <f t="shared" si="147"/>
        <v/>
      </c>
      <c r="K393" t="str">
        <f t="shared" si="148"/>
        <v/>
      </c>
      <c r="L393" s="2" t="str">
        <f t="shared" si="149"/>
        <v/>
      </c>
    </row>
    <row r="394" spans="2:12" x14ac:dyDescent="0.25">
      <c r="B394" t="str">
        <f t="shared" si="145"/>
        <v/>
      </c>
      <c r="G394" t="str">
        <f t="shared" si="146"/>
        <v/>
      </c>
      <c r="J394" s="77" t="str">
        <f t="shared" si="147"/>
        <v/>
      </c>
      <c r="K394" t="str">
        <f t="shared" si="148"/>
        <v/>
      </c>
      <c r="L394" s="2" t="str">
        <f t="shared" si="149"/>
        <v/>
      </c>
    </row>
    <row r="395" spans="2:12" x14ac:dyDescent="0.25">
      <c r="B395" t="str">
        <f t="shared" si="145"/>
        <v/>
      </c>
      <c r="G395" t="str">
        <f t="shared" si="146"/>
        <v/>
      </c>
      <c r="J395" s="77" t="str">
        <f t="shared" si="147"/>
        <v/>
      </c>
      <c r="K395" t="str">
        <f t="shared" si="148"/>
        <v/>
      </c>
      <c r="L395" s="2" t="str">
        <f t="shared" si="149"/>
        <v/>
      </c>
    </row>
    <row r="396" spans="2:12" x14ac:dyDescent="0.25">
      <c r="B396" t="str">
        <f t="shared" si="145"/>
        <v/>
      </c>
      <c r="G396" t="str">
        <f t="shared" si="146"/>
        <v/>
      </c>
      <c r="J396" s="77" t="str">
        <f t="shared" si="147"/>
        <v/>
      </c>
      <c r="K396" t="str">
        <f t="shared" si="148"/>
        <v/>
      </c>
      <c r="L396" s="2" t="str">
        <f t="shared" si="149"/>
        <v/>
      </c>
    </row>
    <row r="397" spans="2:12" x14ac:dyDescent="0.25">
      <c r="B397" t="str">
        <f t="shared" si="145"/>
        <v/>
      </c>
      <c r="G397" t="str">
        <f t="shared" si="146"/>
        <v/>
      </c>
      <c r="J397" s="77" t="str">
        <f t="shared" si="147"/>
        <v/>
      </c>
      <c r="K397" t="str">
        <f t="shared" si="148"/>
        <v/>
      </c>
      <c r="L397" s="2" t="str">
        <f t="shared" si="149"/>
        <v/>
      </c>
    </row>
    <row r="398" spans="2:12" x14ac:dyDescent="0.25">
      <c r="B398" t="str">
        <f t="shared" si="145"/>
        <v/>
      </c>
      <c r="G398" t="str">
        <f t="shared" si="146"/>
        <v/>
      </c>
      <c r="J398" s="77" t="str">
        <f t="shared" si="147"/>
        <v/>
      </c>
      <c r="K398" t="str">
        <f t="shared" si="148"/>
        <v/>
      </c>
      <c r="L398" s="2" t="str">
        <f t="shared" si="149"/>
        <v/>
      </c>
    </row>
    <row r="399" spans="2:12" x14ac:dyDescent="0.25">
      <c r="B399" t="str">
        <f t="shared" si="145"/>
        <v/>
      </c>
      <c r="G399" t="str">
        <f t="shared" si="146"/>
        <v/>
      </c>
      <c r="J399" s="77" t="str">
        <f t="shared" si="147"/>
        <v/>
      </c>
      <c r="K399" t="str">
        <f t="shared" si="148"/>
        <v/>
      </c>
      <c r="L399" s="2" t="str">
        <f t="shared" si="149"/>
        <v/>
      </c>
    </row>
    <row r="400" spans="2:12" x14ac:dyDescent="0.25">
      <c r="B400" t="str">
        <f t="shared" si="145"/>
        <v/>
      </c>
      <c r="G400" t="str">
        <f t="shared" si="146"/>
        <v/>
      </c>
      <c r="J400" s="77" t="str">
        <f t="shared" si="147"/>
        <v/>
      </c>
      <c r="K400" t="str">
        <f t="shared" si="148"/>
        <v/>
      </c>
      <c r="L400" s="2" t="str">
        <f t="shared" si="149"/>
        <v/>
      </c>
    </row>
    <row r="401" spans="2:12" x14ac:dyDescent="0.25">
      <c r="B401" t="str">
        <f t="shared" si="145"/>
        <v/>
      </c>
      <c r="G401" t="str">
        <f t="shared" si="146"/>
        <v/>
      </c>
      <c r="J401" s="77" t="str">
        <f t="shared" si="147"/>
        <v/>
      </c>
      <c r="K401" t="str">
        <f t="shared" si="148"/>
        <v/>
      </c>
      <c r="L401" s="2" t="str">
        <f t="shared" si="149"/>
        <v/>
      </c>
    </row>
    <row r="402" spans="2:12" x14ac:dyDescent="0.25">
      <c r="B402" t="str">
        <f t="shared" si="145"/>
        <v/>
      </c>
      <c r="G402" t="str">
        <f t="shared" si="146"/>
        <v/>
      </c>
      <c r="J402" s="77" t="str">
        <f t="shared" si="147"/>
        <v/>
      </c>
      <c r="K402" t="str">
        <f t="shared" si="148"/>
        <v/>
      </c>
      <c r="L402" s="2" t="str">
        <f t="shared" si="149"/>
        <v/>
      </c>
    </row>
    <row r="403" spans="2:12" x14ac:dyDescent="0.25">
      <c r="B403" t="str">
        <f t="shared" si="145"/>
        <v/>
      </c>
      <c r="G403" t="str">
        <f t="shared" si="146"/>
        <v/>
      </c>
      <c r="J403" s="77" t="str">
        <f t="shared" si="147"/>
        <v/>
      </c>
      <c r="K403" t="str">
        <f t="shared" si="148"/>
        <v/>
      </c>
      <c r="L403" s="2" t="str">
        <f t="shared" si="149"/>
        <v/>
      </c>
    </row>
    <row r="404" spans="2:12" x14ac:dyDescent="0.25">
      <c r="B404" t="str">
        <f t="shared" si="145"/>
        <v/>
      </c>
      <c r="G404" t="str">
        <f t="shared" si="146"/>
        <v/>
      </c>
      <c r="J404" s="77" t="str">
        <f t="shared" si="147"/>
        <v/>
      </c>
      <c r="K404" t="str">
        <f t="shared" si="148"/>
        <v/>
      </c>
      <c r="L404" s="2" t="str">
        <f t="shared" si="149"/>
        <v/>
      </c>
    </row>
    <row r="405" spans="2:12" x14ac:dyDescent="0.25">
      <c r="B405" t="str">
        <f t="shared" si="145"/>
        <v/>
      </c>
      <c r="G405" t="str">
        <f t="shared" si="146"/>
        <v/>
      </c>
      <c r="J405" s="77" t="str">
        <f t="shared" si="147"/>
        <v/>
      </c>
      <c r="K405" t="str">
        <f t="shared" si="148"/>
        <v/>
      </c>
      <c r="L405" s="2" t="str">
        <f t="shared" si="149"/>
        <v/>
      </c>
    </row>
    <row r="406" spans="2:12" x14ac:dyDescent="0.25">
      <c r="B406" t="str">
        <f t="shared" si="145"/>
        <v/>
      </c>
      <c r="G406" t="str">
        <f t="shared" si="146"/>
        <v/>
      </c>
      <c r="J406" s="77" t="str">
        <f t="shared" si="147"/>
        <v/>
      </c>
      <c r="K406" t="str">
        <f t="shared" si="148"/>
        <v/>
      </c>
      <c r="L406" s="2" t="str">
        <f t="shared" si="149"/>
        <v/>
      </c>
    </row>
    <row r="407" spans="2:12" x14ac:dyDescent="0.25">
      <c r="B407" t="str">
        <f t="shared" si="145"/>
        <v/>
      </c>
      <c r="G407" t="str">
        <f t="shared" si="146"/>
        <v/>
      </c>
      <c r="J407" s="77" t="str">
        <f t="shared" si="147"/>
        <v/>
      </c>
      <c r="K407" t="str">
        <f t="shared" si="148"/>
        <v/>
      </c>
      <c r="L407" s="2" t="str">
        <f t="shared" si="149"/>
        <v/>
      </c>
    </row>
    <row r="408" spans="2:12" x14ac:dyDescent="0.25">
      <c r="B408" t="str">
        <f t="shared" si="145"/>
        <v/>
      </c>
      <c r="G408" t="str">
        <f t="shared" si="146"/>
        <v/>
      </c>
      <c r="J408" s="77" t="str">
        <f t="shared" si="147"/>
        <v/>
      </c>
      <c r="K408" t="str">
        <f t="shared" si="148"/>
        <v/>
      </c>
      <c r="L408" s="2" t="str">
        <f t="shared" si="149"/>
        <v/>
      </c>
    </row>
    <row r="409" spans="2:12" x14ac:dyDescent="0.25">
      <c r="B409" t="str">
        <f t="shared" si="145"/>
        <v/>
      </c>
      <c r="G409" t="str">
        <f t="shared" si="146"/>
        <v/>
      </c>
      <c r="J409" s="77" t="str">
        <f t="shared" si="147"/>
        <v/>
      </c>
      <c r="K409" t="str">
        <f t="shared" si="148"/>
        <v/>
      </c>
      <c r="L409" s="2" t="str">
        <f t="shared" si="149"/>
        <v/>
      </c>
    </row>
    <row r="410" spans="2:12" x14ac:dyDescent="0.25">
      <c r="B410" t="str">
        <f t="shared" si="145"/>
        <v/>
      </c>
      <c r="G410" t="str">
        <f t="shared" si="146"/>
        <v/>
      </c>
      <c r="J410" s="77" t="str">
        <f t="shared" si="147"/>
        <v/>
      </c>
      <c r="K410" t="str">
        <f t="shared" si="148"/>
        <v/>
      </c>
      <c r="L410" s="2" t="str">
        <f t="shared" si="149"/>
        <v/>
      </c>
    </row>
    <row r="411" spans="2:12" x14ac:dyDescent="0.25">
      <c r="B411" t="str">
        <f t="shared" si="145"/>
        <v/>
      </c>
      <c r="G411" t="str">
        <f t="shared" si="146"/>
        <v/>
      </c>
      <c r="J411" s="77" t="str">
        <f t="shared" si="147"/>
        <v/>
      </c>
      <c r="K411" t="str">
        <f t="shared" si="148"/>
        <v/>
      </c>
      <c r="L411" s="2" t="str">
        <f t="shared" si="149"/>
        <v/>
      </c>
    </row>
    <row r="412" spans="2:12" x14ac:dyDescent="0.25">
      <c r="B412" t="str">
        <f t="shared" si="145"/>
        <v/>
      </c>
      <c r="G412" t="str">
        <f t="shared" si="146"/>
        <v/>
      </c>
      <c r="J412" s="77" t="str">
        <f t="shared" si="147"/>
        <v/>
      </c>
      <c r="K412" t="str">
        <f t="shared" si="148"/>
        <v/>
      </c>
      <c r="L412" s="2" t="str">
        <f t="shared" si="149"/>
        <v/>
      </c>
    </row>
    <row r="413" spans="2:12" x14ac:dyDescent="0.25">
      <c r="B413" t="str">
        <f t="shared" si="145"/>
        <v/>
      </c>
      <c r="G413" t="str">
        <f t="shared" si="146"/>
        <v/>
      </c>
      <c r="J413" s="77" t="str">
        <f t="shared" si="147"/>
        <v/>
      </c>
      <c r="K413" t="str">
        <f t="shared" si="148"/>
        <v/>
      </c>
      <c r="L413" s="2" t="str">
        <f t="shared" si="149"/>
        <v/>
      </c>
    </row>
    <row r="414" spans="2:12" x14ac:dyDescent="0.25">
      <c r="B414" t="str">
        <f t="shared" si="145"/>
        <v/>
      </c>
      <c r="G414" t="str">
        <f t="shared" si="146"/>
        <v/>
      </c>
      <c r="J414" s="77" t="str">
        <f t="shared" si="147"/>
        <v/>
      </c>
      <c r="K414" t="str">
        <f t="shared" si="148"/>
        <v/>
      </c>
      <c r="L414" s="2" t="str">
        <f t="shared" si="149"/>
        <v/>
      </c>
    </row>
    <row r="415" spans="2:12" x14ac:dyDescent="0.25">
      <c r="B415" t="str">
        <f t="shared" si="145"/>
        <v/>
      </c>
      <c r="G415" t="str">
        <f t="shared" si="146"/>
        <v/>
      </c>
      <c r="J415" s="77" t="str">
        <f t="shared" si="147"/>
        <v/>
      </c>
      <c r="K415" t="str">
        <f t="shared" si="148"/>
        <v/>
      </c>
      <c r="L415" s="2" t="str">
        <f t="shared" si="149"/>
        <v/>
      </c>
    </row>
    <row r="416" spans="2:12" x14ac:dyDescent="0.25">
      <c r="B416" t="str">
        <f t="shared" si="145"/>
        <v/>
      </c>
      <c r="G416" t="str">
        <f t="shared" si="146"/>
        <v/>
      </c>
      <c r="J416" s="77" t="str">
        <f t="shared" si="147"/>
        <v/>
      </c>
      <c r="K416" t="str">
        <f t="shared" si="148"/>
        <v/>
      </c>
      <c r="L416" s="2" t="str">
        <f t="shared" si="149"/>
        <v/>
      </c>
    </row>
    <row r="417" spans="2:12" x14ac:dyDescent="0.25">
      <c r="B417" t="str">
        <f t="shared" si="145"/>
        <v/>
      </c>
      <c r="G417" t="str">
        <f t="shared" si="146"/>
        <v/>
      </c>
      <c r="J417" s="77" t="str">
        <f t="shared" si="147"/>
        <v/>
      </c>
      <c r="K417" t="str">
        <f t="shared" si="148"/>
        <v/>
      </c>
      <c r="L417" s="2" t="str">
        <f t="shared" si="149"/>
        <v/>
      </c>
    </row>
    <row r="418" spans="2:12" x14ac:dyDescent="0.25">
      <c r="B418" t="str">
        <f t="shared" si="145"/>
        <v/>
      </c>
      <c r="G418" t="str">
        <f t="shared" si="146"/>
        <v/>
      </c>
      <c r="J418" s="77" t="str">
        <f t="shared" si="147"/>
        <v/>
      </c>
      <c r="K418" t="str">
        <f t="shared" si="148"/>
        <v/>
      </c>
      <c r="L418" s="2" t="str">
        <f t="shared" si="149"/>
        <v/>
      </c>
    </row>
    <row r="419" spans="2:12" x14ac:dyDescent="0.25">
      <c r="B419" t="str">
        <f t="shared" si="145"/>
        <v/>
      </c>
      <c r="G419" t="str">
        <f t="shared" si="146"/>
        <v/>
      </c>
      <c r="J419" s="77" t="str">
        <f t="shared" si="147"/>
        <v/>
      </c>
      <c r="K419" t="str">
        <f t="shared" si="148"/>
        <v/>
      </c>
      <c r="L419" s="2" t="str">
        <f t="shared" si="149"/>
        <v/>
      </c>
    </row>
    <row r="420" spans="2:12" x14ac:dyDescent="0.25">
      <c r="B420" t="str">
        <f t="shared" si="145"/>
        <v/>
      </c>
      <c r="G420" t="str">
        <f t="shared" si="146"/>
        <v/>
      </c>
      <c r="J420" s="77" t="str">
        <f t="shared" si="147"/>
        <v/>
      </c>
      <c r="K420" t="str">
        <f t="shared" si="148"/>
        <v/>
      </c>
      <c r="L420" s="2" t="str">
        <f t="shared" si="149"/>
        <v/>
      </c>
    </row>
    <row r="421" spans="2:12" x14ac:dyDescent="0.25">
      <c r="B421" t="str">
        <f t="shared" si="145"/>
        <v/>
      </c>
      <c r="G421" t="str">
        <f t="shared" si="146"/>
        <v/>
      </c>
      <c r="J421" s="77" t="str">
        <f t="shared" si="147"/>
        <v/>
      </c>
      <c r="K421" t="str">
        <f t="shared" si="148"/>
        <v/>
      </c>
      <c r="L421" s="2" t="str">
        <f t="shared" si="149"/>
        <v/>
      </c>
    </row>
    <row r="422" spans="2:12" x14ac:dyDescent="0.25">
      <c r="B422" t="str">
        <f t="shared" si="145"/>
        <v/>
      </c>
      <c r="G422" t="str">
        <f t="shared" si="146"/>
        <v/>
      </c>
      <c r="J422" s="77" t="str">
        <f t="shared" si="147"/>
        <v/>
      </c>
      <c r="K422" t="str">
        <f t="shared" si="148"/>
        <v/>
      </c>
      <c r="L422" s="2" t="str">
        <f t="shared" si="149"/>
        <v/>
      </c>
    </row>
    <row r="423" spans="2:12" x14ac:dyDescent="0.25">
      <c r="B423" t="str">
        <f t="shared" si="145"/>
        <v/>
      </c>
      <c r="G423" t="str">
        <f t="shared" si="146"/>
        <v/>
      </c>
      <c r="J423" s="77" t="str">
        <f t="shared" si="147"/>
        <v/>
      </c>
      <c r="K423" t="str">
        <f t="shared" si="148"/>
        <v/>
      </c>
      <c r="L423" s="2" t="str">
        <f t="shared" si="149"/>
        <v/>
      </c>
    </row>
    <row r="424" spans="2:12" x14ac:dyDescent="0.25">
      <c r="B424" t="str">
        <f t="shared" si="145"/>
        <v/>
      </c>
      <c r="G424" t="str">
        <f t="shared" si="146"/>
        <v/>
      </c>
      <c r="J424" s="77" t="str">
        <f t="shared" si="147"/>
        <v/>
      </c>
      <c r="K424" t="str">
        <f t="shared" si="148"/>
        <v/>
      </c>
      <c r="L424" s="2" t="str">
        <f t="shared" si="149"/>
        <v/>
      </c>
    </row>
    <row r="425" spans="2:12" x14ac:dyDescent="0.25">
      <c r="B425" t="str">
        <f t="shared" si="145"/>
        <v/>
      </c>
      <c r="G425" t="str">
        <f t="shared" si="146"/>
        <v/>
      </c>
      <c r="J425" s="77" t="str">
        <f t="shared" si="147"/>
        <v/>
      </c>
      <c r="K425" t="str">
        <f t="shared" si="148"/>
        <v/>
      </c>
      <c r="L425" s="2" t="str">
        <f t="shared" si="149"/>
        <v/>
      </c>
    </row>
    <row r="426" spans="2:12" x14ac:dyDescent="0.25">
      <c r="B426" t="str">
        <f t="shared" si="145"/>
        <v/>
      </c>
      <c r="G426" t="str">
        <f t="shared" si="146"/>
        <v/>
      </c>
      <c r="J426" s="77" t="str">
        <f t="shared" si="147"/>
        <v/>
      </c>
      <c r="K426" t="str">
        <f t="shared" si="148"/>
        <v/>
      </c>
      <c r="L426" s="2" t="str">
        <f t="shared" si="149"/>
        <v/>
      </c>
    </row>
    <row r="427" spans="2:12" x14ac:dyDescent="0.25">
      <c r="B427" t="str">
        <f t="shared" ref="B427:B490" si="150">IFERROR(VLOOKUP(A427,AllRunnersNoJV,2,FALSE),"")</f>
        <v/>
      </c>
      <c r="G427" t="str">
        <f t="shared" ref="G427:G490" si="151">IFERROR(VLOOKUP(A427,AllRunnersNoJV,3,FALSE),"")</f>
        <v/>
      </c>
      <c r="J427" s="77" t="str">
        <f t="shared" ref="J427:J490" si="152">IFERROR(VLOOKUP($A427,AllRunnersNoJV,6,FALSE),"")</f>
        <v/>
      </c>
      <c r="K427" t="str">
        <f t="shared" ref="K427:K490" si="153">IFERROR(VLOOKUP(A427,AllRunnersNoJV,4,FALSE),"")</f>
        <v/>
      </c>
      <c r="L427" s="2" t="str">
        <f t="shared" ref="L427:L490" si="154">IFERROR(VLOOKUP(A427,AllRunnersNoJV,5,FALSE),"")</f>
        <v/>
      </c>
    </row>
    <row r="428" spans="2:12" x14ac:dyDescent="0.25">
      <c r="B428" t="str">
        <f t="shared" si="150"/>
        <v/>
      </c>
      <c r="G428" t="str">
        <f t="shared" si="151"/>
        <v/>
      </c>
      <c r="J428" s="77" t="str">
        <f t="shared" si="152"/>
        <v/>
      </c>
      <c r="K428" t="str">
        <f t="shared" si="153"/>
        <v/>
      </c>
      <c r="L428" s="2" t="str">
        <f t="shared" si="154"/>
        <v/>
      </c>
    </row>
    <row r="429" spans="2:12" x14ac:dyDescent="0.25">
      <c r="B429" t="str">
        <f t="shared" si="150"/>
        <v/>
      </c>
      <c r="G429" t="str">
        <f t="shared" si="151"/>
        <v/>
      </c>
      <c r="J429" s="77" t="str">
        <f t="shared" si="152"/>
        <v/>
      </c>
      <c r="K429" t="str">
        <f t="shared" si="153"/>
        <v/>
      </c>
      <c r="L429" s="2" t="str">
        <f t="shared" si="154"/>
        <v/>
      </c>
    </row>
    <row r="430" spans="2:12" x14ac:dyDescent="0.25">
      <c r="B430" t="str">
        <f t="shared" si="150"/>
        <v/>
      </c>
      <c r="G430" t="str">
        <f t="shared" si="151"/>
        <v/>
      </c>
      <c r="J430" s="77" t="str">
        <f t="shared" si="152"/>
        <v/>
      </c>
      <c r="K430" t="str">
        <f t="shared" si="153"/>
        <v/>
      </c>
      <c r="L430" s="2" t="str">
        <f t="shared" si="154"/>
        <v/>
      </c>
    </row>
    <row r="431" spans="2:12" x14ac:dyDescent="0.25">
      <c r="B431" t="str">
        <f t="shared" si="150"/>
        <v/>
      </c>
      <c r="G431" t="str">
        <f t="shared" si="151"/>
        <v/>
      </c>
      <c r="J431" s="77" t="str">
        <f t="shared" si="152"/>
        <v/>
      </c>
      <c r="K431" t="str">
        <f t="shared" si="153"/>
        <v/>
      </c>
      <c r="L431" s="2" t="str">
        <f t="shared" si="154"/>
        <v/>
      </c>
    </row>
    <row r="432" spans="2:12" x14ac:dyDescent="0.25">
      <c r="B432" t="str">
        <f t="shared" si="150"/>
        <v/>
      </c>
      <c r="G432" t="str">
        <f t="shared" si="151"/>
        <v/>
      </c>
      <c r="J432" s="77" t="str">
        <f t="shared" si="152"/>
        <v/>
      </c>
      <c r="K432" t="str">
        <f t="shared" si="153"/>
        <v/>
      </c>
      <c r="L432" s="2" t="str">
        <f t="shared" si="154"/>
        <v/>
      </c>
    </row>
    <row r="433" spans="2:12" x14ac:dyDescent="0.25">
      <c r="B433" t="str">
        <f t="shared" si="150"/>
        <v/>
      </c>
      <c r="G433" t="str">
        <f t="shared" si="151"/>
        <v/>
      </c>
      <c r="J433" s="77" t="str">
        <f t="shared" si="152"/>
        <v/>
      </c>
      <c r="K433" t="str">
        <f t="shared" si="153"/>
        <v/>
      </c>
      <c r="L433" s="2" t="str">
        <f t="shared" si="154"/>
        <v/>
      </c>
    </row>
    <row r="434" spans="2:12" x14ac:dyDescent="0.25">
      <c r="B434" t="str">
        <f t="shared" si="150"/>
        <v/>
      </c>
      <c r="G434" t="str">
        <f t="shared" si="151"/>
        <v/>
      </c>
      <c r="J434" s="77" t="str">
        <f t="shared" si="152"/>
        <v/>
      </c>
      <c r="K434" t="str">
        <f t="shared" si="153"/>
        <v/>
      </c>
      <c r="L434" s="2" t="str">
        <f t="shared" si="154"/>
        <v/>
      </c>
    </row>
    <row r="435" spans="2:12" x14ac:dyDescent="0.25">
      <c r="B435" t="str">
        <f t="shared" si="150"/>
        <v/>
      </c>
      <c r="G435" t="str">
        <f t="shared" si="151"/>
        <v/>
      </c>
      <c r="J435" s="77" t="str">
        <f t="shared" si="152"/>
        <v/>
      </c>
      <c r="K435" t="str">
        <f t="shared" si="153"/>
        <v/>
      </c>
      <c r="L435" s="2" t="str">
        <f t="shared" si="154"/>
        <v/>
      </c>
    </row>
    <row r="436" spans="2:12" x14ac:dyDescent="0.25">
      <c r="B436" t="str">
        <f t="shared" si="150"/>
        <v/>
      </c>
      <c r="G436" t="str">
        <f t="shared" si="151"/>
        <v/>
      </c>
      <c r="J436" s="77" t="str">
        <f t="shared" si="152"/>
        <v/>
      </c>
      <c r="K436" t="str">
        <f t="shared" si="153"/>
        <v/>
      </c>
      <c r="L436" s="2" t="str">
        <f t="shared" si="154"/>
        <v/>
      </c>
    </row>
    <row r="437" spans="2:12" x14ac:dyDescent="0.25">
      <c r="B437" t="str">
        <f t="shared" si="150"/>
        <v/>
      </c>
      <c r="G437" t="str">
        <f t="shared" si="151"/>
        <v/>
      </c>
      <c r="J437" s="77" t="str">
        <f t="shared" si="152"/>
        <v/>
      </c>
      <c r="K437" t="str">
        <f t="shared" si="153"/>
        <v/>
      </c>
      <c r="L437" s="2" t="str">
        <f t="shared" si="154"/>
        <v/>
      </c>
    </row>
    <row r="438" spans="2:12" x14ac:dyDescent="0.25">
      <c r="B438" t="str">
        <f t="shared" si="150"/>
        <v/>
      </c>
      <c r="G438" t="str">
        <f t="shared" si="151"/>
        <v/>
      </c>
      <c r="J438" s="77" t="str">
        <f t="shared" si="152"/>
        <v/>
      </c>
      <c r="K438" t="str">
        <f t="shared" si="153"/>
        <v/>
      </c>
      <c r="L438" s="2" t="str">
        <f t="shared" si="154"/>
        <v/>
      </c>
    </row>
    <row r="439" spans="2:12" x14ac:dyDescent="0.25">
      <c r="B439" t="str">
        <f t="shared" si="150"/>
        <v/>
      </c>
      <c r="G439" t="str">
        <f t="shared" si="151"/>
        <v/>
      </c>
      <c r="J439" s="77" t="str">
        <f t="shared" si="152"/>
        <v/>
      </c>
      <c r="K439" t="str">
        <f t="shared" si="153"/>
        <v/>
      </c>
      <c r="L439" s="2" t="str">
        <f t="shared" si="154"/>
        <v/>
      </c>
    </row>
    <row r="440" spans="2:12" x14ac:dyDescent="0.25">
      <c r="B440" t="str">
        <f t="shared" si="150"/>
        <v/>
      </c>
      <c r="G440" t="str">
        <f t="shared" si="151"/>
        <v/>
      </c>
      <c r="J440" s="77" t="str">
        <f t="shared" si="152"/>
        <v/>
      </c>
      <c r="K440" t="str">
        <f t="shared" si="153"/>
        <v/>
      </c>
      <c r="L440" s="2" t="str">
        <f t="shared" si="154"/>
        <v/>
      </c>
    </row>
    <row r="441" spans="2:12" x14ac:dyDescent="0.25">
      <c r="B441" t="str">
        <f t="shared" si="150"/>
        <v/>
      </c>
      <c r="G441" t="str">
        <f t="shared" si="151"/>
        <v/>
      </c>
      <c r="J441" s="77" t="str">
        <f t="shared" si="152"/>
        <v/>
      </c>
      <c r="K441" t="str">
        <f t="shared" si="153"/>
        <v/>
      </c>
      <c r="L441" s="2" t="str">
        <f t="shared" si="154"/>
        <v/>
      </c>
    </row>
    <row r="442" spans="2:12" x14ac:dyDescent="0.25">
      <c r="B442" t="str">
        <f t="shared" si="150"/>
        <v/>
      </c>
      <c r="G442" t="str">
        <f t="shared" si="151"/>
        <v/>
      </c>
      <c r="J442" s="77" t="str">
        <f t="shared" si="152"/>
        <v/>
      </c>
      <c r="K442" t="str">
        <f t="shared" si="153"/>
        <v/>
      </c>
      <c r="L442" s="2" t="str">
        <f t="shared" si="154"/>
        <v/>
      </c>
    </row>
    <row r="443" spans="2:12" x14ac:dyDescent="0.25">
      <c r="B443" t="str">
        <f t="shared" si="150"/>
        <v/>
      </c>
      <c r="G443" t="str">
        <f t="shared" si="151"/>
        <v/>
      </c>
      <c r="J443" s="77" t="str">
        <f t="shared" si="152"/>
        <v/>
      </c>
      <c r="K443" t="str">
        <f t="shared" si="153"/>
        <v/>
      </c>
      <c r="L443" s="2" t="str">
        <f t="shared" si="154"/>
        <v/>
      </c>
    </row>
    <row r="444" spans="2:12" x14ac:dyDescent="0.25">
      <c r="B444" t="str">
        <f t="shared" si="150"/>
        <v/>
      </c>
      <c r="G444" t="str">
        <f t="shared" si="151"/>
        <v/>
      </c>
      <c r="J444" s="77" t="str">
        <f t="shared" si="152"/>
        <v/>
      </c>
      <c r="K444" t="str">
        <f t="shared" si="153"/>
        <v/>
      </c>
      <c r="L444" s="2" t="str">
        <f t="shared" si="154"/>
        <v/>
      </c>
    </row>
    <row r="445" spans="2:12" x14ac:dyDescent="0.25">
      <c r="B445" t="str">
        <f t="shared" si="150"/>
        <v/>
      </c>
      <c r="G445" t="str">
        <f t="shared" si="151"/>
        <v/>
      </c>
      <c r="J445" s="77" t="str">
        <f t="shared" si="152"/>
        <v/>
      </c>
      <c r="K445" t="str">
        <f t="shared" si="153"/>
        <v/>
      </c>
      <c r="L445" s="2" t="str">
        <f t="shared" si="154"/>
        <v/>
      </c>
    </row>
    <row r="446" spans="2:12" x14ac:dyDescent="0.25">
      <c r="B446" t="str">
        <f t="shared" si="150"/>
        <v/>
      </c>
      <c r="G446" t="str">
        <f t="shared" si="151"/>
        <v/>
      </c>
      <c r="J446" s="77" t="str">
        <f t="shared" si="152"/>
        <v/>
      </c>
      <c r="K446" t="str">
        <f t="shared" si="153"/>
        <v/>
      </c>
      <c r="L446" s="2" t="str">
        <f t="shared" si="154"/>
        <v/>
      </c>
    </row>
    <row r="447" spans="2:12" x14ac:dyDescent="0.25">
      <c r="B447" t="str">
        <f t="shared" si="150"/>
        <v/>
      </c>
      <c r="G447" t="str">
        <f t="shared" si="151"/>
        <v/>
      </c>
      <c r="J447" s="77" t="str">
        <f t="shared" si="152"/>
        <v/>
      </c>
      <c r="K447" t="str">
        <f t="shared" si="153"/>
        <v/>
      </c>
      <c r="L447" s="2" t="str">
        <f t="shared" si="154"/>
        <v/>
      </c>
    </row>
    <row r="448" spans="2:12" x14ac:dyDescent="0.25">
      <c r="B448" t="str">
        <f t="shared" si="150"/>
        <v/>
      </c>
      <c r="G448" t="str">
        <f t="shared" si="151"/>
        <v/>
      </c>
      <c r="J448" s="77" t="str">
        <f t="shared" si="152"/>
        <v/>
      </c>
      <c r="K448" t="str">
        <f t="shared" si="153"/>
        <v/>
      </c>
      <c r="L448" s="2" t="str">
        <f t="shared" si="154"/>
        <v/>
      </c>
    </row>
    <row r="449" spans="2:12" x14ac:dyDescent="0.25">
      <c r="B449" t="str">
        <f t="shared" si="150"/>
        <v/>
      </c>
      <c r="G449" t="str">
        <f t="shared" si="151"/>
        <v/>
      </c>
      <c r="J449" s="77" t="str">
        <f t="shared" si="152"/>
        <v/>
      </c>
      <c r="K449" t="str">
        <f t="shared" si="153"/>
        <v/>
      </c>
      <c r="L449" s="2" t="str">
        <f t="shared" si="154"/>
        <v/>
      </c>
    </row>
    <row r="450" spans="2:12" x14ac:dyDescent="0.25">
      <c r="B450" t="str">
        <f t="shared" si="150"/>
        <v/>
      </c>
      <c r="G450" t="str">
        <f t="shared" si="151"/>
        <v/>
      </c>
      <c r="J450" s="77" t="str">
        <f t="shared" si="152"/>
        <v/>
      </c>
      <c r="K450" t="str">
        <f t="shared" si="153"/>
        <v/>
      </c>
      <c r="L450" s="2" t="str">
        <f t="shared" si="154"/>
        <v/>
      </c>
    </row>
    <row r="451" spans="2:12" x14ac:dyDescent="0.25">
      <c r="B451" t="str">
        <f t="shared" si="150"/>
        <v/>
      </c>
      <c r="G451" t="str">
        <f t="shared" si="151"/>
        <v/>
      </c>
      <c r="J451" s="77" t="str">
        <f t="shared" si="152"/>
        <v/>
      </c>
      <c r="K451" t="str">
        <f t="shared" si="153"/>
        <v/>
      </c>
      <c r="L451" s="2" t="str">
        <f t="shared" si="154"/>
        <v/>
      </c>
    </row>
    <row r="452" spans="2:12" x14ac:dyDescent="0.25">
      <c r="B452" t="str">
        <f t="shared" si="150"/>
        <v/>
      </c>
      <c r="G452" t="str">
        <f t="shared" si="151"/>
        <v/>
      </c>
      <c r="J452" s="77" t="str">
        <f t="shared" si="152"/>
        <v/>
      </c>
      <c r="K452" t="str">
        <f t="shared" si="153"/>
        <v/>
      </c>
      <c r="L452" s="2" t="str">
        <f t="shared" si="154"/>
        <v/>
      </c>
    </row>
    <row r="453" spans="2:12" x14ac:dyDescent="0.25">
      <c r="B453" t="str">
        <f t="shared" si="150"/>
        <v/>
      </c>
      <c r="G453" t="str">
        <f t="shared" si="151"/>
        <v/>
      </c>
      <c r="J453" s="77" t="str">
        <f t="shared" si="152"/>
        <v/>
      </c>
      <c r="K453" t="str">
        <f t="shared" si="153"/>
        <v/>
      </c>
      <c r="L453" s="2" t="str">
        <f t="shared" si="154"/>
        <v/>
      </c>
    </row>
    <row r="454" spans="2:12" x14ac:dyDescent="0.25">
      <c r="B454" t="str">
        <f t="shared" si="150"/>
        <v/>
      </c>
      <c r="G454" t="str">
        <f t="shared" si="151"/>
        <v/>
      </c>
      <c r="J454" s="77" t="str">
        <f t="shared" si="152"/>
        <v/>
      </c>
      <c r="K454" t="str">
        <f t="shared" si="153"/>
        <v/>
      </c>
      <c r="L454" s="2" t="str">
        <f t="shared" si="154"/>
        <v/>
      </c>
    </row>
    <row r="455" spans="2:12" x14ac:dyDescent="0.25">
      <c r="B455" t="str">
        <f t="shared" si="150"/>
        <v/>
      </c>
      <c r="G455" t="str">
        <f t="shared" si="151"/>
        <v/>
      </c>
      <c r="J455" s="77" t="str">
        <f t="shared" si="152"/>
        <v/>
      </c>
      <c r="K455" t="str">
        <f t="shared" si="153"/>
        <v/>
      </c>
      <c r="L455" s="2" t="str">
        <f t="shared" si="154"/>
        <v/>
      </c>
    </row>
    <row r="456" spans="2:12" x14ac:dyDescent="0.25">
      <c r="B456" t="str">
        <f t="shared" si="150"/>
        <v/>
      </c>
      <c r="G456" t="str">
        <f t="shared" si="151"/>
        <v/>
      </c>
      <c r="J456" s="77" t="str">
        <f t="shared" si="152"/>
        <v/>
      </c>
      <c r="K456" t="str">
        <f t="shared" si="153"/>
        <v/>
      </c>
      <c r="L456" s="2" t="str">
        <f t="shared" si="154"/>
        <v/>
      </c>
    </row>
    <row r="457" spans="2:12" x14ac:dyDescent="0.25">
      <c r="B457" t="str">
        <f t="shared" si="150"/>
        <v/>
      </c>
      <c r="G457" t="str">
        <f t="shared" si="151"/>
        <v/>
      </c>
      <c r="J457" s="77" t="str">
        <f t="shared" si="152"/>
        <v/>
      </c>
      <c r="K457" t="str">
        <f t="shared" si="153"/>
        <v/>
      </c>
      <c r="L457" s="2" t="str">
        <f t="shared" si="154"/>
        <v/>
      </c>
    </row>
    <row r="458" spans="2:12" x14ac:dyDescent="0.25">
      <c r="B458" t="str">
        <f t="shared" si="150"/>
        <v/>
      </c>
      <c r="G458" t="str">
        <f t="shared" si="151"/>
        <v/>
      </c>
      <c r="J458" s="77" t="str">
        <f t="shared" si="152"/>
        <v/>
      </c>
      <c r="K458" t="str">
        <f t="shared" si="153"/>
        <v/>
      </c>
      <c r="L458" s="2" t="str">
        <f t="shared" si="154"/>
        <v/>
      </c>
    </row>
    <row r="459" spans="2:12" x14ac:dyDescent="0.25">
      <c r="B459" t="str">
        <f t="shared" si="150"/>
        <v/>
      </c>
      <c r="G459" t="str">
        <f t="shared" si="151"/>
        <v/>
      </c>
      <c r="J459" s="77" t="str">
        <f t="shared" si="152"/>
        <v/>
      </c>
      <c r="K459" t="str">
        <f t="shared" si="153"/>
        <v/>
      </c>
      <c r="L459" s="2" t="str">
        <f t="shared" si="154"/>
        <v/>
      </c>
    </row>
    <row r="460" spans="2:12" x14ac:dyDescent="0.25">
      <c r="B460" t="str">
        <f t="shared" si="150"/>
        <v/>
      </c>
      <c r="G460" t="str">
        <f t="shared" si="151"/>
        <v/>
      </c>
      <c r="J460" s="77" t="str">
        <f t="shared" si="152"/>
        <v/>
      </c>
      <c r="K460" t="str">
        <f t="shared" si="153"/>
        <v/>
      </c>
      <c r="L460" s="2" t="str">
        <f t="shared" si="154"/>
        <v/>
      </c>
    </row>
    <row r="461" spans="2:12" x14ac:dyDescent="0.25">
      <c r="B461" t="str">
        <f t="shared" si="150"/>
        <v/>
      </c>
      <c r="G461" t="str">
        <f t="shared" si="151"/>
        <v/>
      </c>
      <c r="J461" s="77" t="str">
        <f t="shared" si="152"/>
        <v/>
      </c>
      <c r="K461" t="str">
        <f t="shared" si="153"/>
        <v/>
      </c>
      <c r="L461" s="2" t="str">
        <f t="shared" si="154"/>
        <v/>
      </c>
    </row>
    <row r="462" spans="2:12" x14ac:dyDescent="0.25">
      <c r="B462" t="str">
        <f t="shared" si="150"/>
        <v/>
      </c>
      <c r="G462" t="str">
        <f t="shared" si="151"/>
        <v/>
      </c>
      <c r="J462" s="77" t="str">
        <f t="shared" si="152"/>
        <v/>
      </c>
      <c r="K462" t="str">
        <f t="shared" si="153"/>
        <v/>
      </c>
      <c r="L462" s="2" t="str">
        <f t="shared" si="154"/>
        <v/>
      </c>
    </row>
    <row r="463" spans="2:12" x14ac:dyDescent="0.25">
      <c r="B463" t="str">
        <f t="shared" si="150"/>
        <v/>
      </c>
      <c r="G463" t="str">
        <f t="shared" si="151"/>
        <v/>
      </c>
      <c r="J463" s="77" t="str">
        <f t="shared" si="152"/>
        <v/>
      </c>
      <c r="K463" t="str">
        <f t="shared" si="153"/>
        <v/>
      </c>
      <c r="L463" s="2" t="str">
        <f t="shared" si="154"/>
        <v/>
      </c>
    </row>
    <row r="464" spans="2:12" x14ac:dyDescent="0.25">
      <c r="B464" t="str">
        <f t="shared" si="150"/>
        <v/>
      </c>
      <c r="G464" t="str">
        <f t="shared" si="151"/>
        <v/>
      </c>
      <c r="J464" s="77" t="str">
        <f t="shared" si="152"/>
        <v/>
      </c>
      <c r="K464" t="str">
        <f t="shared" si="153"/>
        <v/>
      </c>
      <c r="L464" s="2" t="str">
        <f t="shared" si="154"/>
        <v/>
      </c>
    </row>
    <row r="465" spans="2:12" x14ac:dyDescent="0.25">
      <c r="B465" t="str">
        <f t="shared" si="150"/>
        <v/>
      </c>
      <c r="G465" t="str">
        <f t="shared" si="151"/>
        <v/>
      </c>
      <c r="J465" s="77" t="str">
        <f t="shared" si="152"/>
        <v/>
      </c>
      <c r="K465" t="str">
        <f t="shared" si="153"/>
        <v/>
      </c>
      <c r="L465" s="2" t="str">
        <f t="shared" si="154"/>
        <v/>
      </c>
    </row>
    <row r="466" spans="2:12" x14ac:dyDescent="0.25">
      <c r="B466" t="str">
        <f t="shared" si="150"/>
        <v/>
      </c>
      <c r="G466" t="str">
        <f t="shared" si="151"/>
        <v/>
      </c>
      <c r="J466" s="77" t="str">
        <f t="shared" si="152"/>
        <v/>
      </c>
      <c r="K466" t="str">
        <f t="shared" si="153"/>
        <v/>
      </c>
      <c r="L466" s="2" t="str">
        <f t="shared" si="154"/>
        <v/>
      </c>
    </row>
    <row r="467" spans="2:12" x14ac:dyDescent="0.25">
      <c r="B467" t="str">
        <f t="shared" si="150"/>
        <v/>
      </c>
      <c r="G467" t="str">
        <f t="shared" si="151"/>
        <v/>
      </c>
      <c r="J467" s="77" t="str">
        <f t="shared" si="152"/>
        <v/>
      </c>
      <c r="K467" t="str">
        <f t="shared" si="153"/>
        <v/>
      </c>
      <c r="L467" s="2" t="str">
        <f t="shared" si="154"/>
        <v/>
      </c>
    </row>
    <row r="468" spans="2:12" x14ac:dyDescent="0.25">
      <c r="B468" t="str">
        <f t="shared" si="150"/>
        <v/>
      </c>
      <c r="G468" t="str">
        <f t="shared" si="151"/>
        <v/>
      </c>
      <c r="J468" s="77" t="str">
        <f t="shared" si="152"/>
        <v/>
      </c>
      <c r="K468" t="str">
        <f t="shared" si="153"/>
        <v/>
      </c>
      <c r="L468" s="2" t="str">
        <f t="shared" si="154"/>
        <v/>
      </c>
    </row>
    <row r="469" spans="2:12" x14ac:dyDescent="0.25">
      <c r="B469" t="str">
        <f t="shared" si="150"/>
        <v/>
      </c>
      <c r="G469" t="str">
        <f t="shared" si="151"/>
        <v/>
      </c>
      <c r="J469" s="77" t="str">
        <f t="shared" si="152"/>
        <v/>
      </c>
      <c r="K469" t="str">
        <f t="shared" si="153"/>
        <v/>
      </c>
      <c r="L469" s="2" t="str">
        <f t="shared" si="154"/>
        <v/>
      </c>
    </row>
    <row r="470" spans="2:12" x14ac:dyDescent="0.25">
      <c r="B470" t="str">
        <f t="shared" si="150"/>
        <v/>
      </c>
      <c r="G470" t="str">
        <f t="shared" si="151"/>
        <v/>
      </c>
      <c r="J470" s="77" t="str">
        <f t="shared" si="152"/>
        <v/>
      </c>
      <c r="K470" t="str">
        <f t="shared" si="153"/>
        <v/>
      </c>
      <c r="L470" s="2" t="str">
        <f t="shared" si="154"/>
        <v/>
      </c>
    </row>
    <row r="471" spans="2:12" x14ac:dyDescent="0.25">
      <c r="B471" t="str">
        <f t="shared" si="150"/>
        <v/>
      </c>
      <c r="G471" t="str">
        <f t="shared" si="151"/>
        <v/>
      </c>
      <c r="J471" s="77" t="str">
        <f t="shared" si="152"/>
        <v/>
      </c>
      <c r="K471" t="str">
        <f t="shared" si="153"/>
        <v/>
      </c>
      <c r="L471" s="2" t="str">
        <f t="shared" si="154"/>
        <v/>
      </c>
    </row>
    <row r="472" spans="2:12" x14ac:dyDescent="0.25">
      <c r="B472" t="str">
        <f t="shared" si="150"/>
        <v/>
      </c>
      <c r="G472" t="str">
        <f t="shared" si="151"/>
        <v/>
      </c>
      <c r="J472" s="77" t="str">
        <f t="shared" si="152"/>
        <v/>
      </c>
      <c r="K472" t="str">
        <f t="shared" si="153"/>
        <v/>
      </c>
      <c r="L472" s="2" t="str">
        <f t="shared" si="154"/>
        <v/>
      </c>
    </row>
    <row r="473" spans="2:12" x14ac:dyDescent="0.25">
      <c r="B473" t="str">
        <f t="shared" si="150"/>
        <v/>
      </c>
      <c r="G473" t="str">
        <f t="shared" si="151"/>
        <v/>
      </c>
      <c r="J473" s="77" t="str">
        <f t="shared" si="152"/>
        <v/>
      </c>
      <c r="K473" t="str">
        <f t="shared" si="153"/>
        <v/>
      </c>
      <c r="L473" s="2" t="str">
        <f t="shared" si="154"/>
        <v/>
      </c>
    </row>
    <row r="474" spans="2:12" x14ac:dyDescent="0.25">
      <c r="B474" t="str">
        <f t="shared" si="150"/>
        <v/>
      </c>
      <c r="G474" t="str">
        <f t="shared" si="151"/>
        <v/>
      </c>
      <c r="J474" s="77" t="str">
        <f t="shared" si="152"/>
        <v/>
      </c>
      <c r="K474" t="str">
        <f t="shared" si="153"/>
        <v/>
      </c>
      <c r="L474" s="2" t="str">
        <f t="shared" si="154"/>
        <v/>
      </c>
    </row>
    <row r="475" spans="2:12" x14ac:dyDescent="0.25">
      <c r="B475" t="str">
        <f t="shared" si="150"/>
        <v/>
      </c>
      <c r="G475" t="str">
        <f t="shared" si="151"/>
        <v/>
      </c>
      <c r="J475" s="77" t="str">
        <f t="shared" si="152"/>
        <v/>
      </c>
      <c r="K475" t="str">
        <f t="shared" si="153"/>
        <v/>
      </c>
      <c r="L475" s="2" t="str">
        <f t="shared" si="154"/>
        <v/>
      </c>
    </row>
    <row r="476" spans="2:12" x14ac:dyDescent="0.25">
      <c r="B476" t="str">
        <f t="shared" si="150"/>
        <v/>
      </c>
      <c r="G476" t="str">
        <f t="shared" si="151"/>
        <v/>
      </c>
      <c r="J476" s="77" t="str">
        <f t="shared" si="152"/>
        <v/>
      </c>
      <c r="K476" t="str">
        <f t="shared" si="153"/>
        <v/>
      </c>
      <c r="L476" s="2" t="str">
        <f t="shared" si="154"/>
        <v/>
      </c>
    </row>
    <row r="477" spans="2:12" x14ac:dyDescent="0.25">
      <c r="B477" t="str">
        <f t="shared" si="150"/>
        <v/>
      </c>
      <c r="G477" t="str">
        <f t="shared" si="151"/>
        <v/>
      </c>
      <c r="J477" s="77" t="str">
        <f t="shared" si="152"/>
        <v/>
      </c>
      <c r="K477" t="str">
        <f t="shared" si="153"/>
        <v/>
      </c>
      <c r="L477" s="2" t="str">
        <f t="shared" si="154"/>
        <v/>
      </c>
    </row>
    <row r="478" spans="2:12" x14ac:dyDescent="0.25">
      <c r="B478" t="str">
        <f t="shared" si="150"/>
        <v/>
      </c>
      <c r="G478" t="str">
        <f t="shared" si="151"/>
        <v/>
      </c>
      <c r="J478" s="77" t="str">
        <f t="shared" si="152"/>
        <v/>
      </c>
      <c r="K478" t="str">
        <f t="shared" si="153"/>
        <v/>
      </c>
      <c r="L478" s="2" t="str">
        <f t="shared" si="154"/>
        <v/>
      </c>
    </row>
    <row r="479" spans="2:12" x14ac:dyDescent="0.25">
      <c r="B479" t="str">
        <f t="shared" si="150"/>
        <v/>
      </c>
      <c r="G479" t="str">
        <f t="shared" si="151"/>
        <v/>
      </c>
      <c r="J479" s="77" t="str">
        <f t="shared" si="152"/>
        <v/>
      </c>
      <c r="K479" t="str">
        <f t="shared" si="153"/>
        <v/>
      </c>
      <c r="L479" s="2" t="str">
        <f t="shared" si="154"/>
        <v/>
      </c>
    </row>
    <row r="480" spans="2:12" x14ac:dyDescent="0.25">
      <c r="B480" t="str">
        <f t="shared" si="150"/>
        <v/>
      </c>
      <c r="G480" t="str">
        <f t="shared" si="151"/>
        <v/>
      </c>
      <c r="J480" s="77" t="str">
        <f t="shared" si="152"/>
        <v/>
      </c>
      <c r="K480" t="str">
        <f t="shared" si="153"/>
        <v/>
      </c>
      <c r="L480" s="2" t="str">
        <f t="shared" si="154"/>
        <v/>
      </c>
    </row>
    <row r="481" spans="2:12" x14ac:dyDescent="0.25">
      <c r="B481" t="str">
        <f t="shared" si="150"/>
        <v/>
      </c>
      <c r="G481" t="str">
        <f t="shared" si="151"/>
        <v/>
      </c>
      <c r="J481" s="77" t="str">
        <f t="shared" si="152"/>
        <v/>
      </c>
      <c r="K481" t="str">
        <f t="shared" si="153"/>
        <v/>
      </c>
      <c r="L481" s="2" t="str">
        <f t="shared" si="154"/>
        <v/>
      </c>
    </row>
    <row r="482" spans="2:12" x14ac:dyDescent="0.25">
      <c r="B482" t="str">
        <f t="shared" si="150"/>
        <v/>
      </c>
      <c r="G482" t="str">
        <f t="shared" si="151"/>
        <v/>
      </c>
      <c r="J482" s="77" t="str">
        <f t="shared" si="152"/>
        <v/>
      </c>
      <c r="K482" t="str">
        <f t="shared" si="153"/>
        <v/>
      </c>
      <c r="L482" s="2" t="str">
        <f t="shared" si="154"/>
        <v/>
      </c>
    </row>
    <row r="483" spans="2:12" x14ac:dyDescent="0.25">
      <c r="B483" t="str">
        <f t="shared" si="150"/>
        <v/>
      </c>
      <c r="G483" t="str">
        <f t="shared" si="151"/>
        <v/>
      </c>
      <c r="J483" s="77" t="str">
        <f t="shared" si="152"/>
        <v/>
      </c>
      <c r="K483" t="str">
        <f t="shared" si="153"/>
        <v/>
      </c>
      <c r="L483" s="2" t="str">
        <f t="shared" si="154"/>
        <v/>
      </c>
    </row>
    <row r="484" spans="2:12" x14ac:dyDescent="0.25">
      <c r="B484" t="str">
        <f t="shared" si="150"/>
        <v/>
      </c>
      <c r="G484" t="str">
        <f t="shared" si="151"/>
        <v/>
      </c>
      <c r="J484" s="77" t="str">
        <f t="shared" si="152"/>
        <v/>
      </c>
      <c r="K484" t="str">
        <f t="shared" si="153"/>
        <v/>
      </c>
      <c r="L484" s="2" t="str">
        <f t="shared" si="154"/>
        <v/>
      </c>
    </row>
    <row r="485" spans="2:12" x14ac:dyDescent="0.25">
      <c r="B485" t="str">
        <f t="shared" si="150"/>
        <v/>
      </c>
      <c r="G485" t="str">
        <f t="shared" si="151"/>
        <v/>
      </c>
      <c r="J485" s="77" t="str">
        <f t="shared" si="152"/>
        <v/>
      </c>
      <c r="K485" t="str">
        <f t="shared" si="153"/>
        <v/>
      </c>
      <c r="L485" s="2" t="str">
        <f t="shared" si="154"/>
        <v/>
      </c>
    </row>
    <row r="486" spans="2:12" x14ac:dyDescent="0.25">
      <c r="B486" t="str">
        <f t="shared" si="150"/>
        <v/>
      </c>
      <c r="G486" t="str">
        <f t="shared" si="151"/>
        <v/>
      </c>
      <c r="J486" s="77" t="str">
        <f t="shared" si="152"/>
        <v/>
      </c>
      <c r="K486" t="str">
        <f t="shared" si="153"/>
        <v/>
      </c>
      <c r="L486" s="2" t="str">
        <f t="shared" si="154"/>
        <v/>
      </c>
    </row>
    <row r="487" spans="2:12" x14ac:dyDescent="0.25">
      <c r="B487" t="str">
        <f t="shared" si="150"/>
        <v/>
      </c>
      <c r="G487" t="str">
        <f t="shared" si="151"/>
        <v/>
      </c>
      <c r="J487" s="77" t="str">
        <f t="shared" si="152"/>
        <v/>
      </c>
      <c r="K487" t="str">
        <f t="shared" si="153"/>
        <v/>
      </c>
      <c r="L487" s="2" t="str">
        <f t="shared" si="154"/>
        <v/>
      </c>
    </row>
    <row r="488" spans="2:12" x14ac:dyDescent="0.25">
      <c r="B488" t="str">
        <f t="shared" si="150"/>
        <v/>
      </c>
      <c r="G488" t="str">
        <f t="shared" si="151"/>
        <v/>
      </c>
      <c r="J488" s="77" t="str">
        <f t="shared" si="152"/>
        <v/>
      </c>
      <c r="K488" t="str">
        <f t="shared" si="153"/>
        <v/>
      </c>
      <c r="L488" s="2" t="str">
        <f t="shared" si="154"/>
        <v/>
      </c>
    </row>
    <row r="489" spans="2:12" x14ac:dyDescent="0.25">
      <c r="B489" t="str">
        <f t="shared" si="150"/>
        <v/>
      </c>
      <c r="G489" t="str">
        <f t="shared" si="151"/>
        <v/>
      </c>
      <c r="J489" s="77" t="str">
        <f t="shared" si="152"/>
        <v/>
      </c>
      <c r="K489" t="str">
        <f t="shared" si="153"/>
        <v/>
      </c>
      <c r="L489" s="2" t="str">
        <f t="shared" si="154"/>
        <v/>
      </c>
    </row>
    <row r="490" spans="2:12" x14ac:dyDescent="0.25">
      <c r="B490" t="str">
        <f t="shared" si="150"/>
        <v/>
      </c>
      <c r="G490" t="str">
        <f t="shared" si="151"/>
        <v/>
      </c>
      <c r="J490" s="77" t="str">
        <f t="shared" si="152"/>
        <v/>
      </c>
      <c r="K490" t="str">
        <f t="shared" si="153"/>
        <v/>
      </c>
      <c r="L490" s="2" t="str">
        <f t="shared" si="154"/>
        <v/>
      </c>
    </row>
    <row r="491" spans="2:12" x14ac:dyDescent="0.25">
      <c r="B491" t="str">
        <f t="shared" ref="B491:B542" si="155">IFERROR(VLOOKUP(A491,AllRunnersNoJV,2,FALSE),"")</f>
        <v/>
      </c>
      <c r="G491" t="str">
        <f t="shared" ref="G491:G542" si="156">IFERROR(VLOOKUP(A491,AllRunnersNoJV,3,FALSE),"")</f>
        <v/>
      </c>
      <c r="J491" s="77" t="str">
        <f t="shared" ref="J491:J542" si="157">IFERROR(VLOOKUP($A491,AllRunnersNoJV,6,FALSE),"")</f>
        <v/>
      </c>
      <c r="K491" t="str">
        <f t="shared" ref="K491:K542" si="158">IFERROR(VLOOKUP(A491,AllRunnersNoJV,4,FALSE),"")</f>
        <v/>
      </c>
      <c r="L491" s="2" t="str">
        <f t="shared" ref="L491:L542" si="159">IFERROR(VLOOKUP(A491,AllRunnersNoJV,5,FALSE),"")</f>
        <v/>
      </c>
    </row>
    <row r="492" spans="2:12" x14ac:dyDescent="0.25">
      <c r="B492" t="str">
        <f t="shared" si="155"/>
        <v/>
      </c>
      <c r="G492" t="str">
        <f t="shared" si="156"/>
        <v/>
      </c>
      <c r="J492" s="77" t="str">
        <f t="shared" si="157"/>
        <v/>
      </c>
      <c r="K492" t="str">
        <f t="shared" si="158"/>
        <v/>
      </c>
      <c r="L492" s="2" t="str">
        <f t="shared" si="159"/>
        <v/>
      </c>
    </row>
    <row r="493" spans="2:12" x14ac:dyDescent="0.25">
      <c r="B493" t="str">
        <f t="shared" si="155"/>
        <v/>
      </c>
      <c r="G493" t="str">
        <f t="shared" si="156"/>
        <v/>
      </c>
      <c r="J493" s="77" t="str">
        <f t="shared" si="157"/>
        <v/>
      </c>
      <c r="K493" t="str">
        <f t="shared" si="158"/>
        <v/>
      </c>
      <c r="L493" s="2" t="str">
        <f t="shared" si="159"/>
        <v/>
      </c>
    </row>
    <row r="494" spans="2:12" x14ac:dyDescent="0.25">
      <c r="B494" t="str">
        <f t="shared" si="155"/>
        <v/>
      </c>
      <c r="G494" t="str">
        <f t="shared" si="156"/>
        <v/>
      </c>
      <c r="J494" s="77" t="str">
        <f t="shared" si="157"/>
        <v/>
      </c>
      <c r="K494" t="str">
        <f t="shared" si="158"/>
        <v/>
      </c>
      <c r="L494" s="2" t="str">
        <f t="shared" si="159"/>
        <v/>
      </c>
    </row>
    <row r="495" spans="2:12" x14ac:dyDescent="0.25">
      <c r="B495" t="str">
        <f t="shared" si="155"/>
        <v/>
      </c>
      <c r="G495" t="str">
        <f t="shared" si="156"/>
        <v/>
      </c>
      <c r="J495" s="77" t="str">
        <f t="shared" si="157"/>
        <v/>
      </c>
      <c r="K495" t="str">
        <f t="shared" si="158"/>
        <v/>
      </c>
      <c r="L495" s="2" t="str">
        <f t="shared" si="159"/>
        <v/>
      </c>
    </row>
    <row r="496" spans="2:12" x14ac:dyDescent="0.25">
      <c r="B496" t="str">
        <f t="shared" si="155"/>
        <v/>
      </c>
      <c r="G496" t="str">
        <f t="shared" si="156"/>
        <v/>
      </c>
      <c r="J496" s="77" t="str">
        <f t="shared" si="157"/>
        <v/>
      </c>
      <c r="K496" t="str">
        <f t="shared" si="158"/>
        <v/>
      </c>
      <c r="L496" s="2" t="str">
        <f t="shared" si="159"/>
        <v/>
      </c>
    </row>
    <row r="497" spans="2:12" x14ac:dyDescent="0.25">
      <c r="B497" t="str">
        <f t="shared" si="155"/>
        <v/>
      </c>
      <c r="G497" t="str">
        <f t="shared" si="156"/>
        <v/>
      </c>
      <c r="J497" s="77" t="str">
        <f t="shared" si="157"/>
        <v/>
      </c>
      <c r="K497" t="str">
        <f t="shared" si="158"/>
        <v/>
      </c>
      <c r="L497" s="2" t="str">
        <f t="shared" si="159"/>
        <v/>
      </c>
    </row>
    <row r="498" spans="2:12" x14ac:dyDescent="0.25">
      <c r="B498" t="str">
        <f t="shared" si="155"/>
        <v/>
      </c>
      <c r="G498" t="str">
        <f t="shared" si="156"/>
        <v/>
      </c>
      <c r="J498" s="77" t="str">
        <f t="shared" si="157"/>
        <v/>
      </c>
      <c r="K498" t="str">
        <f t="shared" si="158"/>
        <v/>
      </c>
      <c r="L498" s="2" t="str">
        <f t="shared" si="159"/>
        <v/>
      </c>
    </row>
    <row r="499" spans="2:12" x14ac:dyDescent="0.25">
      <c r="B499" t="str">
        <f t="shared" si="155"/>
        <v/>
      </c>
      <c r="G499" t="str">
        <f t="shared" si="156"/>
        <v/>
      </c>
      <c r="J499" s="77" t="str">
        <f t="shared" si="157"/>
        <v/>
      </c>
      <c r="K499" t="str">
        <f t="shared" si="158"/>
        <v/>
      </c>
      <c r="L499" s="2" t="str">
        <f t="shared" si="159"/>
        <v/>
      </c>
    </row>
    <row r="500" spans="2:12" x14ac:dyDescent="0.25">
      <c r="B500" t="str">
        <f t="shared" si="155"/>
        <v/>
      </c>
      <c r="G500" t="str">
        <f t="shared" si="156"/>
        <v/>
      </c>
      <c r="J500" s="77" t="str">
        <f t="shared" si="157"/>
        <v/>
      </c>
      <c r="K500" t="str">
        <f t="shared" si="158"/>
        <v/>
      </c>
      <c r="L500" s="2" t="str">
        <f t="shared" si="159"/>
        <v/>
      </c>
    </row>
    <row r="501" spans="2:12" x14ac:dyDescent="0.25">
      <c r="B501" t="str">
        <f t="shared" si="155"/>
        <v/>
      </c>
      <c r="G501" t="str">
        <f t="shared" si="156"/>
        <v/>
      </c>
      <c r="J501" s="77" t="str">
        <f t="shared" si="157"/>
        <v/>
      </c>
      <c r="K501" t="str">
        <f t="shared" si="158"/>
        <v/>
      </c>
      <c r="L501" s="2" t="str">
        <f t="shared" si="159"/>
        <v/>
      </c>
    </row>
    <row r="502" spans="2:12" x14ac:dyDescent="0.25">
      <c r="B502" t="str">
        <f t="shared" si="155"/>
        <v/>
      </c>
      <c r="G502" t="str">
        <f t="shared" si="156"/>
        <v/>
      </c>
      <c r="J502" s="77" t="str">
        <f t="shared" si="157"/>
        <v/>
      </c>
      <c r="K502" t="str">
        <f t="shared" si="158"/>
        <v/>
      </c>
      <c r="L502" s="2" t="str">
        <f t="shared" si="159"/>
        <v/>
      </c>
    </row>
    <row r="503" spans="2:12" x14ac:dyDescent="0.25">
      <c r="B503" t="str">
        <f t="shared" si="155"/>
        <v/>
      </c>
      <c r="G503" t="str">
        <f t="shared" si="156"/>
        <v/>
      </c>
      <c r="J503" s="77" t="str">
        <f t="shared" si="157"/>
        <v/>
      </c>
      <c r="K503" t="str">
        <f t="shared" si="158"/>
        <v/>
      </c>
      <c r="L503" s="2" t="str">
        <f t="shared" si="159"/>
        <v/>
      </c>
    </row>
    <row r="504" spans="2:12" x14ac:dyDescent="0.25">
      <c r="B504" t="str">
        <f t="shared" si="155"/>
        <v/>
      </c>
      <c r="G504" t="str">
        <f t="shared" si="156"/>
        <v/>
      </c>
      <c r="J504" s="77" t="str">
        <f t="shared" si="157"/>
        <v/>
      </c>
      <c r="K504" t="str">
        <f t="shared" si="158"/>
        <v/>
      </c>
      <c r="L504" s="2" t="str">
        <f t="shared" si="159"/>
        <v/>
      </c>
    </row>
    <row r="505" spans="2:12" x14ac:dyDescent="0.25">
      <c r="B505" t="str">
        <f t="shared" si="155"/>
        <v/>
      </c>
      <c r="G505" t="str">
        <f t="shared" si="156"/>
        <v/>
      </c>
      <c r="J505" s="77" t="str">
        <f t="shared" si="157"/>
        <v/>
      </c>
      <c r="K505" t="str">
        <f t="shared" si="158"/>
        <v/>
      </c>
      <c r="L505" s="2" t="str">
        <f t="shared" si="159"/>
        <v/>
      </c>
    </row>
    <row r="506" spans="2:12" x14ac:dyDescent="0.25">
      <c r="B506" t="str">
        <f t="shared" si="155"/>
        <v/>
      </c>
      <c r="G506" t="str">
        <f t="shared" si="156"/>
        <v/>
      </c>
      <c r="J506" s="77" t="str">
        <f t="shared" si="157"/>
        <v/>
      </c>
      <c r="K506" t="str">
        <f t="shared" si="158"/>
        <v/>
      </c>
      <c r="L506" s="2" t="str">
        <f t="shared" si="159"/>
        <v/>
      </c>
    </row>
    <row r="507" spans="2:12" x14ac:dyDescent="0.25">
      <c r="B507" t="str">
        <f t="shared" si="155"/>
        <v/>
      </c>
      <c r="G507" t="str">
        <f t="shared" si="156"/>
        <v/>
      </c>
      <c r="J507" s="77" t="str">
        <f t="shared" si="157"/>
        <v/>
      </c>
      <c r="K507" t="str">
        <f t="shared" si="158"/>
        <v/>
      </c>
      <c r="L507" s="2" t="str">
        <f t="shared" si="159"/>
        <v/>
      </c>
    </row>
    <row r="508" spans="2:12" x14ac:dyDescent="0.25">
      <c r="B508" t="str">
        <f t="shared" si="155"/>
        <v/>
      </c>
      <c r="G508" t="str">
        <f t="shared" si="156"/>
        <v/>
      </c>
      <c r="J508" s="77" t="str">
        <f t="shared" si="157"/>
        <v/>
      </c>
      <c r="K508" t="str">
        <f t="shared" si="158"/>
        <v/>
      </c>
      <c r="L508" s="2" t="str">
        <f t="shared" si="159"/>
        <v/>
      </c>
    </row>
    <row r="509" spans="2:12" x14ac:dyDescent="0.25">
      <c r="B509" t="str">
        <f t="shared" si="155"/>
        <v/>
      </c>
      <c r="G509" t="str">
        <f t="shared" si="156"/>
        <v/>
      </c>
      <c r="J509" s="77" t="str">
        <f t="shared" si="157"/>
        <v/>
      </c>
      <c r="K509" t="str">
        <f t="shared" si="158"/>
        <v/>
      </c>
      <c r="L509" s="2" t="str">
        <f t="shared" si="159"/>
        <v/>
      </c>
    </row>
    <row r="510" spans="2:12" x14ac:dyDescent="0.25">
      <c r="B510" t="str">
        <f t="shared" si="155"/>
        <v/>
      </c>
      <c r="G510" t="str">
        <f t="shared" si="156"/>
        <v/>
      </c>
      <c r="J510" s="77" t="str">
        <f t="shared" si="157"/>
        <v/>
      </c>
      <c r="K510" t="str">
        <f t="shared" si="158"/>
        <v/>
      </c>
      <c r="L510" s="2" t="str">
        <f t="shared" si="159"/>
        <v/>
      </c>
    </row>
    <row r="511" spans="2:12" x14ac:dyDescent="0.25">
      <c r="B511" t="str">
        <f t="shared" si="155"/>
        <v/>
      </c>
      <c r="G511" t="str">
        <f t="shared" si="156"/>
        <v/>
      </c>
      <c r="J511" s="77" t="str">
        <f t="shared" si="157"/>
        <v/>
      </c>
      <c r="K511" t="str">
        <f t="shared" si="158"/>
        <v/>
      </c>
      <c r="L511" s="2" t="str">
        <f t="shared" si="159"/>
        <v/>
      </c>
    </row>
    <row r="512" spans="2:12" x14ac:dyDescent="0.25">
      <c r="B512" t="str">
        <f t="shared" si="155"/>
        <v/>
      </c>
      <c r="G512" t="str">
        <f t="shared" si="156"/>
        <v/>
      </c>
      <c r="J512" s="77" t="str">
        <f t="shared" si="157"/>
        <v/>
      </c>
      <c r="K512" t="str">
        <f t="shared" si="158"/>
        <v/>
      </c>
      <c r="L512" s="2" t="str">
        <f t="shared" si="159"/>
        <v/>
      </c>
    </row>
    <row r="513" spans="2:12" x14ac:dyDescent="0.25">
      <c r="B513" t="str">
        <f t="shared" si="155"/>
        <v/>
      </c>
      <c r="G513" t="str">
        <f t="shared" si="156"/>
        <v/>
      </c>
      <c r="J513" s="77" t="str">
        <f t="shared" si="157"/>
        <v/>
      </c>
      <c r="K513" t="str">
        <f t="shared" si="158"/>
        <v/>
      </c>
      <c r="L513" s="2" t="str">
        <f t="shared" si="159"/>
        <v/>
      </c>
    </row>
    <row r="514" spans="2:12" x14ac:dyDescent="0.25">
      <c r="B514" t="str">
        <f t="shared" si="155"/>
        <v/>
      </c>
      <c r="G514" t="str">
        <f t="shared" si="156"/>
        <v/>
      </c>
      <c r="J514" s="77" t="str">
        <f t="shared" si="157"/>
        <v/>
      </c>
      <c r="K514" t="str">
        <f t="shared" si="158"/>
        <v/>
      </c>
      <c r="L514" s="2" t="str">
        <f t="shared" si="159"/>
        <v/>
      </c>
    </row>
    <row r="515" spans="2:12" x14ac:dyDescent="0.25">
      <c r="B515" t="str">
        <f t="shared" si="155"/>
        <v/>
      </c>
      <c r="G515" t="str">
        <f t="shared" si="156"/>
        <v/>
      </c>
      <c r="J515" s="77" t="str">
        <f t="shared" si="157"/>
        <v/>
      </c>
      <c r="K515" t="str">
        <f t="shared" si="158"/>
        <v/>
      </c>
      <c r="L515" s="2" t="str">
        <f t="shared" si="159"/>
        <v/>
      </c>
    </row>
    <row r="516" spans="2:12" x14ac:dyDescent="0.25">
      <c r="B516" t="str">
        <f t="shared" si="155"/>
        <v/>
      </c>
      <c r="G516" t="str">
        <f t="shared" si="156"/>
        <v/>
      </c>
      <c r="J516" s="77" t="str">
        <f t="shared" si="157"/>
        <v/>
      </c>
      <c r="K516" t="str">
        <f t="shared" si="158"/>
        <v/>
      </c>
      <c r="L516" s="2" t="str">
        <f t="shared" si="159"/>
        <v/>
      </c>
    </row>
    <row r="517" spans="2:12" x14ac:dyDescent="0.25">
      <c r="B517" t="str">
        <f t="shared" si="155"/>
        <v/>
      </c>
      <c r="G517" t="str">
        <f t="shared" si="156"/>
        <v/>
      </c>
      <c r="J517" s="77" t="str">
        <f t="shared" si="157"/>
        <v/>
      </c>
      <c r="K517" t="str">
        <f t="shared" si="158"/>
        <v/>
      </c>
      <c r="L517" s="2" t="str">
        <f t="shared" si="159"/>
        <v/>
      </c>
    </row>
    <row r="518" spans="2:12" x14ac:dyDescent="0.25">
      <c r="B518" t="str">
        <f t="shared" si="155"/>
        <v/>
      </c>
      <c r="G518" t="str">
        <f t="shared" si="156"/>
        <v/>
      </c>
      <c r="J518" s="77" t="str">
        <f t="shared" si="157"/>
        <v/>
      </c>
      <c r="K518" t="str">
        <f t="shared" si="158"/>
        <v/>
      </c>
      <c r="L518" s="2" t="str">
        <f t="shared" si="159"/>
        <v/>
      </c>
    </row>
    <row r="519" spans="2:12" x14ac:dyDescent="0.25">
      <c r="B519" t="str">
        <f t="shared" si="155"/>
        <v/>
      </c>
      <c r="G519" t="str">
        <f t="shared" si="156"/>
        <v/>
      </c>
      <c r="J519" s="77" t="str">
        <f t="shared" si="157"/>
        <v/>
      </c>
      <c r="K519" t="str">
        <f t="shared" si="158"/>
        <v/>
      </c>
      <c r="L519" s="2" t="str">
        <f t="shared" si="159"/>
        <v/>
      </c>
    </row>
    <row r="520" spans="2:12" x14ac:dyDescent="0.25">
      <c r="B520" t="str">
        <f t="shared" si="155"/>
        <v/>
      </c>
      <c r="G520" t="str">
        <f t="shared" si="156"/>
        <v/>
      </c>
      <c r="J520" s="77" t="str">
        <f t="shared" si="157"/>
        <v/>
      </c>
      <c r="K520" t="str">
        <f t="shared" si="158"/>
        <v/>
      </c>
      <c r="L520" s="2" t="str">
        <f t="shared" si="159"/>
        <v/>
      </c>
    </row>
    <row r="521" spans="2:12" x14ac:dyDescent="0.25">
      <c r="B521" t="str">
        <f t="shared" si="155"/>
        <v/>
      </c>
      <c r="G521" t="str">
        <f t="shared" si="156"/>
        <v/>
      </c>
      <c r="J521" s="77" t="str">
        <f t="shared" si="157"/>
        <v/>
      </c>
      <c r="K521" t="str">
        <f t="shared" si="158"/>
        <v/>
      </c>
      <c r="L521" s="2" t="str">
        <f t="shared" si="159"/>
        <v/>
      </c>
    </row>
    <row r="522" spans="2:12" x14ac:dyDescent="0.25">
      <c r="B522" t="str">
        <f t="shared" si="155"/>
        <v/>
      </c>
      <c r="G522" t="str">
        <f t="shared" si="156"/>
        <v/>
      </c>
      <c r="J522" s="77" t="str">
        <f t="shared" si="157"/>
        <v/>
      </c>
      <c r="K522" t="str">
        <f t="shared" si="158"/>
        <v/>
      </c>
      <c r="L522" s="2" t="str">
        <f t="shared" si="159"/>
        <v/>
      </c>
    </row>
    <row r="523" spans="2:12" x14ac:dyDescent="0.25">
      <c r="B523" t="str">
        <f t="shared" si="155"/>
        <v/>
      </c>
      <c r="G523" t="str">
        <f t="shared" si="156"/>
        <v/>
      </c>
      <c r="J523" s="77" t="str">
        <f t="shared" si="157"/>
        <v/>
      </c>
      <c r="K523" t="str">
        <f t="shared" si="158"/>
        <v/>
      </c>
      <c r="L523" s="2" t="str">
        <f t="shared" si="159"/>
        <v/>
      </c>
    </row>
    <row r="524" spans="2:12" x14ac:dyDescent="0.25">
      <c r="B524" t="str">
        <f t="shared" si="155"/>
        <v/>
      </c>
      <c r="G524" t="str">
        <f t="shared" si="156"/>
        <v/>
      </c>
      <c r="J524" s="77" t="str">
        <f t="shared" si="157"/>
        <v/>
      </c>
      <c r="K524" t="str">
        <f t="shared" si="158"/>
        <v/>
      </c>
      <c r="L524" s="2" t="str">
        <f t="shared" si="159"/>
        <v/>
      </c>
    </row>
    <row r="525" spans="2:12" x14ac:dyDescent="0.25">
      <c r="B525" t="str">
        <f t="shared" si="155"/>
        <v/>
      </c>
      <c r="G525" t="str">
        <f t="shared" si="156"/>
        <v/>
      </c>
      <c r="J525" s="77" t="str">
        <f t="shared" si="157"/>
        <v/>
      </c>
      <c r="K525" t="str">
        <f t="shared" si="158"/>
        <v/>
      </c>
      <c r="L525" s="2" t="str">
        <f t="shared" si="159"/>
        <v/>
      </c>
    </row>
    <row r="526" spans="2:12" x14ac:dyDescent="0.25">
      <c r="B526" t="str">
        <f t="shared" si="155"/>
        <v/>
      </c>
      <c r="G526" t="str">
        <f t="shared" si="156"/>
        <v/>
      </c>
      <c r="J526" s="77" t="str">
        <f t="shared" si="157"/>
        <v/>
      </c>
      <c r="K526" t="str">
        <f t="shared" si="158"/>
        <v/>
      </c>
      <c r="L526" s="2" t="str">
        <f t="shared" si="159"/>
        <v/>
      </c>
    </row>
    <row r="527" spans="2:12" x14ac:dyDescent="0.25">
      <c r="B527" t="str">
        <f t="shared" si="155"/>
        <v/>
      </c>
      <c r="G527" t="str">
        <f t="shared" si="156"/>
        <v/>
      </c>
      <c r="J527" s="77" t="str">
        <f t="shared" si="157"/>
        <v/>
      </c>
      <c r="K527" t="str">
        <f t="shared" si="158"/>
        <v/>
      </c>
      <c r="L527" s="2" t="str">
        <f t="shared" si="159"/>
        <v/>
      </c>
    </row>
    <row r="528" spans="2:12" x14ac:dyDescent="0.25">
      <c r="B528" t="str">
        <f t="shared" si="155"/>
        <v/>
      </c>
      <c r="G528" t="str">
        <f t="shared" si="156"/>
        <v/>
      </c>
      <c r="J528" s="77" t="str">
        <f t="shared" si="157"/>
        <v/>
      </c>
      <c r="K528" t="str">
        <f t="shared" si="158"/>
        <v/>
      </c>
      <c r="L528" s="2" t="str">
        <f t="shared" si="159"/>
        <v/>
      </c>
    </row>
    <row r="529" spans="2:12" x14ac:dyDescent="0.25">
      <c r="B529" t="str">
        <f t="shared" si="155"/>
        <v/>
      </c>
      <c r="G529" t="str">
        <f t="shared" si="156"/>
        <v/>
      </c>
      <c r="J529" s="77" t="str">
        <f t="shared" si="157"/>
        <v/>
      </c>
      <c r="K529" t="str">
        <f t="shared" si="158"/>
        <v/>
      </c>
      <c r="L529" s="2" t="str">
        <f t="shared" si="159"/>
        <v/>
      </c>
    </row>
    <row r="530" spans="2:12" x14ac:dyDescent="0.25">
      <c r="B530" t="str">
        <f t="shared" si="155"/>
        <v/>
      </c>
      <c r="G530" t="str">
        <f t="shared" si="156"/>
        <v/>
      </c>
      <c r="J530" s="77" t="str">
        <f t="shared" si="157"/>
        <v/>
      </c>
      <c r="K530" t="str">
        <f t="shared" si="158"/>
        <v/>
      </c>
      <c r="L530" s="2" t="str">
        <f t="shared" si="159"/>
        <v/>
      </c>
    </row>
    <row r="531" spans="2:12" x14ac:dyDescent="0.25">
      <c r="B531" t="str">
        <f t="shared" si="155"/>
        <v/>
      </c>
      <c r="G531" t="str">
        <f t="shared" si="156"/>
        <v/>
      </c>
      <c r="J531" s="77" t="str">
        <f t="shared" si="157"/>
        <v/>
      </c>
      <c r="K531" t="str">
        <f t="shared" si="158"/>
        <v/>
      </c>
      <c r="L531" s="2" t="str">
        <f t="shared" si="159"/>
        <v/>
      </c>
    </row>
    <row r="532" spans="2:12" x14ac:dyDescent="0.25">
      <c r="B532" t="str">
        <f t="shared" si="155"/>
        <v/>
      </c>
      <c r="G532" t="str">
        <f t="shared" si="156"/>
        <v/>
      </c>
      <c r="J532" s="77" t="str">
        <f t="shared" si="157"/>
        <v/>
      </c>
      <c r="K532" t="str">
        <f t="shared" si="158"/>
        <v/>
      </c>
      <c r="L532" s="2" t="str">
        <f t="shared" si="159"/>
        <v/>
      </c>
    </row>
    <row r="533" spans="2:12" x14ac:dyDescent="0.25">
      <c r="B533" t="str">
        <f t="shared" si="155"/>
        <v/>
      </c>
      <c r="G533" t="str">
        <f t="shared" si="156"/>
        <v/>
      </c>
      <c r="J533" s="77" t="str">
        <f t="shared" si="157"/>
        <v/>
      </c>
      <c r="K533" t="str">
        <f t="shared" si="158"/>
        <v/>
      </c>
      <c r="L533" s="2" t="str">
        <f t="shared" si="159"/>
        <v/>
      </c>
    </row>
    <row r="534" spans="2:12" x14ac:dyDescent="0.25">
      <c r="B534" t="str">
        <f t="shared" si="155"/>
        <v/>
      </c>
      <c r="G534" t="str">
        <f t="shared" si="156"/>
        <v/>
      </c>
      <c r="J534" s="77" t="str">
        <f t="shared" si="157"/>
        <v/>
      </c>
      <c r="K534" t="str">
        <f t="shared" si="158"/>
        <v/>
      </c>
      <c r="L534" s="2" t="str">
        <f t="shared" si="159"/>
        <v/>
      </c>
    </row>
    <row r="535" spans="2:12" x14ac:dyDescent="0.25">
      <c r="B535" t="str">
        <f t="shared" si="155"/>
        <v/>
      </c>
      <c r="G535" t="str">
        <f t="shared" si="156"/>
        <v/>
      </c>
      <c r="J535" s="77" t="str">
        <f t="shared" si="157"/>
        <v/>
      </c>
      <c r="K535" t="str">
        <f t="shared" si="158"/>
        <v/>
      </c>
      <c r="L535" s="2" t="str">
        <f t="shared" si="159"/>
        <v/>
      </c>
    </row>
    <row r="536" spans="2:12" x14ac:dyDescent="0.25">
      <c r="B536" t="str">
        <f t="shared" si="155"/>
        <v/>
      </c>
      <c r="G536" t="str">
        <f t="shared" si="156"/>
        <v/>
      </c>
      <c r="J536" s="77" t="str">
        <f t="shared" si="157"/>
        <v/>
      </c>
      <c r="K536" t="str">
        <f t="shared" si="158"/>
        <v/>
      </c>
      <c r="L536" s="2" t="str">
        <f t="shared" si="159"/>
        <v/>
      </c>
    </row>
    <row r="537" spans="2:12" x14ac:dyDescent="0.25">
      <c r="B537" t="str">
        <f t="shared" si="155"/>
        <v/>
      </c>
      <c r="G537" t="str">
        <f t="shared" si="156"/>
        <v/>
      </c>
      <c r="J537" s="77" t="str">
        <f t="shared" si="157"/>
        <v/>
      </c>
      <c r="K537" t="str">
        <f t="shared" si="158"/>
        <v/>
      </c>
      <c r="L537" s="2" t="str">
        <f t="shared" si="159"/>
        <v/>
      </c>
    </row>
    <row r="538" spans="2:12" x14ac:dyDescent="0.25">
      <c r="B538" t="str">
        <f t="shared" si="155"/>
        <v/>
      </c>
      <c r="G538" t="str">
        <f t="shared" si="156"/>
        <v/>
      </c>
      <c r="J538" s="77" t="str">
        <f t="shared" si="157"/>
        <v/>
      </c>
      <c r="K538" t="str">
        <f t="shared" si="158"/>
        <v/>
      </c>
      <c r="L538" s="2" t="str">
        <f t="shared" si="159"/>
        <v/>
      </c>
    </row>
    <row r="539" spans="2:12" x14ac:dyDescent="0.25">
      <c r="B539" t="str">
        <f t="shared" si="155"/>
        <v/>
      </c>
      <c r="G539" t="str">
        <f t="shared" si="156"/>
        <v/>
      </c>
      <c r="J539" s="77" t="str">
        <f t="shared" si="157"/>
        <v/>
      </c>
      <c r="K539" t="str">
        <f t="shared" si="158"/>
        <v/>
      </c>
      <c r="L539" s="2" t="str">
        <f t="shared" si="159"/>
        <v/>
      </c>
    </row>
    <row r="540" spans="2:12" x14ac:dyDescent="0.25">
      <c r="B540" t="str">
        <f t="shared" si="155"/>
        <v/>
      </c>
      <c r="G540" t="str">
        <f t="shared" si="156"/>
        <v/>
      </c>
      <c r="J540" s="77" t="str">
        <f t="shared" si="157"/>
        <v/>
      </c>
      <c r="K540" t="str">
        <f t="shared" si="158"/>
        <v/>
      </c>
      <c r="L540" s="2" t="str">
        <f t="shared" si="159"/>
        <v/>
      </c>
    </row>
    <row r="541" spans="2:12" x14ac:dyDescent="0.25">
      <c r="B541" t="str">
        <f t="shared" si="155"/>
        <v/>
      </c>
      <c r="G541" t="str">
        <f t="shared" si="156"/>
        <v/>
      </c>
      <c r="J541" s="77" t="str">
        <f t="shared" si="157"/>
        <v/>
      </c>
      <c r="K541" t="str">
        <f t="shared" si="158"/>
        <v/>
      </c>
      <c r="L541" s="2" t="str">
        <f t="shared" si="159"/>
        <v/>
      </c>
    </row>
    <row r="542" spans="2:12" x14ac:dyDescent="0.25">
      <c r="B542" t="str">
        <f t="shared" si="155"/>
        <v/>
      </c>
      <c r="G542" t="str">
        <f t="shared" si="156"/>
        <v/>
      </c>
      <c r="J542" s="77" t="str">
        <f t="shared" si="157"/>
        <v/>
      </c>
      <c r="K542" t="str">
        <f t="shared" si="158"/>
        <v/>
      </c>
      <c r="L542" s="2" t="str">
        <f t="shared" si="159"/>
        <v/>
      </c>
    </row>
  </sheetData>
  <sheetProtection selectLockedCells="1"/>
  <mergeCells count="628">
    <mergeCell ref="B341:F341"/>
    <mergeCell ref="G341:I341"/>
    <mergeCell ref="B342:F342"/>
    <mergeCell ref="G342:I342"/>
    <mergeCell ref="B338:F338"/>
    <mergeCell ref="G338:I338"/>
    <mergeCell ref="B339:F339"/>
    <mergeCell ref="G339:I339"/>
    <mergeCell ref="B340:F340"/>
    <mergeCell ref="G340:I340"/>
    <mergeCell ref="B335:F335"/>
    <mergeCell ref="G335:I335"/>
    <mergeCell ref="B336:F336"/>
    <mergeCell ref="G336:I336"/>
    <mergeCell ref="B337:F337"/>
    <mergeCell ref="G337:I337"/>
    <mergeCell ref="B332:F332"/>
    <mergeCell ref="G332:I332"/>
    <mergeCell ref="B333:F333"/>
    <mergeCell ref="G333:I333"/>
    <mergeCell ref="B334:F334"/>
    <mergeCell ref="G334:I334"/>
    <mergeCell ref="B329:F329"/>
    <mergeCell ref="G329:I329"/>
    <mergeCell ref="B330:F330"/>
    <mergeCell ref="G330:I330"/>
    <mergeCell ref="B331:F331"/>
    <mergeCell ref="G331:I331"/>
    <mergeCell ref="B326:F326"/>
    <mergeCell ref="G326:I326"/>
    <mergeCell ref="B327:F327"/>
    <mergeCell ref="G327:I327"/>
    <mergeCell ref="B328:F328"/>
    <mergeCell ref="G328:I328"/>
    <mergeCell ref="B323:F323"/>
    <mergeCell ref="G323:I323"/>
    <mergeCell ref="B324:F324"/>
    <mergeCell ref="G324:I324"/>
    <mergeCell ref="B325:F325"/>
    <mergeCell ref="G325:I325"/>
    <mergeCell ref="B320:F320"/>
    <mergeCell ref="G320:I320"/>
    <mergeCell ref="B321:F321"/>
    <mergeCell ref="G321:I321"/>
    <mergeCell ref="B322:F322"/>
    <mergeCell ref="G322:I322"/>
    <mergeCell ref="B317:F317"/>
    <mergeCell ref="G317:I317"/>
    <mergeCell ref="B318:F318"/>
    <mergeCell ref="G318:I318"/>
    <mergeCell ref="B319:F319"/>
    <mergeCell ref="G319:I319"/>
    <mergeCell ref="B314:F314"/>
    <mergeCell ref="G314:I314"/>
    <mergeCell ref="B315:F315"/>
    <mergeCell ref="G315:I315"/>
    <mergeCell ref="B316:F316"/>
    <mergeCell ref="G316:I316"/>
    <mergeCell ref="B311:F311"/>
    <mergeCell ref="G311:I311"/>
    <mergeCell ref="B312:F312"/>
    <mergeCell ref="G312:I312"/>
    <mergeCell ref="B313:F313"/>
    <mergeCell ref="G313:I313"/>
    <mergeCell ref="B308:F308"/>
    <mergeCell ref="G308:I308"/>
    <mergeCell ref="B309:F309"/>
    <mergeCell ref="G309:I309"/>
    <mergeCell ref="B310:F310"/>
    <mergeCell ref="G310:I310"/>
    <mergeCell ref="B305:F305"/>
    <mergeCell ref="G305:I305"/>
    <mergeCell ref="B306:F306"/>
    <mergeCell ref="G306:I306"/>
    <mergeCell ref="B307:F307"/>
    <mergeCell ref="G307:I307"/>
    <mergeCell ref="B302:F302"/>
    <mergeCell ref="G302:I302"/>
    <mergeCell ref="B303:F303"/>
    <mergeCell ref="G303:I303"/>
    <mergeCell ref="B304:F304"/>
    <mergeCell ref="G304:I304"/>
    <mergeCell ref="B299:F299"/>
    <mergeCell ref="G299:I299"/>
    <mergeCell ref="B300:F300"/>
    <mergeCell ref="G300:I300"/>
    <mergeCell ref="B301:F301"/>
    <mergeCell ref="G301:I301"/>
    <mergeCell ref="B296:F296"/>
    <mergeCell ref="G296:I296"/>
    <mergeCell ref="B297:F297"/>
    <mergeCell ref="G297:I297"/>
    <mergeCell ref="B298:F298"/>
    <mergeCell ref="G298:I298"/>
    <mergeCell ref="B293:F293"/>
    <mergeCell ref="G293:I293"/>
    <mergeCell ref="B294:F294"/>
    <mergeCell ref="G294:I294"/>
    <mergeCell ref="B295:F295"/>
    <mergeCell ref="G295:I295"/>
    <mergeCell ref="B290:F290"/>
    <mergeCell ref="G290:I290"/>
    <mergeCell ref="B291:F291"/>
    <mergeCell ref="G291:I291"/>
    <mergeCell ref="B292:F292"/>
    <mergeCell ref="G292:I292"/>
    <mergeCell ref="B287:F287"/>
    <mergeCell ref="G287:I287"/>
    <mergeCell ref="B288:F288"/>
    <mergeCell ref="G288:I288"/>
    <mergeCell ref="B289:F289"/>
    <mergeCell ref="G289:I289"/>
    <mergeCell ref="B284:F284"/>
    <mergeCell ref="G284:I284"/>
    <mergeCell ref="B285:F285"/>
    <mergeCell ref="G285:I285"/>
    <mergeCell ref="B286:F286"/>
    <mergeCell ref="G286:I286"/>
    <mergeCell ref="B281:F281"/>
    <mergeCell ref="G281:I281"/>
    <mergeCell ref="B282:F282"/>
    <mergeCell ref="G282:I282"/>
    <mergeCell ref="B283:F283"/>
    <mergeCell ref="G283:I283"/>
    <mergeCell ref="B278:F278"/>
    <mergeCell ref="G278:I278"/>
    <mergeCell ref="B279:F279"/>
    <mergeCell ref="G279:I279"/>
    <mergeCell ref="B280:F280"/>
    <mergeCell ref="G280:I280"/>
    <mergeCell ref="B275:F275"/>
    <mergeCell ref="G275:I275"/>
    <mergeCell ref="B276:F276"/>
    <mergeCell ref="G276:I276"/>
    <mergeCell ref="B277:F277"/>
    <mergeCell ref="G277:I277"/>
    <mergeCell ref="B272:F272"/>
    <mergeCell ref="G272:I272"/>
    <mergeCell ref="B273:F273"/>
    <mergeCell ref="G273:I273"/>
    <mergeCell ref="B274:F274"/>
    <mergeCell ref="G274:I274"/>
    <mergeCell ref="B269:F269"/>
    <mergeCell ref="G269:I269"/>
    <mergeCell ref="B270:F270"/>
    <mergeCell ref="G270:I270"/>
    <mergeCell ref="B271:F271"/>
    <mergeCell ref="G271:I271"/>
    <mergeCell ref="B266:F266"/>
    <mergeCell ref="G266:I266"/>
    <mergeCell ref="B267:F267"/>
    <mergeCell ref="G267:I267"/>
    <mergeCell ref="B268:F268"/>
    <mergeCell ref="G268:I268"/>
    <mergeCell ref="B263:F263"/>
    <mergeCell ref="G263:I263"/>
    <mergeCell ref="B264:F264"/>
    <mergeCell ref="G264:I264"/>
    <mergeCell ref="B265:F265"/>
    <mergeCell ref="G265:I265"/>
    <mergeCell ref="B260:F260"/>
    <mergeCell ref="G260:I260"/>
    <mergeCell ref="B261:F261"/>
    <mergeCell ref="G261:I261"/>
    <mergeCell ref="B262:F262"/>
    <mergeCell ref="G262:I262"/>
    <mergeCell ref="B257:F257"/>
    <mergeCell ref="G257:I257"/>
    <mergeCell ref="B258:F258"/>
    <mergeCell ref="G258:I258"/>
    <mergeCell ref="B259:F259"/>
    <mergeCell ref="G259:I259"/>
    <mergeCell ref="B254:F254"/>
    <mergeCell ref="G254:I254"/>
    <mergeCell ref="B255:F255"/>
    <mergeCell ref="G255:I255"/>
    <mergeCell ref="B256:F256"/>
    <mergeCell ref="G256:I256"/>
    <mergeCell ref="B251:F251"/>
    <mergeCell ref="G251:I251"/>
    <mergeCell ref="B252:F252"/>
    <mergeCell ref="G252:I252"/>
    <mergeCell ref="B253:F253"/>
    <mergeCell ref="G253:I253"/>
    <mergeCell ref="B248:F248"/>
    <mergeCell ref="G248:I248"/>
    <mergeCell ref="B249:F249"/>
    <mergeCell ref="G249:I249"/>
    <mergeCell ref="B250:F250"/>
    <mergeCell ref="G250:I250"/>
    <mergeCell ref="B245:F245"/>
    <mergeCell ref="G245:I245"/>
    <mergeCell ref="B246:F246"/>
    <mergeCell ref="G246:I246"/>
    <mergeCell ref="B247:F247"/>
    <mergeCell ref="G247:I247"/>
    <mergeCell ref="B242:F242"/>
    <mergeCell ref="G242:I242"/>
    <mergeCell ref="B243:F243"/>
    <mergeCell ref="G243:I243"/>
    <mergeCell ref="B244:F244"/>
    <mergeCell ref="G244:I244"/>
    <mergeCell ref="B239:F239"/>
    <mergeCell ref="G239:I239"/>
    <mergeCell ref="B240:F240"/>
    <mergeCell ref="G240:I240"/>
    <mergeCell ref="B241:F241"/>
    <mergeCell ref="G241:I241"/>
    <mergeCell ref="B236:F236"/>
    <mergeCell ref="G236:I236"/>
    <mergeCell ref="B237:F237"/>
    <mergeCell ref="G237:I237"/>
    <mergeCell ref="B238:F238"/>
    <mergeCell ref="G238:I238"/>
    <mergeCell ref="B233:F233"/>
    <mergeCell ref="G233:I233"/>
    <mergeCell ref="B234:F234"/>
    <mergeCell ref="G234:I234"/>
    <mergeCell ref="B235:F235"/>
    <mergeCell ref="G235:I235"/>
    <mergeCell ref="B230:F230"/>
    <mergeCell ref="G230:I230"/>
    <mergeCell ref="B231:F231"/>
    <mergeCell ref="G231:I231"/>
    <mergeCell ref="B232:F232"/>
    <mergeCell ref="G232:I232"/>
    <mergeCell ref="B227:F227"/>
    <mergeCell ref="G227:I227"/>
    <mergeCell ref="B228:F228"/>
    <mergeCell ref="G228:I228"/>
    <mergeCell ref="B229:F229"/>
    <mergeCell ref="G229:I229"/>
    <mergeCell ref="B224:F224"/>
    <mergeCell ref="G224:I224"/>
    <mergeCell ref="B225:F225"/>
    <mergeCell ref="G225:I225"/>
    <mergeCell ref="B226:F226"/>
    <mergeCell ref="G226:I226"/>
    <mergeCell ref="B221:F221"/>
    <mergeCell ref="G221:I221"/>
    <mergeCell ref="B222:F222"/>
    <mergeCell ref="G222:I222"/>
    <mergeCell ref="B223:F223"/>
    <mergeCell ref="G223:I223"/>
    <mergeCell ref="B218:F218"/>
    <mergeCell ref="G218:I218"/>
    <mergeCell ref="B219:F219"/>
    <mergeCell ref="G219:I219"/>
    <mergeCell ref="B220:F220"/>
    <mergeCell ref="G220:I220"/>
    <mergeCell ref="B215:F215"/>
    <mergeCell ref="G215:I215"/>
    <mergeCell ref="B216:F216"/>
    <mergeCell ref="G216:I216"/>
    <mergeCell ref="B217:F217"/>
    <mergeCell ref="G217:I217"/>
    <mergeCell ref="B212:F212"/>
    <mergeCell ref="G212:I212"/>
    <mergeCell ref="B213:F213"/>
    <mergeCell ref="G213:I213"/>
    <mergeCell ref="B214:F214"/>
    <mergeCell ref="G214:I214"/>
    <mergeCell ref="B209:F209"/>
    <mergeCell ref="G209:I209"/>
    <mergeCell ref="B210:F210"/>
    <mergeCell ref="G210:I210"/>
    <mergeCell ref="B211:F211"/>
    <mergeCell ref="G211:I211"/>
    <mergeCell ref="B206:F206"/>
    <mergeCell ref="G206:I206"/>
    <mergeCell ref="B207:F207"/>
    <mergeCell ref="G207:I207"/>
    <mergeCell ref="B208:F208"/>
    <mergeCell ref="G208:I208"/>
    <mergeCell ref="B203:F203"/>
    <mergeCell ref="G203:I203"/>
    <mergeCell ref="B204:F204"/>
    <mergeCell ref="G204:I204"/>
    <mergeCell ref="B205:F205"/>
    <mergeCell ref="G205:I205"/>
    <mergeCell ref="B200:F200"/>
    <mergeCell ref="G200:I200"/>
    <mergeCell ref="B201:F201"/>
    <mergeCell ref="G201:I201"/>
    <mergeCell ref="B202:F202"/>
    <mergeCell ref="G202:I202"/>
    <mergeCell ref="B197:F197"/>
    <mergeCell ref="G197:I197"/>
    <mergeCell ref="B198:F198"/>
    <mergeCell ref="G198:I198"/>
    <mergeCell ref="B199:F199"/>
    <mergeCell ref="G199:I199"/>
    <mergeCell ref="B194:F194"/>
    <mergeCell ref="G194:I194"/>
    <mergeCell ref="B195:F195"/>
    <mergeCell ref="G195:I195"/>
    <mergeCell ref="B196:F196"/>
    <mergeCell ref="G196:I196"/>
    <mergeCell ref="B191:F191"/>
    <mergeCell ref="G191:I191"/>
    <mergeCell ref="B192:F192"/>
    <mergeCell ref="G192:I192"/>
    <mergeCell ref="B193:F193"/>
    <mergeCell ref="G193:I193"/>
    <mergeCell ref="B188:F188"/>
    <mergeCell ref="G188:I188"/>
    <mergeCell ref="B189:F189"/>
    <mergeCell ref="G189:I189"/>
    <mergeCell ref="B190:F190"/>
    <mergeCell ref="G190:I190"/>
    <mergeCell ref="B185:F185"/>
    <mergeCell ref="G185:I185"/>
    <mergeCell ref="B186:F186"/>
    <mergeCell ref="G186:I186"/>
    <mergeCell ref="B187:F187"/>
    <mergeCell ref="G187:I187"/>
    <mergeCell ref="B182:F182"/>
    <mergeCell ref="G182:I182"/>
    <mergeCell ref="B183:F183"/>
    <mergeCell ref="G183:I183"/>
    <mergeCell ref="B184:F184"/>
    <mergeCell ref="G184:I184"/>
    <mergeCell ref="B179:F179"/>
    <mergeCell ref="G179:I179"/>
    <mergeCell ref="B180:F180"/>
    <mergeCell ref="G180:I180"/>
    <mergeCell ref="B181:F181"/>
    <mergeCell ref="G181:I181"/>
    <mergeCell ref="B176:F176"/>
    <mergeCell ref="G176:I176"/>
    <mergeCell ref="B177:F177"/>
    <mergeCell ref="G177:I177"/>
    <mergeCell ref="B178:F178"/>
    <mergeCell ref="G178:I178"/>
    <mergeCell ref="B173:F173"/>
    <mergeCell ref="G173:I173"/>
    <mergeCell ref="B174:F174"/>
    <mergeCell ref="G174:I174"/>
    <mergeCell ref="B175:F175"/>
    <mergeCell ref="G175:I175"/>
    <mergeCell ref="B170:F170"/>
    <mergeCell ref="G170:I170"/>
    <mergeCell ref="B171:F171"/>
    <mergeCell ref="G171:I171"/>
    <mergeCell ref="B172:F172"/>
    <mergeCell ref="G172:I172"/>
    <mergeCell ref="B167:F167"/>
    <mergeCell ref="G167:I167"/>
    <mergeCell ref="B168:F168"/>
    <mergeCell ref="G168:I168"/>
    <mergeCell ref="B169:F169"/>
    <mergeCell ref="G169:I169"/>
    <mergeCell ref="B164:F164"/>
    <mergeCell ref="G164:I164"/>
    <mergeCell ref="B165:F165"/>
    <mergeCell ref="G165:I165"/>
    <mergeCell ref="B166:F166"/>
    <mergeCell ref="G166:I166"/>
    <mergeCell ref="B161:F161"/>
    <mergeCell ref="G161:I161"/>
    <mergeCell ref="B162:F162"/>
    <mergeCell ref="G162:I162"/>
    <mergeCell ref="B163:F163"/>
    <mergeCell ref="G163:I163"/>
    <mergeCell ref="B158:F158"/>
    <mergeCell ref="G158:I158"/>
    <mergeCell ref="B159:F159"/>
    <mergeCell ref="G159:I159"/>
    <mergeCell ref="B160:F160"/>
    <mergeCell ref="G160:I160"/>
    <mergeCell ref="B155:F155"/>
    <mergeCell ref="G155:I155"/>
    <mergeCell ref="B156:F156"/>
    <mergeCell ref="G156:I156"/>
    <mergeCell ref="B157:F157"/>
    <mergeCell ref="G157:I157"/>
    <mergeCell ref="B152:F152"/>
    <mergeCell ref="G152:I152"/>
    <mergeCell ref="B153:F153"/>
    <mergeCell ref="G153:I153"/>
    <mergeCell ref="B154:F154"/>
    <mergeCell ref="G154:I154"/>
    <mergeCell ref="B149:F149"/>
    <mergeCell ref="G149:I149"/>
    <mergeCell ref="B150:F150"/>
    <mergeCell ref="G150:I150"/>
    <mergeCell ref="B151:F151"/>
    <mergeCell ref="G151:I151"/>
    <mergeCell ref="B146:F146"/>
    <mergeCell ref="G146:I146"/>
    <mergeCell ref="B147:F147"/>
    <mergeCell ref="G147:I147"/>
    <mergeCell ref="B148:F148"/>
    <mergeCell ref="G148:I148"/>
    <mergeCell ref="B143:F143"/>
    <mergeCell ref="G143:I143"/>
    <mergeCell ref="B144:F144"/>
    <mergeCell ref="G144:I144"/>
    <mergeCell ref="B145:F145"/>
    <mergeCell ref="G145:I145"/>
    <mergeCell ref="B140:F140"/>
    <mergeCell ref="G140:I140"/>
    <mergeCell ref="B141:F141"/>
    <mergeCell ref="G141:I141"/>
    <mergeCell ref="B142:F142"/>
    <mergeCell ref="G142:I142"/>
    <mergeCell ref="B137:F137"/>
    <mergeCell ref="G137:I137"/>
    <mergeCell ref="B138:F138"/>
    <mergeCell ref="G138:I138"/>
    <mergeCell ref="B139:F139"/>
    <mergeCell ref="G139:I139"/>
    <mergeCell ref="B134:F134"/>
    <mergeCell ref="G134:I134"/>
    <mergeCell ref="B135:F135"/>
    <mergeCell ref="G135:I135"/>
    <mergeCell ref="B136:F136"/>
    <mergeCell ref="G136:I136"/>
    <mergeCell ref="B131:F131"/>
    <mergeCell ref="G131:I131"/>
    <mergeCell ref="B132:F132"/>
    <mergeCell ref="G132:I132"/>
    <mergeCell ref="B133:F133"/>
    <mergeCell ref="G133:I133"/>
    <mergeCell ref="B128:F128"/>
    <mergeCell ref="G128:I128"/>
    <mergeCell ref="B129:F129"/>
    <mergeCell ref="G129:I129"/>
    <mergeCell ref="B130:F130"/>
    <mergeCell ref="G130:I130"/>
    <mergeCell ref="B125:F125"/>
    <mergeCell ref="G125:I125"/>
    <mergeCell ref="B126:F126"/>
    <mergeCell ref="G126:I126"/>
    <mergeCell ref="B127:F127"/>
    <mergeCell ref="G127:I127"/>
    <mergeCell ref="B122:F122"/>
    <mergeCell ref="G122:I122"/>
    <mergeCell ref="B123:F123"/>
    <mergeCell ref="G123:I123"/>
    <mergeCell ref="B124:F124"/>
    <mergeCell ref="G124:I124"/>
    <mergeCell ref="B119:F119"/>
    <mergeCell ref="G119:I119"/>
    <mergeCell ref="B120:F120"/>
    <mergeCell ref="G120:I120"/>
    <mergeCell ref="B121:F121"/>
    <mergeCell ref="G121:I121"/>
    <mergeCell ref="B116:F116"/>
    <mergeCell ref="G116:I116"/>
    <mergeCell ref="B117:F117"/>
    <mergeCell ref="G117:I117"/>
    <mergeCell ref="B118:F118"/>
    <mergeCell ref="G118:I118"/>
    <mergeCell ref="B113:F113"/>
    <mergeCell ref="G113:I113"/>
    <mergeCell ref="B114:F114"/>
    <mergeCell ref="G114:I114"/>
    <mergeCell ref="B115:F115"/>
    <mergeCell ref="G115:I115"/>
    <mergeCell ref="B110:F110"/>
    <mergeCell ref="G110:I110"/>
    <mergeCell ref="B111:F111"/>
    <mergeCell ref="G111:I111"/>
    <mergeCell ref="B112:F112"/>
    <mergeCell ref="G112:I112"/>
    <mergeCell ref="B107:F107"/>
    <mergeCell ref="G107:I107"/>
    <mergeCell ref="B108:F108"/>
    <mergeCell ref="G108:I108"/>
    <mergeCell ref="B109:F109"/>
    <mergeCell ref="G109:I109"/>
    <mergeCell ref="B104:F104"/>
    <mergeCell ref="G104:I104"/>
    <mergeCell ref="B105:F105"/>
    <mergeCell ref="G105:I105"/>
    <mergeCell ref="B106:F106"/>
    <mergeCell ref="G106:I106"/>
    <mergeCell ref="B101:F101"/>
    <mergeCell ref="G101:I101"/>
    <mergeCell ref="B102:F102"/>
    <mergeCell ref="G102:I102"/>
    <mergeCell ref="B103:F103"/>
    <mergeCell ref="G103:I103"/>
    <mergeCell ref="B98:F98"/>
    <mergeCell ref="G98:I98"/>
    <mergeCell ref="B99:F99"/>
    <mergeCell ref="G99:I99"/>
    <mergeCell ref="B100:F100"/>
    <mergeCell ref="G100:I100"/>
    <mergeCell ref="B95:F95"/>
    <mergeCell ref="G95:I95"/>
    <mergeCell ref="B96:F96"/>
    <mergeCell ref="G96:I96"/>
    <mergeCell ref="B97:F97"/>
    <mergeCell ref="G97:I97"/>
    <mergeCell ref="B92:F92"/>
    <mergeCell ref="G92:I92"/>
    <mergeCell ref="B93:F93"/>
    <mergeCell ref="G93:I93"/>
    <mergeCell ref="B94:F94"/>
    <mergeCell ref="G94:I94"/>
    <mergeCell ref="B89:F89"/>
    <mergeCell ref="G89:I89"/>
    <mergeCell ref="B90:F90"/>
    <mergeCell ref="G90:I90"/>
    <mergeCell ref="B91:F91"/>
    <mergeCell ref="G91:I91"/>
    <mergeCell ref="B86:F86"/>
    <mergeCell ref="G86:I86"/>
    <mergeCell ref="B87:F87"/>
    <mergeCell ref="G87:I87"/>
    <mergeCell ref="B88:F88"/>
    <mergeCell ref="G88:I88"/>
    <mergeCell ref="B83:F83"/>
    <mergeCell ref="G83:I83"/>
    <mergeCell ref="B84:F84"/>
    <mergeCell ref="G84:I84"/>
    <mergeCell ref="B85:F85"/>
    <mergeCell ref="G85:I85"/>
    <mergeCell ref="B80:F80"/>
    <mergeCell ref="G80:I80"/>
    <mergeCell ref="B81:F81"/>
    <mergeCell ref="G81:I81"/>
    <mergeCell ref="B82:F82"/>
    <mergeCell ref="G82:I82"/>
    <mergeCell ref="B77:F77"/>
    <mergeCell ref="G77:I77"/>
    <mergeCell ref="B78:F78"/>
    <mergeCell ref="G78:I78"/>
    <mergeCell ref="B79:F79"/>
    <mergeCell ref="G79:I79"/>
    <mergeCell ref="B74:F74"/>
    <mergeCell ref="G74:I74"/>
    <mergeCell ref="B75:F75"/>
    <mergeCell ref="G75:I75"/>
    <mergeCell ref="B76:F76"/>
    <mergeCell ref="G76:I76"/>
    <mergeCell ref="B71:F71"/>
    <mergeCell ref="G71:I71"/>
    <mergeCell ref="B72:F72"/>
    <mergeCell ref="G72:I72"/>
    <mergeCell ref="B73:F73"/>
    <mergeCell ref="G73:I73"/>
    <mergeCell ref="B68:F68"/>
    <mergeCell ref="G68:I68"/>
    <mergeCell ref="B69:F69"/>
    <mergeCell ref="G69:I69"/>
    <mergeCell ref="B70:F70"/>
    <mergeCell ref="G70:I70"/>
    <mergeCell ref="B65:F65"/>
    <mergeCell ref="G65:I65"/>
    <mergeCell ref="B66:F66"/>
    <mergeCell ref="G66:I66"/>
    <mergeCell ref="B67:F67"/>
    <mergeCell ref="G67:I67"/>
    <mergeCell ref="B62:F62"/>
    <mergeCell ref="G62:I62"/>
    <mergeCell ref="B63:F63"/>
    <mergeCell ref="G63:I63"/>
    <mergeCell ref="B64:F64"/>
    <mergeCell ref="G64:I64"/>
    <mergeCell ref="B59:F59"/>
    <mergeCell ref="G59:I59"/>
    <mergeCell ref="B60:F60"/>
    <mergeCell ref="G60:I60"/>
    <mergeCell ref="B61:F61"/>
    <mergeCell ref="G61:I61"/>
    <mergeCell ref="B56:F56"/>
    <mergeCell ref="G56:I56"/>
    <mergeCell ref="B57:F57"/>
    <mergeCell ref="G57:I57"/>
    <mergeCell ref="B58:F58"/>
    <mergeCell ref="G58:I58"/>
    <mergeCell ref="B53:F53"/>
    <mergeCell ref="G53:I53"/>
    <mergeCell ref="B54:F54"/>
    <mergeCell ref="G54:I54"/>
    <mergeCell ref="B55:F55"/>
    <mergeCell ref="G55:I55"/>
    <mergeCell ref="B50:F50"/>
    <mergeCell ref="G50:I50"/>
    <mergeCell ref="B51:F51"/>
    <mergeCell ref="G51:I51"/>
    <mergeCell ref="B52:F52"/>
    <mergeCell ref="G52:I52"/>
    <mergeCell ref="B47:F47"/>
    <mergeCell ref="G47:I47"/>
    <mergeCell ref="B48:F48"/>
    <mergeCell ref="G48:I48"/>
    <mergeCell ref="B49:F49"/>
    <mergeCell ref="G49:I49"/>
    <mergeCell ref="B44:F44"/>
    <mergeCell ref="G44:I44"/>
    <mergeCell ref="B45:F45"/>
    <mergeCell ref="G45:I45"/>
    <mergeCell ref="B46:F46"/>
    <mergeCell ref="G46:I46"/>
    <mergeCell ref="A38:B38"/>
    <mergeCell ref="A39:B39"/>
    <mergeCell ref="B41:F41"/>
    <mergeCell ref="G41:I41"/>
    <mergeCell ref="B43:F43"/>
    <mergeCell ref="G43:I43"/>
    <mergeCell ref="A29:B29"/>
    <mergeCell ref="A30:B30"/>
    <mergeCell ref="A32:B32"/>
    <mergeCell ref="A33:B33"/>
    <mergeCell ref="A35:B35"/>
    <mergeCell ref="A36:B36"/>
    <mergeCell ref="A24:B24"/>
    <mergeCell ref="A26:B26"/>
    <mergeCell ref="A27:B27"/>
    <mergeCell ref="A11:B11"/>
    <mergeCell ref="A12:B12"/>
    <mergeCell ref="A14:B14"/>
    <mergeCell ref="A15:B15"/>
    <mergeCell ref="A17:B17"/>
    <mergeCell ref="A18:B18"/>
    <mergeCell ref="A1:K1"/>
    <mergeCell ref="A2:K2"/>
    <mergeCell ref="A3:K3"/>
    <mergeCell ref="A4:K4"/>
    <mergeCell ref="A5:K5"/>
    <mergeCell ref="A7:K7"/>
    <mergeCell ref="A20:B20"/>
    <mergeCell ref="A21:B21"/>
    <mergeCell ref="A23:B23"/>
  </mergeCells>
  <conditionalFormatting sqref="J43:J5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&amp;P&amp;C&amp;8JV Runners not shown&amp;R&amp;8Meet scored with CCScore 2018, created by Steve Gault</oddFooter>
  </headerFooter>
  <rowBreaks count="2" manualBreakCount="2">
    <brk id="76" max="10" man="1"/>
    <brk id="121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9"/>
  <sheetViews>
    <sheetView workbookViewId="0">
      <selection activeCell="B45" sqref="B45"/>
    </sheetView>
  </sheetViews>
  <sheetFormatPr defaultColWidth="8.81640625" defaultRowHeight="12.5" x14ac:dyDescent="0.25"/>
  <cols>
    <col min="1" max="1" width="13.63281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40</v>
      </c>
    </row>
    <row r="3" spans="1:2" x14ac:dyDescent="0.25">
      <c r="A3" s="41">
        <v>38962</v>
      </c>
      <c r="B3" t="s">
        <v>41</v>
      </c>
    </row>
    <row r="5" spans="1:2" x14ac:dyDescent="0.25">
      <c r="A5" s="41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topLeftCell="A3" zoomScaleNormal="100" workbookViewId="0">
      <selection activeCell="A28" sqref="A28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9.1796875" hidden="1" customWidth="1"/>
  </cols>
  <sheetData>
    <row r="1" spans="1:8" ht="15.5" x14ac:dyDescent="0.35">
      <c r="A1" s="91" t="str">
        <f>'Meet Info'!B4 &amp; " (" &amp; 'Meet Info'!C4 &amp; ")"</f>
        <v>Manheim Township (MT)</v>
      </c>
      <c r="B1" s="91"/>
      <c r="C1" s="91"/>
      <c r="D1" s="91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45</v>
      </c>
      <c r="B5" s="25" t="s">
        <v>66</v>
      </c>
      <c r="C5" s="28" t="str">
        <f>IF(ISERROR(VLOOKUP(A5,TimeTable,2)),"",VLOOKUP(A5,TimeTable,2))</f>
        <v>22.38</v>
      </c>
      <c r="D5" s="32">
        <f>IF(A5&gt;0,RANK(A5,$A$5:$A$104,1),0)</f>
        <v>20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/>
      <c r="B6" s="25" t="s">
        <v>67</v>
      </c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>
        <v>70</v>
      </c>
      <c r="B7" s="25" t="s">
        <v>68</v>
      </c>
      <c r="C7" s="28" t="str">
        <f>IF(ISERROR(VLOOKUP(A7,TimeTable,2)),"",VLOOKUP(A7,TimeTable,2))</f>
        <v>27.05</v>
      </c>
      <c r="D7" s="32">
        <f>IF(A7&gt;0,RANK(A7,$A$5:$A$104,1),0)</f>
        <v>36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65</v>
      </c>
      <c r="B8" s="25" t="s">
        <v>69</v>
      </c>
      <c r="C8" s="28" t="str">
        <f>IF(ISERROR(VLOOKUP(A8,TimeTable,2)),"",VLOOKUP(A8,TimeTable,2))</f>
        <v>25,54</v>
      </c>
      <c r="D8" s="32">
        <f>IF(A8&gt;0,RANK(A8,$A$5:$A$104,1),0)</f>
        <v>32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31</v>
      </c>
      <c r="B9" s="25" t="s">
        <v>70</v>
      </c>
      <c r="C9" s="28" t="str">
        <f>IF(ISERROR(VLOOKUP(A9,TimeTable,2)),"",VLOOKUP(A9,TimeTable,2))</f>
        <v>21.08</v>
      </c>
      <c r="D9" s="32">
        <f>IF(A9&gt;0,RANK(A9,$A$5:$A$104,1),0)</f>
        <v>15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35</v>
      </c>
      <c r="B10" s="25" t="s">
        <v>71</v>
      </c>
      <c r="C10" s="28" t="str">
        <f t="shared" ref="C10:C73" si="4">IF(ISERROR(VLOOKUP(A10,TimeTable,2)),"",VLOOKUP(A10,TimeTable,2))</f>
        <v>21.15</v>
      </c>
      <c r="D10" s="32">
        <f t="shared" ref="D10:D73" si="5">IF(A10&gt;0,RANK(A10,$A$5:$A$104,1),0)</f>
        <v>17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49</v>
      </c>
      <c r="B11" s="25" t="s">
        <v>72</v>
      </c>
      <c r="C11" s="28" t="str">
        <f t="shared" si="4"/>
        <v>22.56</v>
      </c>
      <c r="D11" s="32">
        <f t="shared" si="5"/>
        <v>22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/>
      <c r="B12" s="79" t="s">
        <v>73</v>
      </c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3</v>
      </c>
      <c r="B13" s="81" t="s">
        <v>74</v>
      </c>
      <c r="C13" s="28" t="str">
        <f t="shared" si="4"/>
        <v>17.48</v>
      </c>
      <c r="D13" s="32">
        <f t="shared" si="5"/>
        <v>2</v>
      </c>
      <c r="E13">
        <f t="shared" si="0"/>
        <v>3</v>
      </c>
      <c r="F13">
        <f t="shared" si="1"/>
        <v>2</v>
      </c>
      <c r="G13">
        <f t="shared" si="2"/>
        <v>2</v>
      </c>
      <c r="H13">
        <f t="shared" si="3"/>
        <v>2</v>
      </c>
    </row>
    <row r="14" spans="1:8" x14ac:dyDescent="0.25">
      <c r="A14" s="80">
        <v>51</v>
      </c>
      <c r="B14" s="81" t="s">
        <v>75</v>
      </c>
      <c r="C14" s="28" t="str">
        <f t="shared" si="4"/>
        <v>23.34</v>
      </c>
      <c r="D14" s="32">
        <f t="shared" si="5"/>
        <v>23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55</v>
      </c>
      <c r="B15" s="81" t="s">
        <v>76</v>
      </c>
      <c r="C15" s="28" t="str">
        <f t="shared" si="4"/>
        <v>24.12</v>
      </c>
      <c r="D15" s="32">
        <f t="shared" si="5"/>
        <v>26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59</v>
      </c>
      <c r="B16" s="81" t="s">
        <v>77</v>
      </c>
      <c r="C16" s="28" t="str">
        <f t="shared" si="4"/>
        <v>25</v>
      </c>
      <c r="D16" s="32">
        <f t="shared" si="5"/>
        <v>27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9</v>
      </c>
      <c r="B17" s="81" t="s">
        <v>78</v>
      </c>
      <c r="C17" s="28" t="str">
        <f t="shared" si="4"/>
        <v>18.46</v>
      </c>
      <c r="D17" s="32">
        <f t="shared" si="5"/>
        <v>6</v>
      </c>
      <c r="E17">
        <f t="shared" si="0"/>
        <v>9</v>
      </c>
      <c r="F17">
        <f t="shared" si="1"/>
        <v>6</v>
      </c>
      <c r="G17">
        <f t="shared" si="2"/>
        <v>6</v>
      </c>
      <c r="H17">
        <f t="shared" si="3"/>
        <v>6</v>
      </c>
    </row>
    <row r="18" spans="1:8" x14ac:dyDescent="0.25">
      <c r="A18" s="80">
        <v>54</v>
      </c>
      <c r="B18" s="81" t="s">
        <v>79</v>
      </c>
      <c r="C18" s="28" t="str">
        <f t="shared" si="4"/>
        <v>24.01</v>
      </c>
      <c r="D18" s="32">
        <f t="shared" si="5"/>
        <v>25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66</v>
      </c>
      <c r="B19" s="81" t="s">
        <v>80</v>
      </c>
      <c r="C19" s="28" t="str">
        <f t="shared" si="4"/>
        <v>26</v>
      </c>
      <c r="D19" s="32">
        <f t="shared" si="5"/>
        <v>33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64</v>
      </c>
      <c r="B20" s="81" t="s">
        <v>81</v>
      </c>
      <c r="C20" s="28" t="str">
        <f t="shared" si="4"/>
        <v>25.48</v>
      </c>
      <c r="D20" s="32">
        <f t="shared" si="5"/>
        <v>31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47</v>
      </c>
      <c r="B21" s="81" t="s">
        <v>82</v>
      </c>
      <c r="C21" s="28" t="str">
        <f t="shared" si="4"/>
        <v>22.51</v>
      </c>
      <c r="D21" s="32">
        <f t="shared" si="5"/>
        <v>21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>
        <v>29</v>
      </c>
      <c r="B22" s="81" t="s">
        <v>83</v>
      </c>
      <c r="C22" s="28" t="str">
        <f t="shared" si="4"/>
        <v>20.53</v>
      </c>
      <c r="D22" s="32">
        <f t="shared" si="5"/>
        <v>13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10</v>
      </c>
      <c r="B23" s="81" t="s">
        <v>84</v>
      </c>
      <c r="C23" s="28" t="str">
        <f t="shared" si="4"/>
        <v>18.47</v>
      </c>
      <c r="D23" s="32">
        <f t="shared" si="5"/>
        <v>7</v>
      </c>
      <c r="E23">
        <f t="shared" si="0"/>
        <v>10</v>
      </c>
      <c r="F23">
        <f t="shared" si="1"/>
        <v>7</v>
      </c>
      <c r="G23">
        <f t="shared" si="2"/>
        <v>7</v>
      </c>
      <c r="H23">
        <f t="shared" si="3"/>
        <v>7</v>
      </c>
    </row>
    <row r="24" spans="1:8" x14ac:dyDescent="0.25">
      <c r="A24" s="80">
        <v>61</v>
      </c>
      <c r="B24" s="81" t="s">
        <v>85</v>
      </c>
      <c r="C24" s="28" t="str">
        <f t="shared" si="4"/>
        <v>25.31</v>
      </c>
      <c r="D24" s="32">
        <f t="shared" si="5"/>
        <v>29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>
        <v>67</v>
      </c>
      <c r="B25" s="81" t="s">
        <v>86</v>
      </c>
      <c r="C25" s="28" t="str">
        <f t="shared" si="4"/>
        <v>26.59</v>
      </c>
      <c r="D25" s="32">
        <f t="shared" si="5"/>
        <v>34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>
        <v>60</v>
      </c>
      <c r="B26" s="81" t="s">
        <v>87</v>
      </c>
      <c r="C26" s="28" t="str">
        <f t="shared" si="4"/>
        <v>25.16</v>
      </c>
      <c r="D26" s="32">
        <f t="shared" si="5"/>
        <v>28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>
        <v>1</v>
      </c>
      <c r="B27" s="81" t="s">
        <v>88</v>
      </c>
      <c r="C27" s="28" t="str">
        <f t="shared" si="4"/>
        <v>16.53</v>
      </c>
      <c r="D27" s="32">
        <f t="shared" si="5"/>
        <v>1</v>
      </c>
      <c r="E27">
        <f t="shared" si="0"/>
        <v>1</v>
      </c>
      <c r="F27">
        <f t="shared" si="1"/>
        <v>1</v>
      </c>
      <c r="G27">
        <f t="shared" si="2"/>
        <v>1</v>
      </c>
      <c r="H27">
        <f t="shared" si="3"/>
        <v>1</v>
      </c>
    </row>
    <row r="28" spans="1:8" x14ac:dyDescent="0.25">
      <c r="A28" s="80">
        <v>20</v>
      </c>
      <c r="B28" s="81" t="s">
        <v>89</v>
      </c>
      <c r="C28" s="28" t="str">
        <f t="shared" si="4"/>
        <v>19.39</v>
      </c>
      <c r="D28" s="32">
        <f t="shared" si="5"/>
        <v>9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>
        <v>21</v>
      </c>
      <c r="B29" s="81" t="s">
        <v>90</v>
      </c>
      <c r="C29" s="28" t="str">
        <f t="shared" si="4"/>
        <v>19.48</v>
      </c>
      <c r="D29" s="32">
        <f t="shared" si="5"/>
        <v>10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>
        <v>44</v>
      </c>
      <c r="B30" s="81" t="s">
        <v>91</v>
      </c>
      <c r="C30" s="28" t="str">
        <f t="shared" si="4"/>
        <v>22.37</v>
      </c>
      <c r="D30" s="32">
        <f t="shared" si="5"/>
        <v>19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>
        <v>30</v>
      </c>
      <c r="B31" s="81" t="s">
        <v>92</v>
      </c>
      <c r="C31" s="28" t="str">
        <f t="shared" si="4"/>
        <v>21.07</v>
      </c>
      <c r="D31" s="32">
        <f t="shared" si="5"/>
        <v>14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>
        <v>7</v>
      </c>
      <c r="B32" s="81" t="s">
        <v>93</v>
      </c>
      <c r="C32" s="28" t="str">
        <f t="shared" si="4"/>
        <v>18.27</v>
      </c>
      <c r="D32" s="32">
        <f t="shared" si="5"/>
        <v>4</v>
      </c>
      <c r="E32">
        <f t="shared" si="0"/>
        <v>7</v>
      </c>
      <c r="F32">
        <f t="shared" si="1"/>
        <v>4</v>
      </c>
      <c r="G32">
        <f t="shared" si="2"/>
        <v>4</v>
      </c>
      <c r="H32">
        <f t="shared" si="3"/>
        <v>4</v>
      </c>
    </row>
    <row r="33" spans="1:8" x14ac:dyDescent="0.25">
      <c r="A33" s="80">
        <v>33</v>
      </c>
      <c r="B33" s="81" t="s">
        <v>94</v>
      </c>
      <c r="C33" s="28" t="str">
        <f t="shared" si="4"/>
        <v>21.12</v>
      </c>
      <c r="D33" s="32">
        <f t="shared" si="5"/>
        <v>16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>
        <v>39</v>
      </c>
      <c r="B34" s="81" t="s">
        <v>95</v>
      </c>
      <c r="C34" s="28" t="str">
        <f t="shared" si="4"/>
        <v>21.37</v>
      </c>
      <c r="D34" s="32">
        <f t="shared" si="5"/>
        <v>18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>
        <v>8</v>
      </c>
      <c r="B35" s="81" t="s">
        <v>96</v>
      </c>
      <c r="C35" s="28" t="str">
        <f t="shared" si="4"/>
        <v>18.36</v>
      </c>
      <c r="D35" s="32">
        <f t="shared" si="5"/>
        <v>5</v>
      </c>
      <c r="E35">
        <f t="shared" si="0"/>
        <v>8</v>
      </c>
      <c r="F35">
        <f t="shared" si="1"/>
        <v>5</v>
      </c>
      <c r="G35">
        <f t="shared" si="2"/>
        <v>5</v>
      </c>
      <c r="H35">
        <f t="shared" si="3"/>
        <v>5</v>
      </c>
    </row>
    <row r="36" spans="1:8" x14ac:dyDescent="0.25">
      <c r="A36" s="80">
        <v>15</v>
      </c>
      <c r="B36" s="81" t="s">
        <v>97</v>
      </c>
      <c r="C36" s="28" t="str">
        <f t="shared" si="4"/>
        <v>19.25</v>
      </c>
      <c r="D36" s="32">
        <f t="shared" si="5"/>
        <v>8</v>
      </c>
      <c r="E36">
        <f t="shared" si="0"/>
        <v>14</v>
      </c>
      <c r="F36">
        <f t="shared" si="1"/>
        <v>9</v>
      </c>
      <c r="G36">
        <f t="shared" si="2"/>
        <v>8</v>
      </c>
      <c r="H36">
        <f t="shared" si="3"/>
        <v>8</v>
      </c>
    </row>
    <row r="37" spans="1:8" x14ac:dyDescent="0.25">
      <c r="A37" s="80">
        <v>25</v>
      </c>
      <c r="B37" s="81" t="s">
        <v>98</v>
      </c>
      <c r="C37" s="28" t="str">
        <f t="shared" si="4"/>
        <v>20.16</v>
      </c>
      <c r="D37" s="32">
        <f t="shared" si="5"/>
        <v>11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>
        <v>28</v>
      </c>
      <c r="B38" s="81" t="s">
        <v>99</v>
      </c>
      <c r="C38" s="28" t="str">
        <f t="shared" si="4"/>
        <v>20.48</v>
      </c>
      <c r="D38" s="32">
        <f t="shared" si="5"/>
        <v>12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>
        <v>68</v>
      </c>
      <c r="B39" s="81" t="s">
        <v>100</v>
      </c>
      <c r="C39" s="28" t="str">
        <f t="shared" si="4"/>
        <v>27</v>
      </c>
      <c r="D39" s="32">
        <f t="shared" si="5"/>
        <v>35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>
        <v>63</v>
      </c>
      <c r="B40" s="81" t="s">
        <v>101</v>
      </c>
      <c r="C40" s="28" t="str">
        <f t="shared" si="4"/>
        <v>25.43</v>
      </c>
      <c r="D40" s="32">
        <f t="shared" si="5"/>
        <v>30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>
        <v>6</v>
      </c>
      <c r="B41" s="81" t="s">
        <v>102</v>
      </c>
      <c r="C41" s="28" t="str">
        <f t="shared" si="4"/>
        <v>18.14</v>
      </c>
      <c r="D41" s="32">
        <f t="shared" si="5"/>
        <v>3</v>
      </c>
      <c r="E41">
        <f t="shared" si="0"/>
        <v>6</v>
      </c>
      <c r="F41">
        <f t="shared" si="1"/>
        <v>3</v>
      </c>
      <c r="G41">
        <f t="shared" si="2"/>
        <v>3</v>
      </c>
      <c r="H41">
        <f t="shared" si="3"/>
        <v>3</v>
      </c>
    </row>
    <row r="42" spans="1:8" x14ac:dyDescent="0.25">
      <c r="A42" s="80">
        <v>52</v>
      </c>
      <c r="B42" s="81" t="s">
        <v>103</v>
      </c>
      <c r="C42" s="28" t="str">
        <f t="shared" si="4"/>
        <v>23.53</v>
      </c>
      <c r="D42" s="32">
        <f t="shared" si="5"/>
        <v>24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36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24" sqref="A24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9.1796875" hidden="1" customWidth="1"/>
  </cols>
  <sheetData>
    <row r="1" spans="1:8" ht="15.5" x14ac:dyDescent="0.35">
      <c r="A1" s="91" t="str">
        <f>'Meet Info'!B5 &amp; " (" &amp; 'Meet Info'!C5 &amp; ")"</f>
        <v>Cedar Crest (CC)</v>
      </c>
      <c r="B1" s="91"/>
      <c r="C1" s="91"/>
      <c r="D1" s="91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40</v>
      </c>
      <c r="B5" s="25" t="s">
        <v>104</v>
      </c>
      <c r="C5" s="28" t="str">
        <f>IF(ISERROR(VLOOKUP(A5,TimeTable,2)),"",VLOOKUP(A5,TimeTable,2))</f>
        <v>21.41</v>
      </c>
      <c r="D5" s="32">
        <f>IF(A5&gt;0,RANK(A5,$A$5:$A$104,1),0)</f>
        <v>13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5">
      <c r="A6" s="24">
        <v>17</v>
      </c>
      <c r="B6" s="25" t="s">
        <v>105</v>
      </c>
      <c r="C6" s="28" t="str">
        <f>IF(ISERROR(VLOOKUP(A6,TimeTable,2)),"",VLOOKUP(A6,TimeTable,2))</f>
        <v>19.32</v>
      </c>
      <c r="D6" s="32">
        <f>IF(A6&gt;0,RANK(A6,$A$5:$A$104,1),0)</f>
        <v>7</v>
      </c>
      <c r="E6">
        <f t="shared" si="0"/>
        <v>15</v>
      </c>
      <c r="F6">
        <f t="shared" si="1"/>
        <v>9</v>
      </c>
      <c r="G6">
        <f t="shared" si="2"/>
        <v>7</v>
      </c>
      <c r="H6">
        <f t="shared" si="3"/>
        <v>7</v>
      </c>
    </row>
    <row r="7" spans="1:8" x14ac:dyDescent="0.25">
      <c r="A7" s="24">
        <v>57</v>
      </c>
      <c r="B7" s="25" t="s">
        <v>106</v>
      </c>
      <c r="C7" s="28" t="str">
        <f>IF(ISERROR(VLOOKUP(A7,TimeTable,2)),"",VLOOKUP(A7,TimeTable,2))</f>
        <v>24.36</v>
      </c>
      <c r="D7" s="32">
        <f>IF(A7&gt;0,RANK(A7,$A$5:$A$104,1),0)</f>
        <v>15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2</v>
      </c>
      <c r="B8" s="25" t="s">
        <v>107</v>
      </c>
      <c r="C8" s="28" t="str">
        <f>IF(ISERROR(VLOOKUP(A8,TimeTable,2)),"",VLOOKUP(A8,TimeTable,2))</f>
        <v>17.18</v>
      </c>
      <c r="D8" s="32">
        <f>IF(A8&gt;0,RANK(A8,$A$5:$A$104,1),0)</f>
        <v>1</v>
      </c>
      <c r="E8">
        <f t="shared" si="0"/>
        <v>2</v>
      </c>
      <c r="F8">
        <f t="shared" si="1"/>
        <v>1</v>
      </c>
      <c r="G8">
        <f t="shared" si="2"/>
        <v>1</v>
      </c>
      <c r="H8">
        <f t="shared" si="3"/>
        <v>1</v>
      </c>
    </row>
    <row r="9" spans="1:8" x14ac:dyDescent="0.25">
      <c r="A9" s="24">
        <v>4</v>
      </c>
      <c r="B9" s="25" t="s">
        <v>108</v>
      </c>
      <c r="C9" s="28" t="str">
        <f>IF(ISERROR(VLOOKUP(A9,TimeTable,2)),"",VLOOKUP(A9,TimeTable,2))</f>
        <v>17.55</v>
      </c>
      <c r="D9" s="32">
        <f>IF(A9&gt;0,RANK(A9,$A$5:$A$104,1),0)</f>
        <v>2</v>
      </c>
      <c r="E9">
        <f t="shared" si="0"/>
        <v>4</v>
      </c>
      <c r="F9">
        <f t="shared" si="1"/>
        <v>2</v>
      </c>
      <c r="G9">
        <f t="shared" si="2"/>
        <v>2</v>
      </c>
      <c r="H9">
        <f t="shared" si="3"/>
        <v>2</v>
      </c>
    </row>
    <row r="10" spans="1:8" x14ac:dyDescent="0.25">
      <c r="A10" s="24">
        <v>23</v>
      </c>
      <c r="B10" s="25" t="s">
        <v>109</v>
      </c>
      <c r="C10" s="28" t="str">
        <f t="shared" ref="C10:C73" si="4">IF(ISERROR(VLOOKUP(A10,TimeTable,2)),"",VLOOKUP(A10,TimeTable,2))</f>
        <v>19.50</v>
      </c>
      <c r="D10" s="32">
        <f t="shared" ref="D10:D73" si="5">IF(A10&gt;0,RANK(A10,$A$5:$A$104,1),0)</f>
        <v>11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19</v>
      </c>
      <c r="B11" s="25" t="s">
        <v>110</v>
      </c>
      <c r="C11" s="28" t="str">
        <f t="shared" si="4"/>
        <v>19.38</v>
      </c>
      <c r="D11" s="32">
        <f t="shared" si="5"/>
        <v>9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50</v>
      </c>
      <c r="B12" s="79" t="s">
        <v>111</v>
      </c>
      <c r="C12" s="28" t="str">
        <f t="shared" si="4"/>
        <v>23</v>
      </c>
      <c r="D12" s="32">
        <f t="shared" si="5"/>
        <v>14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>
        <v>5</v>
      </c>
      <c r="B13" s="81" t="s">
        <v>112</v>
      </c>
      <c r="C13" s="28" t="str">
        <f t="shared" si="4"/>
        <v>18.01</v>
      </c>
      <c r="D13" s="32">
        <f t="shared" si="5"/>
        <v>3</v>
      </c>
      <c r="E13">
        <f t="shared" si="0"/>
        <v>5</v>
      </c>
      <c r="F13">
        <f t="shared" si="1"/>
        <v>3</v>
      </c>
      <c r="G13">
        <f t="shared" si="2"/>
        <v>3</v>
      </c>
      <c r="H13">
        <f t="shared" si="3"/>
        <v>3</v>
      </c>
    </row>
    <row r="14" spans="1:8" x14ac:dyDescent="0.25">
      <c r="A14" s="80">
        <v>22</v>
      </c>
      <c r="B14" s="81" t="s">
        <v>113</v>
      </c>
      <c r="C14" s="28" t="str">
        <f t="shared" si="4"/>
        <v>19.51</v>
      </c>
      <c r="D14" s="32">
        <f t="shared" si="5"/>
        <v>10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13</v>
      </c>
      <c r="B15" s="81" t="s">
        <v>114</v>
      </c>
      <c r="C15" s="28" t="str">
        <f t="shared" si="4"/>
        <v>19.06</v>
      </c>
      <c r="D15" s="32">
        <f t="shared" si="5"/>
        <v>5</v>
      </c>
      <c r="E15">
        <f t="shared" si="0"/>
        <v>12</v>
      </c>
      <c r="F15">
        <f t="shared" si="1"/>
        <v>6</v>
      </c>
      <c r="G15">
        <f t="shared" si="2"/>
        <v>5</v>
      </c>
      <c r="H15">
        <f t="shared" si="3"/>
        <v>5</v>
      </c>
    </row>
    <row r="16" spans="1:8" x14ac:dyDescent="0.25">
      <c r="A16" s="80">
        <v>18</v>
      </c>
      <c r="B16" s="81" t="s">
        <v>115</v>
      </c>
      <c r="C16" s="28" t="str">
        <f t="shared" si="4"/>
        <v>19.37</v>
      </c>
      <c r="D16" s="32">
        <f t="shared" si="5"/>
        <v>8</v>
      </c>
      <c r="E16">
        <f t="shared" si="0"/>
        <v>16</v>
      </c>
      <c r="F16">
        <f t="shared" si="1"/>
        <v>10</v>
      </c>
      <c r="G16">
        <f t="shared" si="2"/>
        <v>8</v>
      </c>
      <c r="H16">
        <f t="shared" si="3"/>
        <v>8</v>
      </c>
    </row>
    <row r="17" spans="1:8" x14ac:dyDescent="0.25">
      <c r="A17" s="80"/>
      <c r="B17" s="81" t="s">
        <v>116</v>
      </c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 t="s">
        <v>117</v>
      </c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24</v>
      </c>
      <c r="B19" s="81" t="s">
        <v>118</v>
      </c>
      <c r="C19" s="28" t="str">
        <f t="shared" si="4"/>
        <v>20.03</v>
      </c>
      <c r="D19" s="32">
        <f t="shared" si="5"/>
        <v>12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62</v>
      </c>
      <c r="B20" s="81" t="s">
        <v>119</v>
      </c>
      <c r="C20" s="28" t="str">
        <f t="shared" si="4"/>
        <v>25.41</v>
      </c>
      <c r="D20" s="32">
        <f t="shared" si="5"/>
        <v>17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12</v>
      </c>
      <c r="B21" s="81" t="s">
        <v>120</v>
      </c>
      <c r="C21" s="28" t="str">
        <f t="shared" si="4"/>
        <v>18.57</v>
      </c>
      <c r="D21" s="32">
        <f t="shared" si="5"/>
        <v>4</v>
      </c>
      <c r="E21">
        <f t="shared" si="0"/>
        <v>11</v>
      </c>
      <c r="F21">
        <f t="shared" si="1"/>
        <v>5</v>
      </c>
      <c r="G21">
        <f t="shared" si="2"/>
        <v>4</v>
      </c>
      <c r="H21">
        <f t="shared" si="3"/>
        <v>4</v>
      </c>
    </row>
    <row r="22" spans="1:8" x14ac:dyDescent="0.25">
      <c r="A22" s="80">
        <v>14</v>
      </c>
      <c r="B22" s="81" t="s">
        <v>121</v>
      </c>
      <c r="C22" s="28" t="str">
        <f t="shared" si="4"/>
        <v>19.08</v>
      </c>
      <c r="D22" s="32">
        <f t="shared" si="5"/>
        <v>6</v>
      </c>
      <c r="E22">
        <f t="shared" si="0"/>
        <v>13</v>
      </c>
      <c r="F22">
        <f t="shared" si="1"/>
        <v>7</v>
      </c>
      <c r="G22">
        <f t="shared" si="2"/>
        <v>6</v>
      </c>
      <c r="H22">
        <f t="shared" si="3"/>
        <v>6</v>
      </c>
    </row>
    <row r="23" spans="1:8" x14ac:dyDescent="0.25">
      <c r="A23" s="80">
        <v>58</v>
      </c>
      <c r="B23" s="81" t="s">
        <v>122</v>
      </c>
      <c r="C23" s="28" t="str">
        <f t="shared" si="4"/>
        <v>24.51</v>
      </c>
      <c r="D23" s="32">
        <f t="shared" si="5"/>
        <v>16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17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2" sqref="A12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9.1796875" hidden="1" customWidth="1"/>
  </cols>
  <sheetData>
    <row r="1" spans="1:8" ht="15.5" x14ac:dyDescent="0.35">
      <c r="A1" s="91" t="str">
        <f>'Meet Info'!B6 &amp; " (" &amp; 'Meet Info'!C6 &amp; ")"</f>
        <v>Solanco (S)</v>
      </c>
      <c r="B1" s="91"/>
      <c r="C1" s="91"/>
      <c r="D1" s="91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38</v>
      </c>
      <c r="B5" s="25" t="s">
        <v>123</v>
      </c>
      <c r="C5" s="28" t="str">
        <f t="shared" ref="C5:C11" si="0">IF(ISERROR(VLOOKUP(A5,TimeTable,2)),"",VLOOKUP(A5,TimeTable,2))</f>
        <v>21.36</v>
      </c>
      <c r="D5" s="32">
        <f t="shared" ref="D5:D11" si="1">IF(A5&gt;0,RANK(A5,$A$5:$A$104,1),0)</f>
        <v>9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>
        <v>16</v>
      </c>
      <c r="B6" s="25" t="s">
        <v>124</v>
      </c>
      <c r="C6" s="28" t="str">
        <f t="shared" si="0"/>
        <v>19.28</v>
      </c>
      <c r="D6" s="32">
        <f t="shared" si="1"/>
        <v>2</v>
      </c>
      <c r="E6">
        <f t="shared" si="2"/>
        <v>10</v>
      </c>
      <c r="F6">
        <f t="shared" si="3"/>
        <v>8</v>
      </c>
      <c r="G6">
        <f t="shared" si="4"/>
        <v>2</v>
      </c>
      <c r="H6">
        <f t="shared" si="5"/>
        <v>2</v>
      </c>
    </row>
    <row r="7" spans="1:8" x14ac:dyDescent="0.25">
      <c r="A7" s="24">
        <v>36</v>
      </c>
      <c r="B7" s="25" t="s">
        <v>125</v>
      </c>
      <c r="C7" s="28" t="str">
        <f t="shared" si="0"/>
        <v>21.27</v>
      </c>
      <c r="D7" s="32">
        <f t="shared" si="1"/>
        <v>7</v>
      </c>
      <c r="E7">
        <f t="shared" si="2"/>
        <v>15</v>
      </c>
      <c r="F7">
        <f t="shared" si="3"/>
        <v>15</v>
      </c>
      <c r="G7">
        <f t="shared" si="4"/>
        <v>7</v>
      </c>
      <c r="H7">
        <f t="shared" si="5"/>
        <v>7</v>
      </c>
    </row>
    <row r="8" spans="1:8" x14ac:dyDescent="0.25">
      <c r="A8" s="24">
        <v>37</v>
      </c>
      <c r="B8" s="25" t="s">
        <v>126</v>
      </c>
      <c r="C8" s="28" t="str">
        <f t="shared" si="0"/>
        <v>21.28</v>
      </c>
      <c r="D8" s="32">
        <f t="shared" si="1"/>
        <v>8</v>
      </c>
      <c r="E8">
        <f t="shared" si="2"/>
        <v>16</v>
      </c>
      <c r="F8">
        <f t="shared" si="3"/>
        <v>16</v>
      </c>
      <c r="G8">
        <f t="shared" si="4"/>
        <v>8</v>
      </c>
      <c r="H8">
        <f t="shared" si="5"/>
        <v>8</v>
      </c>
    </row>
    <row r="9" spans="1:8" x14ac:dyDescent="0.25">
      <c r="A9" s="24">
        <v>32</v>
      </c>
      <c r="B9" s="25" t="s">
        <v>127</v>
      </c>
      <c r="C9" s="28" t="str">
        <f t="shared" si="0"/>
        <v>21.11</v>
      </c>
      <c r="D9" s="32">
        <f t="shared" si="1"/>
        <v>5</v>
      </c>
      <c r="E9">
        <f t="shared" si="2"/>
        <v>13</v>
      </c>
      <c r="F9">
        <f t="shared" si="3"/>
        <v>13</v>
      </c>
      <c r="G9">
        <f t="shared" si="4"/>
        <v>5</v>
      </c>
      <c r="H9">
        <f t="shared" si="5"/>
        <v>5</v>
      </c>
    </row>
    <row r="10" spans="1:8" x14ac:dyDescent="0.25">
      <c r="A10" s="24">
        <v>26</v>
      </c>
      <c r="B10" s="25" t="s">
        <v>128</v>
      </c>
      <c r="C10" s="28" t="str">
        <f t="shared" si="0"/>
        <v>20.30</v>
      </c>
      <c r="D10" s="32">
        <f t="shared" si="1"/>
        <v>3</v>
      </c>
      <c r="E10">
        <f t="shared" si="2"/>
        <v>11</v>
      </c>
      <c r="F10">
        <f t="shared" si="3"/>
        <v>11</v>
      </c>
      <c r="G10">
        <f t="shared" si="4"/>
        <v>3</v>
      </c>
      <c r="H10">
        <f t="shared" si="5"/>
        <v>3</v>
      </c>
    </row>
    <row r="11" spans="1:8" x14ac:dyDescent="0.25">
      <c r="A11" s="24">
        <v>56</v>
      </c>
      <c r="B11" s="25" t="s">
        <v>129</v>
      </c>
      <c r="C11" s="28" t="str">
        <f t="shared" si="0"/>
        <v>24.32</v>
      </c>
      <c r="D11" s="32">
        <f t="shared" si="1"/>
        <v>15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>
        <v>27</v>
      </c>
      <c r="B12" s="79" t="s">
        <v>130</v>
      </c>
      <c r="C12" s="28" t="str">
        <f t="shared" ref="C12:C75" si="6">IF(ISERROR(VLOOKUP(A12,TimeTable,2)),"",VLOOKUP(A12,TimeTable,2))</f>
        <v>20.47</v>
      </c>
      <c r="D12" s="32">
        <f t="shared" ref="D12:D75" si="7">IF(A12&gt;0,RANK(A12,$A$5:$A$104,1),0)</f>
        <v>4</v>
      </c>
      <c r="E12">
        <f t="shared" si="2"/>
        <v>12</v>
      </c>
      <c r="F12">
        <f t="shared" si="3"/>
        <v>12</v>
      </c>
      <c r="G12">
        <f t="shared" si="4"/>
        <v>4</v>
      </c>
      <c r="H12">
        <f t="shared" si="5"/>
        <v>4</v>
      </c>
    </row>
    <row r="13" spans="1:8" x14ac:dyDescent="0.25">
      <c r="A13" s="80">
        <v>48</v>
      </c>
      <c r="B13" s="81" t="s">
        <v>131</v>
      </c>
      <c r="C13" s="28" t="str">
        <f t="shared" si="6"/>
        <v>22.54</v>
      </c>
      <c r="D13" s="32">
        <f t="shared" si="7"/>
        <v>13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>
        <v>34</v>
      </c>
      <c r="B14" s="81" t="s">
        <v>132</v>
      </c>
      <c r="C14" s="28" t="str">
        <f t="shared" si="6"/>
        <v>21.14</v>
      </c>
      <c r="D14" s="32">
        <f t="shared" si="7"/>
        <v>6</v>
      </c>
      <c r="E14">
        <f t="shared" si="2"/>
        <v>14</v>
      </c>
      <c r="F14">
        <f t="shared" si="3"/>
        <v>14</v>
      </c>
      <c r="G14">
        <f t="shared" si="4"/>
        <v>6</v>
      </c>
      <c r="H14">
        <f t="shared" si="5"/>
        <v>6</v>
      </c>
    </row>
    <row r="15" spans="1:8" x14ac:dyDescent="0.25">
      <c r="A15" s="80">
        <v>53</v>
      </c>
      <c r="B15" s="81" t="s">
        <v>133</v>
      </c>
      <c r="C15" s="28" t="str">
        <f t="shared" si="6"/>
        <v>23.58</v>
      </c>
      <c r="D15" s="32">
        <f t="shared" si="7"/>
        <v>14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 t="s">
        <v>134</v>
      </c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 t="s">
        <v>135</v>
      </c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>
        <v>42</v>
      </c>
      <c r="B18" s="81" t="s">
        <v>136</v>
      </c>
      <c r="C18" s="28" t="str">
        <f t="shared" si="6"/>
        <v>22.26</v>
      </c>
      <c r="D18" s="32">
        <f t="shared" si="7"/>
        <v>10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>
        <v>43</v>
      </c>
      <c r="B19" s="81" t="s">
        <v>137</v>
      </c>
      <c r="C19" s="28" t="str">
        <f t="shared" si="6"/>
        <v>22.30</v>
      </c>
      <c r="D19" s="32">
        <f t="shared" si="7"/>
        <v>11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 t="s">
        <v>138</v>
      </c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>
        <v>46</v>
      </c>
      <c r="B21" s="81" t="s">
        <v>139</v>
      </c>
      <c r="C21" s="28" t="str">
        <f t="shared" si="6"/>
        <v>22.50</v>
      </c>
      <c r="D21" s="32">
        <f t="shared" si="7"/>
        <v>12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>
        <v>11</v>
      </c>
      <c r="B22" s="81" t="s">
        <v>140</v>
      </c>
      <c r="C22" s="28" t="str">
        <f t="shared" si="6"/>
        <v>18.49</v>
      </c>
      <c r="D22" s="32">
        <f t="shared" si="7"/>
        <v>1</v>
      </c>
      <c r="E22">
        <f t="shared" si="2"/>
        <v>8</v>
      </c>
      <c r="F22">
        <f t="shared" si="3"/>
        <v>4</v>
      </c>
      <c r="G22">
        <f t="shared" si="4"/>
        <v>1</v>
      </c>
      <c r="H22">
        <f t="shared" si="5"/>
        <v>1</v>
      </c>
    </row>
    <row r="23" spans="1:8" x14ac:dyDescent="0.25">
      <c r="A23" s="80">
        <v>69</v>
      </c>
      <c r="B23" s="81" t="s">
        <v>141</v>
      </c>
      <c r="C23" s="28" t="str">
        <f t="shared" si="6"/>
        <v>27.02</v>
      </c>
      <c r="D23" s="32">
        <f t="shared" si="7"/>
        <v>16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16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0" hidden="1" customWidth="1"/>
  </cols>
  <sheetData>
    <row r="1" spans="1:8" ht="15.5" x14ac:dyDescent="0.35">
      <c r="A1" s="91" t="str">
        <f>'Meet Info'!B7 &amp; " (" &amp; 'Meet Info'!C7 &amp; ")"</f>
        <v>Lancaster Mennonite (LMH)</v>
      </c>
      <c r="B1" s="91"/>
      <c r="C1" s="91"/>
      <c r="D1" s="91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92" t="s">
        <v>42</v>
      </c>
      <c r="B35" s="92"/>
      <c r="C35" s="92"/>
      <c r="D35" s="92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ColWidth="8.81640625" defaultRowHeight="12.5" x14ac:dyDescent="0.25"/>
  <cols>
    <col min="2" max="2" width="20.6328125" customWidth="1"/>
    <col min="4" max="4" width="10.453125" bestFit="1" customWidth="1"/>
    <col min="5" max="8" width="0" hidden="1" customWidth="1"/>
  </cols>
  <sheetData>
    <row r="1" spans="1:8" ht="15.5" x14ac:dyDescent="0.35">
      <c r="A1" s="91" t="str">
        <f>'Meet Info'!B8 &amp; " (" &amp; 'Meet Info'!C8 &amp; ")"</f>
        <v xml:space="preserve"> ()</v>
      </c>
      <c r="B1" s="91"/>
      <c r="C1" s="91"/>
      <c r="D1" s="91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92" t="s">
        <v>42</v>
      </c>
      <c r="B35" s="92"/>
      <c r="C35" s="92"/>
      <c r="D35" s="92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6" zoomScale="200" workbookViewId="0">
      <selection activeCell="B73" sqref="B73"/>
    </sheetView>
  </sheetViews>
  <sheetFormatPr defaultColWidth="8.81640625"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142</v>
      </c>
    </row>
    <row r="4" spans="1:2" x14ac:dyDescent="0.25">
      <c r="A4" s="65">
        <v>2</v>
      </c>
      <c r="B4" s="66" t="s">
        <v>143</v>
      </c>
    </row>
    <row r="5" spans="1:2" x14ac:dyDescent="0.25">
      <c r="A5" s="65">
        <v>3</v>
      </c>
      <c r="B5" s="66" t="s">
        <v>144</v>
      </c>
    </row>
    <row r="6" spans="1:2" x14ac:dyDescent="0.25">
      <c r="A6" s="65">
        <v>4</v>
      </c>
      <c r="B6" s="66" t="s">
        <v>145</v>
      </c>
    </row>
    <row r="7" spans="1:2" x14ac:dyDescent="0.25">
      <c r="A7" s="65">
        <v>5</v>
      </c>
      <c r="B7" s="66" t="s">
        <v>146</v>
      </c>
    </row>
    <row r="8" spans="1:2" x14ac:dyDescent="0.25">
      <c r="A8" s="65">
        <v>6</v>
      </c>
      <c r="B8" s="66" t="s">
        <v>147</v>
      </c>
    </row>
    <row r="9" spans="1:2" x14ac:dyDescent="0.25">
      <c r="A9" s="65">
        <v>7</v>
      </c>
      <c r="B9" s="66" t="s">
        <v>148</v>
      </c>
    </row>
    <row r="10" spans="1:2" x14ac:dyDescent="0.25">
      <c r="A10" s="65">
        <v>8</v>
      </c>
      <c r="B10" s="66" t="s">
        <v>149</v>
      </c>
    </row>
    <row r="11" spans="1:2" x14ac:dyDescent="0.25">
      <c r="A11" s="65">
        <v>9</v>
      </c>
      <c r="B11" s="66" t="s">
        <v>150</v>
      </c>
    </row>
    <row r="12" spans="1:2" x14ac:dyDescent="0.25">
      <c r="A12" s="65">
        <v>10</v>
      </c>
      <c r="B12" s="66" t="s">
        <v>151</v>
      </c>
    </row>
    <row r="13" spans="1:2" x14ac:dyDescent="0.25">
      <c r="A13" s="65">
        <v>11</v>
      </c>
      <c r="B13" s="66" t="s">
        <v>152</v>
      </c>
    </row>
    <row r="14" spans="1:2" x14ac:dyDescent="0.25">
      <c r="A14" s="65">
        <v>12</v>
      </c>
      <c r="B14" s="66" t="s">
        <v>153</v>
      </c>
    </row>
    <row r="15" spans="1:2" x14ac:dyDescent="0.25">
      <c r="A15" s="65">
        <v>13</v>
      </c>
      <c r="B15" s="66" t="s">
        <v>154</v>
      </c>
    </row>
    <row r="16" spans="1:2" x14ac:dyDescent="0.25">
      <c r="A16" s="65">
        <v>14</v>
      </c>
      <c r="B16" s="66" t="s">
        <v>155</v>
      </c>
    </row>
    <row r="17" spans="1:2" x14ac:dyDescent="0.25">
      <c r="A17" s="65">
        <v>15</v>
      </c>
      <c r="B17" s="66" t="s">
        <v>156</v>
      </c>
    </row>
    <row r="18" spans="1:2" x14ac:dyDescent="0.25">
      <c r="A18" s="65">
        <v>16</v>
      </c>
      <c r="B18" s="66" t="s">
        <v>157</v>
      </c>
    </row>
    <row r="19" spans="1:2" x14ac:dyDescent="0.25">
      <c r="A19" s="65">
        <v>17</v>
      </c>
      <c r="B19" s="66" t="s">
        <v>158</v>
      </c>
    </row>
    <row r="20" spans="1:2" x14ac:dyDescent="0.25">
      <c r="A20" s="65">
        <v>18</v>
      </c>
      <c r="B20" s="66" t="s">
        <v>159</v>
      </c>
    </row>
    <row r="21" spans="1:2" x14ac:dyDescent="0.25">
      <c r="A21" s="65">
        <v>19</v>
      </c>
      <c r="B21" s="66" t="s">
        <v>160</v>
      </c>
    </row>
    <row r="22" spans="1:2" x14ac:dyDescent="0.25">
      <c r="A22" s="65">
        <v>20</v>
      </c>
      <c r="B22" s="66" t="s">
        <v>161</v>
      </c>
    </row>
    <row r="23" spans="1:2" x14ac:dyDescent="0.25">
      <c r="A23" s="65">
        <v>21</v>
      </c>
      <c r="B23" s="66" t="s">
        <v>162</v>
      </c>
    </row>
    <row r="24" spans="1:2" x14ac:dyDescent="0.25">
      <c r="A24" s="65">
        <v>22</v>
      </c>
      <c r="B24" s="66" t="s">
        <v>163</v>
      </c>
    </row>
    <row r="25" spans="1:2" x14ac:dyDescent="0.25">
      <c r="A25" s="65">
        <v>23</v>
      </c>
      <c r="B25" s="66" t="s">
        <v>164</v>
      </c>
    </row>
    <row r="26" spans="1:2" x14ac:dyDescent="0.25">
      <c r="A26" s="65">
        <v>24</v>
      </c>
      <c r="B26" s="66" t="s">
        <v>165</v>
      </c>
    </row>
    <row r="27" spans="1:2" x14ac:dyDescent="0.25">
      <c r="A27" s="65">
        <v>25</v>
      </c>
      <c r="B27" s="66" t="s">
        <v>166</v>
      </c>
    </row>
    <row r="28" spans="1:2" x14ac:dyDescent="0.25">
      <c r="A28" s="65">
        <v>26</v>
      </c>
      <c r="B28" s="66" t="s">
        <v>167</v>
      </c>
    </row>
    <row r="29" spans="1:2" x14ac:dyDescent="0.25">
      <c r="A29" s="65">
        <v>27</v>
      </c>
      <c r="B29" s="66" t="s">
        <v>168</v>
      </c>
    </row>
    <row r="30" spans="1:2" x14ac:dyDescent="0.25">
      <c r="A30" s="65">
        <v>28</v>
      </c>
      <c r="B30" s="66" t="s">
        <v>169</v>
      </c>
    </row>
    <row r="31" spans="1:2" x14ac:dyDescent="0.25">
      <c r="A31" s="65">
        <v>29</v>
      </c>
      <c r="B31" s="66" t="s">
        <v>170</v>
      </c>
    </row>
    <row r="32" spans="1:2" x14ac:dyDescent="0.25">
      <c r="A32" s="65">
        <v>30</v>
      </c>
      <c r="B32" s="66" t="s">
        <v>171</v>
      </c>
    </row>
    <row r="33" spans="1:2" x14ac:dyDescent="0.25">
      <c r="A33" s="65">
        <v>31</v>
      </c>
      <c r="B33" s="66" t="s">
        <v>172</v>
      </c>
    </row>
    <row r="34" spans="1:2" x14ac:dyDescent="0.25">
      <c r="A34" s="65">
        <v>32</v>
      </c>
      <c r="B34" s="66" t="s">
        <v>173</v>
      </c>
    </row>
    <row r="35" spans="1:2" x14ac:dyDescent="0.25">
      <c r="A35" s="65">
        <v>33</v>
      </c>
      <c r="B35" s="66" t="s">
        <v>174</v>
      </c>
    </row>
    <row r="36" spans="1:2" x14ac:dyDescent="0.25">
      <c r="A36" s="65">
        <v>34</v>
      </c>
      <c r="B36" s="66" t="s">
        <v>175</v>
      </c>
    </row>
    <row r="37" spans="1:2" x14ac:dyDescent="0.25">
      <c r="A37" s="65">
        <v>35</v>
      </c>
      <c r="B37" s="66" t="s">
        <v>176</v>
      </c>
    </row>
    <row r="38" spans="1:2" x14ac:dyDescent="0.25">
      <c r="A38" s="65">
        <v>36</v>
      </c>
      <c r="B38" s="66" t="s">
        <v>177</v>
      </c>
    </row>
    <row r="39" spans="1:2" x14ac:dyDescent="0.25">
      <c r="A39" s="65">
        <v>37</v>
      </c>
      <c r="B39" s="66" t="s">
        <v>178</v>
      </c>
    </row>
    <row r="40" spans="1:2" x14ac:dyDescent="0.25">
      <c r="A40" s="65">
        <v>38</v>
      </c>
      <c r="B40" s="66" t="s">
        <v>179</v>
      </c>
    </row>
    <row r="41" spans="1:2" x14ac:dyDescent="0.25">
      <c r="A41" s="65">
        <v>39</v>
      </c>
      <c r="B41" s="66" t="s">
        <v>180</v>
      </c>
    </row>
    <row r="42" spans="1:2" x14ac:dyDescent="0.25">
      <c r="A42" s="65">
        <v>40</v>
      </c>
      <c r="B42" s="66" t="s">
        <v>181</v>
      </c>
    </row>
    <row r="43" spans="1:2" x14ac:dyDescent="0.25">
      <c r="A43" s="65">
        <v>41</v>
      </c>
      <c r="B43" s="66" t="s">
        <v>182</v>
      </c>
    </row>
    <row r="44" spans="1:2" x14ac:dyDescent="0.25">
      <c r="A44" s="65">
        <v>42</v>
      </c>
      <c r="B44" s="66" t="s">
        <v>183</v>
      </c>
    </row>
    <row r="45" spans="1:2" x14ac:dyDescent="0.25">
      <c r="A45" s="65">
        <v>43</v>
      </c>
      <c r="B45" s="66" t="s">
        <v>184</v>
      </c>
    </row>
    <row r="46" spans="1:2" x14ac:dyDescent="0.25">
      <c r="A46" s="65">
        <v>44</v>
      </c>
      <c r="B46" s="66" t="s">
        <v>185</v>
      </c>
    </row>
    <row r="47" spans="1:2" x14ac:dyDescent="0.25">
      <c r="A47" s="65">
        <v>45</v>
      </c>
      <c r="B47" s="66" t="s">
        <v>186</v>
      </c>
    </row>
    <row r="48" spans="1:2" x14ac:dyDescent="0.25">
      <c r="A48" s="65">
        <v>46</v>
      </c>
      <c r="B48" s="66" t="s">
        <v>187</v>
      </c>
    </row>
    <row r="49" spans="1:2" x14ac:dyDescent="0.25">
      <c r="A49" s="65">
        <v>47</v>
      </c>
      <c r="B49" s="66" t="s">
        <v>188</v>
      </c>
    </row>
    <row r="50" spans="1:2" x14ac:dyDescent="0.25">
      <c r="A50" s="65">
        <v>48</v>
      </c>
      <c r="B50" s="66" t="s">
        <v>189</v>
      </c>
    </row>
    <row r="51" spans="1:2" x14ac:dyDescent="0.25">
      <c r="A51" s="65">
        <v>49</v>
      </c>
      <c r="B51" s="66" t="s">
        <v>190</v>
      </c>
    </row>
    <row r="52" spans="1:2" x14ac:dyDescent="0.25">
      <c r="A52" s="65">
        <v>50</v>
      </c>
      <c r="B52" s="66" t="s">
        <v>191</v>
      </c>
    </row>
    <row r="53" spans="1:2" x14ac:dyDescent="0.25">
      <c r="A53" s="65">
        <v>51</v>
      </c>
      <c r="B53" s="66" t="s">
        <v>192</v>
      </c>
    </row>
    <row r="54" spans="1:2" x14ac:dyDescent="0.25">
      <c r="A54" s="65">
        <v>52</v>
      </c>
      <c r="B54" s="66" t="s">
        <v>193</v>
      </c>
    </row>
    <row r="55" spans="1:2" x14ac:dyDescent="0.25">
      <c r="A55" s="65">
        <v>53</v>
      </c>
      <c r="B55" s="66" t="s">
        <v>194</v>
      </c>
    </row>
    <row r="56" spans="1:2" x14ac:dyDescent="0.25">
      <c r="A56" s="65">
        <v>54</v>
      </c>
      <c r="B56" s="66" t="s">
        <v>195</v>
      </c>
    </row>
    <row r="57" spans="1:2" x14ac:dyDescent="0.25">
      <c r="A57" s="65">
        <v>55</v>
      </c>
      <c r="B57" s="66" t="s">
        <v>196</v>
      </c>
    </row>
    <row r="58" spans="1:2" x14ac:dyDescent="0.25">
      <c r="A58" s="65">
        <v>56</v>
      </c>
      <c r="B58" s="66" t="s">
        <v>197</v>
      </c>
    </row>
    <row r="59" spans="1:2" x14ac:dyDescent="0.25">
      <c r="A59" s="65">
        <v>57</v>
      </c>
      <c r="B59" s="66" t="s">
        <v>198</v>
      </c>
    </row>
    <row r="60" spans="1:2" x14ac:dyDescent="0.25">
      <c r="A60" s="65">
        <v>58</v>
      </c>
      <c r="B60" s="66" t="s">
        <v>199</v>
      </c>
    </row>
    <row r="61" spans="1:2" x14ac:dyDescent="0.25">
      <c r="A61" s="65">
        <v>59</v>
      </c>
      <c r="B61" s="66" t="s">
        <v>200</v>
      </c>
    </row>
    <row r="62" spans="1:2" x14ac:dyDescent="0.25">
      <c r="A62" s="65">
        <v>60</v>
      </c>
      <c r="B62" s="66" t="s">
        <v>201</v>
      </c>
    </row>
    <row r="63" spans="1:2" x14ac:dyDescent="0.25">
      <c r="A63" s="65">
        <v>61</v>
      </c>
      <c r="B63" s="66" t="s">
        <v>202</v>
      </c>
    </row>
    <row r="64" spans="1:2" x14ac:dyDescent="0.25">
      <c r="A64" s="65">
        <v>62</v>
      </c>
      <c r="B64" s="66" t="s">
        <v>203</v>
      </c>
    </row>
    <row r="65" spans="1:2" x14ac:dyDescent="0.25">
      <c r="A65" s="65">
        <v>63</v>
      </c>
      <c r="B65" s="66" t="s">
        <v>204</v>
      </c>
    </row>
    <row r="66" spans="1:2" x14ac:dyDescent="0.25">
      <c r="A66" s="65">
        <v>64</v>
      </c>
      <c r="B66" s="66" t="s">
        <v>205</v>
      </c>
    </row>
    <row r="67" spans="1:2" x14ac:dyDescent="0.25">
      <c r="A67" s="65">
        <v>65</v>
      </c>
      <c r="B67" s="66" t="s">
        <v>206</v>
      </c>
    </row>
    <row r="68" spans="1:2" x14ac:dyDescent="0.25">
      <c r="A68" s="65">
        <v>66</v>
      </c>
      <c r="B68" s="66" t="s">
        <v>207</v>
      </c>
    </row>
    <row r="69" spans="1:2" x14ac:dyDescent="0.25">
      <c r="A69" s="65">
        <v>67</v>
      </c>
      <c r="B69" s="66" t="s">
        <v>208</v>
      </c>
    </row>
    <row r="70" spans="1:2" x14ac:dyDescent="0.25">
      <c r="A70" s="65">
        <v>68</v>
      </c>
      <c r="B70" s="66" t="s">
        <v>209</v>
      </c>
    </row>
    <row r="71" spans="1:2" x14ac:dyDescent="0.25">
      <c r="A71" s="65">
        <v>69</v>
      </c>
      <c r="B71" s="66" t="s">
        <v>210</v>
      </c>
    </row>
    <row r="72" spans="1:2" x14ac:dyDescent="0.25">
      <c r="A72" s="65">
        <v>70</v>
      </c>
      <c r="B72" s="66" t="s">
        <v>211</v>
      </c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384"/>
  <sheetViews>
    <sheetView topLeftCell="A267" workbookViewId="0">
      <selection activeCell="I303" sqref="I303"/>
    </sheetView>
  </sheetViews>
  <sheetFormatPr defaultColWidth="8.81640625" defaultRowHeight="12.5" x14ac:dyDescent="0.25"/>
  <cols>
    <col min="2" max="2" width="19.453125" customWidth="1"/>
    <col min="4" max="4" width="9.1796875" style="4"/>
    <col min="5" max="5" width="10.453125" style="4" bestFit="1" customWidth="1"/>
    <col min="6" max="6" width="10.453125" style="4" customWidth="1"/>
    <col min="7" max="7" width="1.6328125" customWidth="1"/>
    <col min="9" max="9" width="12.36328125" customWidth="1"/>
  </cols>
  <sheetData>
    <row r="1" spans="1:13" ht="13" x14ac:dyDescent="0.3">
      <c r="A1" s="11" t="s">
        <v>17</v>
      </c>
    </row>
    <row r="2" spans="1:13" ht="13" x14ac:dyDescent="0.3">
      <c r="A2" s="11" t="s">
        <v>18</v>
      </c>
    </row>
    <row r="3" spans="1:13" ht="13" x14ac:dyDescent="0.3">
      <c r="A3" s="1" t="s">
        <v>19</v>
      </c>
      <c r="H3" s="1"/>
    </row>
    <row r="4" spans="1:13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 t="s">
        <v>57</v>
      </c>
      <c r="I4" s="12" t="s">
        <v>58</v>
      </c>
      <c r="J4" s="12" t="s">
        <v>4</v>
      </c>
      <c r="K4" s="12" t="s">
        <v>15</v>
      </c>
      <c r="L4" t="s">
        <v>10</v>
      </c>
      <c r="M4" t="s">
        <v>21</v>
      </c>
    </row>
    <row r="5" spans="1:13" x14ac:dyDescent="0.25">
      <c r="A5" s="29">
        <f>IF('Team 1'!A5&lt;&gt;"",'Team 1'!A5,"")</f>
        <v>45</v>
      </c>
      <c r="B5" s="34" t="str">
        <f>'Team 1'!B5</f>
        <v>Arnold, Aidan</v>
      </c>
      <c r="C5" s="29" t="str">
        <f t="shared" ref="C5:C104" si="0">_Abb1</f>
        <v>MT</v>
      </c>
      <c r="D5" s="28" t="str">
        <f>'Team 1'!C5</f>
        <v>22.38</v>
      </c>
      <c r="E5" s="29">
        <f>IF(A5&lt;&gt;"",RANK(A5,$A$5:$A$104,1),"")</f>
        <v>20</v>
      </c>
      <c r="F5" s="29" t="str">
        <f>IF(E5&lt;=8,"Var","JV")</f>
        <v>JV</v>
      </c>
      <c r="H5" t="str">
        <f>IF(F5="JV","",A5)</f>
        <v/>
      </c>
      <c r="I5" t="str">
        <f>IFERROR(RANK(H5,$H$5:$H$304,1),"")</f>
        <v/>
      </c>
      <c r="J5" t="str">
        <f>B5</f>
        <v>Arnold, Aidan</v>
      </c>
      <c r="K5" t="str">
        <f t="shared" ref="K5:M5" si="1">C5</f>
        <v>MT</v>
      </c>
      <c r="L5" t="str">
        <f t="shared" si="1"/>
        <v>22.38</v>
      </c>
      <c r="M5">
        <f t="shared" si="1"/>
        <v>20</v>
      </c>
    </row>
    <row r="6" spans="1:13" x14ac:dyDescent="0.25">
      <c r="A6" s="29" t="str">
        <f>IF('Team 1'!A6&lt;&gt;"",'Team 1'!A6,"")</f>
        <v/>
      </c>
      <c r="B6" s="34" t="str">
        <f>'Team 1'!B6</f>
        <v>Basile, Michael</v>
      </c>
      <c r="C6" s="29" t="str">
        <f t="shared" si="0"/>
        <v>MT</v>
      </c>
      <c r="D6" s="28" t="str">
        <f>'Team 1'!C6</f>
        <v/>
      </c>
      <c r="E6" s="29" t="str">
        <f t="shared" ref="E6:E30" si="2">IF(A6&lt;&gt;"",RANK(A6,$A$5:$A$104,1),"")</f>
        <v/>
      </c>
      <c r="F6" s="29" t="str">
        <f t="shared" ref="F6:F129" si="3">IF(E6&lt;=8,"Var","JV")</f>
        <v>JV</v>
      </c>
      <c r="H6" t="str">
        <f t="shared" ref="H6:H69" si="4">IF(F6="JV","",A6)</f>
        <v/>
      </c>
      <c r="I6" t="str">
        <f t="shared" ref="I6:I69" si="5">IFERROR(RANK(H6,$H$5:$H$304,1),"")</f>
        <v/>
      </c>
      <c r="J6" t="str">
        <f t="shared" ref="J6:J69" si="6">B6</f>
        <v>Basile, Michael</v>
      </c>
      <c r="K6" t="str">
        <f t="shared" ref="K6:K69" si="7">C6</f>
        <v>MT</v>
      </c>
      <c r="L6" t="str">
        <f t="shared" ref="L6:L69" si="8">D6</f>
        <v/>
      </c>
      <c r="M6" t="str">
        <f t="shared" ref="M6:M69" si="9">E6</f>
        <v/>
      </c>
    </row>
    <row r="7" spans="1:13" x14ac:dyDescent="0.25">
      <c r="A7" s="29">
        <f>IF('Team 1'!A7&lt;&gt;"",'Team 1'!A7,"")</f>
        <v>70</v>
      </c>
      <c r="B7" s="34" t="str">
        <f>'Team 1'!B7</f>
        <v>Bernahrdt, Mitchell</v>
      </c>
      <c r="C7" s="29" t="str">
        <f t="shared" si="0"/>
        <v>MT</v>
      </c>
      <c r="D7" s="28" t="str">
        <f>'Team 1'!C7</f>
        <v>27.05</v>
      </c>
      <c r="E7" s="29">
        <f t="shared" si="2"/>
        <v>36</v>
      </c>
      <c r="F7" s="29" t="str">
        <f t="shared" si="3"/>
        <v>JV</v>
      </c>
      <c r="H7" t="str">
        <f t="shared" si="4"/>
        <v/>
      </c>
      <c r="I7" t="str">
        <f t="shared" si="5"/>
        <v/>
      </c>
      <c r="J7" t="str">
        <f t="shared" si="6"/>
        <v>Bernahrdt, Mitchell</v>
      </c>
      <c r="K7" t="str">
        <f t="shared" si="7"/>
        <v>MT</v>
      </c>
      <c r="L7" t="str">
        <f t="shared" si="8"/>
        <v>27.05</v>
      </c>
      <c r="M7">
        <f t="shared" si="9"/>
        <v>36</v>
      </c>
    </row>
    <row r="8" spans="1:13" x14ac:dyDescent="0.25">
      <c r="A8" s="29">
        <f>IF('Team 1'!A8&lt;&gt;"",'Team 1'!A8,"")</f>
        <v>65</v>
      </c>
      <c r="B8" s="34" t="str">
        <f>'Team 1'!B8</f>
        <v>Bhaila, Tahir</v>
      </c>
      <c r="C8" s="29" t="str">
        <f t="shared" si="0"/>
        <v>MT</v>
      </c>
      <c r="D8" s="28" t="str">
        <f>'Team 1'!C8</f>
        <v>25,54</v>
      </c>
      <c r="E8" s="29">
        <f t="shared" si="2"/>
        <v>32</v>
      </c>
      <c r="F8" s="29" t="str">
        <f t="shared" si="3"/>
        <v>JV</v>
      </c>
      <c r="H8" t="str">
        <f t="shared" si="4"/>
        <v/>
      </c>
      <c r="I8" t="str">
        <f t="shared" si="5"/>
        <v/>
      </c>
      <c r="J8" t="str">
        <f t="shared" si="6"/>
        <v>Bhaila, Tahir</v>
      </c>
      <c r="K8" t="str">
        <f t="shared" si="7"/>
        <v>MT</v>
      </c>
      <c r="L8" t="str">
        <f t="shared" si="8"/>
        <v>25,54</v>
      </c>
      <c r="M8">
        <f t="shared" si="9"/>
        <v>32</v>
      </c>
    </row>
    <row r="9" spans="1:13" x14ac:dyDescent="0.25">
      <c r="A9" s="29">
        <f>IF('Team 1'!A9&lt;&gt;"",'Team 1'!A9,"")</f>
        <v>31</v>
      </c>
      <c r="B9" s="34" t="str">
        <f>'Team 1'!B9</f>
        <v>Boomsma, Alex</v>
      </c>
      <c r="C9" s="29" t="str">
        <f t="shared" si="0"/>
        <v>MT</v>
      </c>
      <c r="D9" s="28" t="str">
        <f>'Team 1'!C9</f>
        <v>21.08</v>
      </c>
      <c r="E9" s="29">
        <f t="shared" si="2"/>
        <v>15</v>
      </c>
      <c r="F9" s="29" t="str">
        <f t="shared" si="3"/>
        <v>JV</v>
      </c>
      <c r="H9" t="str">
        <f t="shared" si="4"/>
        <v/>
      </c>
      <c r="I9" t="str">
        <f t="shared" si="5"/>
        <v/>
      </c>
      <c r="J9" t="str">
        <f t="shared" si="6"/>
        <v>Boomsma, Alex</v>
      </c>
      <c r="K9" t="str">
        <f t="shared" si="7"/>
        <v>MT</v>
      </c>
      <c r="L9" t="str">
        <f t="shared" si="8"/>
        <v>21.08</v>
      </c>
      <c r="M9">
        <f t="shared" si="9"/>
        <v>15</v>
      </c>
    </row>
    <row r="10" spans="1:13" x14ac:dyDescent="0.25">
      <c r="A10" s="29">
        <f>IF('Team 1'!A10&lt;&gt;"",'Team 1'!A10,"")</f>
        <v>35</v>
      </c>
      <c r="B10" s="34" t="str">
        <f>'Team 1'!B10</f>
        <v>Brennan, Hayden</v>
      </c>
      <c r="C10" s="29" t="str">
        <f t="shared" si="0"/>
        <v>MT</v>
      </c>
      <c r="D10" s="28" t="str">
        <f>'Team 1'!C10</f>
        <v>21.15</v>
      </c>
      <c r="E10" s="29">
        <f t="shared" si="2"/>
        <v>17</v>
      </c>
      <c r="F10" s="29" t="str">
        <f t="shared" si="3"/>
        <v>JV</v>
      </c>
      <c r="H10" t="str">
        <f t="shared" si="4"/>
        <v/>
      </c>
      <c r="I10" t="str">
        <f t="shared" si="5"/>
        <v/>
      </c>
      <c r="J10" t="str">
        <f t="shared" si="6"/>
        <v>Brennan, Hayden</v>
      </c>
      <c r="K10" t="str">
        <f t="shared" si="7"/>
        <v>MT</v>
      </c>
      <c r="L10" t="str">
        <f t="shared" si="8"/>
        <v>21.15</v>
      </c>
      <c r="M10">
        <f t="shared" si="9"/>
        <v>17</v>
      </c>
    </row>
    <row r="11" spans="1:13" x14ac:dyDescent="0.25">
      <c r="A11" s="29">
        <f>IF('Team 1'!A11&lt;&gt;"",'Team 1'!A11,"")</f>
        <v>49</v>
      </c>
      <c r="B11" s="34" t="str">
        <f>'Team 1'!B11</f>
        <v>Brill, Derek</v>
      </c>
      <c r="C11" s="29" t="str">
        <f t="shared" si="0"/>
        <v>MT</v>
      </c>
      <c r="D11" s="28" t="str">
        <f>'Team 1'!C11</f>
        <v>22.56</v>
      </c>
      <c r="E11" s="29">
        <f t="shared" si="2"/>
        <v>22</v>
      </c>
      <c r="F11" s="29" t="str">
        <f t="shared" si="3"/>
        <v>JV</v>
      </c>
      <c r="H11" t="str">
        <f t="shared" si="4"/>
        <v/>
      </c>
      <c r="I11" t="str">
        <f t="shared" si="5"/>
        <v/>
      </c>
      <c r="J11" t="str">
        <f t="shared" si="6"/>
        <v>Brill, Derek</v>
      </c>
      <c r="K11" t="str">
        <f t="shared" si="7"/>
        <v>MT</v>
      </c>
      <c r="L11" t="str">
        <f t="shared" si="8"/>
        <v>22.56</v>
      </c>
      <c r="M11">
        <f t="shared" si="9"/>
        <v>22</v>
      </c>
    </row>
    <row r="12" spans="1:13" x14ac:dyDescent="0.25">
      <c r="A12" s="29" t="str">
        <f>IF('Team 1'!A12&lt;&gt;"",'Team 1'!A12,"")</f>
        <v/>
      </c>
      <c r="B12" s="34" t="str">
        <f>'Team 1'!B12</f>
        <v>Dao, Jacob</v>
      </c>
      <c r="C12" s="29" t="str">
        <f t="shared" si="0"/>
        <v>MT</v>
      </c>
      <c r="D12" s="28" t="str">
        <f>'Team 1'!C12</f>
        <v/>
      </c>
      <c r="E12" s="29" t="str">
        <f t="shared" si="2"/>
        <v/>
      </c>
      <c r="F12" s="29" t="str">
        <f t="shared" si="3"/>
        <v>JV</v>
      </c>
      <c r="H12" t="str">
        <f t="shared" si="4"/>
        <v/>
      </c>
      <c r="I12" t="str">
        <f t="shared" si="5"/>
        <v/>
      </c>
      <c r="J12" t="str">
        <f t="shared" si="6"/>
        <v>Dao, Jacob</v>
      </c>
      <c r="K12" t="str">
        <f t="shared" si="7"/>
        <v>MT</v>
      </c>
      <c r="L12" t="str">
        <f t="shared" si="8"/>
        <v/>
      </c>
      <c r="M12" t="str">
        <f t="shared" si="9"/>
        <v/>
      </c>
    </row>
    <row r="13" spans="1:13" x14ac:dyDescent="0.25">
      <c r="A13" s="29">
        <f>IF('Team 1'!A13&lt;&gt;"",'Team 1'!A13,"")</f>
        <v>3</v>
      </c>
      <c r="B13" s="34" t="str">
        <f>'Team 1'!B13</f>
        <v>Dorenkamp, Evan</v>
      </c>
      <c r="C13" s="29" t="str">
        <f t="shared" si="0"/>
        <v>MT</v>
      </c>
      <c r="D13" s="28" t="str">
        <f>'Team 1'!C13</f>
        <v>17.48</v>
      </c>
      <c r="E13" s="29">
        <f t="shared" si="2"/>
        <v>2</v>
      </c>
      <c r="F13" s="29" t="str">
        <f t="shared" si="3"/>
        <v>Var</v>
      </c>
      <c r="H13">
        <f t="shared" si="4"/>
        <v>3</v>
      </c>
      <c r="I13">
        <f t="shared" si="5"/>
        <v>3</v>
      </c>
      <c r="J13" t="str">
        <f t="shared" si="6"/>
        <v>Dorenkamp, Evan</v>
      </c>
      <c r="K13" t="str">
        <f t="shared" si="7"/>
        <v>MT</v>
      </c>
      <c r="L13" t="str">
        <f t="shared" si="8"/>
        <v>17.48</v>
      </c>
      <c r="M13">
        <f t="shared" si="9"/>
        <v>2</v>
      </c>
    </row>
    <row r="14" spans="1:13" x14ac:dyDescent="0.25">
      <c r="A14" s="29">
        <f>IF('Team 1'!A14&lt;&gt;"",'Team 1'!A14,"")</f>
        <v>51</v>
      </c>
      <c r="B14" s="34" t="str">
        <f>'Team 1'!B14</f>
        <v>Emig, Micah</v>
      </c>
      <c r="C14" s="29" t="str">
        <f t="shared" si="0"/>
        <v>MT</v>
      </c>
      <c r="D14" s="28" t="str">
        <f>'Team 1'!C14</f>
        <v>23.34</v>
      </c>
      <c r="E14" s="29">
        <f t="shared" si="2"/>
        <v>23</v>
      </c>
      <c r="F14" s="29" t="str">
        <f t="shared" si="3"/>
        <v>JV</v>
      </c>
      <c r="H14" t="str">
        <f t="shared" si="4"/>
        <v/>
      </c>
      <c r="I14" t="str">
        <f t="shared" si="5"/>
        <v/>
      </c>
      <c r="J14" t="str">
        <f t="shared" si="6"/>
        <v>Emig, Micah</v>
      </c>
      <c r="K14" t="str">
        <f t="shared" si="7"/>
        <v>MT</v>
      </c>
      <c r="L14" t="str">
        <f t="shared" si="8"/>
        <v>23.34</v>
      </c>
      <c r="M14">
        <f t="shared" si="9"/>
        <v>23</v>
      </c>
    </row>
    <row r="15" spans="1:13" x14ac:dyDescent="0.25">
      <c r="A15" s="29">
        <f>IF('Team 1'!A15&lt;&gt;"",'Team 1'!A15,"")</f>
        <v>55</v>
      </c>
      <c r="B15" s="34" t="str">
        <f>'Team 1'!B15</f>
        <v>Farkas, Dimitry</v>
      </c>
      <c r="C15" s="29" t="str">
        <f t="shared" si="0"/>
        <v>MT</v>
      </c>
      <c r="D15" s="28" t="str">
        <f>'Team 1'!C15</f>
        <v>24.12</v>
      </c>
      <c r="E15" s="29">
        <f t="shared" si="2"/>
        <v>26</v>
      </c>
      <c r="F15" s="29" t="str">
        <f t="shared" si="3"/>
        <v>JV</v>
      </c>
      <c r="H15" t="str">
        <f t="shared" si="4"/>
        <v/>
      </c>
      <c r="I15" t="str">
        <f t="shared" si="5"/>
        <v/>
      </c>
      <c r="J15" t="str">
        <f t="shared" si="6"/>
        <v>Farkas, Dimitry</v>
      </c>
      <c r="K15" t="str">
        <f t="shared" si="7"/>
        <v>MT</v>
      </c>
      <c r="L15" t="str">
        <f t="shared" si="8"/>
        <v>24.12</v>
      </c>
      <c r="M15">
        <f t="shared" si="9"/>
        <v>26</v>
      </c>
    </row>
    <row r="16" spans="1:13" x14ac:dyDescent="0.25">
      <c r="A16" s="29">
        <f>IF('Team 1'!A16&lt;&gt;"",'Team 1'!A16,"")</f>
        <v>59</v>
      </c>
      <c r="B16" s="34" t="str">
        <f>'Team 1'!B16</f>
        <v>Foster, Adam</v>
      </c>
      <c r="C16" s="29" t="str">
        <f t="shared" si="0"/>
        <v>MT</v>
      </c>
      <c r="D16" s="28" t="str">
        <f>'Team 1'!C16</f>
        <v>25</v>
      </c>
      <c r="E16" s="29">
        <f t="shared" si="2"/>
        <v>27</v>
      </c>
      <c r="F16" s="29" t="str">
        <f t="shared" si="3"/>
        <v>JV</v>
      </c>
      <c r="H16" t="str">
        <f t="shared" si="4"/>
        <v/>
      </c>
      <c r="I16" t="str">
        <f t="shared" si="5"/>
        <v/>
      </c>
      <c r="J16" t="str">
        <f t="shared" si="6"/>
        <v>Foster, Adam</v>
      </c>
      <c r="K16" t="str">
        <f t="shared" si="7"/>
        <v>MT</v>
      </c>
      <c r="L16" t="str">
        <f t="shared" si="8"/>
        <v>25</v>
      </c>
      <c r="M16">
        <f t="shared" si="9"/>
        <v>27</v>
      </c>
    </row>
    <row r="17" spans="1:13" x14ac:dyDescent="0.25">
      <c r="A17" s="29">
        <f>IF('Team 1'!A17&lt;&gt;"",'Team 1'!A17,"")</f>
        <v>9</v>
      </c>
      <c r="B17" s="34" t="str">
        <f>'Team 1'!B17</f>
        <v>Geib, Dieter</v>
      </c>
      <c r="C17" s="29" t="str">
        <f t="shared" si="0"/>
        <v>MT</v>
      </c>
      <c r="D17" s="28" t="str">
        <f>'Team 1'!C17</f>
        <v>18.46</v>
      </c>
      <c r="E17" s="29">
        <f t="shared" si="2"/>
        <v>6</v>
      </c>
      <c r="F17" s="29" t="str">
        <f t="shared" si="3"/>
        <v>Var</v>
      </c>
      <c r="H17">
        <f t="shared" si="4"/>
        <v>9</v>
      </c>
      <c r="I17">
        <f t="shared" si="5"/>
        <v>9</v>
      </c>
      <c r="J17" t="str">
        <f t="shared" si="6"/>
        <v>Geib, Dieter</v>
      </c>
      <c r="K17" t="str">
        <f t="shared" si="7"/>
        <v>MT</v>
      </c>
      <c r="L17" t="str">
        <f t="shared" si="8"/>
        <v>18.46</v>
      </c>
      <c r="M17">
        <f t="shared" si="9"/>
        <v>6</v>
      </c>
    </row>
    <row r="18" spans="1:13" x14ac:dyDescent="0.25">
      <c r="A18" s="29">
        <f>IF('Team 1'!A18&lt;&gt;"",'Team 1'!A18,"")</f>
        <v>54</v>
      </c>
      <c r="B18" s="34" t="str">
        <f>'Team 1'!B18</f>
        <v>Gibble, Drew</v>
      </c>
      <c r="C18" s="29" t="str">
        <f t="shared" si="0"/>
        <v>MT</v>
      </c>
      <c r="D18" s="28" t="str">
        <f>'Team 1'!C18</f>
        <v>24.01</v>
      </c>
      <c r="E18" s="29">
        <f t="shared" si="2"/>
        <v>25</v>
      </c>
      <c r="F18" s="29" t="str">
        <f t="shared" si="3"/>
        <v>JV</v>
      </c>
      <c r="H18" t="str">
        <f t="shared" si="4"/>
        <v/>
      </c>
      <c r="I18" t="str">
        <f t="shared" si="5"/>
        <v/>
      </c>
      <c r="J18" t="str">
        <f t="shared" si="6"/>
        <v>Gibble, Drew</v>
      </c>
      <c r="K18" t="str">
        <f t="shared" si="7"/>
        <v>MT</v>
      </c>
      <c r="L18" t="str">
        <f t="shared" si="8"/>
        <v>24.01</v>
      </c>
      <c r="M18">
        <f t="shared" si="9"/>
        <v>25</v>
      </c>
    </row>
    <row r="19" spans="1:13" x14ac:dyDescent="0.25">
      <c r="A19" s="29">
        <f>IF('Team 1'!A19&lt;&gt;"",'Team 1'!A19,"")</f>
        <v>66</v>
      </c>
      <c r="B19" s="34" t="str">
        <f>'Team 1'!B19</f>
        <v>Gingrich, Jack</v>
      </c>
      <c r="C19" s="29" t="str">
        <f t="shared" si="0"/>
        <v>MT</v>
      </c>
      <c r="D19" s="28" t="str">
        <f>'Team 1'!C19</f>
        <v>26</v>
      </c>
      <c r="E19" s="29">
        <f t="shared" si="2"/>
        <v>33</v>
      </c>
      <c r="F19" s="29" t="str">
        <f t="shared" si="3"/>
        <v>JV</v>
      </c>
      <c r="H19" t="str">
        <f t="shared" si="4"/>
        <v/>
      </c>
      <c r="I19" t="str">
        <f t="shared" si="5"/>
        <v/>
      </c>
      <c r="J19" t="str">
        <f t="shared" si="6"/>
        <v>Gingrich, Jack</v>
      </c>
      <c r="K19" t="str">
        <f t="shared" si="7"/>
        <v>MT</v>
      </c>
      <c r="L19" t="str">
        <f t="shared" si="8"/>
        <v>26</v>
      </c>
      <c r="M19">
        <f t="shared" si="9"/>
        <v>33</v>
      </c>
    </row>
    <row r="20" spans="1:13" x14ac:dyDescent="0.25">
      <c r="A20" s="29">
        <f>IF('Team 1'!A20&lt;&gt;"",'Team 1'!A20,"")</f>
        <v>64</v>
      </c>
      <c r="B20" s="34" t="str">
        <f>'Team 1'!B20</f>
        <v>Greiner, Drew</v>
      </c>
      <c r="C20" s="29" t="str">
        <f t="shared" si="0"/>
        <v>MT</v>
      </c>
      <c r="D20" s="28" t="str">
        <f>'Team 1'!C20</f>
        <v>25.48</v>
      </c>
      <c r="E20" s="29">
        <f t="shared" si="2"/>
        <v>31</v>
      </c>
      <c r="F20" s="29" t="str">
        <f t="shared" si="3"/>
        <v>JV</v>
      </c>
      <c r="H20" t="str">
        <f t="shared" si="4"/>
        <v/>
      </c>
      <c r="I20" t="str">
        <f t="shared" si="5"/>
        <v/>
      </c>
      <c r="J20" t="str">
        <f t="shared" si="6"/>
        <v>Greiner, Drew</v>
      </c>
      <c r="K20" t="str">
        <f t="shared" si="7"/>
        <v>MT</v>
      </c>
      <c r="L20" t="str">
        <f t="shared" si="8"/>
        <v>25.48</v>
      </c>
      <c r="M20">
        <f t="shared" si="9"/>
        <v>31</v>
      </c>
    </row>
    <row r="21" spans="1:13" x14ac:dyDescent="0.25">
      <c r="A21" s="29">
        <f>IF('Team 1'!A21&lt;&gt;"",'Team 1'!A21,"")</f>
        <v>47</v>
      </c>
      <c r="B21" s="34" t="str">
        <f>'Team 1'!B21</f>
        <v>Gusavage, Andrew</v>
      </c>
      <c r="C21" s="29" t="str">
        <f t="shared" si="0"/>
        <v>MT</v>
      </c>
      <c r="D21" s="28" t="str">
        <f>'Team 1'!C21</f>
        <v>22.51</v>
      </c>
      <c r="E21" s="29">
        <f t="shared" si="2"/>
        <v>21</v>
      </c>
      <c r="F21" s="29" t="str">
        <f t="shared" si="3"/>
        <v>JV</v>
      </c>
      <c r="H21" t="str">
        <f t="shared" si="4"/>
        <v/>
      </c>
      <c r="I21" t="str">
        <f t="shared" si="5"/>
        <v/>
      </c>
      <c r="J21" t="str">
        <f t="shared" si="6"/>
        <v>Gusavage, Andrew</v>
      </c>
      <c r="K21" t="str">
        <f t="shared" si="7"/>
        <v>MT</v>
      </c>
      <c r="L21" t="str">
        <f t="shared" si="8"/>
        <v>22.51</v>
      </c>
      <c r="M21">
        <f t="shared" si="9"/>
        <v>21</v>
      </c>
    </row>
    <row r="22" spans="1:13" x14ac:dyDescent="0.25">
      <c r="A22" s="29">
        <f>IF('Team 1'!A22&lt;&gt;"",'Team 1'!A22,"")</f>
        <v>29</v>
      </c>
      <c r="B22" s="34" t="str">
        <f>'Team 1'!B22</f>
        <v>Henshaw, Maxwell</v>
      </c>
      <c r="C22" s="29" t="str">
        <f t="shared" si="0"/>
        <v>MT</v>
      </c>
      <c r="D22" s="28" t="str">
        <f>'Team 1'!C22</f>
        <v>20.53</v>
      </c>
      <c r="E22" s="29">
        <f t="shared" si="2"/>
        <v>13</v>
      </c>
      <c r="F22" s="29" t="str">
        <f t="shared" si="3"/>
        <v>JV</v>
      </c>
      <c r="H22" t="str">
        <f t="shared" si="4"/>
        <v/>
      </c>
      <c r="I22" t="str">
        <f t="shared" si="5"/>
        <v/>
      </c>
      <c r="J22" t="str">
        <f t="shared" si="6"/>
        <v>Henshaw, Maxwell</v>
      </c>
      <c r="K22" t="str">
        <f t="shared" si="7"/>
        <v>MT</v>
      </c>
      <c r="L22" t="str">
        <f t="shared" si="8"/>
        <v>20.53</v>
      </c>
      <c r="M22">
        <f t="shared" si="9"/>
        <v>13</v>
      </c>
    </row>
    <row r="23" spans="1:13" x14ac:dyDescent="0.25">
      <c r="A23" s="29">
        <f>IF('Team 1'!A23&lt;&gt;"",'Team 1'!A23,"")</f>
        <v>10</v>
      </c>
      <c r="B23" s="34" t="str">
        <f>'Team 1'!B23</f>
        <v>Horton, Riley</v>
      </c>
      <c r="C23" s="29" t="str">
        <f t="shared" si="0"/>
        <v>MT</v>
      </c>
      <c r="D23" s="28" t="str">
        <f>'Team 1'!C23</f>
        <v>18.47</v>
      </c>
      <c r="E23" s="29">
        <f t="shared" si="2"/>
        <v>7</v>
      </c>
      <c r="F23" s="29" t="str">
        <f t="shared" si="3"/>
        <v>Var</v>
      </c>
      <c r="H23">
        <f t="shared" si="4"/>
        <v>10</v>
      </c>
      <c r="I23">
        <f t="shared" si="5"/>
        <v>10</v>
      </c>
      <c r="J23" t="str">
        <f t="shared" si="6"/>
        <v>Horton, Riley</v>
      </c>
      <c r="K23" t="str">
        <f t="shared" si="7"/>
        <v>MT</v>
      </c>
      <c r="L23" t="str">
        <f t="shared" si="8"/>
        <v>18.47</v>
      </c>
      <c r="M23">
        <f t="shared" si="9"/>
        <v>7</v>
      </c>
    </row>
    <row r="24" spans="1:13" x14ac:dyDescent="0.25">
      <c r="A24" s="29">
        <f>IF('Team 1'!A24&lt;&gt;"",'Team 1'!A24,"")</f>
        <v>61</v>
      </c>
      <c r="B24" s="34" t="str">
        <f>'Team 1'!B24</f>
        <v>Kehr, Christian</v>
      </c>
      <c r="C24" s="29" t="str">
        <f t="shared" si="0"/>
        <v>MT</v>
      </c>
      <c r="D24" s="28" t="str">
        <f>'Team 1'!C24</f>
        <v>25.31</v>
      </c>
      <c r="E24" s="29">
        <f t="shared" si="2"/>
        <v>29</v>
      </c>
      <c r="F24" s="29" t="str">
        <f t="shared" si="3"/>
        <v>JV</v>
      </c>
      <c r="H24" t="str">
        <f t="shared" si="4"/>
        <v/>
      </c>
      <c r="I24" t="str">
        <f t="shared" si="5"/>
        <v/>
      </c>
      <c r="J24" t="str">
        <f t="shared" si="6"/>
        <v>Kehr, Christian</v>
      </c>
      <c r="K24" t="str">
        <f t="shared" si="7"/>
        <v>MT</v>
      </c>
      <c r="L24" t="str">
        <f t="shared" si="8"/>
        <v>25.31</v>
      </c>
      <c r="M24">
        <f t="shared" si="9"/>
        <v>29</v>
      </c>
    </row>
    <row r="25" spans="1:13" x14ac:dyDescent="0.25">
      <c r="A25" s="29">
        <f>IF('Team 1'!A25&lt;&gt;"",'Team 1'!A25,"")</f>
        <v>67</v>
      </c>
      <c r="B25" s="34" t="str">
        <f>'Team 1'!B25</f>
        <v>McGlynn, Patrick</v>
      </c>
      <c r="C25" s="29" t="str">
        <f t="shared" si="0"/>
        <v>MT</v>
      </c>
      <c r="D25" s="28" t="str">
        <f>'Team 1'!C25</f>
        <v>26.59</v>
      </c>
      <c r="E25" s="29">
        <f t="shared" si="2"/>
        <v>34</v>
      </c>
      <c r="F25" s="29" t="str">
        <f t="shared" si="3"/>
        <v>JV</v>
      </c>
      <c r="H25" t="str">
        <f t="shared" si="4"/>
        <v/>
      </c>
      <c r="I25" t="str">
        <f t="shared" si="5"/>
        <v/>
      </c>
      <c r="J25" t="str">
        <f t="shared" si="6"/>
        <v>McGlynn, Patrick</v>
      </c>
      <c r="K25" t="str">
        <f t="shared" si="7"/>
        <v>MT</v>
      </c>
      <c r="L25" t="str">
        <f t="shared" si="8"/>
        <v>26.59</v>
      </c>
      <c r="M25">
        <f t="shared" si="9"/>
        <v>34</v>
      </c>
    </row>
    <row r="26" spans="1:13" x14ac:dyDescent="0.25">
      <c r="A26" s="29">
        <f>IF('Team 1'!A26&lt;&gt;"",'Team 1'!A26,"")</f>
        <v>60</v>
      </c>
      <c r="B26" s="34" t="str">
        <f>'Team 1'!B26</f>
        <v>Messner, Luke</v>
      </c>
      <c r="C26" s="29" t="str">
        <f t="shared" si="0"/>
        <v>MT</v>
      </c>
      <c r="D26" s="28" t="str">
        <f>'Team 1'!C26</f>
        <v>25.16</v>
      </c>
      <c r="E26" s="29">
        <f t="shared" si="2"/>
        <v>28</v>
      </c>
      <c r="F26" s="29" t="str">
        <f t="shared" si="3"/>
        <v>JV</v>
      </c>
      <c r="H26" t="str">
        <f t="shared" si="4"/>
        <v/>
      </c>
      <c r="I26" t="str">
        <f t="shared" si="5"/>
        <v/>
      </c>
      <c r="J26" t="str">
        <f t="shared" si="6"/>
        <v>Messner, Luke</v>
      </c>
      <c r="K26" t="str">
        <f t="shared" si="7"/>
        <v>MT</v>
      </c>
      <c r="L26" t="str">
        <f t="shared" si="8"/>
        <v>25.16</v>
      </c>
      <c r="M26">
        <f t="shared" si="9"/>
        <v>28</v>
      </c>
    </row>
    <row r="27" spans="1:13" x14ac:dyDescent="0.25">
      <c r="A27" s="29">
        <f>IF('Team 1'!A27&lt;&gt;"",'Team 1'!A27,"")</f>
        <v>1</v>
      </c>
      <c r="B27" s="34" t="str">
        <f>'Team 1'!B27</f>
        <v>Miller, Ian</v>
      </c>
      <c r="C27" s="29" t="str">
        <f t="shared" si="0"/>
        <v>MT</v>
      </c>
      <c r="D27" s="28" t="str">
        <f>'Team 1'!C27</f>
        <v>16.53</v>
      </c>
      <c r="E27" s="29">
        <f t="shared" si="2"/>
        <v>1</v>
      </c>
      <c r="F27" s="29" t="str">
        <f t="shared" si="3"/>
        <v>Var</v>
      </c>
      <c r="H27">
        <f t="shared" si="4"/>
        <v>1</v>
      </c>
      <c r="I27">
        <f t="shared" si="5"/>
        <v>1</v>
      </c>
      <c r="J27" t="str">
        <f t="shared" si="6"/>
        <v>Miller, Ian</v>
      </c>
      <c r="K27" t="str">
        <f t="shared" si="7"/>
        <v>MT</v>
      </c>
      <c r="L27" t="str">
        <f t="shared" si="8"/>
        <v>16.53</v>
      </c>
      <c r="M27">
        <f t="shared" si="9"/>
        <v>1</v>
      </c>
    </row>
    <row r="28" spans="1:13" x14ac:dyDescent="0.25">
      <c r="A28" s="29">
        <f>IF('Team 1'!A28&lt;&gt;"",'Team 1'!A28,"")</f>
        <v>20</v>
      </c>
      <c r="B28" s="34" t="str">
        <f>'Team 1'!B28</f>
        <v>Morara, Elvis</v>
      </c>
      <c r="C28" s="29" t="str">
        <f t="shared" si="0"/>
        <v>MT</v>
      </c>
      <c r="D28" s="28" t="str">
        <f>'Team 1'!C28</f>
        <v>19.39</v>
      </c>
      <c r="E28" s="29">
        <f t="shared" si="2"/>
        <v>9</v>
      </c>
      <c r="F28" s="29" t="str">
        <f t="shared" si="3"/>
        <v>JV</v>
      </c>
      <c r="H28" t="str">
        <f t="shared" si="4"/>
        <v/>
      </c>
      <c r="I28" t="str">
        <f t="shared" si="5"/>
        <v/>
      </c>
      <c r="J28" t="str">
        <f t="shared" si="6"/>
        <v>Morara, Elvis</v>
      </c>
      <c r="K28" t="str">
        <f t="shared" si="7"/>
        <v>MT</v>
      </c>
      <c r="L28" t="str">
        <f t="shared" si="8"/>
        <v>19.39</v>
      </c>
      <c r="M28">
        <f t="shared" si="9"/>
        <v>9</v>
      </c>
    </row>
    <row r="29" spans="1:13" x14ac:dyDescent="0.25">
      <c r="A29" s="29">
        <f>IF('Team 1'!A29&lt;&gt;"",'Team 1'!A29,"")</f>
        <v>21</v>
      </c>
      <c r="B29" s="34" t="str">
        <f>'Team 1'!B29</f>
        <v>Newman, Eddie</v>
      </c>
      <c r="C29" s="29" t="str">
        <f t="shared" si="0"/>
        <v>MT</v>
      </c>
      <c r="D29" s="28" t="str">
        <f>'Team 1'!C29</f>
        <v>19.48</v>
      </c>
      <c r="E29" s="29">
        <f t="shared" si="2"/>
        <v>10</v>
      </c>
      <c r="F29" s="29" t="str">
        <f t="shared" si="3"/>
        <v>JV</v>
      </c>
      <c r="H29" t="str">
        <f t="shared" si="4"/>
        <v/>
      </c>
      <c r="I29" t="str">
        <f t="shared" si="5"/>
        <v/>
      </c>
      <c r="J29" t="str">
        <f t="shared" si="6"/>
        <v>Newman, Eddie</v>
      </c>
      <c r="K29" t="str">
        <f t="shared" si="7"/>
        <v>MT</v>
      </c>
      <c r="L29" t="str">
        <f t="shared" si="8"/>
        <v>19.48</v>
      </c>
      <c r="M29">
        <f t="shared" si="9"/>
        <v>10</v>
      </c>
    </row>
    <row r="30" spans="1:13" x14ac:dyDescent="0.25">
      <c r="A30" s="29">
        <f>IF('Team 1'!A30&lt;&gt;"",'Team 1'!A30,"")</f>
        <v>44</v>
      </c>
      <c r="B30" s="34" t="str">
        <f>'Team 1'!B30</f>
        <v>Oster, Nicholas</v>
      </c>
      <c r="C30" s="29" t="str">
        <f t="shared" si="0"/>
        <v>MT</v>
      </c>
      <c r="D30" s="28" t="str">
        <f>'Team 1'!C30</f>
        <v>22.37</v>
      </c>
      <c r="E30" s="29">
        <f t="shared" si="2"/>
        <v>19</v>
      </c>
      <c r="F30" s="29" t="str">
        <f t="shared" si="3"/>
        <v>JV</v>
      </c>
      <c r="H30" t="str">
        <f t="shared" si="4"/>
        <v/>
      </c>
      <c r="I30" t="str">
        <f t="shared" si="5"/>
        <v/>
      </c>
      <c r="J30" t="str">
        <f t="shared" si="6"/>
        <v>Oster, Nicholas</v>
      </c>
      <c r="K30" t="str">
        <f t="shared" si="7"/>
        <v>MT</v>
      </c>
      <c r="L30" t="str">
        <f t="shared" si="8"/>
        <v>22.37</v>
      </c>
      <c r="M30">
        <f t="shared" si="9"/>
        <v>19</v>
      </c>
    </row>
    <row r="31" spans="1:13" x14ac:dyDescent="0.25">
      <c r="A31" s="29">
        <f>IF('Team 1'!A31&lt;&gt;"",'Team 1'!A31,"")</f>
        <v>30</v>
      </c>
      <c r="B31" s="34" t="str">
        <f>'Team 1'!B31</f>
        <v>Palmer, Jackson</v>
      </c>
      <c r="C31" s="29" t="str">
        <f t="shared" si="0"/>
        <v>MT</v>
      </c>
      <c r="D31" s="28" t="str">
        <f>'Team 1'!C31</f>
        <v>21.07</v>
      </c>
      <c r="E31" s="29">
        <f t="shared" ref="E31:E43" si="10">IF(A31&lt;&gt;"",RANK(A31,$A$5:$A$104,1),"")</f>
        <v>14</v>
      </c>
      <c r="F31" s="29" t="str">
        <f t="shared" si="3"/>
        <v>JV</v>
      </c>
      <c r="H31" t="str">
        <f t="shared" si="4"/>
        <v/>
      </c>
      <c r="I31" t="str">
        <f t="shared" si="5"/>
        <v/>
      </c>
      <c r="J31" t="str">
        <f t="shared" si="6"/>
        <v>Palmer, Jackson</v>
      </c>
      <c r="K31" t="str">
        <f t="shared" si="7"/>
        <v>MT</v>
      </c>
      <c r="L31" t="str">
        <f t="shared" si="8"/>
        <v>21.07</v>
      </c>
      <c r="M31">
        <f t="shared" si="9"/>
        <v>14</v>
      </c>
    </row>
    <row r="32" spans="1:13" x14ac:dyDescent="0.25">
      <c r="A32" s="29">
        <f>IF('Team 1'!A32&lt;&gt;"",'Team 1'!A32,"")</f>
        <v>7</v>
      </c>
      <c r="B32" s="34" t="str">
        <f>'Team 1'!B32</f>
        <v>Perez, Keven</v>
      </c>
      <c r="C32" s="29" t="str">
        <f t="shared" si="0"/>
        <v>MT</v>
      </c>
      <c r="D32" s="28" t="str">
        <f>'Team 1'!C32</f>
        <v>18.27</v>
      </c>
      <c r="E32" s="29">
        <f t="shared" si="10"/>
        <v>4</v>
      </c>
      <c r="F32" s="29" t="str">
        <f t="shared" si="3"/>
        <v>Var</v>
      </c>
      <c r="H32">
        <f t="shared" si="4"/>
        <v>7</v>
      </c>
      <c r="I32">
        <f t="shared" si="5"/>
        <v>7</v>
      </c>
      <c r="J32" t="str">
        <f t="shared" si="6"/>
        <v>Perez, Keven</v>
      </c>
      <c r="K32" t="str">
        <f t="shared" si="7"/>
        <v>MT</v>
      </c>
      <c r="L32" t="str">
        <f t="shared" si="8"/>
        <v>18.27</v>
      </c>
      <c r="M32">
        <f t="shared" si="9"/>
        <v>4</v>
      </c>
    </row>
    <row r="33" spans="1:13" x14ac:dyDescent="0.25">
      <c r="A33" s="29">
        <f>IF('Team 1'!A33&lt;&gt;"",'Team 1'!A33,"")</f>
        <v>33</v>
      </c>
      <c r="B33" s="34" t="str">
        <f>'Team 1'!B33</f>
        <v>Rathman, Ben</v>
      </c>
      <c r="C33" s="29" t="str">
        <f t="shared" si="0"/>
        <v>MT</v>
      </c>
      <c r="D33" s="28" t="str">
        <f>'Team 1'!C33</f>
        <v>21.12</v>
      </c>
      <c r="E33" s="29">
        <f t="shared" si="10"/>
        <v>16</v>
      </c>
      <c r="F33" s="29" t="str">
        <f t="shared" si="3"/>
        <v>JV</v>
      </c>
      <c r="H33" t="str">
        <f t="shared" si="4"/>
        <v/>
      </c>
      <c r="I33" t="str">
        <f t="shared" si="5"/>
        <v/>
      </c>
      <c r="J33" t="str">
        <f t="shared" si="6"/>
        <v>Rathman, Ben</v>
      </c>
      <c r="K33" t="str">
        <f t="shared" si="7"/>
        <v>MT</v>
      </c>
      <c r="L33" t="str">
        <f t="shared" si="8"/>
        <v>21.12</v>
      </c>
      <c r="M33">
        <f t="shared" si="9"/>
        <v>16</v>
      </c>
    </row>
    <row r="34" spans="1:13" x14ac:dyDescent="0.25">
      <c r="A34" s="29">
        <f>IF('Team 1'!A34&lt;&gt;"",'Team 1'!A34,"")</f>
        <v>39</v>
      </c>
      <c r="B34" s="34" t="str">
        <f>'Team 1'!B34</f>
        <v>Romano, Ethan</v>
      </c>
      <c r="C34" s="29" t="str">
        <f t="shared" si="0"/>
        <v>MT</v>
      </c>
      <c r="D34" s="28" t="str">
        <f>'Team 1'!C34</f>
        <v>21.37</v>
      </c>
      <c r="E34" s="29">
        <f t="shared" si="10"/>
        <v>18</v>
      </c>
      <c r="F34" s="29" t="str">
        <f t="shared" si="3"/>
        <v>JV</v>
      </c>
      <c r="H34" t="str">
        <f t="shared" si="4"/>
        <v/>
      </c>
      <c r="I34" t="str">
        <f t="shared" si="5"/>
        <v/>
      </c>
      <c r="J34" t="str">
        <f t="shared" si="6"/>
        <v>Romano, Ethan</v>
      </c>
      <c r="K34" t="str">
        <f t="shared" si="7"/>
        <v>MT</v>
      </c>
      <c r="L34" t="str">
        <f t="shared" si="8"/>
        <v>21.37</v>
      </c>
      <c r="M34">
        <f t="shared" si="9"/>
        <v>18</v>
      </c>
    </row>
    <row r="35" spans="1:13" x14ac:dyDescent="0.25">
      <c r="A35" s="29">
        <f>IF('Team 1'!A35&lt;&gt;"",'Team 1'!A35,"")</f>
        <v>8</v>
      </c>
      <c r="B35" s="34" t="str">
        <f>'Team 1'!B35</f>
        <v>Sassaman, Drew</v>
      </c>
      <c r="C35" s="29" t="str">
        <f t="shared" si="0"/>
        <v>MT</v>
      </c>
      <c r="D35" s="28" t="str">
        <f>'Team 1'!C35</f>
        <v>18.36</v>
      </c>
      <c r="E35" s="29">
        <f t="shared" si="10"/>
        <v>5</v>
      </c>
      <c r="F35" s="29" t="str">
        <f t="shared" si="3"/>
        <v>Var</v>
      </c>
      <c r="H35">
        <f t="shared" si="4"/>
        <v>8</v>
      </c>
      <c r="I35">
        <f t="shared" si="5"/>
        <v>8</v>
      </c>
      <c r="J35" t="str">
        <f t="shared" si="6"/>
        <v>Sassaman, Drew</v>
      </c>
      <c r="K35" t="str">
        <f t="shared" si="7"/>
        <v>MT</v>
      </c>
      <c r="L35" t="str">
        <f t="shared" si="8"/>
        <v>18.36</v>
      </c>
      <c r="M35">
        <f t="shared" si="9"/>
        <v>5</v>
      </c>
    </row>
    <row r="36" spans="1:13" x14ac:dyDescent="0.25">
      <c r="A36" s="29">
        <f>IF('Team 1'!A36&lt;&gt;"",'Team 1'!A36,"")</f>
        <v>15</v>
      </c>
      <c r="B36" s="34" t="str">
        <f>'Team 1'!B36</f>
        <v>Schuyler, Braden</v>
      </c>
      <c r="C36" s="29" t="str">
        <f t="shared" si="0"/>
        <v>MT</v>
      </c>
      <c r="D36" s="28" t="str">
        <f>'Team 1'!C36</f>
        <v>19.25</v>
      </c>
      <c r="E36" s="29">
        <f t="shared" si="10"/>
        <v>8</v>
      </c>
      <c r="F36" s="29" t="str">
        <f t="shared" si="3"/>
        <v>Var</v>
      </c>
      <c r="H36">
        <f t="shared" si="4"/>
        <v>15</v>
      </c>
      <c r="I36">
        <f t="shared" si="5"/>
        <v>15</v>
      </c>
      <c r="J36" t="str">
        <f t="shared" si="6"/>
        <v>Schuyler, Braden</v>
      </c>
      <c r="K36" t="str">
        <f t="shared" si="7"/>
        <v>MT</v>
      </c>
      <c r="L36" t="str">
        <f t="shared" si="8"/>
        <v>19.25</v>
      </c>
      <c r="M36">
        <f t="shared" si="9"/>
        <v>8</v>
      </c>
    </row>
    <row r="37" spans="1:13" x14ac:dyDescent="0.25">
      <c r="A37" s="29">
        <f>IF('Team 1'!A37&lt;&gt;"",'Team 1'!A37,"")</f>
        <v>25</v>
      </c>
      <c r="B37" s="34" t="str">
        <f>'Team 1'!B37</f>
        <v>Schwartz, Colton</v>
      </c>
      <c r="C37" s="29" t="str">
        <f t="shared" si="0"/>
        <v>MT</v>
      </c>
      <c r="D37" s="28" t="str">
        <f>'Team 1'!C37</f>
        <v>20.16</v>
      </c>
      <c r="E37" s="29">
        <f t="shared" si="10"/>
        <v>11</v>
      </c>
      <c r="F37" s="29" t="str">
        <f t="shared" si="3"/>
        <v>JV</v>
      </c>
      <c r="H37" t="str">
        <f t="shared" si="4"/>
        <v/>
      </c>
      <c r="I37" t="str">
        <f t="shared" si="5"/>
        <v/>
      </c>
      <c r="J37" t="str">
        <f t="shared" si="6"/>
        <v>Schwartz, Colton</v>
      </c>
      <c r="K37" t="str">
        <f t="shared" si="7"/>
        <v>MT</v>
      </c>
      <c r="L37" t="str">
        <f t="shared" si="8"/>
        <v>20.16</v>
      </c>
      <c r="M37">
        <f t="shared" si="9"/>
        <v>11</v>
      </c>
    </row>
    <row r="38" spans="1:13" x14ac:dyDescent="0.25">
      <c r="A38" s="29">
        <f>IF('Team 1'!A38&lt;&gt;"",'Team 1'!A38,"")</f>
        <v>28</v>
      </c>
      <c r="B38" s="34" t="str">
        <f>'Team 1'!B38</f>
        <v>Severe, Hayden</v>
      </c>
      <c r="C38" s="29" t="str">
        <f t="shared" si="0"/>
        <v>MT</v>
      </c>
      <c r="D38" s="28" t="str">
        <f>'Team 1'!C38</f>
        <v>20.48</v>
      </c>
      <c r="E38" s="29">
        <f t="shared" si="10"/>
        <v>12</v>
      </c>
      <c r="F38" s="29" t="str">
        <f t="shared" si="3"/>
        <v>JV</v>
      </c>
      <c r="H38" t="str">
        <f t="shared" si="4"/>
        <v/>
      </c>
      <c r="I38" t="str">
        <f t="shared" si="5"/>
        <v/>
      </c>
      <c r="J38" t="str">
        <f t="shared" si="6"/>
        <v>Severe, Hayden</v>
      </c>
      <c r="K38" t="str">
        <f t="shared" si="7"/>
        <v>MT</v>
      </c>
      <c r="L38" t="str">
        <f t="shared" si="8"/>
        <v>20.48</v>
      </c>
      <c r="M38">
        <f t="shared" si="9"/>
        <v>12</v>
      </c>
    </row>
    <row r="39" spans="1:13" x14ac:dyDescent="0.25">
      <c r="A39" s="29">
        <f>IF('Team 1'!A39&lt;&gt;"",'Team 1'!A39,"")</f>
        <v>68</v>
      </c>
      <c r="B39" s="34" t="str">
        <f>'Team 1'!B39</f>
        <v>Sprague, Alexander</v>
      </c>
      <c r="C39" s="29" t="str">
        <f t="shared" si="0"/>
        <v>MT</v>
      </c>
      <c r="D39" s="28" t="str">
        <f>'Team 1'!C39</f>
        <v>27</v>
      </c>
      <c r="E39" s="29">
        <f t="shared" si="10"/>
        <v>35</v>
      </c>
      <c r="F39" s="29" t="str">
        <f t="shared" si="3"/>
        <v>JV</v>
      </c>
      <c r="H39" t="str">
        <f t="shared" si="4"/>
        <v/>
      </c>
      <c r="I39" t="str">
        <f t="shared" si="5"/>
        <v/>
      </c>
      <c r="J39" t="str">
        <f t="shared" si="6"/>
        <v>Sprague, Alexander</v>
      </c>
      <c r="K39" t="str">
        <f t="shared" si="7"/>
        <v>MT</v>
      </c>
      <c r="L39" t="str">
        <f t="shared" si="8"/>
        <v>27</v>
      </c>
      <c r="M39">
        <f t="shared" si="9"/>
        <v>35</v>
      </c>
    </row>
    <row r="40" spans="1:13" x14ac:dyDescent="0.25">
      <c r="A40" s="29">
        <f>IF('Team 1'!A40&lt;&gt;"",'Team 1'!A40,"")</f>
        <v>63</v>
      </c>
      <c r="B40" s="34" t="str">
        <f>'Team 1'!B40</f>
        <v>Steger, Michael</v>
      </c>
      <c r="C40" s="29" t="str">
        <f t="shared" si="0"/>
        <v>MT</v>
      </c>
      <c r="D40" s="28" t="str">
        <f>'Team 1'!C40</f>
        <v>25.43</v>
      </c>
      <c r="E40" s="29">
        <f t="shared" si="10"/>
        <v>30</v>
      </c>
      <c r="F40" s="29" t="str">
        <f t="shared" si="3"/>
        <v>JV</v>
      </c>
      <c r="H40" t="str">
        <f t="shared" si="4"/>
        <v/>
      </c>
      <c r="I40" t="str">
        <f t="shared" si="5"/>
        <v/>
      </c>
      <c r="J40" t="str">
        <f t="shared" si="6"/>
        <v>Steger, Michael</v>
      </c>
      <c r="K40" t="str">
        <f t="shared" si="7"/>
        <v>MT</v>
      </c>
      <c r="L40" t="str">
        <f t="shared" si="8"/>
        <v>25.43</v>
      </c>
      <c r="M40">
        <f t="shared" si="9"/>
        <v>30</v>
      </c>
    </row>
    <row r="41" spans="1:13" x14ac:dyDescent="0.25">
      <c r="A41" s="29">
        <f>IF('Team 1'!A41&lt;&gt;"",'Team 1'!A41,"")</f>
        <v>6</v>
      </c>
      <c r="B41" s="34" t="str">
        <f>'Team 1'!B41</f>
        <v>Stevens, Tyler</v>
      </c>
      <c r="C41" s="29" t="str">
        <f t="shared" si="0"/>
        <v>MT</v>
      </c>
      <c r="D41" s="28" t="str">
        <f>'Team 1'!C41</f>
        <v>18.14</v>
      </c>
      <c r="E41" s="29">
        <f t="shared" si="10"/>
        <v>3</v>
      </c>
      <c r="F41" s="29" t="str">
        <f t="shared" si="3"/>
        <v>Var</v>
      </c>
      <c r="H41">
        <f t="shared" si="4"/>
        <v>6</v>
      </c>
      <c r="I41">
        <f t="shared" si="5"/>
        <v>6</v>
      </c>
      <c r="J41" t="str">
        <f t="shared" si="6"/>
        <v>Stevens, Tyler</v>
      </c>
      <c r="K41" t="str">
        <f t="shared" si="7"/>
        <v>MT</v>
      </c>
      <c r="L41" t="str">
        <f t="shared" si="8"/>
        <v>18.14</v>
      </c>
      <c r="M41">
        <f t="shared" si="9"/>
        <v>3</v>
      </c>
    </row>
    <row r="42" spans="1:13" x14ac:dyDescent="0.25">
      <c r="A42" s="29">
        <f>IF('Team 1'!A42&lt;&gt;"",'Team 1'!A42,"")</f>
        <v>52</v>
      </c>
      <c r="B42" s="34" t="str">
        <f>'Team 1'!B42</f>
        <v>Wilk, Travis</v>
      </c>
      <c r="C42" s="29" t="str">
        <f t="shared" si="0"/>
        <v>MT</v>
      </c>
      <c r="D42" s="28" t="str">
        <f>'Team 1'!C42</f>
        <v>23.53</v>
      </c>
      <c r="E42" s="29">
        <f t="shared" si="10"/>
        <v>24</v>
      </c>
      <c r="F42" s="29" t="str">
        <f t="shared" si="3"/>
        <v>JV</v>
      </c>
      <c r="H42" t="str">
        <f t="shared" si="4"/>
        <v/>
      </c>
      <c r="I42" t="str">
        <f t="shared" si="5"/>
        <v/>
      </c>
      <c r="J42" t="str">
        <f t="shared" si="6"/>
        <v>Wilk, Travis</v>
      </c>
      <c r="K42" t="str">
        <f t="shared" si="7"/>
        <v>MT</v>
      </c>
      <c r="L42" t="str">
        <f t="shared" si="8"/>
        <v>23.53</v>
      </c>
      <c r="M42">
        <f t="shared" si="9"/>
        <v>24</v>
      </c>
    </row>
    <row r="43" spans="1:13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MT</v>
      </c>
      <c r="D43" s="28" t="str">
        <f>'Team 1'!C43</f>
        <v/>
      </c>
      <c r="E43" s="29" t="str">
        <f t="shared" si="10"/>
        <v/>
      </c>
      <c r="F43" s="29" t="str">
        <f t="shared" si="3"/>
        <v>JV</v>
      </c>
      <c r="H43" t="str">
        <f t="shared" si="4"/>
        <v/>
      </c>
      <c r="I43" t="str">
        <f t="shared" si="5"/>
        <v/>
      </c>
      <c r="J43">
        <f t="shared" si="6"/>
        <v>0</v>
      </c>
      <c r="K43" t="str">
        <f t="shared" si="7"/>
        <v>MT</v>
      </c>
      <c r="L43" t="str">
        <f t="shared" si="8"/>
        <v/>
      </c>
      <c r="M43" t="str">
        <f t="shared" si="9"/>
        <v/>
      </c>
    </row>
    <row r="44" spans="1:13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MT</v>
      </c>
      <c r="D44" s="28" t="str">
        <f>'Team 1'!C44</f>
        <v/>
      </c>
      <c r="E44" s="29" t="str">
        <f t="shared" ref="E44:E104" si="11">IF(A44&lt;&gt;"",RANK(A44,$A$5:$A$104,1),"")</f>
        <v/>
      </c>
      <c r="F44" s="29" t="str">
        <f t="shared" ref="F44:F104" si="12">IF(E44&lt;=8,"Var","JV")</f>
        <v>JV</v>
      </c>
      <c r="H44" t="str">
        <f t="shared" si="4"/>
        <v/>
      </c>
      <c r="I44" t="str">
        <f t="shared" si="5"/>
        <v/>
      </c>
      <c r="J44">
        <f t="shared" si="6"/>
        <v>0</v>
      </c>
      <c r="K44" t="str">
        <f t="shared" si="7"/>
        <v>MT</v>
      </c>
      <c r="L44" t="str">
        <f t="shared" si="8"/>
        <v/>
      </c>
      <c r="M44" t="str">
        <f t="shared" si="9"/>
        <v/>
      </c>
    </row>
    <row r="45" spans="1:13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MT</v>
      </c>
      <c r="D45" s="28" t="str">
        <f>'Team 1'!C45</f>
        <v/>
      </c>
      <c r="E45" s="29" t="str">
        <f t="shared" si="11"/>
        <v/>
      </c>
      <c r="F45" s="29" t="str">
        <f t="shared" si="12"/>
        <v>JV</v>
      </c>
      <c r="H45" t="str">
        <f t="shared" si="4"/>
        <v/>
      </c>
      <c r="I45" t="str">
        <f t="shared" si="5"/>
        <v/>
      </c>
      <c r="J45">
        <f t="shared" si="6"/>
        <v>0</v>
      </c>
      <c r="K45" t="str">
        <f t="shared" si="7"/>
        <v>MT</v>
      </c>
      <c r="L45" t="str">
        <f t="shared" si="8"/>
        <v/>
      </c>
      <c r="M45" t="str">
        <f t="shared" si="9"/>
        <v/>
      </c>
    </row>
    <row r="46" spans="1:13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MT</v>
      </c>
      <c r="D46" s="28" t="str">
        <f>'Team 1'!C46</f>
        <v/>
      </c>
      <c r="E46" s="29" t="str">
        <f t="shared" si="11"/>
        <v/>
      </c>
      <c r="F46" s="29" t="str">
        <f t="shared" si="12"/>
        <v>JV</v>
      </c>
      <c r="H46" t="str">
        <f t="shared" si="4"/>
        <v/>
      </c>
      <c r="I46" t="str">
        <f t="shared" si="5"/>
        <v/>
      </c>
      <c r="J46">
        <f t="shared" si="6"/>
        <v>0</v>
      </c>
      <c r="K46" t="str">
        <f t="shared" si="7"/>
        <v>MT</v>
      </c>
      <c r="L46" t="str">
        <f t="shared" si="8"/>
        <v/>
      </c>
      <c r="M46" t="str">
        <f t="shared" si="9"/>
        <v/>
      </c>
    </row>
    <row r="47" spans="1:13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MT</v>
      </c>
      <c r="D47" s="28" t="str">
        <f>'Team 1'!C47</f>
        <v/>
      </c>
      <c r="E47" s="29" t="str">
        <f t="shared" si="11"/>
        <v/>
      </c>
      <c r="F47" s="29" t="str">
        <f t="shared" si="12"/>
        <v>JV</v>
      </c>
      <c r="H47" t="str">
        <f t="shared" si="4"/>
        <v/>
      </c>
      <c r="I47" t="str">
        <f t="shared" si="5"/>
        <v/>
      </c>
      <c r="J47">
        <f t="shared" si="6"/>
        <v>0</v>
      </c>
      <c r="K47" t="str">
        <f t="shared" si="7"/>
        <v>MT</v>
      </c>
      <c r="L47" t="str">
        <f t="shared" si="8"/>
        <v/>
      </c>
      <c r="M47" t="str">
        <f t="shared" si="9"/>
        <v/>
      </c>
    </row>
    <row r="48" spans="1:13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MT</v>
      </c>
      <c r="D48" s="28" t="str">
        <f>'Team 1'!C48</f>
        <v/>
      </c>
      <c r="E48" s="29" t="str">
        <f t="shared" si="11"/>
        <v/>
      </c>
      <c r="F48" s="29" t="str">
        <f t="shared" si="12"/>
        <v>JV</v>
      </c>
      <c r="H48" t="str">
        <f t="shared" si="4"/>
        <v/>
      </c>
      <c r="I48" t="str">
        <f t="shared" si="5"/>
        <v/>
      </c>
      <c r="J48">
        <f t="shared" si="6"/>
        <v>0</v>
      </c>
      <c r="K48" t="str">
        <f t="shared" si="7"/>
        <v>MT</v>
      </c>
      <c r="L48" t="str">
        <f t="shared" si="8"/>
        <v/>
      </c>
      <c r="M48" t="str">
        <f t="shared" si="9"/>
        <v/>
      </c>
    </row>
    <row r="49" spans="1:13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MT</v>
      </c>
      <c r="D49" s="28" t="str">
        <f>'Team 1'!C49</f>
        <v/>
      </c>
      <c r="E49" s="29" t="str">
        <f t="shared" si="11"/>
        <v/>
      </c>
      <c r="F49" s="29" t="str">
        <f t="shared" si="12"/>
        <v>JV</v>
      </c>
      <c r="H49" t="str">
        <f t="shared" si="4"/>
        <v/>
      </c>
      <c r="I49" t="str">
        <f t="shared" si="5"/>
        <v/>
      </c>
      <c r="J49">
        <f t="shared" si="6"/>
        <v>0</v>
      </c>
      <c r="K49" t="str">
        <f t="shared" si="7"/>
        <v>MT</v>
      </c>
      <c r="L49" t="str">
        <f t="shared" si="8"/>
        <v/>
      </c>
      <c r="M49" t="str">
        <f t="shared" si="9"/>
        <v/>
      </c>
    </row>
    <row r="50" spans="1:13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MT</v>
      </c>
      <c r="D50" s="28" t="str">
        <f>'Team 1'!C50</f>
        <v/>
      </c>
      <c r="E50" s="29" t="str">
        <f t="shared" si="11"/>
        <v/>
      </c>
      <c r="F50" s="29" t="str">
        <f t="shared" si="12"/>
        <v>JV</v>
      </c>
      <c r="H50" t="str">
        <f t="shared" si="4"/>
        <v/>
      </c>
      <c r="I50" t="str">
        <f t="shared" si="5"/>
        <v/>
      </c>
      <c r="J50">
        <f t="shared" si="6"/>
        <v>0</v>
      </c>
      <c r="K50" t="str">
        <f t="shared" si="7"/>
        <v>MT</v>
      </c>
      <c r="L50" t="str">
        <f t="shared" si="8"/>
        <v/>
      </c>
      <c r="M50" t="str">
        <f t="shared" si="9"/>
        <v/>
      </c>
    </row>
    <row r="51" spans="1:13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MT</v>
      </c>
      <c r="D51" s="28" t="str">
        <f>'Team 1'!C51</f>
        <v/>
      </c>
      <c r="E51" s="29" t="str">
        <f t="shared" si="11"/>
        <v/>
      </c>
      <c r="F51" s="29" t="str">
        <f t="shared" si="12"/>
        <v>JV</v>
      </c>
      <c r="H51" t="str">
        <f t="shared" si="4"/>
        <v/>
      </c>
      <c r="I51" t="str">
        <f t="shared" si="5"/>
        <v/>
      </c>
      <c r="J51">
        <f t="shared" si="6"/>
        <v>0</v>
      </c>
      <c r="K51" t="str">
        <f t="shared" si="7"/>
        <v>MT</v>
      </c>
      <c r="L51" t="str">
        <f t="shared" si="8"/>
        <v/>
      </c>
      <c r="M51" t="str">
        <f t="shared" si="9"/>
        <v/>
      </c>
    </row>
    <row r="52" spans="1:13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MT</v>
      </c>
      <c r="D52" s="28" t="str">
        <f>'Team 1'!C52</f>
        <v/>
      </c>
      <c r="E52" s="29" t="str">
        <f t="shared" si="11"/>
        <v/>
      </c>
      <c r="F52" s="29" t="str">
        <f t="shared" si="12"/>
        <v>JV</v>
      </c>
      <c r="H52" t="str">
        <f t="shared" si="4"/>
        <v/>
      </c>
      <c r="I52" t="str">
        <f t="shared" si="5"/>
        <v/>
      </c>
      <c r="J52">
        <f t="shared" si="6"/>
        <v>0</v>
      </c>
      <c r="K52" t="str">
        <f t="shared" si="7"/>
        <v>MT</v>
      </c>
      <c r="L52" t="str">
        <f t="shared" si="8"/>
        <v/>
      </c>
      <c r="M52" t="str">
        <f t="shared" si="9"/>
        <v/>
      </c>
    </row>
    <row r="53" spans="1:13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MT</v>
      </c>
      <c r="D53" s="28" t="str">
        <f>'Team 1'!C53</f>
        <v/>
      </c>
      <c r="E53" s="29" t="str">
        <f t="shared" si="11"/>
        <v/>
      </c>
      <c r="F53" s="29" t="str">
        <f t="shared" si="12"/>
        <v>JV</v>
      </c>
      <c r="H53" t="str">
        <f t="shared" si="4"/>
        <v/>
      </c>
      <c r="I53" t="str">
        <f t="shared" si="5"/>
        <v/>
      </c>
      <c r="J53">
        <f t="shared" si="6"/>
        <v>0</v>
      </c>
      <c r="K53" t="str">
        <f t="shared" si="7"/>
        <v>MT</v>
      </c>
      <c r="L53" t="str">
        <f t="shared" si="8"/>
        <v/>
      </c>
      <c r="M53" t="str">
        <f t="shared" si="9"/>
        <v/>
      </c>
    </row>
    <row r="54" spans="1:13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MT</v>
      </c>
      <c r="D54" s="28" t="str">
        <f>'Team 1'!C54</f>
        <v/>
      </c>
      <c r="E54" s="29" t="str">
        <f t="shared" si="11"/>
        <v/>
      </c>
      <c r="F54" s="29" t="str">
        <f t="shared" si="12"/>
        <v>JV</v>
      </c>
      <c r="H54" t="str">
        <f t="shared" si="4"/>
        <v/>
      </c>
      <c r="I54" t="str">
        <f t="shared" si="5"/>
        <v/>
      </c>
      <c r="J54">
        <f t="shared" si="6"/>
        <v>0</v>
      </c>
      <c r="K54" t="str">
        <f t="shared" si="7"/>
        <v>MT</v>
      </c>
      <c r="L54" t="str">
        <f t="shared" si="8"/>
        <v/>
      </c>
      <c r="M54" t="str">
        <f t="shared" si="9"/>
        <v/>
      </c>
    </row>
    <row r="55" spans="1:13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MT</v>
      </c>
      <c r="D55" s="28" t="str">
        <f>'Team 1'!C55</f>
        <v/>
      </c>
      <c r="E55" s="29" t="str">
        <f t="shared" si="11"/>
        <v/>
      </c>
      <c r="F55" s="29" t="str">
        <f t="shared" si="12"/>
        <v>JV</v>
      </c>
      <c r="H55" t="str">
        <f t="shared" si="4"/>
        <v/>
      </c>
      <c r="I55" t="str">
        <f t="shared" si="5"/>
        <v/>
      </c>
      <c r="J55">
        <f t="shared" si="6"/>
        <v>0</v>
      </c>
      <c r="K55" t="str">
        <f t="shared" si="7"/>
        <v>MT</v>
      </c>
      <c r="L55" t="str">
        <f t="shared" si="8"/>
        <v/>
      </c>
      <c r="M55" t="str">
        <f t="shared" si="9"/>
        <v/>
      </c>
    </row>
    <row r="56" spans="1:13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MT</v>
      </c>
      <c r="D56" s="28" t="str">
        <f>'Team 1'!C56</f>
        <v/>
      </c>
      <c r="E56" s="29" t="str">
        <f t="shared" si="11"/>
        <v/>
      </c>
      <c r="F56" s="29" t="str">
        <f t="shared" si="12"/>
        <v>JV</v>
      </c>
      <c r="H56" t="str">
        <f t="shared" si="4"/>
        <v/>
      </c>
      <c r="I56" t="str">
        <f t="shared" si="5"/>
        <v/>
      </c>
      <c r="J56">
        <f t="shared" si="6"/>
        <v>0</v>
      </c>
      <c r="K56" t="str">
        <f t="shared" si="7"/>
        <v>MT</v>
      </c>
      <c r="L56" t="str">
        <f t="shared" si="8"/>
        <v/>
      </c>
      <c r="M56" t="str">
        <f t="shared" si="9"/>
        <v/>
      </c>
    </row>
    <row r="57" spans="1:13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MT</v>
      </c>
      <c r="D57" s="28" t="str">
        <f>'Team 1'!C57</f>
        <v/>
      </c>
      <c r="E57" s="29" t="str">
        <f t="shared" si="11"/>
        <v/>
      </c>
      <c r="F57" s="29" t="str">
        <f t="shared" si="12"/>
        <v>JV</v>
      </c>
      <c r="H57" t="str">
        <f t="shared" si="4"/>
        <v/>
      </c>
      <c r="I57" t="str">
        <f t="shared" si="5"/>
        <v/>
      </c>
      <c r="J57">
        <f t="shared" si="6"/>
        <v>0</v>
      </c>
      <c r="K57" t="str">
        <f t="shared" si="7"/>
        <v>MT</v>
      </c>
      <c r="L57" t="str">
        <f t="shared" si="8"/>
        <v/>
      </c>
      <c r="M57" t="str">
        <f t="shared" si="9"/>
        <v/>
      </c>
    </row>
    <row r="58" spans="1:13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MT</v>
      </c>
      <c r="D58" s="28" t="str">
        <f>'Team 1'!C58</f>
        <v/>
      </c>
      <c r="E58" s="29" t="str">
        <f t="shared" si="11"/>
        <v/>
      </c>
      <c r="F58" s="29" t="str">
        <f t="shared" si="12"/>
        <v>JV</v>
      </c>
      <c r="H58" t="str">
        <f t="shared" si="4"/>
        <v/>
      </c>
      <c r="I58" t="str">
        <f t="shared" si="5"/>
        <v/>
      </c>
      <c r="J58">
        <f t="shared" si="6"/>
        <v>0</v>
      </c>
      <c r="K58" t="str">
        <f t="shared" si="7"/>
        <v>MT</v>
      </c>
      <c r="L58" t="str">
        <f t="shared" si="8"/>
        <v/>
      </c>
      <c r="M58" t="str">
        <f t="shared" si="9"/>
        <v/>
      </c>
    </row>
    <row r="59" spans="1:13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MT</v>
      </c>
      <c r="D59" s="28" t="str">
        <f>'Team 1'!C59</f>
        <v/>
      </c>
      <c r="E59" s="29" t="str">
        <f t="shared" si="11"/>
        <v/>
      </c>
      <c r="F59" s="29" t="str">
        <f t="shared" si="12"/>
        <v>JV</v>
      </c>
      <c r="H59" t="str">
        <f t="shared" si="4"/>
        <v/>
      </c>
      <c r="I59" t="str">
        <f t="shared" si="5"/>
        <v/>
      </c>
      <c r="J59">
        <f t="shared" si="6"/>
        <v>0</v>
      </c>
      <c r="K59" t="str">
        <f t="shared" si="7"/>
        <v>MT</v>
      </c>
      <c r="L59" t="str">
        <f t="shared" si="8"/>
        <v/>
      </c>
      <c r="M59" t="str">
        <f t="shared" si="9"/>
        <v/>
      </c>
    </row>
    <row r="60" spans="1:13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MT</v>
      </c>
      <c r="D60" s="28" t="str">
        <f>'Team 1'!C60</f>
        <v/>
      </c>
      <c r="E60" s="29" t="str">
        <f t="shared" si="11"/>
        <v/>
      </c>
      <c r="F60" s="29" t="str">
        <f t="shared" si="12"/>
        <v>JV</v>
      </c>
      <c r="H60" t="str">
        <f t="shared" si="4"/>
        <v/>
      </c>
      <c r="I60" t="str">
        <f t="shared" si="5"/>
        <v/>
      </c>
      <c r="J60">
        <f t="shared" si="6"/>
        <v>0</v>
      </c>
      <c r="K60" t="str">
        <f t="shared" si="7"/>
        <v>MT</v>
      </c>
      <c r="L60" t="str">
        <f t="shared" si="8"/>
        <v/>
      </c>
      <c r="M60" t="str">
        <f t="shared" si="9"/>
        <v/>
      </c>
    </row>
    <row r="61" spans="1:13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MT</v>
      </c>
      <c r="D61" s="28" t="str">
        <f>'Team 1'!C61</f>
        <v/>
      </c>
      <c r="E61" s="29" t="str">
        <f t="shared" si="11"/>
        <v/>
      </c>
      <c r="F61" s="29" t="str">
        <f t="shared" si="12"/>
        <v>JV</v>
      </c>
      <c r="H61" t="str">
        <f t="shared" si="4"/>
        <v/>
      </c>
      <c r="I61" t="str">
        <f t="shared" si="5"/>
        <v/>
      </c>
      <c r="J61">
        <f t="shared" si="6"/>
        <v>0</v>
      </c>
      <c r="K61" t="str">
        <f t="shared" si="7"/>
        <v>MT</v>
      </c>
      <c r="L61" t="str">
        <f t="shared" si="8"/>
        <v/>
      </c>
      <c r="M61" t="str">
        <f t="shared" si="9"/>
        <v/>
      </c>
    </row>
    <row r="62" spans="1:13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MT</v>
      </c>
      <c r="D62" s="28" t="str">
        <f>'Team 1'!C62</f>
        <v/>
      </c>
      <c r="E62" s="29" t="str">
        <f t="shared" si="11"/>
        <v/>
      </c>
      <c r="F62" s="29" t="str">
        <f t="shared" si="12"/>
        <v>JV</v>
      </c>
      <c r="H62" t="str">
        <f t="shared" si="4"/>
        <v/>
      </c>
      <c r="I62" t="str">
        <f t="shared" si="5"/>
        <v/>
      </c>
      <c r="J62">
        <f t="shared" si="6"/>
        <v>0</v>
      </c>
      <c r="K62" t="str">
        <f t="shared" si="7"/>
        <v>MT</v>
      </c>
      <c r="L62" t="str">
        <f t="shared" si="8"/>
        <v/>
      </c>
      <c r="M62" t="str">
        <f t="shared" si="9"/>
        <v/>
      </c>
    </row>
    <row r="63" spans="1:13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MT</v>
      </c>
      <c r="D63" s="28" t="str">
        <f>'Team 1'!C63</f>
        <v/>
      </c>
      <c r="E63" s="29" t="str">
        <f t="shared" si="11"/>
        <v/>
      </c>
      <c r="F63" s="29" t="str">
        <f t="shared" si="12"/>
        <v>JV</v>
      </c>
      <c r="H63" t="str">
        <f t="shared" si="4"/>
        <v/>
      </c>
      <c r="I63" t="str">
        <f t="shared" si="5"/>
        <v/>
      </c>
      <c r="J63">
        <f t="shared" si="6"/>
        <v>0</v>
      </c>
      <c r="K63" t="str">
        <f t="shared" si="7"/>
        <v>MT</v>
      </c>
      <c r="L63" t="str">
        <f t="shared" si="8"/>
        <v/>
      </c>
      <c r="M63" t="str">
        <f t="shared" si="9"/>
        <v/>
      </c>
    </row>
    <row r="64" spans="1:13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MT</v>
      </c>
      <c r="D64" s="28" t="str">
        <f>'Team 1'!C64</f>
        <v/>
      </c>
      <c r="E64" s="29" t="str">
        <f t="shared" si="11"/>
        <v/>
      </c>
      <c r="F64" s="29" t="str">
        <f t="shared" si="12"/>
        <v>JV</v>
      </c>
      <c r="H64" t="str">
        <f t="shared" si="4"/>
        <v/>
      </c>
      <c r="I64" t="str">
        <f t="shared" si="5"/>
        <v/>
      </c>
      <c r="J64">
        <f t="shared" si="6"/>
        <v>0</v>
      </c>
      <c r="K64" t="str">
        <f t="shared" si="7"/>
        <v>MT</v>
      </c>
      <c r="L64" t="str">
        <f t="shared" si="8"/>
        <v/>
      </c>
      <c r="M64" t="str">
        <f t="shared" si="9"/>
        <v/>
      </c>
    </row>
    <row r="65" spans="1:13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MT</v>
      </c>
      <c r="D65" s="28" t="str">
        <f>'Team 1'!C65</f>
        <v/>
      </c>
      <c r="E65" s="29" t="str">
        <f t="shared" si="11"/>
        <v/>
      </c>
      <c r="F65" s="29" t="str">
        <f t="shared" si="12"/>
        <v>JV</v>
      </c>
      <c r="H65" t="str">
        <f t="shared" si="4"/>
        <v/>
      </c>
      <c r="I65" t="str">
        <f t="shared" si="5"/>
        <v/>
      </c>
      <c r="J65">
        <f t="shared" si="6"/>
        <v>0</v>
      </c>
      <c r="K65" t="str">
        <f t="shared" si="7"/>
        <v>MT</v>
      </c>
      <c r="L65" t="str">
        <f t="shared" si="8"/>
        <v/>
      </c>
      <c r="M65" t="str">
        <f t="shared" si="9"/>
        <v/>
      </c>
    </row>
    <row r="66" spans="1:13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MT</v>
      </c>
      <c r="D66" s="28" t="str">
        <f>'Team 1'!C66</f>
        <v/>
      </c>
      <c r="E66" s="29" t="str">
        <f t="shared" si="11"/>
        <v/>
      </c>
      <c r="F66" s="29" t="str">
        <f t="shared" si="12"/>
        <v>JV</v>
      </c>
      <c r="H66" t="str">
        <f t="shared" si="4"/>
        <v/>
      </c>
      <c r="I66" t="str">
        <f t="shared" si="5"/>
        <v/>
      </c>
      <c r="J66">
        <f t="shared" si="6"/>
        <v>0</v>
      </c>
      <c r="K66" t="str">
        <f t="shared" si="7"/>
        <v>MT</v>
      </c>
      <c r="L66" t="str">
        <f t="shared" si="8"/>
        <v/>
      </c>
      <c r="M66" t="str">
        <f t="shared" si="9"/>
        <v/>
      </c>
    </row>
    <row r="67" spans="1:13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MT</v>
      </c>
      <c r="D67" s="28" t="str">
        <f>'Team 1'!C67</f>
        <v/>
      </c>
      <c r="E67" s="29" t="str">
        <f t="shared" si="11"/>
        <v/>
      </c>
      <c r="F67" s="29" t="str">
        <f t="shared" si="12"/>
        <v>JV</v>
      </c>
      <c r="H67" t="str">
        <f t="shared" si="4"/>
        <v/>
      </c>
      <c r="I67" t="str">
        <f t="shared" si="5"/>
        <v/>
      </c>
      <c r="J67">
        <f t="shared" si="6"/>
        <v>0</v>
      </c>
      <c r="K67" t="str">
        <f t="shared" si="7"/>
        <v>MT</v>
      </c>
      <c r="L67" t="str">
        <f t="shared" si="8"/>
        <v/>
      </c>
      <c r="M67" t="str">
        <f t="shared" si="9"/>
        <v/>
      </c>
    </row>
    <row r="68" spans="1:13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MT</v>
      </c>
      <c r="D68" s="28" t="str">
        <f>'Team 1'!C68</f>
        <v/>
      </c>
      <c r="E68" s="29" t="str">
        <f t="shared" si="11"/>
        <v/>
      </c>
      <c r="F68" s="29" t="str">
        <f t="shared" si="12"/>
        <v>JV</v>
      </c>
      <c r="H68" t="str">
        <f t="shared" si="4"/>
        <v/>
      </c>
      <c r="I68" t="str">
        <f t="shared" si="5"/>
        <v/>
      </c>
      <c r="J68">
        <f t="shared" si="6"/>
        <v>0</v>
      </c>
      <c r="K68" t="str">
        <f t="shared" si="7"/>
        <v>MT</v>
      </c>
      <c r="L68" t="str">
        <f t="shared" si="8"/>
        <v/>
      </c>
      <c r="M68" t="str">
        <f t="shared" si="9"/>
        <v/>
      </c>
    </row>
    <row r="69" spans="1:13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MT</v>
      </c>
      <c r="D69" s="28" t="str">
        <f>'Team 1'!C69</f>
        <v/>
      </c>
      <c r="E69" s="29" t="str">
        <f t="shared" si="11"/>
        <v/>
      </c>
      <c r="F69" s="29" t="str">
        <f t="shared" si="12"/>
        <v>JV</v>
      </c>
      <c r="H69" t="str">
        <f t="shared" si="4"/>
        <v/>
      </c>
      <c r="I69" t="str">
        <f t="shared" si="5"/>
        <v/>
      </c>
      <c r="J69">
        <f t="shared" si="6"/>
        <v>0</v>
      </c>
      <c r="K69" t="str">
        <f t="shared" si="7"/>
        <v>MT</v>
      </c>
      <c r="L69" t="str">
        <f t="shared" si="8"/>
        <v/>
      </c>
      <c r="M69" t="str">
        <f t="shared" si="9"/>
        <v/>
      </c>
    </row>
    <row r="70" spans="1:13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MT</v>
      </c>
      <c r="D70" s="28" t="str">
        <f>'Team 1'!C70</f>
        <v/>
      </c>
      <c r="E70" s="29" t="str">
        <f t="shared" si="11"/>
        <v/>
      </c>
      <c r="F70" s="29" t="str">
        <f t="shared" si="12"/>
        <v>JV</v>
      </c>
      <c r="H70" t="str">
        <f t="shared" ref="H70:H133" si="13">IF(F70="JV","",A70)</f>
        <v/>
      </c>
      <c r="I70" t="str">
        <f t="shared" ref="I70:I133" si="14">IFERROR(RANK(H70,$H$5:$H$304,1),"")</f>
        <v/>
      </c>
      <c r="J70">
        <f t="shared" ref="J70:J133" si="15">B70</f>
        <v>0</v>
      </c>
      <c r="K70" t="str">
        <f t="shared" ref="K70:K133" si="16">C70</f>
        <v>MT</v>
      </c>
      <c r="L70" t="str">
        <f t="shared" ref="L70:L133" si="17">D70</f>
        <v/>
      </c>
      <c r="M70" t="str">
        <f t="shared" ref="M70:M133" si="18">E70</f>
        <v/>
      </c>
    </row>
    <row r="71" spans="1:13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MT</v>
      </c>
      <c r="D71" s="28" t="str">
        <f>'Team 1'!C71</f>
        <v/>
      </c>
      <c r="E71" s="29" t="str">
        <f t="shared" si="11"/>
        <v/>
      </c>
      <c r="F71" s="29" t="str">
        <f t="shared" si="12"/>
        <v>JV</v>
      </c>
      <c r="H71" t="str">
        <f t="shared" si="13"/>
        <v/>
      </c>
      <c r="I71" t="str">
        <f t="shared" si="14"/>
        <v/>
      </c>
      <c r="J71">
        <f t="shared" si="15"/>
        <v>0</v>
      </c>
      <c r="K71" t="str">
        <f t="shared" si="16"/>
        <v>MT</v>
      </c>
      <c r="L71" t="str">
        <f t="shared" si="17"/>
        <v/>
      </c>
      <c r="M71" t="str">
        <f t="shared" si="18"/>
        <v/>
      </c>
    </row>
    <row r="72" spans="1:13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MT</v>
      </c>
      <c r="D72" s="28" t="str">
        <f>'Team 1'!C72</f>
        <v/>
      </c>
      <c r="E72" s="29" t="str">
        <f t="shared" si="11"/>
        <v/>
      </c>
      <c r="F72" s="29" t="str">
        <f t="shared" si="12"/>
        <v>JV</v>
      </c>
      <c r="H72" t="str">
        <f t="shared" si="13"/>
        <v/>
      </c>
      <c r="I72" t="str">
        <f t="shared" si="14"/>
        <v/>
      </c>
      <c r="J72">
        <f t="shared" si="15"/>
        <v>0</v>
      </c>
      <c r="K72" t="str">
        <f t="shared" si="16"/>
        <v>MT</v>
      </c>
      <c r="L72" t="str">
        <f t="shared" si="17"/>
        <v/>
      </c>
      <c r="M72" t="str">
        <f t="shared" si="18"/>
        <v/>
      </c>
    </row>
    <row r="73" spans="1:13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MT</v>
      </c>
      <c r="D73" s="28" t="str">
        <f>'Team 1'!C73</f>
        <v/>
      </c>
      <c r="E73" s="29" t="str">
        <f t="shared" si="11"/>
        <v/>
      </c>
      <c r="F73" s="29" t="str">
        <f t="shared" si="12"/>
        <v>JV</v>
      </c>
      <c r="H73" t="str">
        <f t="shared" si="13"/>
        <v/>
      </c>
      <c r="I73" t="str">
        <f t="shared" si="14"/>
        <v/>
      </c>
      <c r="J73">
        <f t="shared" si="15"/>
        <v>0</v>
      </c>
      <c r="K73" t="str">
        <f t="shared" si="16"/>
        <v>MT</v>
      </c>
      <c r="L73" t="str">
        <f t="shared" si="17"/>
        <v/>
      </c>
      <c r="M73" t="str">
        <f t="shared" si="18"/>
        <v/>
      </c>
    </row>
    <row r="74" spans="1:13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MT</v>
      </c>
      <c r="D74" s="28" t="str">
        <f>'Team 1'!C74</f>
        <v/>
      </c>
      <c r="E74" s="29" t="str">
        <f t="shared" si="11"/>
        <v/>
      </c>
      <c r="F74" s="29" t="str">
        <f t="shared" si="12"/>
        <v>JV</v>
      </c>
      <c r="H74" t="str">
        <f t="shared" si="13"/>
        <v/>
      </c>
      <c r="I74" t="str">
        <f t="shared" si="14"/>
        <v/>
      </c>
      <c r="J74">
        <f t="shared" si="15"/>
        <v>0</v>
      </c>
      <c r="K74" t="str">
        <f t="shared" si="16"/>
        <v>MT</v>
      </c>
      <c r="L74" t="str">
        <f t="shared" si="17"/>
        <v/>
      </c>
      <c r="M74" t="str">
        <f t="shared" si="18"/>
        <v/>
      </c>
    </row>
    <row r="75" spans="1:13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MT</v>
      </c>
      <c r="D75" s="28" t="str">
        <f>'Team 1'!C75</f>
        <v/>
      </c>
      <c r="E75" s="29" t="str">
        <f t="shared" si="11"/>
        <v/>
      </c>
      <c r="F75" s="29" t="str">
        <f t="shared" si="12"/>
        <v>JV</v>
      </c>
      <c r="H75" t="str">
        <f t="shared" si="13"/>
        <v/>
      </c>
      <c r="I75" t="str">
        <f t="shared" si="14"/>
        <v/>
      </c>
      <c r="J75">
        <f t="shared" si="15"/>
        <v>0</v>
      </c>
      <c r="K75" t="str">
        <f t="shared" si="16"/>
        <v>MT</v>
      </c>
      <c r="L75" t="str">
        <f t="shared" si="17"/>
        <v/>
      </c>
      <c r="M75" t="str">
        <f t="shared" si="18"/>
        <v/>
      </c>
    </row>
    <row r="76" spans="1:13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MT</v>
      </c>
      <c r="D76" s="28" t="str">
        <f>'Team 1'!C76</f>
        <v/>
      </c>
      <c r="E76" s="29" t="str">
        <f t="shared" si="11"/>
        <v/>
      </c>
      <c r="F76" s="29" t="str">
        <f t="shared" si="12"/>
        <v>JV</v>
      </c>
      <c r="H76" t="str">
        <f t="shared" si="13"/>
        <v/>
      </c>
      <c r="I76" t="str">
        <f t="shared" si="14"/>
        <v/>
      </c>
      <c r="J76">
        <f t="shared" si="15"/>
        <v>0</v>
      </c>
      <c r="K76" t="str">
        <f t="shared" si="16"/>
        <v>MT</v>
      </c>
      <c r="L76" t="str">
        <f t="shared" si="17"/>
        <v/>
      </c>
      <c r="M76" t="str">
        <f t="shared" si="18"/>
        <v/>
      </c>
    </row>
    <row r="77" spans="1:13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MT</v>
      </c>
      <c r="D77" s="28" t="str">
        <f>'Team 1'!C77</f>
        <v/>
      </c>
      <c r="E77" s="29" t="str">
        <f t="shared" si="11"/>
        <v/>
      </c>
      <c r="F77" s="29" t="str">
        <f t="shared" si="12"/>
        <v>JV</v>
      </c>
      <c r="H77" t="str">
        <f t="shared" si="13"/>
        <v/>
      </c>
      <c r="I77" t="str">
        <f t="shared" si="14"/>
        <v/>
      </c>
      <c r="J77">
        <f t="shared" si="15"/>
        <v>0</v>
      </c>
      <c r="K77" t="str">
        <f t="shared" si="16"/>
        <v>MT</v>
      </c>
      <c r="L77" t="str">
        <f t="shared" si="17"/>
        <v/>
      </c>
      <c r="M77" t="str">
        <f t="shared" si="18"/>
        <v/>
      </c>
    </row>
    <row r="78" spans="1:13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MT</v>
      </c>
      <c r="D78" s="28" t="str">
        <f>'Team 1'!C78</f>
        <v/>
      </c>
      <c r="E78" s="29" t="str">
        <f t="shared" si="11"/>
        <v/>
      </c>
      <c r="F78" s="29" t="str">
        <f t="shared" si="12"/>
        <v>JV</v>
      </c>
      <c r="H78" t="str">
        <f t="shared" si="13"/>
        <v/>
      </c>
      <c r="I78" t="str">
        <f t="shared" si="14"/>
        <v/>
      </c>
      <c r="J78">
        <f t="shared" si="15"/>
        <v>0</v>
      </c>
      <c r="K78" t="str">
        <f t="shared" si="16"/>
        <v>MT</v>
      </c>
      <c r="L78" t="str">
        <f t="shared" si="17"/>
        <v/>
      </c>
      <c r="M78" t="str">
        <f t="shared" si="18"/>
        <v/>
      </c>
    </row>
    <row r="79" spans="1:13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MT</v>
      </c>
      <c r="D79" s="28" t="str">
        <f>'Team 1'!C79</f>
        <v/>
      </c>
      <c r="E79" s="29" t="str">
        <f t="shared" si="11"/>
        <v/>
      </c>
      <c r="F79" s="29" t="str">
        <f t="shared" si="12"/>
        <v>JV</v>
      </c>
      <c r="H79" t="str">
        <f t="shared" si="13"/>
        <v/>
      </c>
      <c r="I79" t="str">
        <f t="shared" si="14"/>
        <v/>
      </c>
      <c r="J79">
        <f t="shared" si="15"/>
        <v>0</v>
      </c>
      <c r="K79" t="str">
        <f t="shared" si="16"/>
        <v>MT</v>
      </c>
      <c r="L79" t="str">
        <f t="shared" si="17"/>
        <v/>
      </c>
      <c r="M79" t="str">
        <f t="shared" si="18"/>
        <v/>
      </c>
    </row>
    <row r="80" spans="1:13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MT</v>
      </c>
      <c r="D80" s="28" t="str">
        <f>'Team 1'!C80</f>
        <v/>
      </c>
      <c r="E80" s="29" t="str">
        <f t="shared" si="11"/>
        <v/>
      </c>
      <c r="F80" s="29" t="str">
        <f t="shared" si="12"/>
        <v>JV</v>
      </c>
      <c r="H80" t="str">
        <f t="shared" si="13"/>
        <v/>
      </c>
      <c r="I80" t="str">
        <f t="shared" si="14"/>
        <v/>
      </c>
      <c r="J80">
        <f t="shared" si="15"/>
        <v>0</v>
      </c>
      <c r="K80" t="str">
        <f t="shared" si="16"/>
        <v>MT</v>
      </c>
      <c r="L80" t="str">
        <f t="shared" si="17"/>
        <v/>
      </c>
      <c r="M80" t="str">
        <f t="shared" si="18"/>
        <v/>
      </c>
    </row>
    <row r="81" spans="1:13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MT</v>
      </c>
      <c r="D81" s="28" t="str">
        <f>'Team 1'!C81</f>
        <v/>
      </c>
      <c r="E81" s="29" t="str">
        <f t="shared" si="11"/>
        <v/>
      </c>
      <c r="F81" s="29" t="str">
        <f t="shared" si="12"/>
        <v>JV</v>
      </c>
      <c r="H81" t="str">
        <f t="shared" si="13"/>
        <v/>
      </c>
      <c r="I81" t="str">
        <f t="shared" si="14"/>
        <v/>
      </c>
      <c r="J81">
        <f t="shared" si="15"/>
        <v>0</v>
      </c>
      <c r="K81" t="str">
        <f t="shared" si="16"/>
        <v>MT</v>
      </c>
      <c r="L81" t="str">
        <f t="shared" si="17"/>
        <v/>
      </c>
      <c r="M81" t="str">
        <f t="shared" si="18"/>
        <v/>
      </c>
    </row>
    <row r="82" spans="1:13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MT</v>
      </c>
      <c r="D82" s="28" t="str">
        <f>'Team 1'!C82</f>
        <v/>
      </c>
      <c r="E82" s="29" t="str">
        <f t="shared" si="11"/>
        <v/>
      </c>
      <c r="F82" s="29" t="str">
        <f t="shared" si="12"/>
        <v>JV</v>
      </c>
      <c r="H82" t="str">
        <f t="shared" si="13"/>
        <v/>
      </c>
      <c r="I82" t="str">
        <f t="shared" si="14"/>
        <v/>
      </c>
      <c r="J82">
        <f t="shared" si="15"/>
        <v>0</v>
      </c>
      <c r="K82" t="str">
        <f t="shared" si="16"/>
        <v>MT</v>
      </c>
      <c r="L82" t="str">
        <f t="shared" si="17"/>
        <v/>
      </c>
      <c r="M82" t="str">
        <f t="shared" si="18"/>
        <v/>
      </c>
    </row>
    <row r="83" spans="1:13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MT</v>
      </c>
      <c r="D83" s="28" t="str">
        <f>'Team 1'!C83</f>
        <v/>
      </c>
      <c r="E83" s="29" t="str">
        <f t="shared" si="11"/>
        <v/>
      </c>
      <c r="F83" s="29" t="str">
        <f t="shared" si="12"/>
        <v>JV</v>
      </c>
      <c r="H83" t="str">
        <f t="shared" si="13"/>
        <v/>
      </c>
      <c r="I83" t="str">
        <f t="shared" si="14"/>
        <v/>
      </c>
      <c r="J83">
        <f t="shared" si="15"/>
        <v>0</v>
      </c>
      <c r="K83" t="str">
        <f t="shared" si="16"/>
        <v>MT</v>
      </c>
      <c r="L83" t="str">
        <f t="shared" si="17"/>
        <v/>
      </c>
      <c r="M83" t="str">
        <f t="shared" si="18"/>
        <v/>
      </c>
    </row>
    <row r="84" spans="1:13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MT</v>
      </c>
      <c r="D84" s="28" t="str">
        <f>'Team 1'!C84</f>
        <v/>
      </c>
      <c r="E84" s="29" t="str">
        <f t="shared" si="11"/>
        <v/>
      </c>
      <c r="F84" s="29" t="str">
        <f t="shared" si="12"/>
        <v>JV</v>
      </c>
      <c r="H84" t="str">
        <f t="shared" si="13"/>
        <v/>
      </c>
      <c r="I84" t="str">
        <f t="shared" si="14"/>
        <v/>
      </c>
      <c r="J84">
        <f t="shared" si="15"/>
        <v>0</v>
      </c>
      <c r="K84" t="str">
        <f t="shared" si="16"/>
        <v>MT</v>
      </c>
      <c r="L84" t="str">
        <f t="shared" si="17"/>
        <v/>
      </c>
      <c r="M84" t="str">
        <f t="shared" si="18"/>
        <v/>
      </c>
    </row>
    <row r="85" spans="1:13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MT</v>
      </c>
      <c r="D85" s="28" t="str">
        <f>'Team 1'!C85</f>
        <v/>
      </c>
      <c r="E85" s="29" t="str">
        <f t="shared" si="11"/>
        <v/>
      </c>
      <c r="F85" s="29" t="str">
        <f t="shared" si="12"/>
        <v>JV</v>
      </c>
      <c r="H85" t="str">
        <f t="shared" si="13"/>
        <v/>
      </c>
      <c r="I85" t="str">
        <f t="shared" si="14"/>
        <v/>
      </c>
      <c r="J85">
        <f t="shared" si="15"/>
        <v>0</v>
      </c>
      <c r="K85" t="str">
        <f t="shared" si="16"/>
        <v>MT</v>
      </c>
      <c r="L85" t="str">
        <f t="shared" si="17"/>
        <v/>
      </c>
      <c r="M85" t="str">
        <f t="shared" si="18"/>
        <v/>
      </c>
    </row>
    <row r="86" spans="1:13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MT</v>
      </c>
      <c r="D86" s="28" t="str">
        <f>'Team 1'!C86</f>
        <v/>
      </c>
      <c r="E86" s="29" t="str">
        <f t="shared" si="11"/>
        <v/>
      </c>
      <c r="F86" s="29" t="str">
        <f t="shared" si="12"/>
        <v>JV</v>
      </c>
      <c r="H86" t="str">
        <f t="shared" si="13"/>
        <v/>
      </c>
      <c r="I86" t="str">
        <f t="shared" si="14"/>
        <v/>
      </c>
      <c r="J86">
        <f t="shared" si="15"/>
        <v>0</v>
      </c>
      <c r="K86" t="str">
        <f t="shared" si="16"/>
        <v>MT</v>
      </c>
      <c r="L86" t="str">
        <f t="shared" si="17"/>
        <v/>
      </c>
      <c r="M86" t="str">
        <f t="shared" si="18"/>
        <v/>
      </c>
    </row>
    <row r="87" spans="1:13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MT</v>
      </c>
      <c r="D87" s="28" t="str">
        <f>'Team 1'!C87</f>
        <v/>
      </c>
      <c r="E87" s="29" t="str">
        <f t="shared" si="11"/>
        <v/>
      </c>
      <c r="F87" s="29" t="str">
        <f t="shared" si="12"/>
        <v>JV</v>
      </c>
      <c r="H87" t="str">
        <f t="shared" si="13"/>
        <v/>
      </c>
      <c r="I87" t="str">
        <f t="shared" si="14"/>
        <v/>
      </c>
      <c r="J87">
        <f t="shared" si="15"/>
        <v>0</v>
      </c>
      <c r="K87" t="str">
        <f t="shared" si="16"/>
        <v>MT</v>
      </c>
      <c r="L87" t="str">
        <f t="shared" si="17"/>
        <v/>
      </c>
      <c r="M87" t="str">
        <f t="shared" si="18"/>
        <v/>
      </c>
    </row>
    <row r="88" spans="1:13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MT</v>
      </c>
      <c r="D88" s="28" t="str">
        <f>'Team 1'!C88</f>
        <v/>
      </c>
      <c r="E88" s="29" t="str">
        <f t="shared" si="11"/>
        <v/>
      </c>
      <c r="F88" s="29" t="str">
        <f t="shared" si="12"/>
        <v>JV</v>
      </c>
      <c r="H88" t="str">
        <f t="shared" si="13"/>
        <v/>
      </c>
      <c r="I88" t="str">
        <f t="shared" si="14"/>
        <v/>
      </c>
      <c r="J88">
        <f t="shared" si="15"/>
        <v>0</v>
      </c>
      <c r="K88" t="str">
        <f t="shared" si="16"/>
        <v>MT</v>
      </c>
      <c r="L88" t="str">
        <f t="shared" si="17"/>
        <v/>
      </c>
      <c r="M88" t="str">
        <f t="shared" si="18"/>
        <v/>
      </c>
    </row>
    <row r="89" spans="1:13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MT</v>
      </c>
      <c r="D89" s="28" t="str">
        <f>'Team 1'!C89</f>
        <v/>
      </c>
      <c r="E89" s="29" t="str">
        <f t="shared" si="11"/>
        <v/>
      </c>
      <c r="F89" s="29" t="str">
        <f t="shared" si="12"/>
        <v>JV</v>
      </c>
      <c r="H89" t="str">
        <f t="shared" si="13"/>
        <v/>
      </c>
      <c r="I89" t="str">
        <f t="shared" si="14"/>
        <v/>
      </c>
      <c r="J89">
        <f t="shared" si="15"/>
        <v>0</v>
      </c>
      <c r="K89" t="str">
        <f t="shared" si="16"/>
        <v>MT</v>
      </c>
      <c r="L89" t="str">
        <f t="shared" si="17"/>
        <v/>
      </c>
      <c r="M89" t="str">
        <f t="shared" si="18"/>
        <v/>
      </c>
    </row>
    <row r="90" spans="1:13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MT</v>
      </c>
      <c r="D90" s="28" t="str">
        <f>'Team 1'!C90</f>
        <v/>
      </c>
      <c r="E90" s="29" t="str">
        <f t="shared" si="11"/>
        <v/>
      </c>
      <c r="F90" s="29" t="str">
        <f t="shared" si="12"/>
        <v>JV</v>
      </c>
      <c r="H90" t="str">
        <f t="shared" si="13"/>
        <v/>
      </c>
      <c r="I90" t="str">
        <f t="shared" si="14"/>
        <v/>
      </c>
      <c r="J90">
        <f t="shared" si="15"/>
        <v>0</v>
      </c>
      <c r="K90" t="str">
        <f t="shared" si="16"/>
        <v>MT</v>
      </c>
      <c r="L90" t="str">
        <f t="shared" si="17"/>
        <v/>
      </c>
      <c r="M90" t="str">
        <f t="shared" si="18"/>
        <v/>
      </c>
    </row>
    <row r="91" spans="1:13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MT</v>
      </c>
      <c r="D91" s="28" t="str">
        <f>'Team 1'!C91</f>
        <v/>
      </c>
      <c r="E91" s="29" t="str">
        <f t="shared" si="11"/>
        <v/>
      </c>
      <c r="F91" s="29" t="str">
        <f t="shared" si="12"/>
        <v>JV</v>
      </c>
      <c r="H91" t="str">
        <f t="shared" si="13"/>
        <v/>
      </c>
      <c r="I91" t="str">
        <f t="shared" si="14"/>
        <v/>
      </c>
      <c r="J91">
        <f t="shared" si="15"/>
        <v>0</v>
      </c>
      <c r="K91" t="str">
        <f t="shared" si="16"/>
        <v>MT</v>
      </c>
      <c r="L91" t="str">
        <f t="shared" si="17"/>
        <v/>
      </c>
      <c r="M91" t="str">
        <f t="shared" si="18"/>
        <v/>
      </c>
    </row>
    <row r="92" spans="1:13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MT</v>
      </c>
      <c r="D92" s="28" t="str">
        <f>'Team 1'!C92</f>
        <v/>
      </c>
      <c r="E92" s="29" t="str">
        <f t="shared" si="11"/>
        <v/>
      </c>
      <c r="F92" s="29" t="str">
        <f t="shared" si="12"/>
        <v>JV</v>
      </c>
      <c r="H92" t="str">
        <f t="shared" si="13"/>
        <v/>
      </c>
      <c r="I92" t="str">
        <f t="shared" si="14"/>
        <v/>
      </c>
      <c r="J92">
        <f t="shared" si="15"/>
        <v>0</v>
      </c>
      <c r="K92" t="str">
        <f t="shared" si="16"/>
        <v>MT</v>
      </c>
      <c r="L92" t="str">
        <f t="shared" si="17"/>
        <v/>
      </c>
      <c r="M92" t="str">
        <f t="shared" si="18"/>
        <v/>
      </c>
    </row>
    <row r="93" spans="1:13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MT</v>
      </c>
      <c r="D93" s="28" t="str">
        <f>'Team 1'!C93</f>
        <v/>
      </c>
      <c r="E93" s="29" t="str">
        <f t="shared" si="11"/>
        <v/>
      </c>
      <c r="F93" s="29" t="str">
        <f t="shared" si="12"/>
        <v>JV</v>
      </c>
      <c r="H93" t="str">
        <f t="shared" si="13"/>
        <v/>
      </c>
      <c r="I93" t="str">
        <f t="shared" si="14"/>
        <v/>
      </c>
      <c r="J93">
        <f t="shared" si="15"/>
        <v>0</v>
      </c>
      <c r="K93" t="str">
        <f t="shared" si="16"/>
        <v>MT</v>
      </c>
      <c r="L93" t="str">
        <f t="shared" si="17"/>
        <v/>
      </c>
      <c r="M93" t="str">
        <f t="shared" si="18"/>
        <v/>
      </c>
    </row>
    <row r="94" spans="1:13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MT</v>
      </c>
      <c r="D94" s="28" t="str">
        <f>'Team 1'!C94</f>
        <v/>
      </c>
      <c r="E94" s="29" t="str">
        <f t="shared" si="11"/>
        <v/>
      </c>
      <c r="F94" s="29" t="str">
        <f t="shared" si="12"/>
        <v>JV</v>
      </c>
      <c r="H94" t="str">
        <f t="shared" si="13"/>
        <v/>
      </c>
      <c r="I94" t="str">
        <f t="shared" si="14"/>
        <v/>
      </c>
      <c r="J94">
        <f t="shared" si="15"/>
        <v>0</v>
      </c>
      <c r="K94" t="str">
        <f t="shared" si="16"/>
        <v>MT</v>
      </c>
      <c r="L94" t="str">
        <f t="shared" si="17"/>
        <v/>
      </c>
      <c r="M94" t="str">
        <f t="shared" si="18"/>
        <v/>
      </c>
    </row>
    <row r="95" spans="1:13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MT</v>
      </c>
      <c r="D95" s="28" t="str">
        <f>'Team 1'!C95</f>
        <v/>
      </c>
      <c r="E95" s="29" t="str">
        <f t="shared" si="11"/>
        <v/>
      </c>
      <c r="F95" s="29" t="str">
        <f t="shared" si="12"/>
        <v>JV</v>
      </c>
      <c r="H95" t="str">
        <f t="shared" si="13"/>
        <v/>
      </c>
      <c r="I95" t="str">
        <f t="shared" si="14"/>
        <v/>
      </c>
      <c r="J95">
        <f t="shared" si="15"/>
        <v>0</v>
      </c>
      <c r="K95" t="str">
        <f t="shared" si="16"/>
        <v>MT</v>
      </c>
      <c r="L95" t="str">
        <f t="shared" si="17"/>
        <v/>
      </c>
      <c r="M95" t="str">
        <f t="shared" si="18"/>
        <v/>
      </c>
    </row>
    <row r="96" spans="1:13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MT</v>
      </c>
      <c r="D96" s="28" t="str">
        <f>'Team 1'!C96</f>
        <v/>
      </c>
      <c r="E96" s="29" t="str">
        <f t="shared" si="11"/>
        <v/>
      </c>
      <c r="F96" s="29" t="str">
        <f t="shared" si="12"/>
        <v>JV</v>
      </c>
      <c r="H96" t="str">
        <f t="shared" si="13"/>
        <v/>
      </c>
      <c r="I96" t="str">
        <f t="shared" si="14"/>
        <v/>
      </c>
      <c r="J96">
        <f t="shared" si="15"/>
        <v>0</v>
      </c>
      <c r="K96" t="str">
        <f t="shared" si="16"/>
        <v>MT</v>
      </c>
      <c r="L96" t="str">
        <f t="shared" si="17"/>
        <v/>
      </c>
      <c r="M96" t="str">
        <f t="shared" si="18"/>
        <v/>
      </c>
    </row>
    <row r="97" spans="1:13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MT</v>
      </c>
      <c r="D97" s="28" t="str">
        <f>'Team 1'!C97</f>
        <v/>
      </c>
      <c r="E97" s="29" t="str">
        <f t="shared" si="11"/>
        <v/>
      </c>
      <c r="F97" s="29" t="str">
        <f t="shared" si="12"/>
        <v>JV</v>
      </c>
      <c r="H97" t="str">
        <f t="shared" si="13"/>
        <v/>
      </c>
      <c r="I97" t="str">
        <f t="shared" si="14"/>
        <v/>
      </c>
      <c r="J97">
        <f t="shared" si="15"/>
        <v>0</v>
      </c>
      <c r="K97" t="str">
        <f t="shared" si="16"/>
        <v>MT</v>
      </c>
      <c r="L97" t="str">
        <f t="shared" si="17"/>
        <v/>
      </c>
      <c r="M97" t="str">
        <f t="shared" si="18"/>
        <v/>
      </c>
    </row>
    <row r="98" spans="1:13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MT</v>
      </c>
      <c r="D98" s="28" t="str">
        <f>'Team 1'!C98</f>
        <v/>
      </c>
      <c r="E98" s="29" t="str">
        <f t="shared" si="11"/>
        <v/>
      </c>
      <c r="F98" s="29" t="str">
        <f t="shared" si="12"/>
        <v>JV</v>
      </c>
      <c r="H98" t="str">
        <f t="shared" si="13"/>
        <v/>
      </c>
      <c r="I98" t="str">
        <f t="shared" si="14"/>
        <v/>
      </c>
      <c r="J98">
        <f t="shared" si="15"/>
        <v>0</v>
      </c>
      <c r="K98" t="str">
        <f t="shared" si="16"/>
        <v>MT</v>
      </c>
      <c r="L98" t="str">
        <f t="shared" si="17"/>
        <v/>
      </c>
      <c r="M98" t="str">
        <f t="shared" si="18"/>
        <v/>
      </c>
    </row>
    <row r="99" spans="1:13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MT</v>
      </c>
      <c r="D99" s="28" t="str">
        <f>'Team 1'!C99</f>
        <v/>
      </c>
      <c r="E99" s="29" t="str">
        <f t="shared" si="11"/>
        <v/>
      </c>
      <c r="F99" s="29" t="str">
        <f t="shared" si="12"/>
        <v>JV</v>
      </c>
      <c r="H99" t="str">
        <f t="shared" si="13"/>
        <v/>
      </c>
      <c r="I99" t="str">
        <f t="shared" si="14"/>
        <v/>
      </c>
      <c r="J99">
        <f t="shared" si="15"/>
        <v>0</v>
      </c>
      <c r="K99" t="str">
        <f t="shared" si="16"/>
        <v>MT</v>
      </c>
      <c r="L99" t="str">
        <f t="shared" si="17"/>
        <v/>
      </c>
      <c r="M99" t="str">
        <f t="shared" si="18"/>
        <v/>
      </c>
    </row>
    <row r="100" spans="1:13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MT</v>
      </c>
      <c r="D100" s="28" t="str">
        <f>'Team 1'!C100</f>
        <v/>
      </c>
      <c r="E100" s="29" t="str">
        <f t="shared" si="11"/>
        <v/>
      </c>
      <c r="F100" s="29" t="str">
        <f t="shared" si="12"/>
        <v>JV</v>
      </c>
      <c r="H100" t="str">
        <f t="shared" si="13"/>
        <v/>
      </c>
      <c r="I100" t="str">
        <f t="shared" si="14"/>
        <v/>
      </c>
      <c r="J100">
        <f t="shared" si="15"/>
        <v>0</v>
      </c>
      <c r="K100" t="str">
        <f t="shared" si="16"/>
        <v>MT</v>
      </c>
      <c r="L100" t="str">
        <f t="shared" si="17"/>
        <v/>
      </c>
      <c r="M100" t="str">
        <f t="shared" si="18"/>
        <v/>
      </c>
    </row>
    <row r="101" spans="1:13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MT</v>
      </c>
      <c r="D101" s="28" t="str">
        <f>'Team 1'!C101</f>
        <v/>
      </c>
      <c r="E101" s="29" t="str">
        <f t="shared" si="11"/>
        <v/>
      </c>
      <c r="F101" s="29" t="str">
        <f t="shared" si="12"/>
        <v>JV</v>
      </c>
      <c r="H101" t="str">
        <f t="shared" si="13"/>
        <v/>
      </c>
      <c r="I101" t="str">
        <f t="shared" si="14"/>
        <v/>
      </c>
      <c r="J101">
        <f t="shared" si="15"/>
        <v>0</v>
      </c>
      <c r="K101" t="str">
        <f t="shared" si="16"/>
        <v>MT</v>
      </c>
      <c r="L101" t="str">
        <f t="shared" si="17"/>
        <v/>
      </c>
      <c r="M101" t="str">
        <f t="shared" si="18"/>
        <v/>
      </c>
    </row>
    <row r="102" spans="1:13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MT</v>
      </c>
      <c r="D102" s="28" t="str">
        <f>'Team 1'!C102</f>
        <v/>
      </c>
      <c r="E102" s="29" t="str">
        <f t="shared" si="11"/>
        <v/>
      </c>
      <c r="F102" s="29" t="str">
        <f t="shared" si="12"/>
        <v>JV</v>
      </c>
      <c r="H102" t="str">
        <f t="shared" si="13"/>
        <v/>
      </c>
      <c r="I102" t="str">
        <f t="shared" si="14"/>
        <v/>
      </c>
      <c r="J102">
        <f t="shared" si="15"/>
        <v>0</v>
      </c>
      <c r="K102" t="str">
        <f t="shared" si="16"/>
        <v>MT</v>
      </c>
      <c r="L102" t="str">
        <f t="shared" si="17"/>
        <v/>
      </c>
      <c r="M102" t="str">
        <f t="shared" si="18"/>
        <v/>
      </c>
    </row>
    <row r="103" spans="1:13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MT</v>
      </c>
      <c r="D103" s="28" t="str">
        <f>'Team 1'!C103</f>
        <v/>
      </c>
      <c r="E103" s="29" t="str">
        <f t="shared" si="11"/>
        <v/>
      </c>
      <c r="F103" s="29" t="str">
        <f t="shared" si="12"/>
        <v>JV</v>
      </c>
      <c r="H103" t="str">
        <f t="shared" si="13"/>
        <v/>
      </c>
      <c r="I103" t="str">
        <f t="shared" si="14"/>
        <v/>
      </c>
      <c r="J103">
        <f t="shared" si="15"/>
        <v>0</v>
      </c>
      <c r="K103" t="str">
        <f t="shared" si="16"/>
        <v>MT</v>
      </c>
      <c r="L103" t="str">
        <f t="shared" si="17"/>
        <v/>
      </c>
      <c r="M103" t="str">
        <f t="shared" si="18"/>
        <v/>
      </c>
    </row>
    <row r="104" spans="1:13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MT</v>
      </c>
      <c r="D104" s="30" t="str">
        <f>'Team 1'!C104</f>
        <v/>
      </c>
      <c r="E104" s="31" t="str">
        <f t="shared" si="11"/>
        <v/>
      </c>
      <c r="F104" s="31" t="str">
        <f t="shared" si="12"/>
        <v>JV</v>
      </c>
      <c r="H104" t="str">
        <f t="shared" si="13"/>
        <v/>
      </c>
      <c r="I104" t="str">
        <f t="shared" si="14"/>
        <v/>
      </c>
      <c r="J104">
        <f t="shared" si="15"/>
        <v>0</v>
      </c>
      <c r="K104" t="str">
        <f t="shared" si="16"/>
        <v>MT</v>
      </c>
      <c r="L104" t="str">
        <f t="shared" si="17"/>
        <v/>
      </c>
      <c r="M104" t="str">
        <f t="shared" si="18"/>
        <v/>
      </c>
    </row>
    <row r="105" spans="1:13" x14ac:dyDescent="0.25">
      <c r="A105" s="29">
        <f>IF('Team 2'!A5&lt;&gt;"",'Team 2'!A5,"")</f>
        <v>40</v>
      </c>
      <c r="B105" s="34" t="str">
        <f>'Team 2'!B5</f>
        <v>Bare, Zach</v>
      </c>
      <c r="C105" s="29" t="str">
        <f t="shared" ref="C105:C204" si="19">_Abb2</f>
        <v>CC</v>
      </c>
      <c r="D105" s="28" t="str">
        <f>'Team 2'!C5</f>
        <v>21.41</v>
      </c>
      <c r="E105" s="29">
        <f t="shared" ref="E105:E130" si="20">IF(A105&lt;&gt;"",RANK(A105,$A$105:$A$204,1),"")</f>
        <v>13</v>
      </c>
      <c r="F105" s="29" t="str">
        <f>IF(E105&lt;=8,"Var","JV")</f>
        <v>JV</v>
      </c>
      <c r="H105" t="str">
        <f t="shared" si="13"/>
        <v/>
      </c>
      <c r="I105" t="str">
        <f t="shared" si="14"/>
        <v/>
      </c>
      <c r="J105" t="str">
        <f t="shared" si="15"/>
        <v>Bare, Zach</v>
      </c>
      <c r="K105" t="str">
        <f t="shared" si="16"/>
        <v>CC</v>
      </c>
      <c r="L105" t="str">
        <f t="shared" si="17"/>
        <v>21.41</v>
      </c>
      <c r="M105">
        <f t="shared" si="18"/>
        <v>13</v>
      </c>
    </row>
    <row r="106" spans="1:13" x14ac:dyDescent="0.25">
      <c r="A106" s="29">
        <f>IF('Team 2'!A6&lt;&gt;"",'Team 2'!A6,"")</f>
        <v>17</v>
      </c>
      <c r="B106" s="34" t="str">
        <f>'Team 2'!B6</f>
        <v>Barrett, Jake</v>
      </c>
      <c r="C106" s="29" t="str">
        <f t="shared" si="19"/>
        <v>CC</v>
      </c>
      <c r="D106" s="28" t="str">
        <f>'Team 2'!C6</f>
        <v>19.32</v>
      </c>
      <c r="E106" s="37">
        <f t="shared" si="20"/>
        <v>7</v>
      </c>
      <c r="F106" s="29" t="str">
        <f t="shared" si="3"/>
        <v>Var</v>
      </c>
      <c r="H106">
        <f t="shared" si="13"/>
        <v>17</v>
      </c>
      <c r="I106">
        <f t="shared" si="14"/>
        <v>17</v>
      </c>
      <c r="J106" t="str">
        <f t="shared" si="15"/>
        <v>Barrett, Jake</v>
      </c>
      <c r="K106" t="str">
        <f t="shared" si="16"/>
        <v>CC</v>
      </c>
      <c r="L106" t="str">
        <f t="shared" si="17"/>
        <v>19.32</v>
      </c>
      <c r="M106">
        <f t="shared" si="18"/>
        <v>7</v>
      </c>
    </row>
    <row r="107" spans="1:13" x14ac:dyDescent="0.25">
      <c r="A107" s="29">
        <f>IF('Team 2'!A7&lt;&gt;"",'Team 2'!A7,"")</f>
        <v>57</v>
      </c>
      <c r="B107" s="34" t="str">
        <f>'Team 2'!B7</f>
        <v>Bender, Dakota</v>
      </c>
      <c r="C107" s="29" t="str">
        <f t="shared" si="19"/>
        <v>CC</v>
      </c>
      <c r="D107" s="28" t="str">
        <f>'Team 2'!C7</f>
        <v>24.36</v>
      </c>
      <c r="E107" s="37">
        <f t="shared" si="20"/>
        <v>15</v>
      </c>
      <c r="F107" s="29" t="str">
        <f t="shared" si="3"/>
        <v>JV</v>
      </c>
      <c r="H107" t="str">
        <f t="shared" si="13"/>
        <v/>
      </c>
      <c r="I107" t="str">
        <f t="shared" si="14"/>
        <v/>
      </c>
      <c r="J107" t="str">
        <f t="shared" si="15"/>
        <v>Bender, Dakota</v>
      </c>
      <c r="K107" t="str">
        <f t="shared" si="16"/>
        <v>CC</v>
      </c>
      <c r="L107" t="str">
        <f t="shared" si="17"/>
        <v>24.36</v>
      </c>
      <c r="M107">
        <f t="shared" si="18"/>
        <v>15</v>
      </c>
    </row>
    <row r="108" spans="1:13" x14ac:dyDescent="0.25">
      <c r="A108" s="29">
        <f>IF('Team 2'!A8&lt;&gt;"",'Team 2'!A8,"")</f>
        <v>2</v>
      </c>
      <c r="B108" s="34" t="str">
        <f>'Team 2'!B8</f>
        <v>Bildheiser, Tommy</v>
      </c>
      <c r="C108" s="29" t="str">
        <f t="shared" si="19"/>
        <v>CC</v>
      </c>
      <c r="D108" s="28" t="str">
        <f>'Team 2'!C8</f>
        <v>17.18</v>
      </c>
      <c r="E108" s="37">
        <f t="shared" si="20"/>
        <v>1</v>
      </c>
      <c r="F108" s="29" t="str">
        <f t="shared" si="3"/>
        <v>Var</v>
      </c>
      <c r="H108">
        <f t="shared" si="13"/>
        <v>2</v>
      </c>
      <c r="I108">
        <f t="shared" si="14"/>
        <v>2</v>
      </c>
      <c r="J108" t="str">
        <f t="shared" si="15"/>
        <v>Bildheiser, Tommy</v>
      </c>
      <c r="K108" t="str">
        <f t="shared" si="16"/>
        <v>CC</v>
      </c>
      <c r="L108" t="str">
        <f t="shared" si="17"/>
        <v>17.18</v>
      </c>
      <c r="M108">
        <f t="shared" si="18"/>
        <v>1</v>
      </c>
    </row>
    <row r="109" spans="1:13" x14ac:dyDescent="0.25">
      <c r="A109" s="29">
        <f>IF('Team 2'!A9&lt;&gt;"",'Team 2'!A9,"")</f>
        <v>4</v>
      </c>
      <c r="B109" s="34" t="str">
        <f>'Team 2'!B9</f>
        <v>Hinegardner, Luke</v>
      </c>
      <c r="C109" s="29" t="str">
        <f t="shared" si="19"/>
        <v>CC</v>
      </c>
      <c r="D109" s="28" t="str">
        <f>'Team 2'!C9</f>
        <v>17.55</v>
      </c>
      <c r="E109" s="37">
        <f t="shared" si="20"/>
        <v>2</v>
      </c>
      <c r="F109" s="29" t="str">
        <f t="shared" si="3"/>
        <v>Var</v>
      </c>
      <c r="H109">
        <f t="shared" si="13"/>
        <v>4</v>
      </c>
      <c r="I109">
        <f t="shared" si="14"/>
        <v>4</v>
      </c>
      <c r="J109" t="str">
        <f t="shared" si="15"/>
        <v>Hinegardner, Luke</v>
      </c>
      <c r="K109" t="str">
        <f t="shared" si="16"/>
        <v>CC</v>
      </c>
      <c r="L109" t="str">
        <f t="shared" si="17"/>
        <v>17.55</v>
      </c>
      <c r="M109">
        <f t="shared" si="18"/>
        <v>2</v>
      </c>
    </row>
    <row r="110" spans="1:13" x14ac:dyDescent="0.25">
      <c r="A110" s="29">
        <f>IF('Team 2'!A10&lt;&gt;"",'Team 2'!A10,"")</f>
        <v>23</v>
      </c>
      <c r="B110" s="34" t="str">
        <f>'Team 2'!B10</f>
        <v>Horst, Ryan</v>
      </c>
      <c r="C110" s="29" t="str">
        <f t="shared" si="19"/>
        <v>CC</v>
      </c>
      <c r="D110" s="28" t="str">
        <f>'Team 2'!C10</f>
        <v>19.50</v>
      </c>
      <c r="E110" s="37">
        <f t="shared" si="20"/>
        <v>11</v>
      </c>
      <c r="F110" s="29" t="str">
        <f t="shared" si="3"/>
        <v>JV</v>
      </c>
      <c r="H110" t="str">
        <f t="shared" si="13"/>
        <v/>
      </c>
      <c r="I110" t="str">
        <f t="shared" si="14"/>
        <v/>
      </c>
      <c r="J110" t="str">
        <f t="shared" si="15"/>
        <v>Horst, Ryan</v>
      </c>
      <c r="K110" t="str">
        <f t="shared" si="16"/>
        <v>CC</v>
      </c>
      <c r="L110" t="str">
        <f t="shared" si="17"/>
        <v>19.50</v>
      </c>
      <c r="M110">
        <f t="shared" si="18"/>
        <v>11</v>
      </c>
    </row>
    <row r="111" spans="1:13" x14ac:dyDescent="0.25">
      <c r="A111" s="29">
        <f>IF('Team 2'!A11&lt;&gt;"",'Team 2'!A11,"")</f>
        <v>19</v>
      </c>
      <c r="B111" s="34" t="str">
        <f>'Team 2'!B11</f>
        <v>Laliberte, DJ</v>
      </c>
      <c r="C111" s="29" t="str">
        <f t="shared" si="19"/>
        <v>CC</v>
      </c>
      <c r="D111" s="28" t="str">
        <f>'Team 2'!C11</f>
        <v>19.38</v>
      </c>
      <c r="E111" s="37">
        <f t="shared" si="20"/>
        <v>9</v>
      </c>
      <c r="F111" s="29" t="str">
        <f t="shared" si="3"/>
        <v>JV</v>
      </c>
      <c r="H111" t="str">
        <f t="shared" si="13"/>
        <v/>
      </c>
      <c r="I111" t="str">
        <f t="shared" si="14"/>
        <v/>
      </c>
      <c r="J111" t="str">
        <f t="shared" si="15"/>
        <v>Laliberte, DJ</v>
      </c>
      <c r="K111" t="str">
        <f t="shared" si="16"/>
        <v>CC</v>
      </c>
      <c r="L111" t="str">
        <f t="shared" si="17"/>
        <v>19.38</v>
      </c>
      <c r="M111">
        <f t="shared" si="18"/>
        <v>9</v>
      </c>
    </row>
    <row r="112" spans="1:13" x14ac:dyDescent="0.25">
      <c r="A112" s="29">
        <f>IF('Team 2'!A12&lt;&gt;"",'Team 2'!A12,"")</f>
        <v>50</v>
      </c>
      <c r="B112" s="34" t="str">
        <f>'Team 2'!B12</f>
        <v>Marsden, Zach</v>
      </c>
      <c r="C112" s="29" t="str">
        <f t="shared" si="19"/>
        <v>CC</v>
      </c>
      <c r="D112" s="28" t="str">
        <f>'Team 2'!C12</f>
        <v>23</v>
      </c>
      <c r="E112" s="37">
        <f t="shared" si="20"/>
        <v>14</v>
      </c>
      <c r="F112" s="29" t="str">
        <f t="shared" si="3"/>
        <v>JV</v>
      </c>
      <c r="H112" t="str">
        <f t="shared" si="13"/>
        <v/>
      </c>
      <c r="I112" t="str">
        <f t="shared" si="14"/>
        <v/>
      </c>
      <c r="J112" t="str">
        <f t="shared" si="15"/>
        <v>Marsden, Zach</v>
      </c>
      <c r="K112" t="str">
        <f t="shared" si="16"/>
        <v>CC</v>
      </c>
      <c r="L112" t="str">
        <f t="shared" si="17"/>
        <v>23</v>
      </c>
      <c r="M112">
        <f t="shared" si="18"/>
        <v>14</v>
      </c>
    </row>
    <row r="113" spans="1:13" x14ac:dyDescent="0.25">
      <c r="A113" s="29">
        <f>IF('Team 2'!A13&lt;&gt;"",'Team 2'!A13,"")</f>
        <v>5</v>
      </c>
      <c r="B113" s="34" t="str">
        <f>'Team 2'!B13</f>
        <v>McElroy, Ben</v>
      </c>
      <c r="C113" s="29" t="str">
        <f t="shared" si="19"/>
        <v>CC</v>
      </c>
      <c r="D113" s="28" t="str">
        <f>'Team 2'!C13</f>
        <v>18.01</v>
      </c>
      <c r="E113" s="37">
        <f t="shared" si="20"/>
        <v>3</v>
      </c>
      <c r="F113" s="29" t="str">
        <f t="shared" si="3"/>
        <v>Var</v>
      </c>
      <c r="H113">
        <f t="shared" si="13"/>
        <v>5</v>
      </c>
      <c r="I113">
        <f t="shared" si="14"/>
        <v>5</v>
      </c>
      <c r="J113" t="str">
        <f t="shared" si="15"/>
        <v>McElroy, Ben</v>
      </c>
      <c r="K113" t="str">
        <f t="shared" si="16"/>
        <v>CC</v>
      </c>
      <c r="L113" t="str">
        <f t="shared" si="17"/>
        <v>18.01</v>
      </c>
      <c r="M113">
        <f t="shared" si="18"/>
        <v>3</v>
      </c>
    </row>
    <row r="114" spans="1:13" x14ac:dyDescent="0.25">
      <c r="A114" s="29">
        <f>IF('Team 2'!A14&lt;&gt;"",'Team 2'!A14,"")</f>
        <v>22</v>
      </c>
      <c r="B114" s="34" t="str">
        <f>'Team 2'!B14</f>
        <v>Nazeeri, Alexander</v>
      </c>
      <c r="C114" s="29" t="str">
        <f t="shared" si="19"/>
        <v>CC</v>
      </c>
      <c r="D114" s="28" t="str">
        <f>'Team 2'!C14</f>
        <v>19.51</v>
      </c>
      <c r="E114" s="37">
        <f t="shared" si="20"/>
        <v>10</v>
      </c>
      <c r="F114" s="29" t="str">
        <f t="shared" si="3"/>
        <v>JV</v>
      </c>
      <c r="H114" t="str">
        <f t="shared" si="13"/>
        <v/>
      </c>
      <c r="I114" t="str">
        <f t="shared" si="14"/>
        <v/>
      </c>
      <c r="J114" t="str">
        <f t="shared" si="15"/>
        <v>Nazeeri, Alexander</v>
      </c>
      <c r="K114" t="str">
        <f t="shared" si="16"/>
        <v>CC</v>
      </c>
      <c r="L114" t="str">
        <f t="shared" si="17"/>
        <v>19.51</v>
      </c>
      <c r="M114">
        <f t="shared" si="18"/>
        <v>10</v>
      </c>
    </row>
    <row r="115" spans="1:13" x14ac:dyDescent="0.25">
      <c r="A115" s="29">
        <f>IF('Team 2'!A15&lt;&gt;"",'Team 2'!A15,"")</f>
        <v>13</v>
      </c>
      <c r="B115" s="34" t="str">
        <f>'Team 2'!B15</f>
        <v>Scicchitano, Ryan</v>
      </c>
      <c r="C115" s="29" t="str">
        <f t="shared" si="19"/>
        <v>CC</v>
      </c>
      <c r="D115" s="28" t="str">
        <f>'Team 2'!C15</f>
        <v>19.06</v>
      </c>
      <c r="E115" s="37">
        <f t="shared" si="20"/>
        <v>5</v>
      </c>
      <c r="F115" s="29" t="str">
        <f t="shared" si="3"/>
        <v>Var</v>
      </c>
      <c r="H115">
        <f t="shared" si="13"/>
        <v>13</v>
      </c>
      <c r="I115">
        <f t="shared" si="14"/>
        <v>13</v>
      </c>
      <c r="J115" t="str">
        <f t="shared" si="15"/>
        <v>Scicchitano, Ryan</v>
      </c>
      <c r="K115" t="str">
        <f t="shared" si="16"/>
        <v>CC</v>
      </c>
      <c r="L115" t="str">
        <f t="shared" si="17"/>
        <v>19.06</v>
      </c>
      <c r="M115">
        <f t="shared" si="18"/>
        <v>5</v>
      </c>
    </row>
    <row r="116" spans="1:13" x14ac:dyDescent="0.25">
      <c r="A116" s="29">
        <f>IF('Team 2'!A16&lt;&gt;"",'Team 2'!A16,"")</f>
        <v>18</v>
      </c>
      <c r="B116" s="34" t="str">
        <f>'Team 2'!B16</f>
        <v>Sheffield, William</v>
      </c>
      <c r="C116" s="29" t="str">
        <f t="shared" si="19"/>
        <v>CC</v>
      </c>
      <c r="D116" s="28" t="str">
        <f>'Team 2'!C16</f>
        <v>19.37</v>
      </c>
      <c r="E116" s="37">
        <f t="shared" si="20"/>
        <v>8</v>
      </c>
      <c r="F116" s="29" t="str">
        <f t="shared" si="3"/>
        <v>Var</v>
      </c>
      <c r="H116">
        <f t="shared" si="13"/>
        <v>18</v>
      </c>
      <c r="I116">
        <f t="shared" si="14"/>
        <v>18</v>
      </c>
      <c r="J116" t="str">
        <f t="shared" si="15"/>
        <v>Sheffield, William</v>
      </c>
      <c r="K116" t="str">
        <f t="shared" si="16"/>
        <v>CC</v>
      </c>
      <c r="L116" t="str">
        <f t="shared" si="17"/>
        <v>19.37</v>
      </c>
      <c r="M116">
        <f t="shared" si="18"/>
        <v>8</v>
      </c>
    </row>
    <row r="117" spans="1:13" x14ac:dyDescent="0.25">
      <c r="A117" s="29" t="str">
        <f>IF('Team 2'!A17&lt;&gt;"",'Team 2'!A17,"")</f>
        <v/>
      </c>
      <c r="B117" s="34" t="str">
        <f>'Team 2'!B17</f>
        <v>Smith-Rodriguez, Dominique</v>
      </c>
      <c r="C117" s="29" t="str">
        <f t="shared" si="19"/>
        <v>CC</v>
      </c>
      <c r="D117" s="28" t="str">
        <f>'Team 2'!C17</f>
        <v/>
      </c>
      <c r="E117" s="37" t="str">
        <f t="shared" si="20"/>
        <v/>
      </c>
      <c r="F117" s="29" t="str">
        <f t="shared" si="3"/>
        <v>JV</v>
      </c>
      <c r="H117" t="str">
        <f t="shared" si="13"/>
        <v/>
      </c>
      <c r="I117" t="str">
        <f t="shared" si="14"/>
        <v/>
      </c>
      <c r="J117" t="str">
        <f t="shared" si="15"/>
        <v>Smith-Rodriguez, Dominique</v>
      </c>
      <c r="K117" t="str">
        <f t="shared" si="16"/>
        <v>CC</v>
      </c>
      <c r="L117" t="str">
        <f t="shared" si="17"/>
        <v/>
      </c>
      <c r="M117" t="str">
        <f t="shared" si="18"/>
        <v/>
      </c>
    </row>
    <row r="118" spans="1:13" x14ac:dyDescent="0.25">
      <c r="A118" s="29" t="str">
        <f>IF('Team 2'!A18&lt;&gt;"",'Team 2'!A18,"")</f>
        <v/>
      </c>
      <c r="B118" s="34" t="str">
        <f>'Team 2'!B18</f>
        <v>Stebbins, Daniel</v>
      </c>
      <c r="C118" s="29" t="str">
        <f t="shared" si="19"/>
        <v>CC</v>
      </c>
      <c r="D118" s="28" t="str">
        <f>'Team 2'!C18</f>
        <v/>
      </c>
      <c r="E118" s="37" t="str">
        <f t="shared" si="20"/>
        <v/>
      </c>
      <c r="F118" s="29" t="str">
        <f t="shared" si="3"/>
        <v>JV</v>
      </c>
      <c r="H118" t="str">
        <f t="shared" si="13"/>
        <v/>
      </c>
      <c r="I118" t="str">
        <f t="shared" si="14"/>
        <v/>
      </c>
      <c r="J118" t="str">
        <f t="shared" si="15"/>
        <v>Stebbins, Daniel</v>
      </c>
      <c r="K118" t="str">
        <f t="shared" si="16"/>
        <v>CC</v>
      </c>
      <c r="L118" t="str">
        <f t="shared" si="17"/>
        <v/>
      </c>
      <c r="M118" t="str">
        <f t="shared" si="18"/>
        <v/>
      </c>
    </row>
    <row r="119" spans="1:13" x14ac:dyDescent="0.25">
      <c r="A119" s="29">
        <f>IF('Team 2'!A19&lt;&gt;"",'Team 2'!A19,"")</f>
        <v>24</v>
      </c>
      <c r="B119" s="34" t="str">
        <f>'Team 2'!B19</f>
        <v>Tobias, Gabriel</v>
      </c>
      <c r="C119" s="29" t="str">
        <f t="shared" si="19"/>
        <v>CC</v>
      </c>
      <c r="D119" s="28" t="str">
        <f>'Team 2'!C19</f>
        <v>20.03</v>
      </c>
      <c r="E119" s="37">
        <f t="shared" si="20"/>
        <v>12</v>
      </c>
      <c r="F119" s="29" t="str">
        <f t="shared" si="3"/>
        <v>JV</v>
      </c>
      <c r="H119" t="str">
        <f t="shared" si="13"/>
        <v/>
      </c>
      <c r="I119" t="str">
        <f t="shared" si="14"/>
        <v/>
      </c>
      <c r="J119" t="str">
        <f t="shared" si="15"/>
        <v>Tobias, Gabriel</v>
      </c>
      <c r="K119" t="str">
        <f t="shared" si="16"/>
        <v>CC</v>
      </c>
      <c r="L119" t="str">
        <f t="shared" si="17"/>
        <v>20.03</v>
      </c>
      <c r="M119">
        <f t="shared" si="18"/>
        <v>12</v>
      </c>
    </row>
    <row r="120" spans="1:13" x14ac:dyDescent="0.25">
      <c r="A120" s="29">
        <f>IF('Team 2'!A20&lt;&gt;"",'Team 2'!A20,"")</f>
        <v>62</v>
      </c>
      <c r="B120" s="34" t="str">
        <f>'Team 2'!B20</f>
        <v>Traina, Isaac</v>
      </c>
      <c r="C120" s="29" t="str">
        <f t="shared" si="19"/>
        <v>CC</v>
      </c>
      <c r="D120" s="28" t="str">
        <f>'Team 2'!C20</f>
        <v>25.41</v>
      </c>
      <c r="E120" s="37">
        <f t="shared" si="20"/>
        <v>17</v>
      </c>
      <c r="F120" s="29" t="str">
        <f t="shared" si="3"/>
        <v>JV</v>
      </c>
      <c r="H120" t="str">
        <f t="shared" si="13"/>
        <v/>
      </c>
      <c r="I120" t="str">
        <f t="shared" si="14"/>
        <v/>
      </c>
      <c r="J120" t="str">
        <f t="shared" si="15"/>
        <v>Traina, Isaac</v>
      </c>
      <c r="K120" t="str">
        <f t="shared" si="16"/>
        <v>CC</v>
      </c>
      <c r="L120" t="str">
        <f t="shared" si="17"/>
        <v>25.41</v>
      </c>
      <c r="M120">
        <f t="shared" si="18"/>
        <v>17</v>
      </c>
    </row>
    <row r="121" spans="1:13" x14ac:dyDescent="0.25">
      <c r="A121" s="29">
        <f>IF('Team 2'!A21&lt;&gt;"",'Team 2'!A21,"")</f>
        <v>12</v>
      </c>
      <c r="B121" s="34" t="str">
        <f>'Team 2'!B21</f>
        <v>Weber, Miles</v>
      </c>
      <c r="C121" s="29" t="str">
        <f t="shared" si="19"/>
        <v>CC</v>
      </c>
      <c r="D121" s="28" t="str">
        <f>'Team 2'!C21</f>
        <v>18.57</v>
      </c>
      <c r="E121" s="37">
        <f t="shared" si="20"/>
        <v>4</v>
      </c>
      <c r="F121" s="29" t="str">
        <f t="shared" si="3"/>
        <v>Var</v>
      </c>
      <c r="H121">
        <f t="shared" si="13"/>
        <v>12</v>
      </c>
      <c r="I121">
        <f t="shared" si="14"/>
        <v>12</v>
      </c>
      <c r="J121" t="str">
        <f t="shared" si="15"/>
        <v>Weber, Miles</v>
      </c>
      <c r="K121" t="str">
        <f t="shared" si="16"/>
        <v>CC</v>
      </c>
      <c r="L121" t="str">
        <f t="shared" si="17"/>
        <v>18.57</v>
      </c>
      <c r="M121">
        <f t="shared" si="18"/>
        <v>4</v>
      </c>
    </row>
    <row r="122" spans="1:13" x14ac:dyDescent="0.25">
      <c r="A122" s="29">
        <f>IF('Team 2'!A22&lt;&gt;"",'Team 2'!A22,"")</f>
        <v>14</v>
      </c>
      <c r="B122" s="34" t="str">
        <f>'Team 2'!B22</f>
        <v>Wolfe, Ryan</v>
      </c>
      <c r="C122" s="29" t="str">
        <f t="shared" si="19"/>
        <v>CC</v>
      </c>
      <c r="D122" s="28" t="str">
        <f>'Team 2'!C22</f>
        <v>19.08</v>
      </c>
      <c r="E122" s="37">
        <f t="shared" si="20"/>
        <v>6</v>
      </c>
      <c r="F122" s="29" t="str">
        <f t="shared" si="3"/>
        <v>Var</v>
      </c>
      <c r="H122">
        <f t="shared" si="13"/>
        <v>14</v>
      </c>
      <c r="I122">
        <f t="shared" si="14"/>
        <v>14</v>
      </c>
      <c r="J122" t="str">
        <f t="shared" si="15"/>
        <v>Wolfe, Ryan</v>
      </c>
      <c r="K122" t="str">
        <f t="shared" si="16"/>
        <v>CC</v>
      </c>
      <c r="L122" t="str">
        <f t="shared" si="17"/>
        <v>19.08</v>
      </c>
      <c r="M122">
        <f t="shared" si="18"/>
        <v>6</v>
      </c>
    </row>
    <row r="123" spans="1:13" x14ac:dyDescent="0.25">
      <c r="A123" s="29">
        <f>IF('Team 2'!A23&lt;&gt;"",'Team 2'!A23,"")</f>
        <v>58</v>
      </c>
      <c r="B123" s="34" t="str">
        <f>'Team 2'!B23</f>
        <v>Zimmerman, Zach</v>
      </c>
      <c r="C123" s="29" t="str">
        <f t="shared" si="19"/>
        <v>CC</v>
      </c>
      <c r="D123" s="28" t="str">
        <f>'Team 2'!C23</f>
        <v>24.51</v>
      </c>
      <c r="E123" s="37">
        <f t="shared" si="20"/>
        <v>16</v>
      </c>
      <c r="F123" s="29" t="str">
        <f t="shared" si="3"/>
        <v>JV</v>
      </c>
      <c r="H123" t="str">
        <f t="shared" si="13"/>
        <v/>
      </c>
      <c r="I123" t="str">
        <f t="shared" si="14"/>
        <v/>
      </c>
      <c r="J123" t="str">
        <f t="shared" si="15"/>
        <v>Zimmerman, Zach</v>
      </c>
      <c r="K123" t="str">
        <f t="shared" si="16"/>
        <v>CC</v>
      </c>
      <c r="L123" t="str">
        <f t="shared" si="17"/>
        <v>24.51</v>
      </c>
      <c r="M123">
        <f t="shared" si="18"/>
        <v>16</v>
      </c>
    </row>
    <row r="124" spans="1:13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19"/>
        <v>CC</v>
      </c>
      <c r="D124" s="28" t="str">
        <f>'Team 2'!C24</f>
        <v/>
      </c>
      <c r="E124" s="37" t="str">
        <f t="shared" si="20"/>
        <v/>
      </c>
      <c r="F124" s="29" t="str">
        <f t="shared" si="3"/>
        <v>JV</v>
      </c>
      <c r="H124" t="str">
        <f t="shared" si="13"/>
        <v/>
      </c>
      <c r="I124" t="str">
        <f t="shared" si="14"/>
        <v/>
      </c>
      <c r="J124">
        <f t="shared" si="15"/>
        <v>0</v>
      </c>
      <c r="K124" t="str">
        <f t="shared" si="16"/>
        <v>CC</v>
      </c>
      <c r="L124" t="str">
        <f t="shared" si="17"/>
        <v/>
      </c>
      <c r="M124" t="str">
        <f t="shared" si="18"/>
        <v/>
      </c>
    </row>
    <row r="125" spans="1:13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19"/>
        <v>CC</v>
      </c>
      <c r="D125" s="28" t="str">
        <f>'Team 2'!C25</f>
        <v/>
      </c>
      <c r="E125" s="37" t="str">
        <f t="shared" si="20"/>
        <v/>
      </c>
      <c r="F125" s="29" t="str">
        <f t="shared" si="3"/>
        <v>JV</v>
      </c>
      <c r="H125" t="str">
        <f t="shared" si="13"/>
        <v/>
      </c>
      <c r="I125" t="str">
        <f t="shared" si="14"/>
        <v/>
      </c>
      <c r="J125">
        <f t="shared" si="15"/>
        <v>0</v>
      </c>
      <c r="K125" t="str">
        <f t="shared" si="16"/>
        <v>CC</v>
      </c>
      <c r="L125" t="str">
        <f t="shared" si="17"/>
        <v/>
      </c>
      <c r="M125" t="str">
        <f t="shared" si="18"/>
        <v/>
      </c>
    </row>
    <row r="126" spans="1:13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19"/>
        <v>CC</v>
      </c>
      <c r="D126" s="28" t="str">
        <f>'Team 2'!C26</f>
        <v/>
      </c>
      <c r="E126" s="37" t="str">
        <f t="shared" si="20"/>
        <v/>
      </c>
      <c r="F126" s="29" t="str">
        <f t="shared" si="3"/>
        <v>JV</v>
      </c>
      <c r="H126" t="str">
        <f t="shared" si="13"/>
        <v/>
      </c>
      <c r="I126" t="str">
        <f t="shared" si="14"/>
        <v/>
      </c>
      <c r="J126">
        <f t="shared" si="15"/>
        <v>0</v>
      </c>
      <c r="K126" t="str">
        <f t="shared" si="16"/>
        <v>CC</v>
      </c>
      <c r="L126" t="str">
        <f t="shared" si="17"/>
        <v/>
      </c>
      <c r="M126" t="str">
        <f t="shared" si="18"/>
        <v/>
      </c>
    </row>
    <row r="127" spans="1:13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19"/>
        <v>CC</v>
      </c>
      <c r="D127" s="28" t="str">
        <f>'Team 2'!C27</f>
        <v/>
      </c>
      <c r="E127" s="37" t="str">
        <f t="shared" si="20"/>
        <v/>
      </c>
      <c r="F127" s="29" t="str">
        <f t="shared" si="3"/>
        <v>JV</v>
      </c>
      <c r="H127" t="str">
        <f t="shared" si="13"/>
        <v/>
      </c>
      <c r="I127" t="str">
        <f t="shared" si="14"/>
        <v/>
      </c>
      <c r="J127">
        <f t="shared" si="15"/>
        <v>0</v>
      </c>
      <c r="K127" t="str">
        <f t="shared" si="16"/>
        <v>CC</v>
      </c>
      <c r="L127" t="str">
        <f t="shared" si="17"/>
        <v/>
      </c>
      <c r="M127" t="str">
        <f t="shared" si="18"/>
        <v/>
      </c>
    </row>
    <row r="128" spans="1:13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19"/>
        <v>CC</v>
      </c>
      <c r="D128" s="28" t="str">
        <f>'Team 2'!C28</f>
        <v/>
      </c>
      <c r="E128" s="37" t="str">
        <f t="shared" si="20"/>
        <v/>
      </c>
      <c r="F128" s="29" t="str">
        <f t="shared" si="3"/>
        <v>JV</v>
      </c>
      <c r="H128" t="str">
        <f t="shared" si="13"/>
        <v/>
      </c>
      <c r="I128" t="str">
        <f t="shared" si="14"/>
        <v/>
      </c>
      <c r="J128">
        <f t="shared" si="15"/>
        <v>0</v>
      </c>
      <c r="K128" t="str">
        <f t="shared" si="16"/>
        <v>CC</v>
      </c>
      <c r="L128" t="str">
        <f t="shared" si="17"/>
        <v/>
      </c>
      <c r="M128" t="str">
        <f t="shared" si="18"/>
        <v/>
      </c>
    </row>
    <row r="129" spans="1:13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19"/>
        <v>CC</v>
      </c>
      <c r="D129" s="28" t="str">
        <f>'Team 2'!C29</f>
        <v/>
      </c>
      <c r="E129" s="37" t="str">
        <f t="shared" si="20"/>
        <v/>
      </c>
      <c r="F129" s="29" t="str">
        <f t="shared" si="3"/>
        <v>JV</v>
      </c>
      <c r="H129" t="str">
        <f t="shared" si="13"/>
        <v/>
      </c>
      <c r="I129" t="str">
        <f t="shared" si="14"/>
        <v/>
      </c>
      <c r="J129">
        <f t="shared" si="15"/>
        <v>0</v>
      </c>
      <c r="K129" t="str">
        <f t="shared" si="16"/>
        <v>CC</v>
      </c>
      <c r="L129" t="str">
        <f t="shared" si="17"/>
        <v/>
      </c>
      <c r="M129" t="str">
        <f t="shared" si="18"/>
        <v/>
      </c>
    </row>
    <row r="130" spans="1:13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19"/>
        <v>CC</v>
      </c>
      <c r="D130" s="28" t="str">
        <f>'Team 2'!C30</f>
        <v/>
      </c>
      <c r="E130" s="37" t="str">
        <f t="shared" si="20"/>
        <v/>
      </c>
      <c r="F130" s="29" t="str">
        <f t="shared" ref="F130:F143" si="21">IF(E130&lt;=8,"Var","JV")</f>
        <v>JV</v>
      </c>
      <c r="H130" t="str">
        <f t="shared" si="13"/>
        <v/>
      </c>
      <c r="I130" t="str">
        <f t="shared" si="14"/>
        <v/>
      </c>
      <c r="J130">
        <f t="shared" si="15"/>
        <v>0</v>
      </c>
      <c r="K130" t="str">
        <f t="shared" si="16"/>
        <v>CC</v>
      </c>
      <c r="L130" t="str">
        <f t="shared" si="17"/>
        <v/>
      </c>
      <c r="M130" t="str">
        <f t="shared" si="18"/>
        <v/>
      </c>
    </row>
    <row r="131" spans="1:13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19"/>
        <v>CC</v>
      </c>
      <c r="D131" s="28" t="str">
        <f>'Team 2'!C31</f>
        <v/>
      </c>
      <c r="E131" s="37" t="str">
        <f t="shared" ref="E131:E143" si="22">IF(A131&lt;&gt;"",RANK(A131,$A$105:$A$204,1),"")</f>
        <v/>
      </c>
      <c r="F131" s="29" t="str">
        <f t="shared" si="21"/>
        <v>JV</v>
      </c>
      <c r="H131" t="str">
        <f t="shared" si="13"/>
        <v/>
      </c>
      <c r="I131" t="str">
        <f t="shared" si="14"/>
        <v/>
      </c>
      <c r="J131">
        <f t="shared" si="15"/>
        <v>0</v>
      </c>
      <c r="K131" t="str">
        <f t="shared" si="16"/>
        <v>CC</v>
      </c>
      <c r="L131" t="str">
        <f t="shared" si="17"/>
        <v/>
      </c>
      <c r="M131" t="str">
        <f t="shared" si="18"/>
        <v/>
      </c>
    </row>
    <row r="132" spans="1:13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19"/>
        <v>CC</v>
      </c>
      <c r="D132" s="28" t="str">
        <f>'Team 2'!C32</f>
        <v/>
      </c>
      <c r="E132" s="37" t="str">
        <f t="shared" si="22"/>
        <v/>
      </c>
      <c r="F132" s="29" t="str">
        <f t="shared" si="21"/>
        <v>JV</v>
      </c>
      <c r="H132" t="str">
        <f t="shared" si="13"/>
        <v/>
      </c>
      <c r="I132" t="str">
        <f t="shared" si="14"/>
        <v/>
      </c>
      <c r="J132">
        <f t="shared" si="15"/>
        <v>0</v>
      </c>
      <c r="K132" t="str">
        <f t="shared" si="16"/>
        <v>CC</v>
      </c>
      <c r="L132" t="str">
        <f t="shared" si="17"/>
        <v/>
      </c>
      <c r="M132" t="str">
        <f t="shared" si="18"/>
        <v/>
      </c>
    </row>
    <row r="133" spans="1:13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19"/>
        <v>CC</v>
      </c>
      <c r="D133" s="28" t="str">
        <f>'Team 2'!C33</f>
        <v/>
      </c>
      <c r="E133" s="37" t="str">
        <f t="shared" si="22"/>
        <v/>
      </c>
      <c r="F133" s="29" t="str">
        <f t="shared" si="21"/>
        <v>JV</v>
      </c>
      <c r="H133" t="str">
        <f t="shared" si="13"/>
        <v/>
      </c>
      <c r="I133" t="str">
        <f t="shared" si="14"/>
        <v/>
      </c>
      <c r="J133">
        <f t="shared" si="15"/>
        <v>0</v>
      </c>
      <c r="K133" t="str">
        <f t="shared" si="16"/>
        <v>CC</v>
      </c>
      <c r="L133" t="str">
        <f t="shared" si="17"/>
        <v/>
      </c>
      <c r="M133" t="str">
        <f t="shared" si="18"/>
        <v/>
      </c>
    </row>
    <row r="134" spans="1:13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19"/>
        <v>CC</v>
      </c>
      <c r="D134" s="28" t="str">
        <f>'Team 2'!C34</f>
        <v/>
      </c>
      <c r="E134" s="37" t="str">
        <f t="shared" si="22"/>
        <v/>
      </c>
      <c r="F134" s="29" t="str">
        <f t="shared" si="21"/>
        <v>JV</v>
      </c>
      <c r="H134" t="str">
        <f t="shared" ref="H134:H197" si="23">IF(F134="JV","",A134)</f>
        <v/>
      </c>
      <c r="I134" t="str">
        <f t="shared" ref="I134:I197" si="24">IFERROR(RANK(H134,$H$5:$H$304,1),"")</f>
        <v/>
      </c>
      <c r="J134">
        <f t="shared" ref="J134:J197" si="25">B134</f>
        <v>0</v>
      </c>
      <c r="K134" t="str">
        <f t="shared" ref="K134:K197" si="26">C134</f>
        <v>CC</v>
      </c>
      <c r="L134" t="str">
        <f t="shared" ref="L134:L197" si="27">D134</f>
        <v/>
      </c>
      <c r="M134" t="str">
        <f t="shared" ref="M134:M197" si="28">E134</f>
        <v/>
      </c>
    </row>
    <row r="135" spans="1:13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19"/>
        <v>CC</v>
      </c>
      <c r="D135" s="28" t="str">
        <f>'Team 2'!C35</f>
        <v/>
      </c>
      <c r="E135" s="37" t="str">
        <f t="shared" si="22"/>
        <v/>
      </c>
      <c r="F135" s="29" t="str">
        <f t="shared" si="21"/>
        <v>JV</v>
      </c>
      <c r="H135" t="str">
        <f t="shared" si="23"/>
        <v/>
      </c>
      <c r="I135" t="str">
        <f t="shared" si="24"/>
        <v/>
      </c>
      <c r="J135">
        <f t="shared" si="25"/>
        <v>0</v>
      </c>
      <c r="K135" t="str">
        <f t="shared" si="26"/>
        <v>CC</v>
      </c>
      <c r="L135" t="str">
        <f t="shared" si="27"/>
        <v/>
      </c>
      <c r="M135" t="str">
        <f t="shared" si="28"/>
        <v/>
      </c>
    </row>
    <row r="136" spans="1:13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19"/>
        <v>CC</v>
      </c>
      <c r="D136" s="28" t="str">
        <f>'Team 2'!C36</f>
        <v/>
      </c>
      <c r="E136" s="37" t="str">
        <f t="shared" si="22"/>
        <v/>
      </c>
      <c r="F136" s="29" t="str">
        <f t="shared" si="21"/>
        <v>JV</v>
      </c>
      <c r="H136" t="str">
        <f t="shared" si="23"/>
        <v/>
      </c>
      <c r="I136" t="str">
        <f t="shared" si="24"/>
        <v/>
      </c>
      <c r="J136">
        <f t="shared" si="25"/>
        <v>0</v>
      </c>
      <c r="K136" t="str">
        <f t="shared" si="26"/>
        <v>CC</v>
      </c>
      <c r="L136" t="str">
        <f t="shared" si="27"/>
        <v/>
      </c>
      <c r="M136" t="str">
        <f t="shared" si="28"/>
        <v/>
      </c>
    </row>
    <row r="137" spans="1:13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19"/>
        <v>CC</v>
      </c>
      <c r="D137" s="28" t="str">
        <f>'Team 2'!C37</f>
        <v/>
      </c>
      <c r="E137" s="37" t="str">
        <f t="shared" si="22"/>
        <v/>
      </c>
      <c r="F137" s="29" t="str">
        <f t="shared" si="21"/>
        <v>JV</v>
      </c>
      <c r="H137" t="str">
        <f t="shared" si="23"/>
        <v/>
      </c>
      <c r="I137" t="str">
        <f t="shared" si="24"/>
        <v/>
      </c>
      <c r="J137">
        <f t="shared" si="25"/>
        <v>0</v>
      </c>
      <c r="K137" t="str">
        <f t="shared" si="26"/>
        <v>CC</v>
      </c>
      <c r="L137" t="str">
        <f t="shared" si="27"/>
        <v/>
      </c>
      <c r="M137" t="str">
        <f t="shared" si="28"/>
        <v/>
      </c>
    </row>
    <row r="138" spans="1:13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19"/>
        <v>CC</v>
      </c>
      <c r="D138" s="28" t="str">
        <f>'Team 2'!C38</f>
        <v/>
      </c>
      <c r="E138" s="37" t="str">
        <f t="shared" si="22"/>
        <v/>
      </c>
      <c r="F138" s="29" t="str">
        <f t="shared" si="21"/>
        <v>JV</v>
      </c>
      <c r="H138" t="str">
        <f t="shared" si="23"/>
        <v/>
      </c>
      <c r="I138" t="str">
        <f t="shared" si="24"/>
        <v/>
      </c>
      <c r="J138">
        <f t="shared" si="25"/>
        <v>0</v>
      </c>
      <c r="K138" t="str">
        <f t="shared" si="26"/>
        <v>CC</v>
      </c>
      <c r="L138" t="str">
        <f t="shared" si="27"/>
        <v/>
      </c>
      <c r="M138" t="str">
        <f t="shared" si="28"/>
        <v/>
      </c>
    </row>
    <row r="139" spans="1:13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19"/>
        <v>CC</v>
      </c>
      <c r="D139" s="28" t="str">
        <f>'Team 2'!C39</f>
        <v/>
      </c>
      <c r="E139" s="37" t="str">
        <f t="shared" si="22"/>
        <v/>
      </c>
      <c r="F139" s="29" t="str">
        <f t="shared" si="21"/>
        <v>JV</v>
      </c>
      <c r="H139" t="str">
        <f t="shared" si="23"/>
        <v/>
      </c>
      <c r="I139" t="str">
        <f t="shared" si="24"/>
        <v/>
      </c>
      <c r="J139">
        <f t="shared" si="25"/>
        <v>0</v>
      </c>
      <c r="K139" t="str">
        <f t="shared" si="26"/>
        <v>CC</v>
      </c>
      <c r="L139" t="str">
        <f t="shared" si="27"/>
        <v/>
      </c>
      <c r="M139" t="str">
        <f t="shared" si="28"/>
        <v/>
      </c>
    </row>
    <row r="140" spans="1:13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19"/>
        <v>CC</v>
      </c>
      <c r="D140" s="28" t="str">
        <f>'Team 2'!C40</f>
        <v/>
      </c>
      <c r="E140" s="37" t="str">
        <f t="shared" si="22"/>
        <v/>
      </c>
      <c r="F140" s="29" t="str">
        <f t="shared" si="21"/>
        <v>JV</v>
      </c>
      <c r="H140" t="str">
        <f t="shared" si="23"/>
        <v/>
      </c>
      <c r="I140" t="str">
        <f t="shared" si="24"/>
        <v/>
      </c>
      <c r="J140">
        <f t="shared" si="25"/>
        <v>0</v>
      </c>
      <c r="K140" t="str">
        <f t="shared" si="26"/>
        <v>CC</v>
      </c>
      <c r="L140" t="str">
        <f t="shared" si="27"/>
        <v/>
      </c>
      <c r="M140" t="str">
        <f t="shared" si="28"/>
        <v/>
      </c>
    </row>
    <row r="141" spans="1:13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19"/>
        <v>CC</v>
      </c>
      <c r="D141" s="28" t="str">
        <f>'Team 2'!C41</f>
        <v/>
      </c>
      <c r="E141" s="37" t="str">
        <f t="shared" si="22"/>
        <v/>
      </c>
      <c r="F141" s="29" t="str">
        <f t="shared" si="21"/>
        <v>JV</v>
      </c>
      <c r="H141" t="str">
        <f t="shared" si="23"/>
        <v/>
      </c>
      <c r="I141" t="str">
        <f t="shared" si="24"/>
        <v/>
      </c>
      <c r="J141">
        <f t="shared" si="25"/>
        <v>0</v>
      </c>
      <c r="K141" t="str">
        <f t="shared" si="26"/>
        <v>CC</v>
      </c>
      <c r="L141" t="str">
        <f t="shared" si="27"/>
        <v/>
      </c>
      <c r="M141" t="str">
        <f t="shared" si="28"/>
        <v/>
      </c>
    </row>
    <row r="142" spans="1:13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19"/>
        <v>CC</v>
      </c>
      <c r="D142" s="28" t="str">
        <f>'Team 2'!C42</f>
        <v/>
      </c>
      <c r="E142" s="37" t="str">
        <f t="shared" si="22"/>
        <v/>
      </c>
      <c r="F142" s="29" t="str">
        <f t="shared" si="21"/>
        <v>JV</v>
      </c>
      <c r="H142" t="str">
        <f t="shared" si="23"/>
        <v/>
      </c>
      <c r="I142" t="str">
        <f t="shared" si="24"/>
        <v/>
      </c>
      <c r="J142">
        <f t="shared" si="25"/>
        <v>0</v>
      </c>
      <c r="K142" t="str">
        <f t="shared" si="26"/>
        <v>CC</v>
      </c>
      <c r="L142" t="str">
        <f t="shared" si="27"/>
        <v/>
      </c>
      <c r="M142" t="str">
        <f t="shared" si="28"/>
        <v/>
      </c>
    </row>
    <row r="143" spans="1:13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19"/>
        <v>CC</v>
      </c>
      <c r="D143" s="28" t="str">
        <f>'Team 2'!C43</f>
        <v/>
      </c>
      <c r="E143" s="37" t="str">
        <f t="shared" si="22"/>
        <v/>
      </c>
      <c r="F143" s="29" t="str">
        <f t="shared" si="21"/>
        <v>JV</v>
      </c>
      <c r="H143" t="str">
        <f t="shared" si="23"/>
        <v/>
      </c>
      <c r="I143" t="str">
        <f t="shared" si="24"/>
        <v/>
      </c>
      <c r="J143">
        <f t="shared" si="25"/>
        <v>0</v>
      </c>
      <c r="K143" t="str">
        <f t="shared" si="26"/>
        <v>CC</v>
      </c>
      <c r="L143" t="str">
        <f t="shared" si="27"/>
        <v/>
      </c>
      <c r="M143" t="str">
        <f t="shared" si="28"/>
        <v/>
      </c>
    </row>
    <row r="144" spans="1:13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19"/>
        <v>CC</v>
      </c>
      <c r="D144" s="28" t="str">
        <f>'Team 2'!C44</f>
        <v/>
      </c>
      <c r="E144" s="37" t="str">
        <f t="shared" ref="E144:E204" si="29">IF(A144&lt;&gt;"",RANK(A144,$A$105:$A$204,1),"")</f>
        <v/>
      </c>
      <c r="F144" s="29" t="str">
        <f t="shared" ref="F144:F204" si="30">IF(E144&lt;=8,"Var","JV")</f>
        <v>JV</v>
      </c>
      <c r="H144" t="str">
        <f t="shared" si="23"/>
        <v/>
      </c>
      <c r="I144" t="str">
        <f t="shared" si="24"/>
        <v/>
      </c>
      <c r="J144">
        <f t="shared" si="25"/>
        <v>0</v>
      </c>
      <c r="K144" t="str">
        <f t="shared" si="26"/>
        <v>CC</v>
      </c>
      <c r="L144" t="str">
        <f t="shared" si="27"/>
        <v/>
      </c>
      <c r="M144" t="str">
        <f t="shared" si="28"/>
        <v/>
      </c>
    </row>
    <row r="145" spans="1:13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19"/>
        <v>CC</v>
      </c>
      <c r="D145" s="28" t="str">
        <f>'Team 2'!C45</f>
        <v/>
      </c>
      <c r="E145" s="37" t="str">
        <f t="shared" si="29"/>
        <v/>
      </c>
      <c r="F145" s="29" t="str">
        <f t="shared" si="30"/>
        <v>JV</v>
      </c>
      <c r="H145" t="str">
        <f t="shared" si="23"/>
        <v/>
      </c>
      <c r="I145" t="str">
        <f t="shared" si="24"/>
        <v/>
      </c>
      <c r="J145">
        <f t="shared" si="25"/>
        <v>0</v>
      </c>
      <c r="K145" t="str">
        <f t="shared" si="26"/>
        <v>CC</v>
      </c>
      <c r="L145" t="str">
        <f t="shared" si="27"/>
        <v/>
      </c>
      <c r="M145" t="str">
        <f t="shared" si="28"/>
        <v/>
      </c>
    </row>
    <row r="146" spans="1:13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19"/>
        <v>CC</v>
      </c>
      <c r="D146" s="28" t="str">
        <f>'Team 2'!C46</f>
        <v/>
      </c>
      <c r="E146" s="37" t="str">
        <f t="shared" si="29"/>
        <v/>
      </c>
      <c r="F146" s="29" t="str">
        <f t="shared" si="30"/>
        <v>JV</v>
      </c>
      <c r="H146" t="str">
        <f t="shared" si="23"/>
        <v/>
      </c>
      <c r="I146" t="str">
        <f t="shared" si="24"/>
        <v/>
      </c>
      <c r="J146">
        <f t="shared" si="25"/>
        <v>0</v>
      </c>
      <c r="K146" t="str">
        <f t="shared" si="26"/>
        <v>CC</v>
      </c>
      <c r="L146" t="str">
        <f t="shared" si="27"/>
        <v/>
      </c>
      <c r="M146" t="str">
        <f t="shared" si="28"/>
        <v/>
      </c>
    </row>
    <row r="147" spans="1:13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19"/>
        <v>CC</v>
      </c>
      <c r="D147" s="28" t="str">
        <f>'Team 2'!C47</f>
        <v/>
      </c>
      <c r="E147" s="37" t="str">
        <f t="shared" si="29"/>
        <v/>
      </c>
      <c r="F147" s="29" t="str">
        <f t="shared" si="30"/>
        <v>JV</v>
      </c>
      <c r="H147" t="str">
        <f t="shared" si="23"/>
        <v/>
      </c>
      <c r="I147" t="str">
        <f t="shared" si="24"/>
        <v/>
      </c>
      <c r="J147">
        <f t="shared" si="25"/>
        <v>0</v>
      </c>
      <c r="K147" t="str">
        <f t="shared" si="26"/>
        <v>CC</v>
      </c>
      <c r="L147" t="str">
        <f t="shared" si="27"/>
        <v/>
      </c>
      <c r="M147" t="str">
        <f t="shared" si="28"/>
        <v/>
      </c>
    </row>
    <row r="148" spans="1:13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19"/>
        <v>CC</v>
      </c>
      <c r="D148" s="28" t="str">
        <f>'Team 2'!C48</f>
        <v/>
      </c>
      <c r="E148" s="37" t="str">
        <f t="shared" si="29"/>
        <v/>
      </c>
      <c r="F148" s="29" t="str">
        <f t="shared" si="30"/>
        <v>JV</v>
      </c>
      <c r="H148" t="str">
        <f t="shared" si="23"/>
        <v/>
      </c>
      <c r="I148" t="str">
        <f t="shared" si="24"/>
        <v/>
      </c>
      <c r="J148">
        <f t="shared" si="25"/>
        <v>0</v>
      </c>
      <c r="K148" t="str">
        <f t="shared" si="26"/>
        <v>CC</v>
      </c>
      <c r="L148" t="str">
        <f t="shared" si="27"/>
        <v/>
      </c>
      <c r="M148" t="str">
        <f t="shared" si="28"/>
        <v/>
      </c>
    </row>
    <row r="149" spans="1:13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19"/>
        <v>CC</v>
      </c>
      <c r="D149" s="28" t="str">
        <f>'Team 2'!C49</f>
        <v/>
      </c>
      <c r="E149" s="37" t="str">
        <f t="shared" si="29"/>
        <v/>
      </c>
      <c r="F149" s="29" t="str">
        <f t="shared" si="30"/>
        <v>JV</v>
      </c>
      <c r="H149" t="str">
        <f t="shared" si="23"/>
        <v/>
      </c>
      <c r="I149" t="str">
        <f t="shared" si="24"/>
        <v/>
      </c>
      <c r="J149">
        <f t="shared" si="25"/>
        <v>0</v>
      </c>
      <c r="K149" t="str">
        <f t="shared" si="26"/>
        <v>CC</v>
      </c>
      <c r="L149" t="str">
        <f t="shared" si="27"/>
        <v/>
      </c>
      <c r="M149" t="str">
        <f t="shared" si="28"/>
        <v/>
      </c>
    </row>
    <row r="150" spans="1:13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19"/>
        <v>CC</v>
      </c>
      <c r="D150" s="28" t="str">
        <f>'Team 2'!C50</f>
        <v/>
      </c>
      <c r="E150" s="37" t="str">
        <f t="shared" si="29"/>
        <v/>
      </c>
      <c r="F150" s="29" t="str">
        <f t="shared" si="30"/>
        <v>JV</v>
      </c>
      <c r="H150" t="str">
        <f t="shared" si="23"/>
        <v/>
      </c>
      <c r="I150" t="str">
        <f t="shared" si="24"/>
        <v/>
      </c>
      <c r="J150">
        <f t="shared" si="25"/>
        <v>0</v>
      </c>
      <c r="K150" t="str">
        <f t="shared" si="26"/>
        <v>CC</v>
      </c>
      <c r="L150" t="str">
        <f t="shared" si="27"/>
        <v/>
      </c>
      <c r="M150" t="str">
        <f t="shared" si="28"/>
        <v/>
      </c>
    </row>
    <row r="151" spans="1:13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19"/>
        <v>CC</v>
      </c>
      <c r="D151" s="28" t="str">
        <f>'Team 2'!C51</f>
        <v/>
      </c>
      <c r="E151" s="37" t="str">
        <f t="shared" si="29"/>
        <v/>
      </c>
      <c r="F151" s="29" t="str">
        <f t="shared" si="30"/>
        <v>JV</v>
      </c>
      <c r="H151" t="str">
        <f t="shared" si="23"/>
        <v/>
      </c>
      <c r="I151" t="str">
        <f t="shared" si="24"/>
        <v/>
      </c>
      <c r="J151">
        <f t="shared" si="25"/>
        <v>0</v>
      </c>
      <c r="K151" t="str">
        <f t="shared" si="26"/>
        <v>CC</v>
      </c>
      <c r="L151" t="str">
        <f t="shared" si="27"/>
        <v/>
      </c>
      <c r="M151" t="str">
        <f t="shared" si="28"/>
        <v/>
      </c>
    </row>
    <row r="152" spans="1:13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19"/>
        <v>CC</v>
      </c>
      <c r="D152" s="28" t="str">
        <f>'Team 2'!C52</f>
        <v/>
      </c>
      <c r="E152" s="37" t="str">
        <f t="shared" si="29"/>
        <v/>
      </c>
      <c r="F152" s="29" t="str">
        <f t="shared" si="30"/>
        <v>JV</v>
      </c>
      <c r="H152" t="str">
        <f t="shared" si="23"/>
        <v/>
      </c>
      <c r="I152" t="str">
        <f t="shared" si="24"/>
        <v/>
      </c>
      <c r="J152">
        <f t="shared" si="25"/>
        <v>0</v>
      </c>
      <c r="K152" t="str">
        <f t="shared" si="26"/>
        <v>CC</v>
      </c>
      <c r="L152" t="str">
        <f t="shared" si="27"/>
        <v/>
      </c>
      <c r="M152" t="str">
        <f t="shared" si="28"/>
        <v/>
      </c>
    </row>
    <row r="153" spans="1:13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19"/>
        <v>CC</v>
      </c>
      <c r="D153" s="28" t="str">
        <f>'Team 2'!C53</f>
        <v/>
      </c>
      <c r="E153" s="37" t="str">
        <f t="shared" si="29"/>
        <v/>
      </c>
      <c r="F153" s="29" t="str">
        <f t="shared" si="30"/>
        <v>JV</v>
      </c>
      <c r="H153" t="str">
        <f t="shared" si="23"/>
        <v/>
      </c>
      <c r="I153" t="str">
        <f t="shared" si="24"/>
        <v/>
      </c>
      <c r="J153">
        <f t="shared" si="25"/>
        <v>0</v>
      </c>
      <c r="K153" t="str">
        <f t="shared" si="26"/>
        <v>CC</v>
      </c>
      <c r="L153" t="str">
        <f t="shared" si="27"/>
        <v/>
      </c>
      <c r="M153" t="str">
        <f t="shared" si="28"/>
        <v/>
      </c>
    </row>
    <row r="154" spans="1:13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19"/>
        <v>CC</v>
      </c>
      <c r="D154" s="28" t="str">
        <f>'Team 2'!C54</f>
        <v/>
      </c>
      <c r="E154" s="37" t="str">
        <f t="shared" si="29"/>
        <v/>
      </c>
      <c r="F154" s="29" t="str">
        <f t="shared" si="30"/>
        <v>JV</v>
      </c>
      <c r="H154" t="str">
        <f t="shared" si="23"/>
        <v/>
      </c>
      <c r="I154" t="str">
        <f t="shared" si="24"/>
        <v/>
      </c>
      <c r="J154">
        <f t="shared" si="25"/>
        <v>0</v>
      </c>
      <c r="K154" t="str">
        <f t="shared" si="26"/>
        <v>CC</v>
      </c>
      <c r="L154" t="str">
        <f t="shared" si="27"/>
        <v/>
      </c>
      <c r="M154" t="str">
        <f t="shared" si="28"/>
        <v/>
      </c>
    </row>
    <row r="155" spans="1:13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19"/>
        <v>CC</v>
      </c>
      <c r="D155" s="28" t="str">
        <f>'Team 2'!C55</f>
        <v/>
      </c>
      <c r="E155" s="37" t="str">
        <f t="shared" si="29"/>
        <v/>
      </c>
      <c r="F155" s="29" t="str">
        <f t="shared" si="30"/>
        <v>JV</v>
      </c>
      <c r="H155" t="str">
        <f t="shared" si="23"/>
        <v/>
      </c>
      <c r="I155" t="str">
        <f t="shared" si="24"/>
        <v/>
      </c>
      <c r="J155">
        <f t="shared" si="25"/>
        <v>0</v>
      </c>
      <c r="K155" t="str">
        <f t="shared" si="26"/>
        <v>CC</v>
      </c>
      <c r="L155" t="str">
        <f t="shared" si="27"/>
        <v/>
      </c>
      <c r="M155" t="str">
        <f t="shared" si="28"/>
        <v/>
      </c>
    </row>
    <row r="156" spans="1:13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19"/>
        <v>CC</v>
      </c>
      <c r="D156" s="28" t="str">
        <f>'Team 2'!C56</f>
        <v/>
      </c>
      <c r="E156" s="37" t="str">
        <f t="shared" si="29"/>
        <v/>
      </c>
      <c r="F156" s="29" t="str">
        <f t="shared" si="30"/>
        <v>JV</v>
      </c>
      <c r="H156" t="str">
        <f t="shared" si="23"/>
        <v/>
      </c>
      <c r="I156" t="str">
        <f t="shared" si="24"/>
        <v/>
      </c>
      <c r="J156">
        <f t="shared" si="25"/>
        <v>0</v>
      </c>
      <c r="K156" t="str">
        <f t="shared" si="26"/>
        <v>CC</v>
      </c>
      <c r="L156" t="str">
        <f t="shared" si="27"/>
        <v/>
      </c>
      <c r="M156" t="str">
        <f t="shared" si="28"/>
        <v/>
      </c>
    </row>
    <row r="157" spans="1:13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19"/>
        <v>CC</v>
      </c>
      <c r="D157" s="28" t="str">
        <f>'Team 2'!C57</f>
        <v/>
      </c>
      <c r="E157" s="37" t="str">
        <f t="shared" si="29"/>
        <v/>
      </c>
      <c r="F157" s="29" t="str">
        <f t="shared" si="30"/>
        <v>JV</v>
      </c>
      <c r="H157" t="str">
        <f t="shared" si="23"/>
        <v/>
      </c>
      <c r="I157" t="str">
        <f t="shared" si="24"/>
        <v/>
      </c>
      <c r="J157">
        <f t="shared" si="25"/>
        <v>0</v>
      </c>
      <c r="K157" t="str">
        <f t="shared" si="26"/>
        <v>CC</v>
      </c>
      <c r="L157" t="str">
        <f t="shared" si="27"/>
        <v/>
      </c>
      <c r="M157" t="str">
        <f t="shared" si="28"/>
        <v/>
      </c>
    </row>
    <row r="158" spans="1:13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19"/>
        <v>CC</v>
      </c>
      <c r="D158" s="28" t="str">
        <f>'Team 2'!C58</f>
        <v/>
      </c>
      <c r="E158" s="37" t="str">
        <f t="shared" si="29"/>
        <v/>
      </c>
      <c r="F158" s="29" t="str">
        <f t="shared" si="30"/>
        <v>JV</v>
      </c>
      <c r="H158" t="str">
        <f t="shared" si="23"/>
        <v/>
      </c>
      <c r="I158" t="str">
        <f t="shared" si="24"/>
        <v/>
      </c>
      <c r="J158">
        <f t="shared" si="25"/>
        <v>0</v>
      </c>
      <c r="K158" t="str">
        <f t="shared" si="26"/>
        <v>CC</v>
      </c>
      <c r="L158" t="str">
        <f t="shared" si="27"/>
        <v/>
      </c>
      <c r="M158" t="str">
        <f t="shared" si="28"/>
        <v/>
      </c>
    </row>
    <row r="159" spans="1:13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19"/>
        <v>CC</v>
      </c>
      <c r="D159" s="28" t="str">
        <f>'Team 2'!C59</f>
        <v/>
      </c>
      <c r="E159" s="37" t="str">
        <f t="shared" si="29"/>
        <v/>
      </c>
      <c r="F159" s="29" t="str">
        <f t="shared" si="30"/>
        <v>JV</v>
      </c>
      <c r="H159" t="str">
        <f t="shared" si="23"/>
        <v/>
      </c>
      <c r="I159" t="str">
        <f t="shared" si="24"/>
        <v/>
      </c>
      <c r="J159">
        <f t="shared" si="25"/>
        <v>0</v>
      </c>
      <c r="K159" t="str">
        <f t="shared" si="26"/>
        <v>CC</v>
      </c>
      <c r="L159" t="str">
        <f t="shared" si="27"/>
        <v/>
      </c>
      <c r="M159" t="str">
        <f t="shared" si="28"/>
        <v/>
      </c>
    </row>
    <row r="160" spans="1:13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19"/>
        <v>CC</v>
      </c>
      <c r="D160" s="28" t="str">
        <f>'Team 2'!C60</f>
        <v/>
      </c>
      <c r="E160" s="37" t="str">
        <f t="shared" si="29"/>
        <v/>
      </c>
      <c r="F160" s="29" t="str">
        <f t="shared" si="30"/>
        <v>JV</v>
      </c>
      <c r="H160" t="str">
        <f t="shared" si="23"/>
        <v/>
      </c>
      <c r="I160" t="str">
        <f t="shared" si="24"/>
        <v/>
      </c>
      <c r="J160">
        <f t="shared" si="25"/>
        <v>0</v>
      </c>
      <c r="K160" t="str">
        <f t="shared" si="26"/>
        <v>CC</v>
      </c>
      <c r="L160" t="str">
        <f t="shared" si="27"/>
        <v/>
      </c>
      <c r="M160" t="str">
        <f t="shared" si="28"/>
        <v/>
      </c>
    </row>
    <row r="161" spans="1:13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19"/>
        <v>CC</v>
      </c>
      <c r="D161" s="28" t="str">
        <f>'Team 2'!C61</f>
        <v/>
      </c>
      <c r="E161" s="37" t="str">
        <f t="shared" si="29"/>
        <v/>
      </c>
      <c r="F161" s="29" t="str">
        <f t="shared" si="30"/>
        <v>JV</v>
      </c>
      <c r="H161" t="str">
        <f t="shared" si="23"/>
        <v/>
      </c>
      <c r="I161" t="str">
        <f t="shared" si="24"/>
        <v/>
      </c>
      <c r="J161">
        <f t="shared" si="25"/>
        <v>0</v>
      </c>
      <c r="K161" t="str">
        <f t="shared" si="26"/>
        <v>CC</v>
      </c>
      <c r="L161" t="str">
        <f t="shared" si="27"/>
        <v/>
      </c>
      <c r="M161" t="str">
        <f t="shared" si="28"/>
        <v/>
      </c>
    </row>
    <row r="162" spans="1:13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19"/>
        <v>CC</v>
      </c>
      <c r="D162" s="28" t="str">
        <f>'Team 2'!C62</f>
        <v/>
      </c>
      <c r="E162" s="37" t="str">
        <f t="shared" si="29"/>
        <v/>
      </c>
      <c r="F162" s="29" t="str">
        <f t="shared" si="30"/>
        <v>JV</v>
      </c>
      <c r="H162" t="str">
        <f t="shared" si="23"/>
        <v/>
      </c>
      <c r="I162" t="str">
        <f t="shared" si="24"/>
        <v/>
      </c>
      <c r="J162">
        <f t="shared" si="25"/>
        <v>0</v>
      </c>
      <c r="K162" t="str">
        <f t="shared" si="26"/>
        <v>CC</v>
      </c>
      <c r="L162" t="str">
        <f t="shared" si="27"/>
        <v/>
      </c>
      <c r="M162" t="str">
        <f t="shared" si="28"/>
        <v/>
      </c>
    </row>
    <row r="163" spans="1:13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19"/>
        <v>CC</v>
      </c>
      <c r="D163" s="28" t="str">
        <f>'Team 2'!C63</f>
        <v/>
      </c>
      <c r="E163" s="37" t="str">
        <f t="shared" si="29"/>
        <v/>
      </c>
      <c r="F163" s="29" t="str">
        <f t="shared" si="30"/>
        <v>JV</v>
      </c>
      <c r="H163" t="str">
        <f t="shared" si="23"/>
        <v/>
      </c>
      <c r="I163" t="str">
        <f t="shared" si="24"/>
        <v/>
      </c>
      <c r="J163">
        <f t="shared" si="25"/>
        <v>0</v>
      </c>
      <c r="K163" t="str">
        <f t="shared" si="26"/>
        <v>CC</v>
      </c>
      <c r="L163" t="str">
        <f t="shared" si="27"/>
        <v/>
      </c>
      <c r="M163" t="str">
        <f t="shared" si="28"/>
        <v/>
      </c>
    </row>
    <row r="164" spans="1:13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19"/>
        <v>CC</v>
      </c>
      <c r="D164" s="28" t="str">
        <f>'Team 2'!C64</f>
        <v/>
      </c>
      <c r="E164" s="37" t="str">
        <f t="shared" si="29"/>
        <v/>
      </c>
      <c r="F164" s="29" t="str">
        <f t="shared" si="30"/>
        <v>JV</v>
      </c>
      <c r="H164" t="str">
        <f t="shared" si="23"/>
        <v/>
      </c>
      <c r="I164" t="str">
        <f t="shared" si="24"/>
        <v/>
      </c>
      <c r="J164">
        <f t="shared" si="25"/>
        <v>0</v>
      </c>
      <c r="K164" t="str">
        <f t="shared" si="26"/>
        <v>CC</v>
      </c>
      <c r="L164" t="str">
        <f t="shared" si="27"/>
        <v/>
      </c>
      <c r="M164" t="str">
        <f t="shared" si="28"/>
        <v/>
      </c>
    </row>
    <row r="165" spans="1:13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19"/>
        <v>CC</v>
      </c>
      <c r="D165" s="28" t="str">
        <f>'Team 2'!C65</f>
        <v/>
      </c>
      <c r="E165" s="37" t="str">
        <f t="shared" si="29"/>
        <v/>
      </c>
      <c r="F165" s="29" t="str">
        <f t="shared" si="30"/>
        <v>JV</v>
      </c>
      <c r="H165" t="str">
        <f t="shared" si="23"/>
        <v/>
      </c>
      <c r="I165" t="str">
        <f t="shared" si="24"/>
        <v/>
      </c>
      <c r="J165">
        <f t="shared" si="25"/>
        <v>0</v>
      </c>
      <c r="K165" t="str">
        <f t="shared" si="26"/>
        <v>CC</v>
      </c>
      <c r="L165" t="str">
        <f t="shared" si="27"/>
        <v/>
      </c>
      <c r="M165" t="str">
        <f t="shared" si="28"/>
        <v/>
      </c>
    </row>
    <row r="166" spans="1:13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19"/>
        <v>CC</v>
      </c>
      <c r="D166" s="28" t="str">
        <f>'Team 2'!C66</f>
        <v/>
      </c>
      <c r="E166" s="37" t="str">
        <f t="shared" si="29"/>
        <v/>
      </c>
      <c r="F166" s="29" t="str">
        <f t="shared" si="30"/>
        <v>JV</v>
      </c>
      <c r="H166" t="str">
        <f t="shared" si="23"/>
        <v/>
      </c>
      <c r="I166" t="str">
        <f t="shared" si="24"/>
        <v/>
      </c>
      <c r="J166">
        <f t="shared" si="25"/>
        <v>0</v>
      </c>
      <c r="K166" t="str">
        <f t="shared" si="26"/>
        <v>CC</v>
      </c>
      <c r="L166" t="str">
        <f t="shared" si="27"/>
        <v/>
      </c>
      <c r="M166" t="str">
        <f t="shared" si="28"/>
        <v/>
      </c>
    </row>
    <row r="167" spans="1:13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19"/>
        <v>CC</v>
      </c>
      <c r="D167" s="28" t="str">
        <f>'Team 2'!C67</f>
        <v/>
      </c>
      <c r="E167" s="37" t="str">
        <f t="shared" si="29"/>
        <v/>
      </c>
      <c r="F167" s="29" t="str">
        <f t="shared" si="30"/>
        <v>JV</v>
      </c>
      <c r="H167" t="str">
        <f t="shared" si="23"/>
        <v/>
      </c>
      <c r="I167" t="str">
        <f t="shared" si="24"/>
        <v/>
      </c>
      <c r="J167">
        <f t="shared" si="25"/>
        <v>0</v>
      </c>
      <c r="K167" t="str">
        <f t="shared" si="26"/>
        <v>CC</v>
      </c>
      <c r="L167" t="str">
        <f t="shared" si="27"/>
        <v/>
      </c>
      <c r="M167" t="str">
        <f t="shared" si="28"/>
        <v/>
      </c>
    </row>
    <row r="168" spans="1:13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19"/>
        <v>CC</v>
      </c>
      <c r="D168" s="28" t="str">
        <f>'Team 2'!C68</f>
        <v/>
      </c>
      <c r="E168" s="37" t="str">
        <f t="shared" si="29"/>
        <v/>
      </c>
      <c r="F168" s="29" t="str">
        <f t="shared" si="30"/>
        <v>JV</v>
      </c>
      <c r="H168" t="str">
        <f t="shared" si="23"/>
        <v/>
      </c>
      <c r="I168" t="str">
        <f t="shared" si="24"/>
        <v/>
      </c>
      <c r="J168">
        <f t="shared" si="25"/>
        <v>0</v>
      </c>
      <c r="K168" t="str">
        <f t="shared" si="26"/>
        <v>CC</v>
      </c>
      <c r="L168" t="str">
        <f t="shared" si="27"/>
        <v/>
      </c>
      <c r="M168" t="str">
        <f t="shared" si="28"/>
        <v/>
      </c>
    </row>
    <row r="169" spans="1:13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19"/>
        <v>CC</v>
      </c>
      <c r="D169" s="28" t="str">
        <f>'Team 2'!C69</f>
        <v/>
      </c>
      <c r="E169" s="37" t="str">
        <f t="shared" si="29"/>
        <v/>
      </c>
      <c r="F169" s="29" t="str">
        <f t="shared" si="30"/>
        <v>JV</v>
      </c>
      <c r="H169" t="str">
        <f t="shared" si="23"/>
        <v/>
      </c>
      <c r="I169" t="str">
        <f t="shared" si="24"/>
        <v/>
      </c>
      <c r="J169">
        <f t="shared" si="25"/>
        <v>0</v>
      </c>
      <c r="K169" t="str">
        <f t="shared" si="26"/>
        <v>CC</v>
      </c>
      <c r="L169" t="str">
        <f t="shared" si="27"/>
        <v/>
      </c>
      <c r="M169" t="str">
        <f t="shared" si="28"/>
        <v/>
      </c>
    </row>
    <row r="170" spans="1:13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19"/>
        <v>CC</v>
      </c>
      <c r="D170" s="28" t="str">
        <f>'Team 2'!C70</f>
        <v/>
      </c>
      <c r="E170" s="37" t="str">
        <f t="shared" si="29"/>
        <v/>
      </c>
      <c r="F170" s="29" t="str">
        <f t="shared" si="30"/>
        <v>JV</v>
      </c>
      <c r="H170" t="str">
        <f t="shared" si="23"/>
        <v/>
      </c>
      <c r="I170" t="str">
        <f t="shared" si="24"/>
        <v/>
      </c>
      <c r="J170">
        <f t="shared" si="25"/>
        <v>0</v>
      </c>
      <c r="K170" t="str">
        <f t="shared" si="26"/>
        <v>CC</v>
      </c>
      <c r="L170" t="str">
        <f t="shared" si="27"/>
        <v/>
      </c>
      <c r="M170" t="str">
        <f t="shared" si="28"/>
        <v/>
      </c>
    </row>
    <row r="171" spans="1:13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19"/>
        <v>CC</v>
      </c>
      <c r="D171" s="28" t="str">
        <f>'Team 2'!C71</f>
        <v/>
      </c>
      <c r="E171" s="37" t="str">
        <f t="shared" si="29"/>
        <v/>
      </c>
      <c r="F171" s="29" t="str">
        <f t="shared" si="30"/>
        <v>JV</v>
      </c>
      <c r="H171" t="str">
        <f t="shared" si="23"/>
        <v/>
      </c>
      <c r="I171" t="str">
        <f t="shared" si="24"/>
        <v/>
      </c>
      <c r="J171">
        <f t="shared" si="25"/>
        <v>0</v>
      </c>
      <c r="K171" t="str">
        <f t="shared" si="26"/>
        <v>CC</v>
      </c>
      <c r="L171" t="str">
        <f t="shared" si="27"/>
        <v/>
      </c>
      <c r="M171" t="str">
        <f t="shared" si="28"/>
        <v/>
      </c>
    </row>
    <row r="172" spans="1:13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19"/>
        <v>CC</v>
      </c>
      <c r="D172" s="28" t="str">
        <f>'Team 2'!C72</f>
        <v/>
      </c>
      <c r="E172" s="37" t="str">
        <f t="shared" si="29"/>
        <v/>
      </c>
      <c r="F172" s="29" t="str">
        <f t="shared" si="30"/>
        <v>JV</v>
      </c>
      <c r="H172" t="str">
        <f t="shared" si="23"/>
        <v/>
      </c>
      <c r="I172" t="str">
        <f t="shared" si="24"/>
        <v/>
      </c>
      <c r="J172">
        <f t="shared" si="25"/>
        <v>0</v>
      </c>
      <c r="K172" t="str">
        <f t="shared" si="26"/>
        <v>CC</v>
      </c>
      <c r="L172" t="str">
        <f t="shared" si="27"/>
        <v/>
      </c>
      <c r="M172" t="str">
        <f t="shared" si="28"/>
        <v/>
      </c>
    </row>
    <row r="173" spans="1:13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19"/>
        <v>CC</v>
      </c>
      <c r="D173" s="28" t="str">
        <f>'Team 2'!C73</f>
        <v/>
      </c>
      <c r="E173" s="37" t="str">
        <f t="shared" si="29"/>
        <v/>
      </c>
      <c r="F173" s="29" t="str">
        <f t="shared" si="30"/>
        <v>JV</v>
      </c>
      <c r="H173" t="str">
        <f t="shared" si="23"/>
        <v/>
      </c>
      <c r="I173" t="str">
        <f t="shared" si="24"/>
        <v/>
      </c>
      <c r="J173">
        <f t="shared" si="25"/>
        <v>0</v>
      </c>
      <c r="K173" t="str">
        <f t="shared" si="26"/>
        <v>CC</v>
      </c>
      <c r="L173" t="str">
        <f t="shared" si="27"/>
        <v/>
      </c>
      <c r="M173" t="str">
        <f t="shared" si="28"/>
        <v/>
      </c>
    </row>
    <row r="174" spans="1:13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19"/>
        <v>CC</v>
      </c>
      <c r="D174" s="28" t="str">
        <f>'Team 2'!C74</f>
        <v/>
      </c>
      <c r="E174" s="37" t="str">
        <f t="shared" si="29"/>
        <v/>
      </c>
      <c r="F174" s="29" t="str">
        <f t="shared" si="30"/>
        <v>JV</v>
      </c>
      <c r="H174" t="str">
        <f t="shared" si="23"/>
        <v/>
      </c>
      <c r="I174" t="str">
        <f t="shared" si="24"/>
        <v/>
      </c>
      <c r="J174">
        <f t="shared" si="25"/>
        <v>0</v>
      </c>
      <c r="K174" t="str">
        <f t="shared" si="26"/>
        <v>CC</v>
      </c>
      <c r="L174" t="str">
        <f t="shared" si="27"/>
        <v/>
      </c>
      <c r="M174" t="str">
        <f t="shared" si="28"/>
        <v/>
      </c>
    </row>
    <row r="175" spans="1:13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19"/>
        <v>CC</v>
      </c>
      <c r="D175" s="28" t="str">
        <f>'Team 2'!C75</f>
        <v/>
      </c>
      <c r="E175" s="37" t="str">
        <f t="shared" si="29"/>
        <v/>
      </c>
      <c r="F175" s="29" t="str">
        <f t="shared" si="30"/>
        <v>JV</v>
      </c>
      <c r="H175" t="str">
        <f t="shared" si="23"/>
        <v/>
      </c>
      <c r="I175" t="str">
        <f t="shared" si="24"/>
        <v/>
      </c>
      <c r="J175">
        <f t="shared" si="25"/>
        <v>0</v>
      </c>
      <c r="K175" t="str">
        <f t="shared" si="26"/>
        <v>CC</v>
      </c>
      <c r="L175" t="str">
        <f t="shared" si="27"/>
        <v/>
      </c>
      <c r="M175" t="str">
        <f t="shared" si="28"/>
        <v/>
      </c>
    </row>
    <row r="176" spans="1:13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19"/>
        <v>CC</v>
      </c>
      <c r="D176" s="28" t="str">
        <f>'Team 2'!C76</f>
        <v/>
      </c>
      <c r="E176" s="37" t="str">
        <f t="shared" si="29"/>
        <v/>
      </c>
      <c r="F176" s="29" t="str">
        <f t="shared" si="30"/>
        <v>JV</v>
      </c>
      <c r="H176" t="str">
        <f t="shared" si="23"/>
        <v/>
      </c>
      <c r="I176" t="str">
        <f t="shared" si="24"/>
        <v/>
      </c>
      <c r="J176">
        <f t="shared" si="25"/>
        <v>0</v>
      </c>
      <c r="K176" t="str">
        <f t="shared" si="26"/>
        <v>CC</v>
      </c>
      <c r="L176" t="str">
        <f t="shared" si="27"/>
        <v/>
      </c>
      <c r="M176" t="str">
        <f t="shared" si="28"/>
        <v/>
      </c>
    </row>
    <row r="177" spans="1:13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19"/>
        <v>CC</v>
      </c>
      <c r="D177" s="28" t="str">
        <f>'Team 2'!C77</f>
        <v/>
      </c>
      <c r="E177" s="37" t="str">
        <f t="shared" si="29"/>
        <v/>
      </c>
      <c r="F177" s="29" t="str">
        <f t="shared" si="30"/>
        <v>JV</v>
      </c>
      <c r="H177" t="str">
        <f t="shared" si="23"/>
        <v/>
      </c>
      <c r="I177" t="str">
        <f t="shared" si="24"/>
        <v/>
      </c>
      <c r="J177">
        <f t="shared" si="25"/>
        <v>0</v>
      </c>
      <c r="K177" t="str">
        <f t="shared" si="26"/>
        <v>CC</v>
      </c>
      <c r="L177" t="str">
        <f t="shared" si="27"/>
        <v/>
      </c>
      <c r="M177" t="str">
        <f t="shared" si="28"/>
        <v/>
      </c>
    </row>
    <row r="178" spans="1:13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19"/>
        <v>CC</v>
      </c>
      <c r="D178" s="28" t="str">
        <f>'Team 2'!C78</f>
        <v/>
      </c>
      <c r="E178" s="37" t="str">
        <f t="shared" si="29"/>
        <v/>
      </c>
      <c r="F178" s="29" t="str">
        <f t="shared" si="30"/>
        <v>JV</v>
      </c>
      <c r="H178" t="str">
        <f t="shared" si="23"/>
        <v/>
      </c>
      <c r="I178" t="str">
        <f t="shared" si="24"/>
        <v/>
      </c>
      <c r="J178">
        <f t="shared" si="25"/>
        <v>0</v>
      </c>
      <c r="K178" t="str">
        <f t="shared" si="26"/>
        <v>CC</v>
      </c>
      <c r="L178" t="str">
        <f t="shared" si="27"/>
        <v/>
      </c>
      <c r="M178" t="str">
        <f t="shared" si="28"/>
        <v/>
      </c>
    </row>
    <row r="179" spans="1:13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19"/>
        <v>CC</v>
      </c>
      <c r="D179" s="28" t="str">
        <f>'Team 2'!C79</f>
        <v/>
      </c>
      <c r="E179" s="37" t="str">
        <f t="shared" si="29"/>
        <v/>
      </c>
      <c r="F179" s="29" t="str">
        <f t="shared" si="30"/>
        <v>JV</v>
      </c>
      <c r="H179" t="str">
        <f t="shared" si="23"/>
        <v/>
      </c>
      <c r="I179" t="str">
        <f t="shared" si="24"/>
        <v/>
      </c>
      <c r="J179">
        <f t="shared" si="25"/>
        <v>0</v>
      </c>
      <c r="K179" t="str">
        <f t="shared" si="26"/>
        <v>CC</v>
      </c>
      <c r="L179" t="str">
        <f t="shared" si="27"/>
        <v/>
      </c>
      <c r="M179" t="str">
        <f t="shared" si="28"/>
        <v/>
      </c>
    </row>
    <row r="180" spans="1:13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19"/>
        <v>CC</v>
      </c>
      <c r="D180" s="28" t="str">
        <f>'Team 2'!C80</f>
        <v/>
      </c>
      <c r="E180" s="37" t="str">
        <f t="shared" si="29"/>
        <v/>
      </c>
      <c r="F180" s="29" t="str">
        <f t="shared" si="30"/>
        <v>JV</v>
      </c>
      <c r="H180" t="str">
        <f t="shared" si="23"/>
        <v/>
      </c>
      <c r="I180" t="str">
        <f t="shared" si="24"/>
        <v/>
      </c>
      <c r="J180">
        <f t="shared" si="25"/>
        <v>0</v>
      </c>
      <c r="K180" t="str">
        <f t="shared" si="26"/>
        <v>CC</v>
      </c>
      <c r="L180" t="str">
        <f t="shared" si="27"/>
        <v/>
      </c>
      <c r="M180" t="str">
        <f t="shared" si="28"/>
        <v/>
      </c>
    </row>
    <row r="181" spans="1:13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19"/>
        <v>CC</v>
      </c>
      <c r="D181" s="28" t="str">
        <f>'Team 2'!C81</f>
        <v/>
      </c>
      <c r="E181" s="37" t="str">
        <f t="shared" si="29"/>
        <v/>
      </c>
      <c r="F181" s="29" t="str">
        <f t="shared" si="30"/>
        <v>JV</v>
      </c>
      <c r="H181" t="str">
        <f t="shared" si="23"/>
        <v/>
      </c>
      <c r="I181" t="str">
        <f t="shared" si="24"/>
        <v/>
      </c>
      <c r="J181">
        <f t="shared" si="25"/>
        <v>0</v>
      </c>
      <c r="K181" t="str">
        <f t="shared" si="26"/>
        <v>CC</v>
      </c>
      <c r="L181" t="str">
        <f t="shared" si="27"/>
        <v/>
      </c>
      <c r="M181" t="str">
        <f t="shared" si="28"/>
        <v/>
      </c>
    </row>
    <row r="182" spans="1:13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19"/>
        <v>CC</v>
      </c>
      <c r="D182" s="28" t="str">
        <f>'Team 2'!C82</f>
        <v/>
      </c>
      <c r="E182" s="37" t="str">
        <f t="shared" si="29"/>
        <v/>
      </c>
      <c r="F182" s="29" t="str">
        <f t="shared" si="30"/>
        <v>JV</v>
      </c>
      <c r="H182" t="str">
        <f t="shared" si="23"/>
        <v/>
      </c>
      <c r="I182" t="str">
        <f t="shared" si="24"/>
        <v/>
      </c>
      <c r="J182">
        <f t="shared" si="25"/>
        <v>0</v>
      </c>
      <c r="K182" t="str">
        <f t="shared" si="26"/>
        <v>CC</v>
      </c>
      <c r="L182" t="str">
        <f t="shared" si="27"/>
        <v/>
      </c>
      <c r="M182" t="str">
        <f t="shared" si="28"/>
        <v/>
      </c>
    </row>
    <row r="183" spans="1:13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19"/>
        <v>CC</v>
      </c>
      <c r="D183" s="28" t="str">
        <f>'Team 2'!C83</f>
        <v/>
      </c>
      <c r="E183" s="37" t="str">
        <f t="shared" si="29"/>
        <v/>
      </c>
      <c r="F183" s="29" t="str">
        <f t="shared" si="30"/>
        <v>JV</v>
      </c>
      <c r="H183" t="str">
        <f t="shared" si="23"/>
        <v/>
      </c>
      <c r="I183" t="str">
        <f t="shared" si="24"/>
        <v/>
      </c>
      <c r="J183">
        <f t="shared" si="25"/>
        <v>0</v>
      </c>
      <c r="K183" t="str">
        <f t="shared" si="26"/>
        <v>CC</v>
      </c>
      <c r="L183" t="str">
        <f t="shared" si="27"/>
        <v/>
      </c>
      <c r="M183" t="str">
        <f t="shared" si="28"/>
        <v/>
      </c>
    </row>
    <row r="184" spans="1:13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19"/>
        <v>CC</v>
      </c>
      <c r="D184" s="28" t="str">
        <f>'Team 2'!C84</f>
        <v/>
      </c>
      <c r="E184" s="37" t="str">
        <f t="shared" si="29"/>
        <v/>
      </c>
      <c r="F184" s="29" t="str">
        <f t="shared" si="30"/>
        <v>JV</v>
      </c>
      <c r="H184" t="str">
        <f t="shared" si="23"/>
        <v/>
      </c>
      <c r="I184" t="str">
        <f t="shared" si="24"/>
        <v/>
      </c>
      <c r="J184">
        <f t="shared" si="25"/>
        <v>0</v>
      </c>
      <c r="K184" t="str">
        <f t="shared" si="26"/>
        <v>CC</v>
      </c>
      <c r="L184" t="str">
        <f t="shared" si="27"/>
        <v/>
      </c>
      <c r="M184" t="str">
        <f t="shared" si="28"/>
        <v/>
      </c>
    </row>
    <row r="185" spans="1:13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19"/>
        <v>CC</v>
      </c>
      <c r="D185" s="28" t="str">
        <f>'Team 2'!C85</f>
        <v/>
      </c>
      <c r="E185" s="37" t="str">
        <f t="shared" si="29"/>
        <v/>
      </c>
      <c r="F185" s="29" t="str">
        <f t="shared" si="30"/>
        <v>JV</v>
      </c>
      <c r="H185" t="str">
        <f t="shared" si="23"/>
        <v/>
      </c>
      <c r="I185" t="str">
        <f t="shared" si="24"/>
        <v/>
      </c>
      <c r="J185">
        <f t="shared" si="25"/>
        <v>0</v>
      </c>
      <c r="K185" t="str">
        <f t="shared" si="26"/>
        <v>CC</v>
      </c>
      <c r="L185" t="str">
        <f t="shared" si="27"/>
        <v/>
      </c>
      <c r="M185" t="str">
        <f t="shared" si="28"/>
        <v/>
      </c>
    </row>
    <row r="186" spans="1:13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19"/>
        <v>CC</v>
      </c>
      <c r="D186" s="28" t="str">
        <f>'Team 2'!C86</f>
        <v/>
      </c>
      <c r="E186" s="37" t="str">
        <f t="shared" si="29"/>
        <v/>
      </c>
      <c r="F186" s="29" t="str">
        <f t="shared" si="30"/>
        <v>JV</v>
      </c>
      <c r="H186" t="str">
        <f t="shared" si="23"/>
        <v/>
      </c>
      <c r="I186" t="str">
        <f t="shared" si="24"/>
        <v/>
      </c>
      <c r="J186">
        <f t="shared" si="25"/>
        <v>0</v>
      </c>
      <c r="K186" t="str">
        <f t="shared" si="26"/>
        <v>CC</v>
      </c>
      <c r="L186" t="str">
        <f t="shared" si="27"/>
        <v/>
      </c>
      <c r="M186" t="str">
        <f t="shared" si="28"/>
        <v/>
      </c>
    </row>
    <row r="187" spans="1:13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19"/>
        <v>CC</v>
      </c>
      <c r="D187" s="28" t="str">
        <f>'Team 2'!C87</f>
        <v/>
      </c>
      <c r="E187" s="37" t="str">
        <f t="shared" si="29"/>
        <v/>
      </c>
      <c r="F187" s="29" t="str">
        <f t="shared" si="30"/>
        <v>JV</v>
      </c>
      <c r="H187" t="str">
        <f t="shared" si="23"/>
        <v/>
      </c>
      <c r="I187" t="str">
        <f t="shared" si="24"/>
        <v/>
      </c>
      <c r="J187">
        <f t="shared" si="25"/>
        <v>0</v>
      </c>
      <c r="K187" t="str">
        <f t="shared" si="26"/>
        <v>CC</v>
      </c>
      <c r="L187" t="str">
        <f t="shared" si="27"/>
        <v/>
      </c>
      <c r="M187" t="str">
        <f t="shared" si="28"/>
        <v/>
      </c>
    </row>
    <row r="188" spans="1:13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19"/>
        <v>CC</v>
      </c>
      <c r="D188" s="28" t="str">
        <f>'Team 2'!C88</f>
        <v/>
      </c>
      <c r="E188" s="37" t="str">
        <f t="shared" si="29"/>
        <v/>
      </c>
      <c r="F188" s="29" t="str">
        <f t="shared" si="30"/>
        <v>JV</v>
      </c>
      <c r="H188" t="str">
        <f t="shared" si="23"/>
        <v/>
      </c>
      <c r="I188" t="str">
        <f t="shared" si="24"/>
        <v/>
      </c>
      <c r="J188">
        <f t="shared" si="25"/>
        <v>0</v>
      </c>
      <c r="K188" t="str">
        <f t="shared" si="26"/>
        <v>CC</v>
      </c>
      <c r="L188" t="str">
        <f t="shared" si="27"/>
        <v/>
      </c>
      <c r="M188" t="str">
        <f t="shared" si="28"/>
        <v/>
      </c>
    </row>
    <row r="189" spans="1:13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19"/>
        <v>CC</v>
      </c>
      <c r="D189" s="28" t="str">
        <f>'Team 2'!C89</f>
        <v/>
      </c>
      <c r="E189" s="37" t="str">
        <f t="shared" si="29"/>
        <v/>
      </c>
      <c r="F189" s="29" t="str">
        <f t="shared" si="30"/>
        <v>JV</v>
      </c>
      <c r="H189" t="str">
        <f t="shared" si="23"/>
        <v/>
      </c>
      <c r="I189" t="str">
        <f t="shared" si="24"/>
        <v/>
      </c>
      <c r="J189">
        <f t="shared" si="25"/>
        <v>0</v>
      </c>
      <c r="K189" t="str">
        <f t="shared" si="26"/>
        <v>CC</v>
      </c>
      <c r="L189" t="str">
        <f t="shared" si="27"/>
        <v/>
      </c>
      <c r="M189" t="str">
        <f t="shared" si="28"/>
        <v/>
      </c>
    </row>
    <row r="190" spans="1:13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19"/>
        <v>CC</v>
      </c>
      <c r="D190" s="28" t="str">
        <f>'Team 2'!C90</f>
        <v/>
      </c>
      <c r="E190" s="37" t="str">
        <f t="shared" si="29"/>
        <v/>
      </c>
      <c r="F190" s="29" t="str">
        <f t="shared" si="30"/>
        <v>JV</v>
      </c>
      <c r="H190" t="str">
        <f t="shared" si="23"/>
        <v/>
      </c>
      <c r="I190" t="str">
        <f t="shared" si="24"/>
        <v/>
      </c>
      <c r="J190">
        <f t="shared" si="25"/>
        <v>0</v>
      </c>
      <c r="K190" t="str">
        <f t="shared" si="26"/>
        <v>CC</v>
      </c>
      <c r="L190" t="str">
        <f t="shared" si="27"/>
        <v/>
      </c>
      <c r="M190" t="str">
        <f t="shared" si="28"/>
        <v/>
      </c>
    </row>
    <row r="191" spans="1:13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19"/>
        <v>CC</v>
      </c>
      <c r="D191" s="28" t="str">
        <f>'Team 2'!C91</f>
        <v/>
      </c>
      <c r="E191" s="37" t="str">
        <f t="shared" si="29"/>
        <v/>
      </c>
      <c r="F191" s="29" t="str">
        <f t="shared" si="30"/>
        <v>JV</v>
      </c>
      <c r="H191" t="str">
        <f t="shared" si="23"/>
        <v/>
      </c>
      <c r="I191" t="str">
        <f t="shared" si="24"/>
        <v/>
      </c>
      <c r="J191">
        <f t="shared" si="25"/>
        <v>0</v>
      </c>
      <c r="K191" t="str">
        <f t="shared" si="26"/>
        <v>CC</v>
      </c>
      <c r="L191" t="str">
        <f t="shared" si="27"/>
        <v/>
      </c>
      <c r="M191" t="str">
        <f t="shared" si="28"/>
        <v/>
      </c>
    </row>
    <row r="192" spans="1:13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19"/>
        <v>CC</v>
      </c>
      <c r="D192" s="28" t="str">
        <f>'Team 2'!C92</f>
        <v/>
      </c>
      <c r="E192" s="37" t="str">
        <f t="shared" si="29"/>
        <v/>
      </c>
      <c r="F192" s="29" t="str">
        <f t="shared" si="30"/>
        <v>JV</v>
      </c>
      <c r="H192" t="str">
        <f t="shared" si="23"/>
        <v/>
      </c>
      <c r="I192" t="str">
        <f t="shared" si="24"/>
        <v/>
      </c>
      <c r="J192">
        <f t="shared" si="25"/>
        <v>0</v>
      </c>
      <c r="K192" t="str">
        <f t="shared" si="26"/>
        <v>CC</v>
      </c>
      <c r="L192" t="str">
        <f t="shared" si="27"/>
        <v/>
      </c>
      <c r="M192" t="str">
        <f t="shared" si="28"/>
        <v/>
      </c>
    </row>
    <row r="193" spans="1:13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19"/>
        <v>CC</v>
      </c>
      <c r="D193" s="28" t="str">
        <f>'Team 2'!C93</f>
        <v/>
      </c>
      <c r="E193" s="37" t="str">
        <f t="shared" si="29"/>
        <v/>
      </c>
      <c r="F193" s="29" t="str">
        <f t="shared" si="30"/>
        <v>JV</v>
      </c>
      <c r="H193" t="str">
        <f t="shared" si="23"/>
        <v/>
      </c>
      <c r="I193" t="str">
        <f t="shared" si="24"/>
        <v/>
      </c>
      <c r="J193">
        <f t="shared" si="25"/>
        <v>0</v>
      </c>
      <c r="K193" t="str">
        <f t="shared" si="26"/>
        <v>CC</v>
      </c>
      <c r="L193" t="str">
        <f t="shared" si="27"/>
        <v/>
      </c>
      <c r="M193" t="str">
        <f t="shared" si="28"/>
        <v/>
      </c>
    </row>
    <row r="194" spans="1:13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19"/>
        <v>CC</v>
      </c>
      <c r="D194" s="28" t="str">
        <f>'Team 2'!C94</f>
        <v/>
      </c>
      <c r="E194" s="37" t="str">
        <f t="shared" si="29"/>
        <v/>
      </c>
      <c r="F194" s="29" t="str">
        <f t="shared" si="30"/>
        <v>JV</v>
      </c>
      <c r="H194" t="str">
        <f t="shared" si="23"/>
        <v/>
      </c>
      <c r="I194" t="str">
        <f t="shared" si="24"/>
        <v/>
      </c>
      <c r="J194">
        <f t="shared" si="25"/>
        <v>0</v>
      </c>
      <c r="K194" t="str">
        <f t="shared" si="26"/>
        <v>CC</v>
      </c>
      <c r="L194" t="str">
        <f t="shared" si="27"/>
        <v/>
      </c>
      <c r="M194" t="str">
        <f t="shared" si="28"/>
        <v/>
      </c>
    </row>
    <row r="195" spans="1:13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19"/>
        <v>CC</v>
      </c>
      <c r="D195" s="28" t="str">
        <f>'Team 2'!C95</f>
        <v/>
      </c>
      <c r="E195" s="37" t="str">
        <f t="shared" si="29"/>
        <v/>
      </c>
      <c r="F195" s="29" t="str">
        <f t="shared" si="30"/>
        <v>JV</v>
      </c>
      <c r="H195" t="str">
        <f t="shared" si="23"/>
        <v/>
      </c>
      <c r="I195" t="str">
        <f t="shared" si="24"/>
        <v/>
      </c>
      <c r="J195">
        <f t="shared" si="25"/>
        <v>0</v>
      </c>
      <c r="K195" t="str">
        <f t="shared" si="26"/>
        <v>CC</v>
      </c>
      <c r="L195" t="str">
        <f t="shared" si="27"/>
        <v/>
      </c>
      <c r="M195" t="str">
        <f t="shared" si="28"/>
        <v/>
      </c>
    </row>
    <row r="196" spans="1:13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19"/>
        <v>CC</v>
      </c>
      <c r="D196" s="28" t="str">
        <f>'Team 2'!C96</f>
        <v/>
      </c>
      <c r="E196" s="37" t="str">
        <f t="shared" si="29"/>
        <v/>
      </c>
      <c r="F196" s="29" t="str">
        <f t="shared" si="30"/>
        <v>JV</v>
      </c>
      <c r="H196" t="str">
        <f t="shared" si="23"/>
        <v/>
      </c>
      <c r="I196" t="str">
        <f t="shared" si="24"/>
        <v/>
      </c>
      <c r="J196">
        <f t="shared" si="25"/>
        <v>0</v>
      </c>
      <c r="K196" t="str">
        <f t="shared" si="26"/>
        <v>CC</v>
      </c>
      <c r="L196" t="str">
        <f t="shared" si="27"/>
        <v/>
      </c>
      <c r="M196" t="str">
        <f t="shared" si="28"/>
        <v/>
      </c>
    </row>
    <row r="197" spans="1:13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19"/>
        <v>CC</v>
      </c>
      <c r="D197" s="28" t="str">
        <f>'Team 2'!C97</f>
        <v/>
      </c>
      <c r="E197" s="37" t="str">
        <f t="shared" si="29"/>
        <v/>
      </c>
      <c r="F197" s="29" t="str">
        <f t="shared" si="30"/>
        <v>JV</v>
      </c>
      <c r="H197" t="str">
        <f t="shared" si="23"/>
        <v/>
      </c>
      <c r="I197" t="str">
        <f t="shared" si="24"/>
        <v/>
      </c>
      <c r="J197">
        <f t="shared" si="25"/>
        <v>0</v>
      </c>
      <c r="K197" t="str">
        <f t="shared" si="26"/>
        <v>CC</v>
      </c>
      <c r="L197" t="str">
        <f t="shared" si="27"/>
        <v/>
      </c>
      <c r="M197" t="str">
        <f t="shared" si="28"/>
        <v/>
      </c>
    </row>
    <row r="198" spans="1:13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19"/>
        <v>CC</v>
      </c>
      <c r="D198" s="28" t="str">
        <f>'Team 2'!C98</f>
        <v/>
      </c>
      <c r="E198" s="37" t="str">
        <f t="shared" si="29"/>
        <v/>
      </c>
      <c r="F198" s="29" t="str">
        <f t="shared" si="30"/>
        <v>JV</v>
      </c>
      <c r="H198" t="str">
        <f t="shared" ref="H198:H261" si="31">IF(F198="JV","",A198)</f>
        <v/>
      </c>
      <c r="I198" t="str">
        <f t="shared" ref="I198:I261" si="32">IFERROR(RANK(H198,$H$5:$H$304,1),"")</f>
        <v/>
      </c>
      <c r="J198">
        <f t="shared" ref="J198:J261" si="33">B198</f>
        <v>0</v>
      </c>
      <c r="K198" t="str">
        <f t="shared" ref="K198:K261" si="34">C198</f>
        <v>CC</v>
      </c>
      <c r="L198" t="str">
        <f t="shared" ref="L198:L261" si="35">D198</f>
        <v/>
      </c>
      <c r="M198" t="str">
        <f t="shared" ref="M198:M261" si="36">E198</f>
        <v/>
      </c>
    </row>
    <row r="199" spans="1:13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19"/>
        <v>CC</v>
      </c>
      <c r="D199" s="28" t="str">
        <f>'Team 2'!C99</f>
        <v/>
      </c>
      <c r="E199" s="37" t="str">
        <f t="shared" si="29"/>
        <v/>
      </c>
      <c r="F199" s="29" t="str">
        <f t="shared" si="30"/>
        <v>JV</v>
      </c>
      <c r="H199" t="str">
        <f t="shared" si="31"/>
        <v/>
      </c>
      <c r="I199" t="str">
        <f t="shared" si="32"/>
        <v/>
      </c>
      <c r="J199">
        <f t="shared" si="33"/>
        <v>0</v>
      </c>
      <c r="K199" t="str">
        <f t="shared" si="34"/>
        <v>CC</v>
      </c>
      <c r="L199" t="str">
        <f t="shared" si="35"/>
        <v/>
      </c>
      <c r="M199" t="str">
        <f t="shared" si="36"/>
        <v/>
      </c>
    </row>
    <row r="200" spans="1:13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19"/>
        <v>CC</v>
      </c>
      <c r="D200" s="28" t="str">
        <f>'Team 2'!C100</f>
        <v/>
      </c>
      <c r="E200" s="37" t="str">
        <f t="shared" si="29"/>
        <v/>
      </c>
      <c r="F200" s="29" t="str">
        <f t="shared" si="30"/>
        <v>JV</v>
      </c>
      <c r="H200" t="str">
        <f t="shared" si="31"/>
        <v/>
      </c>
      <c r="I200" t="str">
        <f t="shared" si="32"/>
        <v/>
      </c>
      <c r="J200">
        <f t="shared" si="33"/>
        <v>0</v>
      </c>
      <c r="K200" t="str">
        <f t="shared" si="34"/>
        <v>CC</v>
      </c>
      <c r="L200" t="str">
        <f t="shared" si="35"/>
        <v/>
      </c>
      <c r="M200" t="str">
        <f t="shared" si="36"/>
        <v/>
      </c>
    </row>
    <row r="201" spans="1:13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19"/>
        <v>CC</v>
      </c>
      <c r="D201" s="28" t="str">
        <f>'Team 2'!C101</f>
        <v/>
      </c>
      <c r="E201" s="37" t="str">
        <f t="shared" si="29"/>
        <v/>
      </c>
      <c r="F201" s="29" t="str">
        <f t="shared" si="30"/>
        <v>JV</v>
      </c>
      <c r="H201" t="str">
        <f t="shared" si="31"/>
        <v/>
      </c>
      <c r="I201" t="str">
        <f t="shared" si="32"/>
        <v/>
      </c>
      <c r="J201">
        <f t="shared" si="33"/>
        <v>0</v>
      </c>
      <c r="K201" t="str">
        <f t="shared" si="34"/>
        <v>CC</v>
      </c>
      <c r="L201" t="str">
        <f t="shared" si="35"/>
        <v/>
      </c>
      <c r="M201" t="str">
        <f t="shared" si="36"/>
        <v/>
      </c>
    </row>
    <row r="202" spans="1:13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19"/>
        <v>CC</v>
      </c>
      <c r="D202" s="28" t="str">
        <f>'Team 2'!C102</f>
        <v/>
      </c>
      <c r="E202" s="37" t="str">
        <f t="shared" si="29"/>
        <v/>
      </c>
      <c r="F202" s="29" t="str">
        <f t="shared" si="30"/>
        <v>JV</v>
      </c>
      <c r="H202" t="str">
        <f t="shared" si="31"/>
        <v/>
      </c>
      <c r="I202" t="str">
        <f t="shared" si="32"/>
        <v/>
      </c>
      <c r="J202">
        <f t="shared" si="33"/>
        <v>0</v>
      </c>
      <c r="K202" t="str">
        <f t="shared" si="34"/>
        <v>CC</v>
      </c>
      <c r="L202" t="str">
        <f t="shared" si="35"/>
        <v/>
      </c>
      <c r="M202" t="str">
        <f t="shared" si="36"/>
        <v/>
      </c>
    </row>
    <row r="203" spans="1:13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19"/>
        <v>CC</v>
      </c>
      <c r="D203" s="28" t="str">
        <f>'Team 2'!C103</f>
        <v/>
      </c>
      <c r="E203" s="37" t="str">
        <f t="shared" si="29"/>
        <v/>
      </c>
      <c r="F203" s="29" t="str">
        <f t="shared" si="30"/>
        <v>JV</v>
      </c>
      <c r="H203" t="str">
        <f t="shared" si="31"/>
        <v/>
      </c>
      <c r="I203" t="str">
        <f t="shared" si="32"/>
        <v/>
      </c>
      <c r="J203">
        <f t="shared" si="33"/>
        <v>0</v>
      </c>
      <c r="K203" t="str">
        <f t="shared" si="34"/>
        <v>CC</v>
      </c>
      <c r="L203" t="str">
        <f t="shared" si="35"/>
        <v/>
      </c>
      <c r="M203" t="str">
        <f t="shared" si="36"/>
        <v/>
      </c>
    </row>
    <row r="204" spans="1:13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19"/>
        <v>CC</v>
      </c>
      <c r="D204" s="30" t="str">
        <f>'Team 2'!C104</f>
        <v/>
      </c>
      <c r="E204" s="31" t="str">
        <f t="shared" si="29"/>
        <v/>
      </c>
      <c r="F204" s="31" t="str">
        <f t="shared" si="30"/>
        <v>JV</v>
      </c>
      <c r="H204" t="str">
        <f t="shared" si="31"/>
        <v/>
      </c>
      <c r="I204" t="str">
        <f t="shared" si="32"/>
        <v/>
      </c>
      <c r="J204">
        <f t="shared" si="33"/>
        <v>0</v>
      </c>
      <c r="K204" t="str">
        <f t="shared" si="34"/>
        <v>CC</v>
      </c>
      <c r="L204" t="str">
        <f t="shared" si="35"/>
        <v/>
      </c>
      <c r="M204" t="str">
        <f t="shared" si="36"/>
        <v/>
      </c>
    </row>
    <row r="205" spans="1:13" x14ac:dyDescent="0.25">
      <c r="A205" s="29">
        <f>IF('Team 3'!A5&lt;&gt;"",'Team 3'!A5,"")</f>
        <v>38</v>
      </c>
      <c r="B205" s="34" t="str">
        <f>'Team 3'!B5</f>
        <v>Angel Daniel</v>
      </c>
      <c r="C205" s="29" t="str">
        <f t="shared" ref="C205:C304" si="37">_Abb3</f>
        <v>S</v>
      </c>
      <c r="D205" s="28" t="str">
        <f>'Team 3'!C5</f>
        <v>21.36</v>
      </c>
      <c r="E205" s="29">
        <f t="shared" ref="E205:E230" si="38">IF(A205&lt;&gt;"",RANK(A205,$A$205:$A$304,1),"")</f>
        <v>9</v>
      </c>
      <c r="F205" s="29" t="str">
        <f t="shared" ref="F205:F243" si="39">IF(E205&lt;=8,"Var","JV")</f>
        <v>JV</v>
      </c>
      <c r="H205" t="str">
        <f t="shared" si="31"/>
        <v/>
      </c>
      <c r="I205" t="str">
        <f t="shared" si="32"/>
        <v/>
      </c>
      <c r="J205" t="str">
        <f t="shared" si="33"/>
        <v>Angel Daniel</v>
      </c>
      <c r="K205" t="str">
        <f t="shared" si="34"/>
        <v>S</v>
      </c>
      <c r="L205" t="str">
        <f t="shared" si="35"/>
        <v>21.36</v>
      </c>
      <c r="M205">
        <f t="shared" si="36"/>
        <v>9</v>
      </c>
    </row>
    <row r="206" spans="1:13" x14ac:dyDescent="0.25">
      <c r="A206" s="29">
        <f>IF('Team 3'!A6&lt;&gt;"",'Team 3'!A6,"")</f>
        <v>16</v>
      </c>
      <c r="B206" s="34" t="str">
        <f>'Team 3'!B6</f>
        <v>Ben Stickler</v>
      </c>
      <c r="C206" s="29" t="str">
        <f t="shared" si="37"/>
        <v>S</v>
      </c>
      <c r="D206" s="28" t="str">
        <f>'Team 3'!C6</f>
        <v>19.28</v>
      </c>
      <c r="E206" s="29">
        <f t="shared" si="38"/>
        <v>2</v>
      </c>
      <c r="F206" s="29" t="str">
        <f t="shared" si="39"/>
        <v>Var</v>
      </c>
      <c r="H206">
        <f t="shared" si="31"/>
        <v>16</v>
      </c>
      <c r="I206">
        <f t="shared" si="32"/>
        <v>16</v>
      </c>
      <c r="J206" t="str">
        <f t="shared" si="33"/>
        <v>Ben Stickler</v>
      </c>
      <c r="K206" t="str">
        <f t="shared" si="34"/>
        <v>S</v>
      </c>
      <c r="L206" t="str">
        <f t="shared" si="35"/>
        <v>19.28</v>
      </c>
      <c r="M206">
        <f t="shared" si="36"/>
        <v>2</v>
      </c>
    </row>
    <row r="207" spans="1:13" x14ac:dyDescent="0.25">
      <c r="A207" s="29">
        <f>IF('Team 3'!A7&lt;&gt;"",'Team 3'!A7,"")</f>
        <v>36</v>
      </c>
      <c r="B207" s="34" t="str">
        <f>'Team 3'!B7</f>
        <v>Jose Serrano</v>
      </c>
      <c r="C207" s="29" t="str">
        <f t="shared" si="37"/>
        <v>S</v>
      </c>
      <c r="D207" s="28" t="str">
        <f>'Team 3'!C7</f>
        <v>21.27</v>
      </c>
      <c r="E207" s="29">
        <f t="shared" si="38"/>
        <v>7</v>
      </c>
      <c r="F207" s="29" t="str">
        <f t="shared" si="39"/>
        <v>Var</v>
      </c>
      <c r="H207">
        <f t="shared" si="31"/>
        <v>36</v>
      </c>
      <c r="I207">
        <f t="shared" si="32"/>
        <v>23</v>
      </c>
      <c r="J207" t="str">
        <f t="shared" si="33"/>
        <v>Jose Serrano</v>
      </c>
      <c r="K207" t="str">
        <f t="shared" si="34"/>
        <v>S</v>
      </c>
      <c r="L207" t="str">
        <f t="shared" si="35"/>
        <v>21.27</v>
      </c>
      <c r="M207">
        <f t="shared" si="36"/>
        <v>7</v>
      </c>
    </row>
    <row r="208" spans="1:13" x14ac:dyDescent="0.25">
      <c r="A208" s="29">
        <f>IF('Team 3'!A8&lt;&gt;"",'Team 3'!A8,"")</f>
        <v>37</v>
      </c>
      <c r="B208" s="34" t="str">
        <f>'Team 3'!B8</f>
        <v>Aidan McBride</v>
      </c>
      <c r="C208" s="29" t="str">
        <f t="shared" si="37"/>
        <v>S</v>
      </c>
      <c r="D208" s="28" t="str">
        <f>'Team 3'!C8</f>
        <v>21.28</v>
      </c>
      <c r="E208" s="29">
        <f t="shared" si="38"/>
        <v>8</v>
      </c>
      <c r="F208" s="29" t="str">
        <f t="shared" si="39"/>
        <v>Var</v>
      </c>
      <c r="H208">
        <f t="shared" si="31"/>
        <v>37</v>
      </c>
      <c r="I208">
        <f t="shared" si="32"/>
        <v>24</v>
      </c>
      <c r="J208" t="str">
        <f t="shared" si="33"/>
        <v>Aidan McBride</v>
      </c>
      <c r="K208" t="str">
        <f t="shared" si="34"/>
        <v>S</v>
      </c>
      <c r="L208" t="str">
        <f t="shared" si="35"/>
        <v>21.28</v>
      </c>
      <c r="M208">
        <f t="shared" si="36"/>
        <v>8</v>
      </c>
    </row>
    <row r="209" spans="1:13" x14ac:dyDescent="0.25">
      <c r="A209" s="29">
        <f>IF('Team 3'!A9&lt;&gt;"",'Team 3'!A9,"")</f>
        <v>32</v>
      </c>
      <c r="B209" s="34" t="str">
        <f>'Team 3'!B9</f>
        <v>Dan Keller</v>
      </c>
      <c r="C209" s="29" t="str">
        <f t="shared" si="37"/>
        <v>S</v>
      </c>
      <c r="D209" s="28" t="str">
        <f>'Team 3'!C9</f>
        <v>21.11</v>
      </c>
      <c r="E209" s="29">
        <f t="shared" si="38"/>
        <v>5</v>
      </c>
      <c r="F209" s="29" t="str">
        <f t="shared" si="39"/>
        <v>Var</v>
      </c>
      <c r="H209">
        <f t="shared" si="31"/>
        <v>32</v>
      </c>
      <c r="I209">
        <f t="shared" si="32"/>
        <v>21</v>
      </c>
      <c r="J209" t="str">
        <f t="shared" si="33"/>
        <v>Dan Keller</v>
      </c>
      <c r="K209" t="str">
        <f t="shared" si="34"/>
        <v>S</v>
      </c>
      <c r="L209" t="str">
        <f t="shared" si="35"/>
        <v>21.11</v>
      </c>
      <c r="M209">
        <f t="shared" si="36"/>
        <v>5</v>
      </c>
    </row>
    <row r="210" spans="1:13" x14ac:dyDescent="0.25">
      <c r="A210" s="29">
        <f>IF('Team 3'!A10&lt;&gt;"",'Team 3'!A10,"")</f>
        <v>26</v>
      </c>
      <c r="B210" s="34" t="str">
        <f>'Team 3'!B10</f>
        <v>Tate Fisher</v>
      </c>
      <c r="C210" s="29" t="str">
        <f t="shared" si="37"/>
        <v>S</v>
      </c>
      <c r="D210" s="28" t="str">
        <f>'Team 3'!C10</f>
        <v>20.30</v>
      </c>
      <c r="E210" s="29">
        <f t="shared" si="38"/>
        <v>3</v>
      </c>
      <c r="F210" s="29" t="str">
        <f t="shared" si="39"/>
        <v>Var</v>
      </c>
      <c r="H210">
        <f t="shared" si="31"/>
        <v>26</v>
      </c>
      <c r="I210">
        <f t="shared" si="32"/>
        <v>19</v>
      </c>
      <c r="J210" t="str">
        <f t="shared" si="33"/>
        <v>Tate Fisher</v>
      </c>
      <c r="K210" t="str">
        <f t="shared" si="34"/>
        <v>S</v>
      </c>
      <c r="L210" t="str">
        <f t="shared" si="35"/>
        <v>20.30</v>
      </c>
      <c r="M210">
        <f t="shared" si="36"/>
        <v>3</v>
      </c>
    </row>
    <row r="211" spans="1:13" x14ac:dyDescent="0.25">
      <c r="A211" s="29">
        <f>IF('Team 3'!A11&lt;&gt;"",'Team 3'!A11,"")</f>
        <v>56</v>
      </c>
      <c r="B211" s="34" t="str">
        <f>'Team 3'!B11</f>
        <v>Evan Hastings</v>
      </c>
      <c r="C211" s="29" t="str">
        <f t="shared" si="37"/>
        <v>S</v>
      </c>
      <c r="D211" s="28" t="str">
        <f>'Team 3'!C11</f>
        <v>24.32</v>
      </c>
      <c r="E211" s="29">
        <f t="shared" si="38"/>
        <v>15</v>
      </c>
      <c r="F211" s="29" t="str">
        <f t="shared" si="39"/>
        <v>JV</v>
      </c>
      <c r="H211" t="str">
        <f t="shared" si="31"/>
        <v/>
      </c>
      <c r="I211" t="str">
        <f t="shared" si="32"/>
        <v/>
      </c>
      <c r="J211" t="str">
        <f t="shared" si="33"/>
        <v>Evan Hastings</v>
      </c>
      <c r="K211" t="str">
        <f t="shared" si="34"/>
        <v>S</v>
      </c>
      <c r="L211" t="str">
        <f t="shared" si="35"/>
        <v>24.32</v>
      </c>
      <c r="M211">
        <f t="shared" si="36"/>
        <v>15</v>
      </c>
    </row>
    <row r="212" spans="1:13" x14ac:dyDescent="0.25">
      <c r="A212" s="29">
        <f>IF('Team 3'!A12&lt;&gt;"",'Team 3'!A12,"")</f>
        <v>27</v>
      </c>
      <c r="B212" s="34" t="str">
        <f>'Team 3'!B12</f>
        <v>Colin Althoff</v>
      </c>
      <c r="C212" s="29" t="str">
        <f t="shared" si="37"/>
        <v>S</v>
      </c>
      <c r="D212" s="28" t="str">
        <f>'Team 3'!C12</f>
        <v>20.47</v>
      </c>
      <c r="E212" s="29">
        <f t="shared" si="38"/>
        <v>4</v>
      </c>
      <c r="F212" s="29" t="str">
        <f t="shared" si="39"/>
        <v>Var</v>
      </c>
      <c r="H212">
        <f t="shared" si="31"/>
        <v>27</v>
      </c>
      <c r="I212">
        <f t="shared" si="32"/>
        <v>20</v>
      </c>
      <c r="J212" t="str">
        <f t="shared" si="33"/>
        <v>Colin Althoff</v>
      </c>
      <c r="K212" t="str">
        <f t="shared" si="34"/>
        <v>S</v>
      </c>
      <c r="L212" t="str">
        <f t="shared" si="35"/>
        <v>20.47</v>
      </c>
      <c r="M212">
        <f t="shared" si="36"/>
        <v>4</v>
      </c>
    </row>
    <row r="213" spans="1:13" x14ac:dyDescent="0.25">
      <c r="A213" s="29">
        <f>IF('Team 3'!A13&lt;&gt;"",'Team 3'!A13,"")</f>
        <v>48</v>
      </c>
      <c r="B213" s="34" t="str">
        <f>'Team 3'!B13</f>
        <v>Brandon Daniel</v>
      </c>
      <c r="C213" s="29" t="str">
        <f t="shared" si="37"/>
        <v>S</v>
      </c>
      <c r="D213" s="28" t="str">
        <f>'Team 3'!C13</f>
        <v>22.54</v>
      </c>
      <c r="E213" s="29">
        <f t="shared" si="38"/>
        <v>13</v>
      </c>
      <c r="F213" s="29" t="str">
        <f t="shared" si="39"/>
        <v>JV</v>
      </c>
      <c r="H213" t="str">
        <f t="shared" si="31"/>
        <v/>
      </c>
      <c r="I213" t="str">
        <f t="shared" si="32"/>
        <v/>
      </c>
      <c r="J213" t="str">
        <f t="shared" si="33"/>
        <v>Brandon Daniel</v>
      </c>
      <c r="K213" t="str">
        <f t="shared" si="34"/>
        <v>S</v>
      </c>
      <c r="L213" t="str">
        <f t="shared" si="35"/>
        <v>22.54</v>
      </c>
      <c r="M213">
        <f t="shared" si="36"/>
        <v>13</v>
      </c>
    </row>
    <row r="214" spans="1:13" x14ac:dyDescent="0.25">
      <c r="A214" s="29">
        <f>IF('Team 3'!A14&lt;&gt;"",'Team 3'!A14,"")</f>
        <v>34</v>
      </c>
      <c r="B214" s="34" t="str">
        <f>'Team 3'!B14</f>
        <v>Nathan Eller</v>
      </c>
      <c r="C214" s="29" t="str">
        <f t="shared" si="37"/>
        <v>S</v>
      </c>
      <c r="D214" s="28" t="str">
        <f>'Team 3'!C14</f>
        <v>21.14</v>
      </c>
      <c r="E214" s="29">
        <f t="shared" si="38"/>
        <v>6</v>
      </c>
      <c r="F214" s="29" t="str">
        <f t="shared" si="39"/>
        <v>Var</v>
      </c>
      <c r="H214">
        <f t="shared" si="31"/>
        <v>34</v>
      </c>
      <c r="I214">
        <f t="shared" si="32"/>
        <v>22</v>
      </c>
      <c r="J214" t="str">
        <f t="shared" si="33"/>
        <v>Nathan Eller</v>
      </c>
      <c r="K214" t="str">
        <f t="shared" si="34"/>
        <v>S</v>
      </c>
      <c r="L214" t="str">
        <f t="shared" si="35"/>
        <v>21.14</v>
      </c>
      <c r="M214">
        <f t="shared" si="36"/>
        <v>6</v>
      </c>
    </row>
    <row r="215" spans="1:13" x14ac:dyDescent="0.25">
      <c r="A215" s="29">
        <f>IF('Team 3'!A15&lt;&gt;"",'Team 3'!A15,"")</f>
        <v>53</v>
      </c>
      <c r="B215" s="34" t="str">
        <f>'Team 3'!B15</f>
        <v>Sean Keller</v>
      </c>
      <c r="C215" s="29" t="str">
        <f t="shared" si="37"/>
        <v>S</v>
      </c>
      <c r="D215" s="28" t="str">
        <f>'Team 3'!C15</f>
        <v>23.58</v>
      </c>
      <c r="E215" s="29">
        <f t="shared" si="38"/>
        <v>14</v>
      </c>
      <c r="F215" s="29" t="str">
        <f t="shared" si="39"/>
        <v>JV</v>
      </c>
      <c r="H215" t="str">
        <f t="shared" si="31"/>
        <v/>
      </c>
      <c r="I215" t="str">
        <f t="shared" si="32"/>
        <v/>
      </c>
      <c r="J215" t="str">
        <f t="shared" si="33"/>
        <v>Sean Keller</v>
      </c>
      <c r="K215" t="str">
        <f t="shared" si="34"/>
        <v>S</v>
      </c>
      <c r="L215" t="str">
        <f t="shared" si="35"/>
        <v>23.58</v>
      </c>
      <c r="M215">
        <f t="shared" si="36"/>
        <v>14</v>
      </c>
    </row>
    <row r="216" spans="1:13" x14ac:dyDescent="0.25">
      <c r="A216" s="29" t="str">
        <f>IF('Team 3'!A16&lt;&gt;"",'Team 3'!A16,"")</f>
        <v/>
      </c>
      <c r="B216" s="34" t="str">
        <f>'Team 3'!B16</f>
        <v>Lance Workman</v>
      </c>
      <c r="C216" s="29" t="str">
        <f t="shared" si="37"/>
        <v>S</v>
      </c>
      <c r="D216" s="28" t="str">
        <f>'Team 3'!C16</f>
        <v/>
      </c>
      <c r="E216" s="29" t="str">
        <f t="shared" si="38"/>
        <v/>
      </c>
      <c r="F216" s="29" t="str">
        <f t="shared" si="39"/>
        <v>JV</v>
      </c>
      <c r="H216" t="str">
        <f t="shared" si="31"/>
        <v/>
      </c>
      <c r="I216" t="str">
        <f t="shared" si="32"/>
        <v/>
      </c>
      <c r="J216" t="str">
        <f t="shared" si="33"/>
        <v>Lance Workman</v>
      </c>
      <c r="K216" t="str">
        <f t="shared" si="34"/>
        <v>S</v>
      </c>
      <c r="L216" t="str">
        <f t="shared" si="35"/>
        <v/>
      </c>
      <c r="M216" t="str">
        <f t="shared" si="36"/>
        <v/>
      </c>
    </row>
    <row r="217" spans="1:13" x14ac:dyDescent="0.25">
      <c r="A217" s="29" t="str">
        <f>IF('Team 3'!A17&lt;&gt;"",'Team 3'!A17,"")</f>
        <v/>
      </c>
      <c r="B217" s="34" t="str">
        <f>'Team 3'!B17</f>
        <v>Josh Kimes</v>
      </c>
      <c r="C217" s="29" t="str">
        <f t="shared" si="37"/>
        <v>S</v>
      </c>
      <c r="D217" s="28" t="str">
        <f>'Team 3'!C17</f>
        <v/>
      </c>
      <c r="E217" s="29" t="str">
        <f t="shared" si="38"/>
        <v/>
      </c>
      <c r="F217" s="29" t="str">
        <f t="shared" si="39"/>
        <v>JV</v>
      </c>
      <c r="H217" t="str">
        <f t="shared" si="31"/>
        <v/>
      </c>
      <c r="I217" t="str">
        <f t="shared" si="32"/>
        <v/>
      </c>
      <c r="J217" t="str">
        <f t="shared" si="33"/>
        <v>Josh Kimes</v>
      </c>
      <c r="K217" t="str">
        <f t="shared" si="34"/>
        <v>S</v>
      </c>
      <c r="L217" t="str">
        <f t="shared" si="35"/>
        <v/>
      </c>
      <c r="M217" t="str">
        <f t="shared" si="36"/>
        <v/>
      </c>
    </row>
    <row r="218" spans="1:13" x14ac:dyDescent="0.25">
      <c r="A218" s="29">
        <f>IF('Team 3'!A18&lt;&gt;"",'Team 3'!A18,"")</f>
        <v>42</v>
      </c>
      <c r="B218" s="34" t="str">
        <f>'Team 3'!B18</f>
        <v>Kyle Stively</v>
      </c>
      <c r="C218" s="29" t="str">
        <f t="shared" si="37"/>
        <v>S</v>
      </c>
      <c r="D218" s="28" t="str">
        <f>'Team 3'!C18</f>
        <v>22.26</v>
      </c>
      <c r="E218" s="29">
        <f t="shared" si="38"/>
        <v>10</v>
      </c>
      <c r="F218" s="29" t="str">
        <f t="shared" si="39"/>
        <v>JV</v>
      </c>
      <c r="H218" t="str">
        <f t="shared" si="31"/>
        <v/>
      </c>
      <c r="I218" t="str">
        <f t="shared" si="32"/>
        <v/>
      </c>
      <c r="J218" t="str">
        <f t="shared" si="33"/>
        <v>Kyle Stively</v>
      </c>
      <c r="K218" t="str">
        <f t="shared" si="34"/>
        <v>S</v>
      </c>
      <c r="L218" t="str">
        <f t="shared" si="35"/>
        <v>22.26</v>
      </c>
      <c r="M218">
        <f t="shared" si="36"/>
        <v>10</v>
      </c>
    </row>
    <row r="219" spans="1:13" x14ac:dyDescent="0.25">
      <c r="A219" s="29">
        <f>IF('Team 3'!A19&lt;&gt;"",'Team 3'!A19,"")</f>
        <v>43</v>
      </c>
      <c r="B219" s="34" t="str">
        <f>'Team 3'!B19</f>
        <v>Mason Sinclair</v>
      </c>
      <c r="C219" s="29" t="str">
        <f t="shared" si="37"/>
        <v>S</v>
      </c>
      <c r="D219" s="28" t="str">
        <f>'Team 3'!C19</f>
        <v>22.30</v>
      </c>
      <c r="E219" s="29">
        <f t="shared" si="38"/>
        <v>11</v>
      </c>
      <c r="F219" s="29" t="str">
        <f t="shared" si="39"/>
        <v>JV</v>
      </c>
      <c r="H219" t="str">
        <f t="shared" si="31"/>
        <v/>
      </c>
      <c r="I219" t="str">
        <f t="shared" si="32"/>
        <v/>
      </c>
      <c r="J219" t="str">
        <f t="shared" si="33"/>
        <v>Mason Sinclair</v>
      </c>
      <c r="K219" t="str">
        <f t="shared" si="34"/>
        <v>S</v>
      </c>
      <c r="L219" t="str">
        <f t="shared" si="35"/>
        <v>22.30</v>
      </c>
      <c r="M219">
        <f t="shared" si="36"/>
        <v>11</v>
      </c>
    </row>
    <row r="220" spans="1:13" x14ac:dyDescent="0.25">
      <c r="A220" s="29" t="str">
        <f>IF('Team 3'!A20&lt;&gt;"",'Team 3'!A20,"")</f>
        <v/>
      </c>
      <c r="B220" s="34" t="str">
        <f>'Team 3'!B20</f>
        <v>Ryan Vanover</v>
      </c>
      <c r="C220" s="29" t="str">
        <f t="shared" si="37"/>
        <v>S</v>
      </c>
      <c r="D220" s="28" t="str">
        <f>'Team 3'!C20</f>
        <v/>
      </c>
      <c r="E220" s="29" t="str">
        <f t="shared" si="38"/>
        <v/>
      </c>
      <c r="F220" s="29" t="str">
        <f t="shared" si="39"/>
        <v>JV</v>
      </c>
      <c r="H220" t="str">
        <f t="shared" si="31"/>
        <v/>
      </c>
      <c r="I220" t="str">
        <f t="shared" si="32"/>
        <v/>
      </c>
      <c r="J220" t="str">
        <f t="shared" si="33"/>
        <v>Ryan Vanover</v>
      </c>
      <c r="K220" t="str">
        <f t="shared" si="34"/>
        <v>S</v>
      </c>
      <c r="L220" t="str">
        <f t="shared" si="35"/>
        <v/>
      </c>
      <c r="M220" t="str">
        <f t="shared" si="36"/>
        <v/>
      </c>
    </row>
    <row r="221" spans="1:13" x14ac:dyDescent="0.25">
      <c r="A221" s="29">
        <f>IF('Team 3'!A21&lt;&gt;"",'Team 3'!A21,"")</f>
        <v>46</v>
      </c>
      <c r="B221" s="34" t="str">
        <f>'Team 3'!B21</f>
        <v>Liam Findley</v>
      </c>
      <c r="C221" s="29" t="str">
        <f t="shared" si="37"/>
        <v>S</v>
      </c>
      <c r="D221" s="28" t="str">
        <f>'Team 3'!C21</f>
        <v>22.50</v>
      </c>
      <c r="E221" s="29">
        <f t="shared" si="38"/>
        <v>12</v>
      </c>
      <c r="F221" s="29" t="str">
        <f t="shared" si="39"/>
        <v>JV</v>
      </c>
      <c r="H221" t="str">
        <f t="shared" si="31"/>
        <v/>
      </c>
      <c r="I221" t="str">
        <f t="shared" si="32"/>
        <v/>
      </c>
      <c r="J221" t="str">
        <f t="shared" si="33"/>
        <v>Liam Findley</v>
      </c>
      <c r="K221" t="str">
        <f t="shared" si="34"/>
        <v>S</v>
      </c>
      <c r="L221" t="str">
        <f t="shared" si="35"/>
        <v>22.50</v>
      </c>
      <c r="M221">
        <f t="shared" si="36"/>
        <v>12</v>
      </c>
    </row>
    <row r="222" spans="1:13" x14ac:dyDescent="0.25">
      <c r="A222" s="29">
        <f>IF('Team 3'!A22&lt;&gt;"",'Team 3'!A22,"")</f>
        <v>11</v>
      </c>
      <c r="B222" s="34" t="str">
        <f>'Team 3'!B22</f>
        <v>Avery Jacobson</v>
      </c>
      <c r="C222" s="29" t="str">
        <f t="shared" si="37"/>
        <v>S</v>
      </c>
      <c r="D222" s="28" t="str">
        <f>'Team 3'!C22</f>
        <v>18.49</v>
      </c>
      <c r="E222" s="29">
        <f t="shared" si="38"/>
        <v>1</v>
      </c>
      <c r="F222" s="29" t="str">
        <f t="shared" si="39"/>
        <v>Var</v>
      </c>
      <c r="H222">
        <f t="shared" si="31"/>
        <v>11</v>
      </c>
      <c r="I222">
        <f t="shared" si="32"/>
        <v>11</v>
      </c>
      <c r="J222" t="str">
        <f t="shared" si="33"/>
        <v>Avery Jacobson</v>
      </c>
      <c r="K222" t="str">
        <f t="shared" si="34"/>
        <v>S</v>
      </c>
      <c r="L222" t="str">
        <f t="shared" si="35"/>
        <v>18.49</v>
      </c>
      <c r="M222">
        <f t="shared" si="36"/>
        <v>1</v>
      </c>
    </row>
    <row r="223" spans="1:13" x14ac:dyDescent="0.25">
      <c r="A223" s="29">
        <f>IF('Team 3'!A23&lt;&gt;"",'Team 3'!A23,"")</f>
        <v>69</v>
      </c>
      <c r="B223" s="34" t="str">
        <f>'Team 3'!B23</f>
        <v>Thomas Stienhauer</v>
      </c>
      <c r="C223" s="29" t="str">
        <f t="shared" si="37"/>
        <v>S</v>
      </c>
      <c r="D223" s="28" t="str">
        <f>'Team 3'!C23</f>
        <v>27.02</v>
      </c>
      <c r="E223" s="29">
        <f t="shared" si="38"/>
        <v>16</v>
      </c>
      <c r="F223" s="29" t="str">
        <f t="shared" si="39"/>
        <v>JV</v>
      </c>
      <c r="H223" t="str">
        <f t="shared" si="31"/>
        <v/>
      </c>
      <c r="I223" t="str">
        <f t="shared" si="32"/>
        <v/>
      </c>
      <c r="J223" t="str">
        <f t="shared" si="33"/>
        <v>Thomas Stienhauer</v>
      </c>
      <c r="K223" t="str">
        <f t="shared" si="34"/>
        <v>S</v>
      </c>
      <c r="L223" t="str">
        <f t="shared" si="35"/>
        <v>27.02</v>
      </c>
      <c r="M223">
        <f t="shared" si="36"/>
        <v>16</v>
      </c>
    </row>
    <row r="224" spans="1:13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37"/>
        <v>S</v>
      </c>
      <c r="D224" s="28" t="str">
        <f>'Team 3'!C24</f>
        <v/>
      </c>
      <c r="E224" s="29" t="str">
        <f t="shared" si="38"/>
        <v/>
      </c>
      <c r="F224" s="29" t="str">
        <f t="shared" si="39"/>
        <v>JV</v>
      </c>
      <c r="H224" t="str">
        <f t="shared" si="31"/>
        <v/>
      </c>
      <c r="I224" t="str">
        <f t="shared" si="32"/>
        <v/>
      </c>
      <c r="J224">
        <f t="shared" si="33"/>
        <v>0</v>
      </c>
      <c r="K224" t="str">
        <f t="shared" si="34"/>
        <v>S</v>
      </c>
      <c r="L224" t="str">
        <f t="shared" si="35"/>
        <v/>
      </c>
      <c r="M224" t="str">
        <f t="shared" si="36"/>
        <v/>
      </c>
    </row>
    <row r="225" spans="1:13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37"/>
        <v>S</v>
      </c>
      <c r="D225" s="28" t="str">
        <f>'Team 3'!C25</f>
        <v/>
      </c>
      <c r="E225" s="29" t="str">
        <f t="shared" si="38"/>
        <v/>
      </c>
      <c r="F225" s="29" t="str">
        <f t="shared" si="39"/>
        <v>JV</v>
      </c>
      <c r="H225" t="str">
        <f t="shared" si="31"/>
        <v/>
      </c>
      <c r="I225" t="str">
        <f t="shared" si="32"/>
        <v/>
      </c>
      <c r="J225">
        <f t="shared" si="33"/>
        <v>0</v>
      </c>
      <c r="K225" t="str">
        <f t="shared" si="34"/>
        <v>S</v>
      </c>
      <c r="L225" t="str">
        <f t="shared" si="35"/>
        <v/>
      </c>
      <c r="M225" t="str">
        <f t="shared" si="36"/>
        <v/>
      </c>
    </row>
    <row r="226" spans="1:13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37"/>
        <v>S</v>
      </c>
      <c r="D226" s="28" t="str">
        <f>'Team 3'!C26</f>
        <v/>
      </c>
      <c r="E226" s="29" t="str">
        <f t="shared" si="38"/>
        <v/>
      </c>
      <c r="F226" s="29" t="str">
        <f t="shared" si="39"/>
        <v>JV</v>
      </c>
      <c r="H226" t="str">
        <f t="shared" si="31"/>
        <v/>
      </c>
      <c r="I226" t="str">
        <f t="shared" si="32"/>
        <v/>
      </c>
      <c r="J226">
        <f t="shared" si="33"/>
        <v>0</v>
      </c>
      <c r="K226" t="str">
        <f t="shared" si="34"/>
        <v>S</v>
      </c>
      <c r="L226" t="str">
        <f t="shared" si="35"/>
        <v/>
      </c>
      <c r="M226" t="str">
        <f t="shared" si="36"/>
        <v/>
      </c>
    </row>
    <row r="227" spans="1:13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37"/>
        <v>S</v>
      </c>
      <c r="D227" s="28" t="str">
        <f>'Team 3'!C27</f>
        <v/>
      </c>
      <c r="E227" s="29" t="str">
        <f t="shared" si="38"/>
        <v/>
      </c>
      <c r="F227" s="29" t="str">
        <f t="shared" si="39"/>
        <v>JV</v>
      </c>
      <c r="H227" t="str">
        <f t="shared" si="31"/>
        <v/>
      </c>
      <c r="I227" t="str">
        <f t="shared" si="32"/>
        <v/>
      </c>
      <c r="J227">
        <f t="shared" si="33"/>
        <v>0</v>
      </c>
      <c r="K227" t="str">
        <f t="shared" si="34"/>
        <v>S</v>
      </c>
      <c r="L227" t="str">
        <f t="shared" si="35"/>
        <v/>
      </c>
      <c r="M227" t="str">
        <f t="shared" si="36"/>
        <v/>
      </c>
    </row>
    <row r="228" spans="1:13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37"/>
        <v>S</v>
      </c>
      <c r="D228" s="28" t="str">
        <f>'Team 3'!C28</f>
        <v/>
      </c>
      <c r="E228" s="29" t="str">
        <f t="shared" si="38"/>
        <v/>
      </c>
      <c r="F228" s="29" t="str">
        <f t="shared" si="39"/>
        <v>JV</v>
      </c>
      <c r="H228" t="str">
        <f t="shared" si="31"/>
        <v/>
      </c>
      <c r="I228" t="str">
        <f t="shared" si="32"/>
        <v/>
      </c>
      <c r="J228">
        <f t="shared" si="33"/>
        <v>0</v>
      </c>
      <c r="K228" t="str">
        <f t="shared" si="34"/>
        <v>S</v>
      </c>
      <c r="L228" t="str">
        <f t="shared" si="35"/>
        <v/>
      </c>
      <c r="M228" t="str">
        <f t="shared" si="36"/>
        <v/>
      </c>
    </row>
    <row r="229" spans="1:13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37"/>
        <v>S</v>
      </c>
      <c r="D229" s="28" t="str">
        <f>'Team 3'!C29</f>
        <v/>
      </c>
      <c r="E229" s="29" t="str">
        <f t="shared" si="38"/>
        <v/>
      </c>
      <c r="F229" s="29" t="str">
        <f t="shared" si="39"/>
        <v>JV</v>
      </c>
      <c r="H229" t="str">
        <f t="shared" si="31"/>
        <v/>
      </c>
      <c r="I229" t="str">
        <f t="shared" si="32"/>
        <v/>
      </c>
      <c r="J229">
        <f t="shared" si="33"/>
        <v>0</v>
      </c>
      <c r="K229" t="str">
        <f t="shared" si="34"/>
        <v>S</v>
      </c>
      <c r="L229" t="str">
        <f t="shared" si="35"/>
        <v/>
      </c>
      <c r="M229" t="str">
        <f t="shared" si="36"/>
        <v/>
      </c>
    </row>
    <row r="230" spans="1:13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37"/>
        <v>S</v>
      </c>
      <c r="D230" s="28" t="str">
        <f>'Team 3'!C30</f>
        <v/>
      </c>
      <c r="E230" s="29" t="str">
        <f t="shared" si="38"/>
        <v/>
      </c>
      <c r="F230" s="29" t="str">
        <f t="shared" si="39"/>
        <v>JV</v>
      </c>
      <c r="H230" t="str">
        <f t="shared" si="31"/>
        <v/>
      </c>
      <c r="I230" t="str">
        <f t="shared" si="32"/>
        <v/>
      </c>
      <c r="J230">
        <f t="shared" si="33"/>
        <v>0</v>
      </c>
      <c r="K230" t="str">
        <f t="shared" si="34"/>
        <v>S</v>
      </c>
      <c r="L230" t="str">
        <f t="shared" si="35"/>
        <v/>
      </c>
      <c r="M230" t="str">
        <f t="shared" si="36"/>
        <v/>
      </c>
    </row>
    <row r="231" spans="1:13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37"/>
        <v>S</v>
      </c>
      <c r="D231" s="28" t="str">
        <f>'Team 3'!C31</f>
        <v/>
      </c>
      <c r="E231" s="29" t="str">
        <f t="shared" ref="E231:E243" si="40">IF(A231&lt;&gt;"",RANK(A231,$A$205:$A$304,1),"")</f>
        <v/>
      </c>
      <c r="F231" s="29" t="str">
        <f t="shared" si="39"/>
        <v>JV</v>
      </c>
      <c r="H231" t="str">
        <f t="shared" si="31"/>
        <v/>
      </c>
      <c r="I231" t="str">
        <f t="shared" si="32"/>
        <v/>
      </c>
      <c r="J231">
        <f t="shared" si="33"/>
        <v>0</v>
      </c>
      <c r="K231" t="str">
        <f t="shared" si="34"/>
        <v>S</v>
      </c>
      <c r="L231" t="str">
        <f t="shared" si="35"/>
        <v/>
      </c>
      <c r="M231" t="str">
        <f t="shared" si="36"/>
        <v/>
      </c>
    </row>
    <row r="232" spans="1:13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37"/>
        <v>S</v>
      </c>
      <c r="D232" s="28" t="str">
        <f>'Team 3'!C32</f>
        <v/>
      </c>
      <c r="E232" s="29" t="str">
        <f t="shared" si="40"/>
        <v/>
      </c>
      <c r="F232" s="29" t="str">
        <f t="shared" si="39"/>
        <v>JV</v>
      </c>
      <c r="H232" t="str">
        <f t="shared" si="31"/>
        <v/>
      </c>
      <c r="I232" t="str">
        <f t="shared" si="32"/>
        <v/>
      </c>
      <c r="J232">
        <f t="shared" si="33"/>
        <v>0</v>
      </c>
      <c r="K232" t="str">
        <f t="shared" si="34"/>
        <v>S</v>
      </c>
      <c r="L232" t="str">
        <f t="shared" si="35"/>
        <v/>
      </c>
      <c r="M232" t="str">
        <f t="shared" si="36"/>
        <v/>
      </c>
    </row>
    <row r="233" spans="1:13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37"/>
        <v>S</v>
      </c>
      <c r="D233" s="28" t="str">
        <f>'Team 3'!C33</f>
        <v/>
      </c>
      <c r="E233" s="29" t="str">
        <f t="shared" si="40"/>
        <v/>
      </c>
      <c r="F233" s="29" t="str">
        <f t="shared" si="39"/>
        <v>JV</v>
      </c>
      <c r="H233" t="str">
        <f t="shared" si="31"/>
        <v/>
      </c>
      <c r="I233" t="str">
        <f t="shared" si="32"/>
        <v/>
      </c>
      <c r="J233">
        <f t="shared" si="33"/>
        <v>0</v>
      </c>
      <c r="K233" t="str">
        <f t="shared" si="34"/>
        <v>S</v>
      </c>
      <c r="L233" t="str">
        <f t="shared" si="35"/>
        <v/>
      </c>
      <c r="M233" t="str">
        <f t="shared" si="36"/>
        <v/>
      </c>
    </row>
    <row r="234" spans="1:13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37"/>
        <v>S</v>
      </c>
      <c r="D234" s="28" t="str">
        <f>'Team 3'!C34</f>
        <v/>
      </c>
      <c r="E234" s="29" t="str">
        <f t="shared" si="40"/>
        <v/>
      </c>
      <c r="F234" s="29" t="str">
        <f t="shared" si="39"/>
        <v>JV</v>
      </c>
      <c r="H234" t="str">
        <f t="shared" si="31"/>
        <v/>
      </c>
      <c r="I234" t="str">
        <f t="shared" si="32"/>
        <v/>
      </c>
      <c r="J234">
        <f t="shared" si="33"/>
        <v>0</v>
      </c>
      <c r="K234" t="str">
        <f t="shared" si="34"/>
        <v>S</v>
      </c>
      <c r="L234" t="str">
        <f t="shared" si="35"/>
        <v/>
      </c>
      <c r="M234" t="str">
        <f t="shared" si="36"/>
        <v/>
      </c>
    </row>
    <row r="235" spans="1:13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37"/>
        <v>S</v>
      </c>
      <c r="D235" s="28" t="str">
        <f>'Team 3'!C35</f>
        <v/>
      </c>
      <c r="E235" s="29" t="str">
        <f t="shared" si="40"/>
        <v/>
      </c>
      <c r="F235" s="29" t="str">
        <f t="shared" si="39"/>
        <v>JV</v>
      </c>
      <c r="H235" t="str">
        <f t="shared" si="31"/>
        <v/>
      </c>
      <c r="I235" t="str">
        <f t="shared" si="32"/>
        <v/>
      </c>
      <c r="J235">
        <f t="shared" si="33"/>
        <v>0</v>
      </c>
      <c r="K235" t="str">
        <f t="shared" si="34"/>
        <v>S</v>
      </c>
      <c r="L235" t="str">
        <f t="shared" si="35"/>
        <v/>
      </c>
      <c r="M235" t="str">
        <f t="shared" si="36"/>
        <v/>
      </c>
    </row>
    <row r="236" spans="1:13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37"/>
        <v>S</v>
      </c>
      <c r="D236" s="28" t="str">
        <f>'Team 3'!C36</f>
        <v/>
      </c>
      <c r="E236" s="29" t="str">
        <f t="shared" si="40"/>
        <v/>
      </c>
      <c r="F236" s="29" t="str">
        <f t="shared" si="39"/>
        <v>JV</v>
      </c>
      <c r="H236" t="str">
        <f t="shared" si="31"/>
        <v/>
      </c>
      <c r="I236" t="str">
        <f t="shared" si="32"/>
        <v/>
      </c>
      <c r="J236">
        <f t="shared" si="33"/>
        <v>0</v>
      </c>
      <c r="K236" t="str">
        <f t="shared" si="34"/>
        <v>S</v>
      </c>
      <c r="L236" t="str">
        <f t="shared" si="35"/>
        <v/>
      </c>
      <c r="M236" t="str">
        <f t="shared" si="36"/>
        <v/>
      </c>
    </row>
    <row r="237" spans="1:13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37"/>
        <v>S</v>
      </c>
      <c r="D237" s="28" t="str">
        <f>'Team 3'!C37</f>
        <v/>
      </c>
      <c r="E237" s="29" t="str">
        <f t="shared" si="40"/>
        <v/>
      </c>
      <c r="F237" s="29" t="str">
        <f t="shared" si="39"/>
        <v>JV</v>
      </c>
      <c r="H237" t="str">
        <f t="shared" si="31"/>
        <v/>
      </c>
      <c r="I237" t="str">
        <f t="shared" si="32"/>
        <v/>
      </c>
      <c r="J237">
        <f t="shared" si="33"/>
        <v>0</v>
      </c>
      <c r="K237" t="str">
        <f t="shared" si="34"/>
        <v>S</v>
      </c>
      <c r="L237" t="str">
        <f t="shared" si="35"/>
        <v/>
      </c>
      <c r="M237" t="str">
        <f t="shared" si="36"/>
        <v/>
      </c>
    </row>
    <row r="238" spans="1:13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37"/>
        <v>S</v>
      </c>
      <c r="D238" s="28" t="str">
        <f>'Team 3'!C38</f>
        <v/>
      </c>
      <c r="E238" s="29" t="str">
        <f t="shared" si="40"/>
        <v/>
      </c>
      <c r="F238" s="29" t="str">
        <f t="shared" si="39"/>
        <v>JV</v>
      </c>
      <c r="H238" t="str">
        <f t="shared" si="31"/>
        <v/>
      </c>
      <c r="I238" t="str">
        <f t="shared" si="32"/>
        <v/>
      </c>
      <c r="J238">
        <f t="shared" si="33"/>
        <v>0</v>
      </c>
      <c r="K238" t="str">
        <f t="shared" si="34"/>
        <v>S</v>
      </c>
      <c r="L238" t="str">
        <f t="shared" si="35"/>
        <v/>
      </c>
      <c r="M238" t="str">
        <f t="shared" si="36"/>
        <v/>
      </c>
    </row>
    <row r="239" spans="1:13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37"/>
        <v>S</v>
      </c>
      <c r="D239" s="28" t="str">
        <f>'Team 3'!C39</f>
        <v/>
      </c>
      <c r="E239" s="29" t="str">
        <f t="shared" si="40"/>
        <v/>
      </c>
      <c r="F239" s="29" t="str">
        <f t="shared" si="39"/>
        <v>JV</v>
      </c>
      <c r="H239" t="str">
        <f t="shared" si="31"/>
        <v/>
      </c>
      <c r="I239" t="str">
        <f t="shared" si="32"/>
        <v/>
      </c>
      <c r="J239">
        <f t="shared" si="33"/>
        <v>0</v>
      </c>
      <c r="K239" t="str">
        <f t="shared" si="34"/>
        <v>S</v>
      </c>
      <c r="L239" t="str">
        <f t="shared" si="35"/>
        <v/>
      </c>
      <c r="M239" t="str">
        <f t="shared" si="36"/>
        <v/>
      </c>
    </row>
    <row r="240" spans="1:13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37"/>
        <v>S</v>
      </c>
      <c r="D240" s="28" t="str">
        <f>'Team 3'!C40</f>
        <v/>
      </c>
      <c r="E240" s="29" t="str">
        <f t="shared" si="40"/>
        <v/>
      </c>
      <c r="F240" s="29" t="str">
        <f t="shared" si="39"/>
        <v>JV</v>
      </c>
      <c r="H240" t="str">
        <f t="shared" si="31"/>
        <v/>
      </c>
      <c r="I240" t="str">
        <f t="shared" si="32"/>
        <v/>
      </c>
      <c r="J240">
        <f t="shared" si="33"/>
        <v>0</v>
      </c>
      <c r="K240" t="str">
        <f t="shared" si="34"/>
        <v>S</v>
      </c>
      <c r="L240" t="str">
        <f t="shared" si="35"/>
        <v/>
      </c>
      <c r="M240" t="str">
        <f t="shared" si="36"/>
        <v/>
      </c>
    </row>
    <row r="241" spans="1:13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37"/>
        <v>S</v>
      </c>
      <c r="D241" s="28" t="str">
        <f>'Team 3'!C41</f>
        <v/>
      </c>
      <c r="E241" s="29" t="str">
        <f t="shared" si="40"/>
        <v/>
      </c>
      <c r="F241" s="29" t="str">
        <f t="shared" si="39"/>
        <v>JV</v>
      </c>
      <c r="H241" t="str">
        <f t="shared" si="31"/>
        <v/>
      </c>
      <c r="I241" t="str">
        <f t="shared" si="32"/>
        <v/>
      </c>
      <c r="J241">
        <f t="shared" si="33"/>
        <v>0</v>
      </c>
      <c r="K241" t="str">
        <f t="shared" si="34"/>
        <v>S</v>
      </c>
      <c r="L241" t="str">
        <f t="shared" si="35"/>
        <v/>
      </c>
      <c r="M241" t="str">
        <f t="shared" si="36"/>
        <v/>
      </c>
    </row>
    <row r="242" spans="1:13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37"/>
        <v>S</v>
      </c>
      <c r="D242" s="28" t="str">
        <f>'Team 3'!C42</f>
        <v/>
      </c>
      <c r="E242" s="29" t="str">
        <f t="shared" si="40"/>
        <v/>
      </c>
      <c r="F242" s="29" t="str">
        <f t="shared" si="39"/>
        <v>JV</v>
      </c>
      <c r="H242" t="str">
        <f t="shared" si="31"/>
        <v/>
      </c>
      <c r="I242" t="str">
        <f t="shared" si="32"/>
        <v/>
      </c>
      <c r="J242">
        <f t="shared" si="33"/>
        <v>0</v>
      </c>
      <c r="K242" t="str">
        <f t="shared" si="34"/>
        <v>S</v>
      </c>
      <c r="L242" t="str">
        <f t="shared" si="35"/>
        <v/>
      </c>
      <c r="M242" t="str">
        <f t="shared" si="36"/>
        <v/>
      </c>
    </row>
    <row r="243" spans="1:13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37"/>
        <v>S</v>
      </c>
      <c r="D243" s="28" t="str">
        <f>'Team 3'!C43</f>
        <v/>
      </c>
      <c r="E243" s="29" t="str">
        <f t="shared" si="40"/>
        <v/>
      </c>
      <c r="F243" s="29" t="str">
        <f t="shared" si="39"/>
        <v>JV</v>
      </c>
      <c r="H243" t="str">
        <f t="shared" si="31"/>
        <v/>
      </c>
      <c r="I243" t="str">
        <f t="shared" si="32"/>
        <v/>
      </c>
      <c r="J243">
        <f t="shared" si="33"/>
        <v>0</v>
      </c>
      <c r="K243" t="str">
        <f t="shared" si="34"/>
        <v>S</v>
      </c>
      <c r="L243" t="str">
        <f t="shared" si="35"/>
        <v/>
      </c>
      <c r="M243" t="str">
        <f t="shared" si="36"/>
        <v/>
      </c>
    </row>
    <row r="244" spans="1:13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37"/>
        <v>S</v>
      </c>
      <c r="D244" s="28" t="str">
        <f>'Team 3'!C44</f>
        <v/>
      </c>
      <c r="E244" s="29" t="str">
        <f t="shared" ref="E244:E304" si="41">IF(A244&lt;&gt;"",RANK(A244,$A$205:$A$304,1),"")</f>
        <v/>
      </c>
      <c r="F244" s="29" t="str">
        <f t="shared" ref="F244:F304" si="42">IF(E244&lt;=8,"Var","JV")</f>
        <v>JV</v>
      </c>
      <c r="H244" t="str">
        <f t="shared" si="31"/>
        <v/>
      </c>
      <c r="I244" t="str">
        <f t="shared" si="32"/>
        <v/>
      </c>
      <c r="J244">
        <f t="shared" si="33"/>
        <v>0</v>
      </c>
      <c r="K244" t="str">
        <f t="shared" si="34"/>
        <v>S</v>
      </c>
      <c r="L244" t="str">
        <f t="shared" si="35"/>
        <v/>
      </c>
      <c r="M244" t="str">
        <f t="shared" si="36"/>
        <v/>
      </c>
    </row>
    <row r="245" spans="1:13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37"/>
        <v>S</v>
      </c>
      <c r="D245" s="28" t="str">
        <f>'Team 3'!C45</f>
        <v/>
      </c>
      <c r="E245" s="29" t="str">
        <f t="shared" si="41"/>
        <v/>
      </c>
      <c r="F245" s="29" t="str">
        <f t="shared" si="42"/>
        <v>JV</v>
      </c>
      <c r="H245" t="str">
        <f t="shared" si="31"/>
        <v/>
      </c>
      <c r="I245" t="str">
        <f t="shared" si="32"/>
        <v/>
      </c>
      <c r="J245">
        <f t="shared" si="33"/>
        <v>0</v>
      </c>
      <c r="K245" t="str">
        <f t="shared" si="34"/>
        <v>S</v>
      </c>
      <c r="L245" t="str">
        <f t="shared" si="35"/>
        <v/>
      </c>
      <c r="M245" t="str">
        <f t="shared" si="36"/>
        <v/>
      </c>
    </row>
    <row r="246" spans="1:13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37"/>
        <v>S</v>
      </c>
      <c r="D246" s="28" t="str">
        <f>'Team 3'!C46</f>
        <v/>
      </c>
      <c r="E246" s="29" t="str">
        <f t="shared" si="41"/>
        <v/>
      </c>
      <c r="F246" s="29" t="str">
        <f t="shared" si="42"/>
        <v>JV</v>
      </c>
      <c r="H246" t="str">
        <f t="shared" si="31"/>
        <v/>
      </c>
      <c r="I246" t="str">
        <f t="shared" si="32"/>
        <v/>
      </c>
      <c r="J246">
        <f t="shared" si="33"/>
        <v>0</v>
      </c>
      <c r="K246" t="str">
        <f t="shared" si="34"/>
        <v>S</v>
      </c>
      <c r="L246" t="str">
        <f t="shared" si="35"/>
        <v/>
      </c>
      <c r="M246" t="str">
        <f t="shared" si="36"/>
        <v/>
      </c>
    </row>
    <row r="247" spans="1:13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37"/>
        <v>S</v>
      </c>
      <c r="D247" s="28" t="str">
        <f>'Team 3'!C47</f>
        <v/>
      </c>
      <c r="E247" s="29" t="str">
        <f t="shared" si="41"/>
        <v/>
      </c>
      <c r="F247" s="29" t="str">
        <f t="shared" si="42"/>
        <v>JV</v>
      </c>
      <c r="H247" t="str">
        <f t="shared" si="31"/>
        <v/>
      </c>
      <c r="I247" t="str">
        <f t="shared" si="32"/>
        <v/>
      </c>
      <c r="J247">
        <f t="shared" si="33"/>
        <v>0</v>
      </c>
      <c r="K247" t="str">
        <f t="shared" si="34"/>
        <v>S</v>
      </c>
      <c r="L247" t="str">
        <f t="shared" si="35"/>
        <v/>
      </c>
      <c r="M247" t="str">
        <f t="shared" si="36"/>
        <v/>
      </c>
    </row>
    <row r="248" spans="1:13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37"/>
        <v>S</v>
      </c>
      <c r="D248" s="28" t="str">
        <f>'Team 3'!C48</f>
        <v/>
      </c>
      <c r="E248" s="29" t="str">
        <f t="shared" si="41"/>
        <v/>
      </c>
      <c r="F248" s="29" t="str">
        <f t="shared" si="42"/>
        <v>JV</v>
      </c>
      <c r="H248" t="str">
        <f t="shared" si="31"/>
        <v/>
      </c>
      <c r="I248" t="str">
        <f t="shared" si="32"/>
        <v/>
      </c>
      <c r="J248">
        <f t="shared" si="33"/>
        <v>0</v>
      </c>
      <c r="K248" t="str">
        <f t="shared" si="34"/>
        <v>S</v>
      </c>
      <c r="L248" t="str">
        <f t="shared" si="35"/>
        <v/>
      </c>
      <c r="M248" t="str">
        <f t="shared" si="36"/>
        <v/>
      </c>
    </row>
    <row r="249" spans="1:13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37"/>
        <v>S</v>
      </c>
      <c r="D249" s="28" t="str">
        <f>'Team 3'!C49</f>
        <v/>
      </c>
      <c r="E249" s="29" t="str">
        <f t="shared" si="41"/>
        <v/>
      </c>
      <c r="F249" s="29" t="str">
        <f t="shared" si="42"/>
        <v>JV</v>
      </c>
      <c r="H249" t="str">
        <f t="shared" si="31"/>
        <v/>
      </c>
      <c r="I249" t="str">
        <f t="shared" si="32"/>
        <v/>
      </c>
      <c r="J249">
        <f t="shared" si="33"/>
        <v>0</v>
      </c>
      <c r="K249" t="str">
        <f t="shared" si="34"/>
        <v>S</v>
      </c>
      <c r="L249" t="str">
        <f t="shared" si="35"/>
        <v/>
      </c>
      <c r="M249" t="str">
        <f t="shared" si="36"/>
        <v/>
      </c>
    </row>
    <row r="250" spans="1:13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37"/>
        <v>S</v>
      </c>
      <c r="D250" s="28" t="str">
        <f>'Team 3'!C50</f>
        <v/>
      </c>
      <c r="E250" s="29" t="str">
        <f t="shared" si="41"/>
        <v/>
      </c>
      <c r="F250" s="29" t="str">
        <f t="shared" si="42"/>
        <v>JV</v>
      </c>
      <c r="H250" t="str">
        <f t="shared" si="31"/>
        <v/>
      </c>
      <c r="I250" t="str">
        <f t="shared" si="32"/>
        <v/>
      </c>
      <c r="J250">
        <f t="shared" si="33"/>
        <v>0</v>
      </c>
      <c r="K250" t="str">
        <f t="shared" si="34"/>
        <v>S</v>
      </c>
      <c r="L250" t="str">
        <f t="shared" si="35"/>
        <v/>
      </c>
      <c r="M250" t="str">
        <f t="shared" si="36"/>
        <v/>
      </c>
    </row>
    <row r="251" spans="1:13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37"/>
        <v>S</v>
      </c>
      <c r="D251" s="28" t="str">
        <f>'Team 3'!C51</f>
        <v/>
      </c>
      <c r="E251" s="29" t="str">
        <f t="shared" si="41"/>
        <v/>
      </c>
      <c r="F251" s="29" t="str">
        <f t="shared" si="42"/>
        <v>JV</v>
      </c>
      <c r="H251" t="str">
        <f t="shared" si="31"/>
        <v/>
      </c>
      <c r="I251" t="str">
        <f t="shared" si="32"/>
        <v/>
      </c>
      <c r="J251">
        <f t="shared" si="33"/>
        <v>0</v>
      </c>
      <c r="K251" t="str">
        <f t="shared" si="34"/>
        <v>S</v>
      </c>
      <c r="L251" t="str">
        <f t="shared" si="35"/>
        <v/>
      </c>
      <c r="M251" t="str">
        <f t="shared" si="36"/>
        <v/>
      </c>
    </row>
    <row r="252" spans="1:13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37"/>
        <v>S</v>
      </c>
      <c r="D252" s="28" t="str">
        <f>'Team 3'!C52</f>
        <v/>
      </c>
      <c r="E252" s="29" t="str">
        <f t="shared" si="41"/>
        <v/>
      </c>
      <c r="F252" s="29" t="str">
        <f t="shared" si="42"/>
        <v>JV</v>
      </c>
      <c r="H252" t="str">
        <f t="shared" si="31"/>
        <v/>
      </c>
      <c r="I252" t="str">
        <f t="shared" si="32"/>
        <v/>
      </c>
      <c r="J252">
        <f t="shared" si="33"/>
        <v>0</v>
      </c>
      <c r="K252" t="str">
        <f t="shared" si="34"/>
        <v>S</v>
      </c>
      <c r="L252" t="str">
        <f t="shared" si="35"/>
        <v/>
      </c>
      <c r="M252" t="str">
        <f t="shared" si="36"/>
        <v/>
      </c>
    </row>
    <row r="253" spans="1:13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37"/>
        <v>S</v>
      </c>
      <c r="D253" s="28" t="str">
        <f>'Team 3'!C53</f>
        <v/>
      </c>
      <c r="E253" s="29" t="str">
        <f t="shared" si="41"/>
        <v/>
      </c>
      <c r="F253" s="29" t="str">
        <f t="shared" si="42"/>
        <v>JV</v>
      </c>
      <c r="H253" t="str">
        <f t="shared" si="31"/>
        <v/>
      </c>
      <c r="I253" t="str">
        <f t="shared" si="32"/>
        <v/>
      </c>
      <c r="J253">
        <f t="shared" si="33"/>
        <v>0</v>
      </c>
      <c r="K253" t="str">
        <f t="shared" si="34"/>
        <v>S</v>
      </c>
      <c r="L253" t="str">
        <f t="shared" si="35"/>
        <v/>
      </c>
      <c r="M253" t="str">
        <f t="shared" si="36"/>
        <v/>
      </c>
    </row>
    <row r="254" spans="1:13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37"/>
        <v>S</v>
      </c>
      <c r="D254" s="28" t="str">
        <f>'Team 3'!C54</f>
        <v/>
      </c>
      <c r="E254" s="29" t="str">
        <f t="shared" si="41"/>
        <v/>
      </c>
      <c r="F254" s="29" t="str">
        <f t="shared" si="42"/>
        <v>JV</v>
      </c>
      <c r="H254" t="str">
        <f t="shared" si="31"/>
        <v/>
      </c>
      <c r="I254" t="str">
        <f t="shared" si="32"/>
        <v/>
      </c>
      <c r="J254">
        <f t="shared" si="33"/>
        <v>0</v>
      </c>
      <c r="K254" t="str">
        <f t="shared" si="34"/>
        <v>S</v>
      </c>
      <c r="L254" t="str">
        <f t="shared" si="35"/>
        <v/>
      </c>
      <c r="M254" t="str">
        <f t="shared" si="36"/>
        <v/>
      </c>
    </row>
    <row r="255" spans="1:13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37"/>
        <v>S</v>
      </c>
      <c r="D255" s="28" t="str">
        <f>'Team 3'!C55</f>
        <v/>
      </c>
      <c r="E255" s="29" t="str">
        <f t="shared" si="41"/>
        <v/>
      </c>
      <c r="F255" s="29" t="str">
        <f t="shared" si="42"/>
        <v>JV</v>
      </c>
      <c r="H255" t="str">
        <f t="shared" si="31"/>
        <v/>
      </c>
      <c r="I255" t="str">
        <f t="shared" si="32"/>
        <v/>
      </c>
      <c r="J255">
        <f t="shared" si="33"/>
        <v>0</v>
      </c>
      <c r="K255" t="str">
        <f t="shared" si="34"/>
        <v>S</v>
      </c>
      <c r="L255" t="str">
        <f t="shared" si="35"/>
        <v/>
      </c>
      <c r="M255" t="str">
        <f t="shared" si="36"/>
        <v/>
      </c>
    </row>
    <row r="256" spans="1:13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37"/>
        <v>S</v>
      </c>
      <c r="D256" s="28" t="str">
        <f>'Team 3'!C56</f>
        <v/>
      </c>
      <c r="E256" s="29" t="str">
        <f t="shared" si="41"/>
        <v/>
      </c>
      <c r="F256" s="29" t="str">
        <f t="shared" si="42"/>
        <v>JV</v>
      </c>
      <c r="H256" t="str">
        <f t="shared" si="31"/>
        <v/>
      </c>
      <c r="I256" t="str">
        <f t="shared" si="32"/>
        <v/>
      </c>
      <c r="J256">
        <f t="shared" si="33"/>
        <v>0</v>
      </c>
      <c r="K256" t="str">
        <f t="shared" si="34"/>
        <v>S</v>
      </c>
      <c r="L256" t="str">
        <f t="shared" si="35"/>
        <v/>
      </c>
      <c r="M256" t="str">
        <f t="shared" si="36"/>
        <v/>
      </c>
    </row>
    <row r="257" spans="1:13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37"/>
        <v>S</v>
      </c>
      <c r="D257" s="28" t="str">
        <f>'Team 3'!C57</f>
        <v/>
      </c>
      <c r="E257" s="29" t="str">
        <f t="shared" si="41"/>
        <v/>
      </c>
      <c r="F257" s="29" t="str">
        <f t="shared" si="42"/>
        <v>JV</v>
      </c>
      <c r="H257" t="str">
        <f t="shared" si="31"/>
        <v/>
      </c>
      <c r="I257" t="str">
        <f t="shared" si="32"/>
        <v/>
      </c>
      <c r="J257">
        <f t="shared" si="33"/>
        <v>0</v>
      </c>
      <c r="K257" t="str">
        <f t="shared" si="34"/>
        <v>S</v>
      </c>
      <c r="L257" t="str">
        <f t="shared" si="35"/>
        <v/>
      </c>
      <c r="M257" t="str">
        <f t="shared" si="36"/>
        <v/>
      </c>
    </row>
    <row r="258" spans="1:13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37"/>
        <v>S</v>
      </c>
      <c r="D258" s="28" t="str">
        <f>'Team 3'!C58</f>
        <v/>
      </c>
      <c r="E258" s="29" t="str">
        <f t="shared" si="41"/>
        <v/>
      </c>
      <c r="F258" s="29" t="str">
        <f t="shared" si="42"/>
        <v>JV</v>
      </c>
      <c r="H258" t="str">
        <f t="shared" si="31"/>
        <v/>
      </c>
      <c r="I258" t="str">
        <f t="shared" si="32"/>
        <v/>
      </c>
      <c r="J258">
        <f t="shared" si="33"/>
        <v>0</v>
      </c>
      <c r="K258" t="str">
        <f t="shared" si="34"/>
        <v>S</v>
      </c>
      <c r="L258" t="str">
        <f t="shared" si="35"/>
        <v/>
      </c>
      <c r="M258" t="str">
        <f t="shared" si="36"/>
        <v/>
      </c>
    </row>
    <row r="259" spans="1:13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37"/>
        <v>S</v>
      </c>
      <c r="D259" s="28" t="str">
        <f>'Team 3'!C59</f>
        <v/>
      </c>
      <c r="E259" s="29" t="str">
        <f t="shared" si="41"/>
        <v/>
      </c>
      <c r="F259" s="29" t="str">
        <f t="shared" si="42"/>
        <v>JV</v>
      </c>
      <c r="H259" t="str">
        <f t="shared" si="31"/>
        <v/>
      </c>
      <c r="I259" t="str">
        <f t="shared" si="32"/>
        <v/>
      </c>
      <c r="J259">
        <f t="shared" si="33"/>
        <v>0</v>
      </c>
      <c r="K259" t="str">
        <f t="shared" si="34"/>
        <v>S</v>
      </c>
      <c r="L259" t="str">
        <f t="shared" si="35"/>
        <v/>
      </c>
      <c r="M259" t="str">
        <f t="shared" si="36"/>
        <v/>
      </c>
    </row>
    <row r="260" spans="1:13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37"/>
        <v>S</v>
      </c>
      <c r="D260" s="28" t="str">
        <f>'Team 3'!C60</f>
        <v/>
      </c>
      <c r="E260" s="29" t="str">
        <f t="shared" si="41"/>
        <v/>
      </c>
      <c r="F260" s="29" t="str">
        <f t="shared" si="42"/>
        <v>JV</v>
      </c>
      <c r="H260" t="str">
        <f t="shared" si="31"/>
        <v/>
      </c>
      <c r="I260" t="str">
        <f t="shared" si="32"/>
        <v/>
      </c>
      <c r="J260">
        <f t="shared" si="33"/>
        <v>0</v>
      </c>
      <c r="K260" t="str">
        <f t="shared" si="34"/>
        <v>S</v>
      </c>
      <c r="L260" t="str">
        <f t="shared" si="35"/>
        <v/>
      </c>
      <c r="M260" t="str">
        <f t="shared" si="36"/>
        <v/>
      </c>
    </row>
    <row r="261" spans="1:13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37"/>
        <v>S</v>
      </c>
      <c r="D261" s="28" t="str">
        <f>'Team 3'!C61</f>
        <v/>
      </c>
      <c r="E261" s="29" t="str">
        <f t="shared" si="41"/>
        <v/>
      </c>
      <c r="F261" s="29" t="str">
        <f t="shared" si="42"/>
        <v>JV</v>
      </c>
      <c r="H261" t="str">
        <f t="shared" si="31"/>
        <v/>
      </c>
      <c r="I261" t="str">
        <f t="shared" si="32"/>
        <v/>
      </c>
      <c r="J261">
        <f t="shared" si="33"/>
        <v>0</v>
      </c>
      <c r="K261" t="str">
        <f t="shared" si="34"/>
        <v>S</v>
      </c>
      <c r="L261" t="str">
        <f t="shared" si="35"/>
        <v/>
      </c>
      <c r="M261" t="str">
        <f t="shared" si="36"/>
        <v/>
      </c>
    </row>
    <row r="262" spans="1:13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37"/>
        <v>S</v>
      </c>
      <c r="D262" s="28" t="str">
        <f>'Team 3'!C62</f>
        <v/>
      </c>
      <c r="E262" s="29" t="str">
        <f t="shared" si="41"/>
        <v/>
      </c>
      <c r="F262" s="29" t="str">
        <f t="shared" si="42"/>
        <v>JV</v>
      </c>
      <c r="H262" t="str">
        <f t="shared" ref="H262:H325" si="43">IF(F262="JV","",A262)</f>
        <v/>
      </c>
      <c r="I262" t="str">
        <f t="shared" ref="I262:I325" si="44">IFERROR(RANK(H262,$H$5:$H$304,1),"")</f>
        <v/>
      </c>
      <c r="J262">
        <f t="shared" ref="J262:J325" si="45">B262</f>
        <v>0</v>
      </c>
      <c r="K262" t="str">
        <f t="shared" ref="K262:K325" si="46">C262</f>
        <v>S</v>
      </c>
      <c r="L262" t="str">
        <f t="shared" ref="L262:L325" si="47">D262</f>
        <v/>
      </c>
      <c r="M262" t="str">
        <f t="shared" ref="M262:M325" si="48">E262</f>
        <v/>
      </c>
    </row>
    <row r="263" spans="1:13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37"/>
        <v>S</v>
      </c>
      <c r="D263" s="28" t="str">
        <f>'Team 3'!C63</f>
        <v/>
      </c>
      <c r="E263" s="29" t="str">
        <f t="shared" si="41"/>
        <v/>
      </c>
      <c r="F263" s="29" t="str">
        <f t="shared" si="42"/>
        <v>JV</v>
      </c>
      <c r="H263" t="str">
        <f t="shared" si="43"/>
        <v/>
      </c>
      <c r="I263" t="str">
        <f t="shared" si="44"/>
        <v/>
      </c>
      <c r="J263">
        <f t="shared" si="45"/>
        <v>0</v>
      </c>
      <c r="K263" t="str">
        <f t="shared" si="46"/>
        <v>S</v>
      </c>
      <c r="L263" t="str">
        <f t="shared" si="47"/>
        <v/>
      </c>
      <c r="M263" t="str">
        <f t="shared" si="48"/>
        <v/>
      </c>
    </row>
    <row r="264" spans="1:13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37"/>
        <v>S</v>
      </c>
      <c r="D264" s="28" t="str">
        <f>'Team 3'!C64</f>
        <v/>
      </c>
      <c r="E264" s="29" t="str">
        <f t="shared" si="41"/>
        <v/>
      </c>
      <c r="F264" s="29" t="str">
        <f t="shared" si="42"/>
        <v>JV</v>
      </c>
      <c r="H264" t="str">
        <f t="shared" si="43"/>
        <v/>
      </c>
      <c r="I264" t="str">
        <f t="shared" si="44"/>
        <v/>
      </c>
      <c r="J264">
        <f t="shared" si="45"/>
        <v>0</v>
      </c>
      <c r="K264" t="str">
        <f t="shared" si="46"/>
        <v>S</v>
      </c>
      <c r="L264" t="str">
        <f t="shared" si="47"/>
        <v/>
      </c>
      <c r="M264" t="str">
        <f t="shared" si="48"/>
        <v/>
      </c>
    </row>
    <row r="265" spans="1:13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37"/>
        <v>S</v>
      </c>
      <c r="D265" s="28" t="str">
        <f>'Team 3'!C65</f>
        <v/>
      </c>
      <c r="E265" s="29" t="str">
        <f t="shared" si="41"/>
        <v/>
      </c>
      <c r="F265" s="29" t="str">
        <f t="shared" si="42"/>
        <v>JV</v>
      </c>
      <c r="H265" t="str">
        <f t="shared" si="43"/>
        <v/>
      </c>
      <c r="I265" t="str">
        <f t="shared" si="44"/>
        <v/>
      </c>
      <c r="J265">
        <f t="shared" si="45"/>
        <v>0</v>
      </c>
      <c r="K265" t="str">
        <f t="shared" si="46"/>
        <v>S</v>
      </c>
      <c r="L265" t="str">
        <f t="shared" si="47"/>
        <v/>
      </c>
      <c r="M265" t="str">
        <f t="shared" si="48"/>
        <v/>
      </c>
    </row>
    <row r="266" spans="1:13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37"/>
        <v>S</v>
      </c>
      <c r="D266" s="28" t="str">
        <f>'Team 3'!C66</f>
        <v/>
      </c>
      <c r="E266" s="29" t="str">
        <f t="shared" si="41"/>
        <v/>
      </c>
      <c r="F266" s="29" t="str">
        <f t="shared" si="42"/>
        <v>JV</v>
      </c>
      <c r="H266" t="str">
        <f t="shared" si="43"/>
        <v/>
      </c>
      <c r="I266" t="str">
        <f t="shared" si="44"/>
        <v/>
      </c>
      <c r="J266">
        <f t="shared" si="45"/>
        <v>0</v>
      </c>
      <c r="K266" t="str">
        <f t="shared" si="46"/>
        <v>S</v>
      </c>
      <c r="L266" t="str">
        <f t="shared" si="47"/>
        <v/>
      </c>
      <c r="M266" t="str">
        <f t="shared" si="48"/>
        <v/>
      </c>
    </row>
    <row r="267" spans="1:13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37"/>
        <v>S</v>
      </c>
      <c r="D267" s="28" t="str">
        <f>'Team 3'!C67</f>
        <v/>
      </c>
      <c r="E267" s="29" t="str">
        <f t="shared" si="41"/>
        <v/>
      </c>
      <c r="F267" s="29" t="str">
        <f t="shared" si="42"/>
        <v>JV</v>
      </c>
      <c r="H267" t="str">
        <f t="shared" si="43"/>
        <v/>
      </c>
      <c r="I267" t="str">
        <f t="shared" si="44"/>
        <v/>
      </c>
      <c r="J267">
        <f t="shared" si="45"/>
        <v>0</v>
      </c>
      <c r="K267" t="str">
        <f t="shared" si="46"/>
        <v>S</v>
      </c>
      <c r="L267" t="str">
        <f t="shared" si="47"/>
        <v/>
      </c>
      <c r="M267" t="str">
        <f t="shared" si="48"/>
        <v/>
      </c>
    </row>
    <row r="268" spans="1:13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37"/>
        <v>S</v>
      </c>
      <c r="D268" s="28" t="str">
        <f>'Team 3'!C68</f>
        <v/>
      </c>
      <c r="E268" s="29" t="str">
        <f t="shared" si="41"/>
        <v/>
      </c>
      <c r="F268" s="29" t="str">
        <f t="shared" si="42"/>
        <v>JV</v>
      </c>
      <c r="H268" t="str">
        <f t="shared" si="43"/>
        <v/>
      </c>
      <c r="I268" t="str">
        <f t="shared" si="44"/>
        <v/>
      </c>
      <c r="J268">
        <f t="shared" si="45"/>
        <v>0</v>
      </c>
      <c r="K268" t="str">
        <f t="shared" si="46"/>
        <v>S</v>
      </c>
      <c r="L268" t="str">
        <f t="shared" si="47"/>
        <v/>
      </c>
      <c r="M268" t="str">
        <f t="shared" si="48"/>
        <v/>
      </c>
    </row>
    <row r="269" spans="1:13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37"/>
        <v>S</v>
      </c>
      <c r="D269" s="28" t="str">
        <f>'Team 3'!C69</f>
        <v/>
      </c>
      <c r="E269" s="29" t="str">
        <f t="shared" si="41"/>
        <v/>
      </c>
      <c r="F269" s="29" t="str">
        <f t="shared" si="42"/>
        <v>JV</v>
      </c>
      <c r="H269" t="str">
        <f t="shared" si="43"/>
        <v/>
      </c>
      <c r="I269" t="str">
        <f t="shared" si="44"/>
        <v/>
      </c>
      <c r="J269">
        <f t="shared" si="45"/>
        <v>0</v>
      </c>
      <c r="K269" t="str">
        <f t="shared" si="46"/>
        <v>S</v>
      </c>
      <c r="L269" t="str">
        <f t="shared" si="47"/>
        <v/>
      </c>
      <c r="M269" t="str">
        <f t="shared" si="48"/>
        <v/>
      </c>
    </row>
    <row r="270" spans="1:13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37"/>
        <v>S</v>
      </c>
      <c r="D270" s="28" t="str">
        <f>'Team 3'!C70</f>
        <v/>
      </c>
      <c r="E270" s="29" t="str">
        <f t="shared" si="41"/>
        <v/>
      </c>
      <c r="F270" s="29" t="str">
        <f t="shared" si="42"/>
        <v>JV</v>
      </c>
      <c r="H270" t="str">
        <f t="shared" si="43"/>
        <v/>
      </c>
      <c r="I270" t="str">
        <f t="shared" si="44"/>
        <v/>
      </c>
      <c r="J270">
        <f t="shared" si="45"/>
        <v>0</v>
      </c>
      <c r="K270" t="str">
        <f t="shared" si="46"/>
        <v>S</v>
      </c>
      <c r="L270" t="str">
        <f t="shared" si="47"/>
        <v/>
      </c>
      <c r="M270" t="str">
        <f t="shared" si="48"/>
        <v/>
      </c>
    </row>
    <row r="271" spans="1:13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37"/>
        <v>S</v>
      </c>
      <c r="D271" s="28" t="str">
        <f>'Team 3'!C71</f>
        <v/>
      </c>
      <c r="E271" s="29" t="str">
        <f t="shared" si="41"/>
        <v/>
      </c>
      <c r="F271" s="29" t="str">
        <f t="shared" si="42"/>
        <v>JV</v>
      </c>
      <c r="H271" t="str">
        <f t="shared" si="43"/>
        <v/>
      </c>
      <c r="I271" t="str">
        <f t="shared" si="44"/>
        <v/>
      </c>
      <c r="J271">
        <f t="shared" si="45"/>
        <v>0</v>
      </c>
      <c r="K271" t="str">
        <f t="shared" si="46"/>
        <v>S</v>
      </c>
      <c r="L271" t="str">
        <f t="shared" si="47"/>
        <v/>
      </c>
      <c r="M271" t="str">
        <f t="shared" si="48"/>
        <v/>
      </c>
    </row>
    <row r="272" spans="1:13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37"/>
        <v>S</v>
      </c>
      <c r="D272" s="28" t="str">
        <f>'Team 3'!C72</f>
        <v/>
      </c>
      <c r="E272" s="29" t="str">
        <f t="shared" si="41"/>
        <v/>
      </c>
      <c r="F272" s="29" t="str">
        <f t="shared" si="42"/>
        <v>JV</v>
      </c>
      <c r="H272" t="str">
        <f t="shared" si="43"/>
        <v/>
      </c>
      <c r="I272" t="str">
        <f t="shared" si="44"/>
        <v/>
      </c>
      <c r="J272">
        <f t="shared" si="45"/>
        <v>0</v>
      </c>
      <c r="K272" t="str">
        <f t="shared" si="46"/>
        <v>S</v>
      </c>
      <c r="L272" t="str">
        <f t="shared" si="47"/>
        <v/>
      </c>
      <c r="M272" t="str">
        <f t="shared" si="48"/>
        <v/>
      </c>
    </row>
    <row r="273" spans="1:13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37"/>
        <v>S</v>
      </c>
      <c r="D273" s="28" t="str">
        <f>'Team 3'!C73</f>
        <v/>
      </c>
      <c r="E273" s="29" t="str">
        <f t="shared" si="41"/>
        <v/>
      </c>
      <c r="F273" s="29" t="str">
        <f t="shared" si="42"/>
        <v>JV</v>
      </c>
      <c r="H273" t="str">
        <f t="shared" si="43"/>
        <v/>
      </c>
      <c r="I273" t="str">
        <f t="shared" si="44"/>
        <v/>
      </c>
      <c r="J273">
        <f t="shared" si="45"/>
        <v>0</v>
      </c>
      <c r="K273" t="str">
        <f t="shared" si="46"/>
        <v>S</v>
      </c>
      <c r="L273" t="str">
        <f t="shared" si="47"/>
        <v/>
      </c>
      <c r="M273" t="str">
        <f t="shared" si="48"/>
        <v/>
      </c>
    </row>
    <row r="274" spans="1:13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37"/>
        <v>S</v>
      </c>
      <c r="D274" s="28" t="str">
        <f>'Team 3'!C74</f>
        <v/>
      </c>
      <c r="E274" s="29" t="str">
        <f t="shared" si="41"/>
        <v/>
      </c>
      <c r="F274" s="29" t="str">
        <f t="shared" si="42"/>
        <v>JV</v>
      </c>
      <c r="H274" t="str">
        <f t="shared" si="43"/>
        <v/>
      </c>
      <c r="I274" t="str">
        <f t="shared" si="44"/>
        <v/>
      </c>
      <c r="J274">
        <f t="shared" si="45"/>
        <v>0</v>
      </c>
      <c r="K274" t="str">
        <f t="shared" si="46"/>
        <v>S</v>
      </c>
      <c r="L274" t="str">
        <f t="shared" si="47"/>
        <v/>
      </c>
      <c r="M274" t="str">
        <f t="shared" si="48"/>
        <v/>
      </c>
    </row>
    <row r="275" spans="1:13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37"/>
        <v>S</v>
      </c>
      <c r="D275" s="28" t="str">
        <f>'Team 3'!C75</f>
        <v/>
      </c>
      <c r="E275" s="29" t="str">
        <f t="shared" si="41"/>
        <v/>
      </c>
      <c r="F275" s="29" t="str">
        <f t="shared" si="42"/>
        <v>JV</v>
      </c>
      <c r="H275" t="str">
        <f t="shared" si="43"/>
        <v/>
      </c>
      <c r="I275" t="str">
        <f t="shared" si="44"/>
        <v/>
      </c>
      <c r="J275">
        <f t="shared" si="45"/>
        <v>0</v>
      </c>
      <c r="K275" t="str">
        <f t="shared" si="46"/>
        <v>S</v>
      </c>
      <c r="L275" t="str">
        <f t="shared" si="47"/>
        <v/>
      </c>
      <c r="M275" t="str">
        <f t="shared" si="48"/>
        <v/>
      </c>
    </row>
    <row r="276" spans="1:13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37"/>
        <v>S</v>
      </c>
      <c r="D276" s="28" t="str">
        <f>'Team 3'!C76</f>
        <v/>
      </c>
      <c r="E276" s="29" t="str">
        <f t="shared" si="41"/>
        <v/>
      </c>
      <c r="F276" s="29" t="str">
        <f t="shared" si="42"/>
        <v>JV</v>
      </c>
      <c r="H276" t="str">
        <f t="shared" si="43"/>
        <v/>
      </c>
      <c r="I276" t="str">
        <f t="shared" si="44"/>
        <v/>
      </c>
      <c r="J276">
        <f t="shared" si="45"/>
        <v>0</v>
      </c>
      <c r="K276" t="str">
        <f t="shared" si="46"/>
        <v>S</v>
      </c>
      <c r="L276" t="str">
        <f t="shared" si="47"/>
        <v/>
      </c>
      <c r="M276" t="str">
        <f t="shared" si="48"/>
        <v/>
      </c>
    </row>
    <row r="277" spans="1:13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37"/>
        <v>S</v>
      </c>
      <c r="D277" s="28" t="str">
        <f>'Team 3'!C77</f>
        <v/>
      </c>
      <c r="E277" s="29" t="str">
        <f t="shared" si="41"/>
        <v/>
      </c>
      <c r="F277" s="29" t="str">
        <f t="shared" si="42"/>
        <v>JV</v>
      </c>
      <c r="H277" t="str">
        <f t="shared" si="43"/>
        <v/>
      </c>
      <c r="I277" t="str">
        <f t="shared" si="44"/>
        <v/>
      </c>
      <c r="J277">
        <f t="shared" si="45"/>
        <v>0</v>
      </c>
      <c r="K277" t="str">
        <f t="shared" si="46"/>
        <v>S</v>
      </c>
      <c r="L277" t="str">
        <f t="shared" si="47"/>
        <v/>
      </c>
      <c r="M277" t="str">
        <f t="shared" si="48"/>
        <v/>
      </c>
    </row>
    <row r="278" spans="1:13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37"/>
        <v>S</v>
      </c>
      <c r="D278" s="28" t="str">
        <f>'Team 3'!C78</f>
        <v/>
      </c>
      <c r="E278" s="29" t="str">
        <f t="shared" si="41"/>
        <v/>
      </c>
      <c r="F278" s="29" t="str">
        <f t="shared" si="42"/>
        <v>JV</v>
      </c>
      <c r="H278" t="str">
        <f t="shared" si="43"/>
        <v/>
      </c>
      <c r="I278" t="str">
        <f t="shared" si="44"/>
        <v/>
      </c>
      <c r="J278">
        <f t="shared" si="45"/>
        <v>0</v>
      </c>
      <c r="K278" t="str">
        <f t="shared" si="46"/>
        <v>S</v>
      </c>
      <c r="L278" t="str">
        <f t="shared" si="47"/>
        <v/>
      </c>
      <c r="M278" t="str">
        <f t="shared" si="48"/>
        <v/>
      </c>
    </row>
    <row r="279" spans="1:13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37"/>
        <v>S</v>
      </c>
      <c r="D279" s="28" t="str">
        <f>'Team 3'!C79</f>
        <v/>
      </c>
      <c r="E279" s="29" t="str">
        <f t="shared" si="41"/>
        <v/>
      </c>
      <c r="F279" s="29" t="str">
        <f t="shared" si="42"/>
        <v>JV</v>
      </c>
      <c r="H279" t="str">
        <f t="shared" si="43"/>
        <v/>
      </c>
      <c r="I279" t="str">
        <f t="shared" si="44"/>
        <v/>
      </c>
      <c r="J279">
        <f t="shared" si="45"/>
        <v>0</v>
      </c>
      <c r="K279" t="str">
        <f t="shared" si="46"/>
        <v>S</v>
      </c>
      <c r="L279" t="str">
        <f t="shared" si="47"/>
        <v/>
      </c>
      <c r="M279" t="str">
        <f t="shared" si="48"/>
        <v/>
      </c>
    </row>
    <row r="280" spans="1:13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37"/>
        <v>S</v>
      </c>
      <c r="D280" s="28" t="str">
        <f>'Team 3'!C80</f>
        <v/>
      </c>
      <c r="E280" s="29" t="str">
        <f t="shared" si="41"/>
        <v/>
      </c>
      <c r="F280" s="29" t="str">
        <f t="shared" si="42"/>
        <v>JV</v>
      </c>
      <c r="H280" t="str">
        <f t="shared" si="43"/>
        <v/>
      </c>
      <c r="I280" t="str">
        <f t="shared" si="44"/>
        <v/>
      </c>
      <c r="J280">
        <f t="shared" si="45"/>
        <v>0</v>
      </c>
      <c r="K280" t="str">
        <f t="shared" si="46"/>
        <v>S</v>
      </c>
      <c r="L280" t="str">
        <f t="shared" si="47"/>
        <v/>
      </c>
      <c r="M280" t="str">
        <f t="shared" si="48"/>
        <v/>
      </c>
    </row>
    <row r="281" spans="1:13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37"/>
        <v>S</v>
      </c>
      <c r="D281" s="28" t="str">
        <f>'Team 3'!C81</f>
        <v/>
      </c>
      <c r="E281" s="29" t="str">
        <f t="shared" si="41"/>
        <v/>
      </c>
      <c r="F281" s="29" t="str">
        <f t="shared" si="42"/>
        <v>JV</v>
      </c>
      <c r="H281" t="str">
        <f t="shared" si="43"/>
        <v/>
      </c>
      <c r="I281" t="str">
        <f t="shared" si="44"/>
        <v/>
      </c>
      <c r="J281">
        <f t="shared" si="45"/>
        <v>0</v>
      </c>
      <c r="K281" t="str">
        <f t="shared" si="46"/>
        <v>S</v>
      </c>
      <c r="L281" t="str">
        <f t="shared" si="47"/>
        <v/>
      </c>
      <c r="M281" t="str">
        <f t="shared" si="48"/>
        <v/>
      </c>
    </row>
    <row r="282" spans="1:13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37"/>
        <v>S</v>
      </c>
      <c r="D282" s="28" t="str">
        <f>'Team 3'!C82</f>
        <v/>
      </c>
      <c r="E282" s="29" t="str">
        <f t="shared" si="41"/>
        <v/>
      </c>
      <c r="F282" s="29" t="str">
        <f t="shared" si="42"/>
        <v>JV</v>
      </c>
      <c r="H282" t="str">
        <f t="shared" si="43"/>
        <v/>
      </c>
      <c r="I282" t="str">
        <f t="shared" si="44"/>
        <v/>
      </c>
      <c r="J282">
        <f t="shared" si="45"/>
        <v>0</v>
      </c>
      <c r="K282" t="str">
        <f t="shared" si="46"/>
        <v>S</v>
      </c>
      <c r="L282" t="str">
        <f t="shared" si="47"/>
        <v/>
      </c>
      <c r="M282" t="str">
        <f t="shared" si="48"/>
        <v/>
      </c>
    </row>
    <row r="283" spans="1:13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37"/>
        <v>S</v>
      </c>
      <c r="D283" s="28" t="str">
        <f>'Team 3'!C83</f>
        <v/>
      </c>
      <c r="E283" s="29" t="str">
        <f t="shared" si="41"/>
        <v/>
      </c>
      <c r="F283" s="29" t="str">
        <f t="shared" si="42"/>
        <v>JV</v>
      </c>
      <c r="H283" t="str">
        <f t="shared" si="43"/>
        <v/>
      </c>
      <c r="I283" t="str">
        <f t="shared" si="44"/>
        <v/>
      </c>
      <c r="J283">
        <f t="shared" si="45"/>
        <v>0</v>
      </c>
      <c r="K283" t="str">
        <f t="shared" si="46"/>
        <v>S</v>
      </c>
      <c r="L283" t="str">
        <f t="shared" si="47"/>
        <v/>
      </c>
      <c r="M283" t="str">
        <f t="shared" si="48"/>
        <v/>
      </c>
    </row>
    <row r="284" spans="1:13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37"/>
        <v>S</v>
      </c>
      <c r="D284" s="28" t="str">
        <f>'Team 3'!C84</f>
        <v/>
      </c>
      <c r="E284" s="29" t="str">
        <f t="shared" si="41"/>
        <v/>
      </c>
      <c r="F284" s="29" t="str">
        <f t="shared" si="42"/>
        <v>JV</v>
      </c>
      <c r="H284" t="str">
        <f t="shared" si="43"/>
        <v/>
      </c>
      <c r="I284" t="str">
        <f t="shared" si="44"/>
        <v/>
      </c>
      <c r="J284">
        <f t="shared" si="45"/>
        <v>0</v>
      </c>
      <c r="K284" t="str">
        <f t="shared" si="46"/>
        <v>S</v>
      </c>
      <c r="L284" t="str">
        <f t="shared" si="47"/>
        <v/>
      </c>
      <c r="M284" t="str">
        <f t="shared" si="48"/>
        <v/>
      </c>
    </row>
    <row r="285" spans="1:13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37"/>
        <v>S</v>
      </c>
      <c r="D285" s="28" t="str">
        <f>'Team 3'!C85</f>
        <v/>
      </c>
      <c r="E285" s="29" t="str">
        <f t="shared" si="41"/>
        <v/>
      </c>
      <c r="F285" s="29" t="str">
        <f t="shared" si="42"/>
        <v>JV</v>
      </c>
      <c r="H285" t="str">
        <f t="shared" si="43"/>
        <v/>
      </c>
      <c r="I285" t="str">
        <f t="shared" si="44"/>
        <v/>
      </c>
      <c r="J285">
        <f t="shared" si="45"/>
        <v>0</v>
      </c>
      <c r="K285" t="str">
        <f t="shared" si="46"/>
        <v>S</v>
      </c>
      <c r="L285" t="str">
        <f t="shared" si="47"/>
        <v/>
      </c>
      <c r="M285" t="str">
        <f t="shared" si="48"/>
        <v/>
      </c>
    </row>
    <row r="286" spans="1:13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37"/>
        <v>S</v>
      </c>
      <c r="D286" s="28" t="str">
        <f>'Team 3'!C86</f>
        <v/>
      </c>
      <c r="E286" s="29" t="str">
        <f t="shared" si="41"/>
        <v/>
      </c>
      <c r="F286" s="29" t="str">
        <f t="shared" si="42"/>
        <v>JV</v>
      </c>
      <c r="H286" t="str">
        <f t="shared" si="43"/>
        <v/>
      </c>
      <c r="I286" t="str">
        <f t="shared" si="44"/>
        <v/>
      </c>
      <c r="J286">
        <f t="shared" si="45"/>
        <v>0</v>
      </c>
      <c r="K286" t="str">
        <f t="shared" si="46"/>
        <v>S</v>
      </c>
      <c r="L286" t="str">
        <f t="shared" si="47"/>
        <v/>
      </c>
      <c r="M286" t="str">
        <f t="shared" si="48"/>
        <v/>
      </c>
    </row>
    <row r="287" spans="1:13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37"/>
        <v>S</v>
      </c>
      <c r="D287" s="28" t="str">
        <f>'Team 3'!C87</f>
        <v/>
      </c>
      <c r="E287" s="29" t="str">
        <f t="shared" si="41"/>
        <v/>
      </c>
      <c r="F287" s="29" t="str">
        <f t="shared" si="42"/>
        <v>JV</v>
      </c>
      <c r="H287" t="str">
        <f t="shared" si="43"/>
        <v/>
      </c>
      <c r="I287" t="str">
        <f t="shared" si="44"/>
        <v/>
      </c>
      <c r="J287">
        <f t="shared" si="45"/>
        <v>0</v>
      </c>
      <c r="K287" t="str">
        <f t="shared" si="46"/>
        <v>S</v>
      </c>
      <c r="L287" t="str">
        <f t="shared" si="47"/>
        <v/>
      </c>
      <c r="M287" t="str">
        <f t="shared" si="48"/>
        <v/>
      </c>
    </row>
    <row r="288" spans="1:13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37"/>
        <v>S</v>
      </c>
      <c r="D288" s="28" t="str">
        <f>'Team 3'!C88</f>
        <v/>
      </c>
      <c r="E288" s="29" t="str">
        <f t="shared" si="41"/>
        <v/>
      </c>
      <c r="F288" s="29" t="str">
        <f t="shared" si="42"/>
        <v>JV</v>
      </c>
      <c r="H288" t="str">
        <f t="shared" si="43"/>
        <v/>
      </c>
      <c r="I288" t="str">
        <f t="shared" si="44"/>
        <v/>
      </c>
      <c r="J288">
        <f t="shared" si="45"/>
        <v>0</v>
      </c>
      <c r="K288" t="str">
        <f t="shared" si="46"/>
        <v>S</v>
      </c>
      <c r="L288" t="str">
        <f t="shared" si="47"/>
        <v/>
      </c>
      <c r="M288" t="str">
        <f t="shared" si="48"/>
        <v/>
      </c>
    </row>
    <row r="289" spans="1:13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37"/>
        <v>S</v>
      </c>
      <c r="D289" s="28" t="str">
        <f>'Team 3'!C89</f>
        <v/>
      </c>
      <c r="E289" s="29" t="str">
        <f t="shared" si="41"/>
        <v/>
      </c>
      <c r="F289" s="29" t="str">
        <f t="shared" si="42"/>
        <v>JV</v>
      </c>
      <c r="H289" t="str">
        <f t="shared" si="43"/>
        <v/>
      </c>
      <c r="I289" t="str">
        <f t="shared" si="44"/>
        <v/>
      </c>
      <c r="J289">
        <f t="shared" si="45"/>
        <v>0</v>
      </c>
      <c r="K289" t="str">
        <f t="shared" si="46"/>
        <v>S</v>
      </c>
      <c r="L289" t="str">
        <f t="shared" si="47"/>
        <v/>
      </c>
      <c r="M289" t="str">
        <f t="shared" si="48"/>
        <v/>
      </c>
    </row>
    <row r="290" spans="1:13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37"/>
        <v>S</v>
      </c>
      <c r="D290" s="28" t="str">
        <f>'Team 3'!C90</f>
        <v/>
      </c>
      <c r="E290" s="29" t="str">
        <f t="shared" si="41"/>
        <v/>
      </c>
      <c r="F290" s="29" t="str">
        <f t="shared" si="42"/>
        <v>JV</v>
      </c>
      <c r="H290" t="str">
        <f t="shared" si="43"/>
        <v/>
      </c>
      <c r="I290" t="str">
        <f t="shared" si="44"/>
        <v/>
      </c>
      <c r="J290">
        <f t="shared" si="45"/>
        <v>0</v>
      </c>
      <c r="K290" t="str">
        <f t="shared" si="46"/>
        <v>S</v>
      </c>
      <c r="L290" t="str">
        <f t="shared" si="47"/>
        <v/>
      </c>
      <c r="M290" t="str">
        <f t="shared" si="48"/>
        <v/>
      </c>
    </row>
    <row r="291" spans="1:13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37"/>
        <v>S</v>
      </c>
      <c r="D291" s="28" t="str">
        <f>'Team 3'!C91</f>
        <v/>
      </c>
      <c r="E291" s="29" t="str">
        <f t="shared" si="41"/>
        <v/>
      </c>
      <c r="F291" s="29" t="str">
        <f t="shared" si="42"/>
        <v>JV</v>
      </c>
      <c r="H291" t="str">
        <f t="shared" si="43"/>
        <v/>
      </c>
      <c r="I291" t="str">
        <f t="shared" si="44"/>
        <v/>
      </c>
      <c r="J291">
        <f t="shared" si="45"/>
        <v>0</v>
      </c>
      <c r="K291" t="str">
        <f t="shared" si="46"/>
        <v>S</v>
      </c>
      <c r="L291" t="str">
        <f t="shared" si="47"/>
        <v/>
      </c>
      <c r="M291" t="str">
        <f t="shared" si="48"/>
        <v/>
      </c>
    </row>
    <row r="292" spans="1:13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37"/>
        <v>S</v>
      </c>
      <c r="D292" s="28" t="str">
        <f>'Team 3'!C92</f>
        <v/>
      </c>
      <c r="E292" s="29" t="str">
        <f t="shared" si="41"/>
        <v/>
      </c>
      <c r="F292" s="29" t="str">
        <f t="shared" si="42"/>
        <v>JV</v>
      </c>
      <c r="H292" t="str">
        <f t="shared" si="43"/>
        <v/>
      </c>
      <c r="I292" t="str">
        <f t="shared" si="44"/>
        <v/>
      </c>
      <c r="J292">
        <f t="shared" si="45"/>
        <v>0</v>
      </c>
      <c r="K292" t="str">
        <f t="shared" si="46"/>
        <v>S</v>
      </c>
      <c r="L292" t="str">
        <f t="shared" si="47"/>
        <v/>
      </c>
      <c r="M292" t="str">
        <f t="shared" si="48"/>
        <v/>
      </c>
    </row>
    <row r="293" spans="1:13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37"/>
        <v>S</v>
      </c>
      <c r="D293" s="28" t="str">
        <f>'Team 3'!C93</f>
        <v/>
      </c>
      <c r="E293" s="29" t="str">
        <f t="shared" si="41"/>
        <v/>
      </c>
      <c r="F293" s="29" t="str">
        <f t="shared" si="42"/>
        <v>JV</v>
      </c>
      <c r="H293" t="str">
        <f t="shared" si="43"/>
        <v/>
      </c>
      <c r="I293" t="str">
        <f t="shared" si="44"/>
        <v/>
      </c>
      <c r="J293">
        <f t="shared" si="45"/>
        <v>0</v>
      </c>
      <c r="K293" t="str">
        <f t="shared" si="46"/>
        <v>S</v>
      </c>
      <c r="L293" t="str">
        <f t="shared" si="47"/>
        <v/>
      </c>
      <c r="M293" t="str">
        <f t="shared" si="48"/>
        <v/>
      </c>
    </row>
    <row r="294" spans="1:13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37"/>
        <v>S</v>
      </c>
      <c r="D294" s="28" t="str">
        <f>'Team 3'!C94</f>
        <v/>
      </c>
      <c r="E294" s="29" t="str">
        <f t="shared" si="41"/>
        <v/>
      </c>
      <c r="F294" s="29" t="str">
        <f t="shared" si="42"/>
        <v>JV</v>
      </c>
      <c r="H294" t="str">
        <f t="shared" si="43"/>
        <v/>
      </c>
      <c r="I294" t="str">
        <f t="shared" si="44"/>
        <v/>
      </c>
      <c r="J294">
        <f t="shared" si="45"/>
        <v>0</v>
      </c>
      <c r="K294" t="str">
        <f t="shared" si="46"/>
        <v>S</v>
      </c>
      <c r="L294" t="str">
        <f t="shared" si="47"/>
        <v/>
      </c>
      <c r="M294" t="str">
        <f t="shared" si="48"/>
        <v/>
      </c>
    </row>
    <row r="295" spans="1:13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37"/>
        <v>S</v>
      </c>
      <c r="D295" s="28" t="str">
        <f>'Team 3'!C95</f>
        <v/>
      </c>
      <c r="E295" s="29" t="str">
        <f t="shared" si="41"/>
        <v/>
      </c>
      <c r="F295" s="29" t="str">
        <f t="shared" si="42"/>
        <v>JV</v>
      </c>
      <c r="H295" t="str">
        <f t="shared" si="43"/>
        <v/>
      </c>
      <c r="I295" t="str">
        <f t="shared" si="44"/>
        <v/>
      </c>
      <c r="J295">
        <f t="shared" si="45"/>
        <v>0</v>
      </c>
      <c r="K295" t="str">
        <f t="shared" si="46"/>
        <v>S</v>
      </c>
      <c r="L295" t="str">
        <f t="shared" si="47"/>
        <v/>
      </c>
      <c r="M295" t="str">
        <f t="shared" si="48"/>
        <v/>
      </c>
    </row>
    <row r="296" spans="1:13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37"/>
        <v>S</v>
      </c>
      <c r="D296" s="28" t="str">
        <f>'Team 3'!C96</f>
        <v/>
      </c>
      <c r="E296" s="29" t="str">
        <f t="shared" si="41"/>
        <v/>
      </c>
      <c r="F296" s="29" t="str">
        <f t="shared" si="42"/>
        <v>JV</v>
      </c>
      <c r="H296" t="str">
        <f t="shared" si="43"/>
        <v/>
      </c>
      <c r="I296" t="str">
        <f t="shared" si="44"/>
        <v/>
      </c>
      <c r="J296">
        <f t="shared" si="45"/>
        <v>0</v>
      </c>
      <c r="K296" t="str">
        <f t="shared" si="46"/>
        <v>S</v>
      </c>
      <c r="L296" t="str">
        <f t="shared" si="47"/>
        <v/>
      </c>
      <c r="M296" t="str">
        <f t="shared" si="48"/>
        <v/>
      </c>
    </row>
    <row r="297" spans="1:13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37"/>
        <v>S</v>
      </c>
      <c r="D297" s="28" t="str">
        <f>'Team 3'!C97</f>
        <v/>
      </c>
      <c r="E297" s="29" t="str">
        <f t="shared" si="41"/>
        <v/>
      </c>
      <c r="F297" s="29" t="str">
        <f t="shared" si="42"/>
        <v>JV</v>
      </c>
      <c r="H297" t="str">
        <f t="shared" si="43"/>
        <v/>
      </c>
      <c r="I297" t="str">
        <f t="shared" si="44"/>
        <v/>
      </c>
      <c r="J297">
        <f t="shared" si="45"/>
        <v>0</v>
      </c>
      <c r="K297" t="str">
        <f t="shared" si="46"/>
        <v>S</v>
      </c>
      <c r="L297" t="str">
        <f t="shared" si="47"/>
        <v/>
      </c>
      <c r="M297" t="str">
        <f t="shared" si="48"/>
        <v/>
      </c>
    </row>
    <row r="298" spans="1:13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37"/>
        <v>S</v>
      </c>
      <c r="D298" s="28" t="str">
        <f>'Team 3'!C98</f>
        <v/>
      </c>
      <c r="E298" s="29" t="str">
        <f t="shared" si="41"/>
        <v/>
      </c>
      <c r="F298" s="29" t="str">
        <f t="shared" si="42"/>
        <v>JV</v>
      </c>
      <c r="H298" t="str">
        <f t="shared" si="43"/>
        <v/>
      </c>
      <c r="I298" t="str">
        <f t="shared" si="44"/>
        <v/>
      </c>
      <c r="J298">
        <f t="shared" si="45"/>
        <v>0</v>
      </c>
      <c r="K298" t="str">
        <f t="shared" si="46"/>
        <v>S</v>
      </c>
      <c r="L298" t="str">
        <f t="shared" si="47"/>
        <v/>
      </c>
      <c r="M298" t="str">
        <f t="shared" si="48"/>
        <v/>
      </c>
    </row>
    <row r="299" spans="1:13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37"/>
        <v>S</v>
      </c>
      <c r="D299" s="28" t="str">
        <f>'Team 3'!C99</f>
        <v/>
      </c>
      <c r="E299" s="29" t="str">
        <f t="shared" si="41"/>
        <v/>
      </c>
      <c r="F299" s="29" t="str">
        <f t="shared" si="42"/>
        <v>JV</v>
      </c>
      <c r="H299" t="str">
        <f t="shared" si="43"/>
        <v/>
      </c>
      <c r="I299" t="str">
        <f t="shared" si="44"/>
        <v/>
      </c>
      <c r="J299">
        <f t="shared" si="45"/>
        <v>0</v>
      </c>
      <c r="K299" t="str">
        <f t="shared" si="46"/>
        <v>S</v>
      </c>
      <c r="L299" t="str">
        <f t="shared" si="47"/>
        <v/>
      </c>
      <c r="M299" t="str">
        <f t="shared" si="48"/>
        <v/>
      </c>
    </row>
    <row r="300" spans="1:13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37"/>
        <v>S</v>
      </c>
      <c r="D300" s="28" t="str">
        <f>'Team 3'!C100</f>
        <v/>
      </c>
      <c r="E300" s="29" t="str">
        <f t="shared" si="41"/>
        <v/>
      </c>
      <c r="F300" s="29" t="str">
        <f t="shared" si="42"/>
        <v>JV</v>
      </c>
      <c r="H300" t="str">
        <f t="shared" si="43"/>
        <v/>
      </c>
      <c r="I300" t="str">
        <f t="shared" si="44"/>
        <v/>
      </c>
      <c r="J300">
        <f t="shared" si="45"/>
        <v>0</v>
      </c>
      <c r="K300" t="str">
        <f t="shared" si="46"/>
        <v>S</v>
      </c>
      <c r="L300" t="str">
        <f t="shared" si="47"/>
        <v/>
      </c>
      <c r="M300" t="str">
        <f t="shared" si="48"/>
        <v/>
      </c>
    </row>
    <row r="301" spans="1:13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37"/>
        <v>S</v>
      </c>
      <c r="D301" s="28" t="str">
        <f>'Team 3'!C101</f>
        <v/>
      </c>
      <c r="E301" s="29" t="str">
        <f t="shared" si="41"/>
        <v/>
      </c>
      <c r="F301" s="29" t="str">
        <f t="shared" si="42"/>
        <v>JV</v>
      </c>
      <c r="H301" t="str">
        <f t="shared" si="43"/>
        <v/>
      </c>
      <c r="I301" t="str">
        <f t="shared" si="44"/>
        <v/>
      </c>
      <c r="J301">
        <f t="shared" si="45"/>
        <v>0</v>
      </c>
      <c r="K301" t="str">
        <f t="shared" si="46"/>
        <v>S</v>
      </c>
      <c r="L301" t="str">
        <f t="shared" si="47"/>
        <v/>
      </c>
      <c r="M301" t="str">
        <f t="shared" si="48"/>
        <v/>
      </c>
    </row>
    <row r="302" spans="1:13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37"/>
        <v>S</v>
      </c>
      <c r="D302" s="28" t="str">
        <f>'Team 3'!C102</f>
        <v/>
      </c>
      <c r="E302" s="29" t="str">
        <f t="shared" si="41"/>
        <v/>
      </c>
      <c r="F302" s="29" t="str">
        <f t="shared" si="42"/>
        <v>JV</v>
      </c>
      <c r="H302" t="str">
        <f t="shared" si="43"/>
        <v/>
      </c>
      <c r="I302" t="str">
        <f t="shared" si="44"/>
        <v/>
      </c>
      <c r="J302">
        <f t="shared" si="45"/>
        <v>0</v>
      </c>
      <c r="K302" t="str">
        <f t="shared" si="46"/>
        <v>S</v>
      </c>
      <c r="L302" t="str">
        <f t="shared" si="47"/>
        <v/>
      </c>
      <c r="M302" t="str">
        <f t="shared" si="48"/>
        <v/>
      </c>
    </row>
    <row r="303" spans="1:13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37"/>
        <v>S</v>
      </c>
      <c r="D303" s="28" t="str">
        <f>'Team 3'!C103</f>
        <v/>
      </c>
      <c r="E303" s="29" t="str">
        <f t="shared" si="41"/>
        <v/>
      </c>
      <c r="F303" s="29" t="str">
        <f t="shared" si="42"/>
        <v>JV</v>
      </c>
      <c r="H303" t="str">
        <f t="shared" si="43"/>
        <v/>
      </c>
      <c r="I303" t="str">
        <f t="shared" si="44"/>
        <v/>
      </c>
      <c r="J303">
        <f t="shared" si="45"/>
        <v>0</v>
      </c>
      <c r="K303" t="str">
        <f t="shared" si="46"/>
        <v>S</v>
      </c>
      <c r="L303" t="str">
        <f t="shared" si="47"/>
        <v/>
      </c>
      <c r="M303" t="str">
        <f t="shared" si="48"/>
        <v/>
      </c>
    </row>
    <row r="304" spans="1:13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37"/>
        <v>S</v>
      </c>
      <c r="D304" s="30" t="str">
        <f>'Team 3'!C104</f>
        <v/>
      </c>
      <c r="E304" s="31" t="str">
        <f t="shared" si="41"/>
        <v/>
      </c>
      <c r="F304" s="31" t="str">
        <f t="shared" si="42"/>
        <v>JV</v>
      </c>
      <c r="H304" t="str">
        <f t="shared" si="43"/>
        <v/>
      </c>
      <c r="I304" t="str">
        <f t="shared" si="44"/>
        <v/>
      </c>
      <c r="J304">
        <f t="shared" si="45"/>
        <v>0</v>
      </c>
      <c r="K304" t="str">
        <f t="shared" si="46"/>
        <v>S</v>
      </c>
      <c r="L304" t="str">
        <f t="shared" si="47"/>
        <v/>
      </c>
      <c r="M304" t="str">
        <f t="shared" si="48"/>
        <v/>
      </c>
    </row>
    <row r="305" spans="1:13" hidden="1" x14ac:dyDescent="0.25">
      <c r="A305" s="29" t="str">
        <f>IF('Team 4'!A5&lt;&gt;"",'Team 4'!A5,"")</f>
        <v/>
      </c>
      <c r="B305" s="34">
        <f>'Team 4'!B5</f>
        <v>0</v>
      </c>
      <c r="C305" s="29" t="str">
        <f t="shared" ref="C305:C331" si="49">_Abb4</f>
        <v>LMH</v>
      </c>
      <c r="D305" s="28" t="str">
        <f>'Team 4'!C5</f>
        <v/>
      </c>
      <c r="E305" s="29" t="str">
        <f>IF(A305&lt;&gt;"",RANK(A305,$A$305:$A$331,1),"")</f>
        <v/>
      </c>
      <c r="F305" s="29" t="str">
        <f>IF(E305&lt;=8,"Var","JV")</f>
        <v>JV</v>
      </c>
      <c r="H305" t="str">
        <f t="shared" si="43"/>
        <v/>
      </c>
      <c r="I305" t="str">
        <f t="shared" si="44"/>
        <v/>
      </c>
      <c r="J305">
        <f t="shared" si="45"/>
        <v>0</v>
      </c>
      <c r="K305" t="str">
        <f t="shared" si="46"/>
        <v>LMH</v>
      </c>
      <c r="L305" t="str">
        <f t="shared" si="47"/>
        <v/>
      </c>
      <c r="M305" t="str">
        <f t="shared" si="48"/>
        <v/>
      </c>
    </row>
    <row r="306" spans="1:13" hidden="1" x14ac:dyDescent="0.25">
      <c r="A306" s="29" t="str">
        <f>IF('Team 4'!A6&lt;&gt;"",'Team 4'!A6,"")</f>
        <v/>
      </c>
      <c r="B306" s="34">
        <f>'Team 4'!B6</f>
        <v>0</v>
      </c>
      <c r="C306" s="29" t="str">
        <f t="shared" si="49"/>
        <v>LMH</v>
      </c>
      <c r="D306" s="28" t="str">
        <f>'Team 4'!C6</f>
        <v/>
      </c>
      <c r="E306" s="29" t="str">
        <f t="shared" ref="E306:E331" si="50">IF(A306&lt;&gt;"",RANK(A306,$A$305:$A$331,1),"")</f>
        <v/>
      </c>
      <c r="F306" s="29" t="str">
        <f t="shared" ref="F306:F344" si="51">IF(E306&lt;=8,"Var","JV")</f>
        <v>JV</v>
      </c>
      <c r="H306" t="str">
        <f t="shared" si="43"/>
        <v/>
      </c>
      <c r="I306" t="str">
        <f t="shared" si="44"/>
        <v/>
      </c>
      <c r="J306">
        <f t="shared" si="45"/>
        <v>0</v>
      </c>
      <c r="K306" t="str">
        <f t="shared" si="46"/>
        <v>LMH</v>
      </c>
      <c r="L306" t="str">
        <f t="shared" si="47"/>
        <v/>
      </c>
      <c r="M306" t="str">
        <f t="shared" si="48"/>
        <v/>
      </c>
    </row>
    <row r="307" spans="1:13" hidden="1" x14ac:dyDescent="0.25">
      <c r="A307" s="29" t="str">
        <f>IF('Team 4'!A7&lt;&gt;"",'Team 4'!A7,"")</f>
        <v/>
      </c>
      <c r="B307" s="34">
        <f>'Team 4'!B7</f>
        <v>0</v>
      </c>
      <c r="C307" s="29" t="str">
        <f t="shared" si="49"/>
        <v>LMH</v>
      </c>
      <c r="D307" s="28" t="str">
        <f>'Team 4'!C7</f>
        <v/>
      </c>
      <c r="E307" s="29" t="str">
        <f t="shared" si="50"/>
        <v/>
      </c>
      <c r="F307" s="29" t="str">
        <f t="shared" si="51"/>
        <v>JV</v>
      </c>
      <c r="H307" t="str">
        <f t="shared" si="43"/>
        <v/>
      </c>
      <c r="I307" t="str">
        <f t="shared" si="44"/>
        <v/>
      </c>
      <c r="J307">
        <f t="shared" si="45"/>
        <v>0</v>
      </c>
      <c r="K307" t="str">
        <f t="shared" si="46"/>
        <v>LMH</v>
      </c>
      <c r="L307" t="str">
        <f t="shared" si="47"/>
        <v/>
      </c>
      <c r="M307" t="str">
        <f t="shared" si="48"/>
        <v/>
      </c>
    </row>
    <row r="308" spans="1:13" hidden="1" x14ac:dyDescent="0.25">
      <c r="A308" s="29" t="str">
        <f>IF('Team 4'!A8&lt;&gt;"",'Team 4'!A8,"")</f>
        <v/>
      </c>
      <c r="B308" s="34">
        <f>'Team 4'!B8</f>
        <v>0</v>
      </c>
      <c r="C308" s="29" t="str">
        <f t="shared" si="49"/>
        <v>LMH</v>
      </c>
      <c r="D308" s="28" t="str">
        <f>'Team 4'!C8</f>
        <v/>
      </c>
      <c r="E308" s="29" t="str">
        <f t="shared" si="50"/>
        <v/>
      </c>
      <c r="F308" s="29" t="str">
        <f t="shared" si="51"/>
        <v>JV</v>
      </c>
      <c r="H308" t="str">
        <f t="shared" si="43"/>
        <v/>
      </c>
      <c r="I308" t="str">
        <f t="shared" si="44"/>
        <v/>
      </c>
      <c r="J308">
        <f t="shared" si="45"/>
        <v>0</v>
      </c>
      <c r="K308" t="str">
        <f t="shared" si="46"/>
        <v>LMH</v>
      </c>
      <c r="L308" t="str">
        <f t="shared" si="47"/>
        <v/>
      </c>
      <c r="M308" t="str">
        <f t="shared" si="48"/>
        <v/>
      </c>
    </row>
    <row r="309" spans="1:13" hidden="1" x14ac:dyDescent="0.25">
      <c r="A309" s="29" t="str">
        <f>IF('Team 4'!A9&lt;&gt;"",'Team 4'!A9,"")</f>
        <v/>
      </c>
      <c r="B309" s="34">
        <f>'Team 4'!B9</f>
        <v>0</v>
      </c>
      <c r="C309" s="29" t="str">
        <f t="shared" si="49"/>
        <v>LMH</v>
      </c>
      <c r="D309" s="28" t="str">
        <f>'Team 4'!C9</f>
        <v/>
      </c>
      <c r="E309" s="29" t="str">
        <f t="shared" si="50"/>
        <v/>
      </c>
      <c r="F309" s="29" t="str">
        <f t="shared" si="51"/>
        <v>JV</v>
      </c>
      <c r="H309" t="str">
        <f t="shared" si="43"/>
        <v/>
      </c>
      <c r="I309" t="str">
        <f t="shared" si="44"/>
        <v/>
      </c>
      <c r="J309">
        <f t="shared" si="45"/>
        <v>0</v>
      </c>
      <c r="K309" t="str">
        <f t="shared" si="46"/>
        <v>LMH</v>
      </c>
      <c r="L309" t="str">
        <f t="shared" si="47"/>
        <v/>
      </c>
      <c r="M309" t="str">
        <f t="shared" si="48"/>
        <v/>
      </c>
    </row>
    <row r="310" spans="1:13" hidden="1" x14ac:dyDescent="0.25">
      <c r="A310" s="29" t="str">
        <f>IF('Team 4'!A10&lt;&gt;"",'Team 4'!A10,"")</f>
        <v/>
      </c>
      <c r="B310" s="34">
        <f>'Team 4'!B10</f>
        <v>0</v>
      </c>
      <c r="C310" s="29" t="str">
        <f t="shared" si="49"/>
        <v>LMH</v>
      </c>
      <c r="D310" s="28" t="str">
        <f>'Team 4'!C10</f>
        <v/>
      </c>
      <c r="E310" s="29" t="str">
        <f t="shared" si="50"/>
        <v/>
      </c>
      <c r="F310" s="29" t="str">
        <f t="shared" si="51"/>
        <v>JV</v>
      </c>
      <c r="H310" t="str">
        <f t="shared" si="43"/>
        <v/>
      </c>
      <c r="I310" t="str">
        <f t="shared" si="44"/>
        <v/>
      </c>
      <c r="J310">
        <f t="shared" si="45"/>
        <v>0</v>
      </c>
      <c r="K310" t="str">
        <f t="shared" si="46"/>
        <v>LMH</v>
      </c>
      <c r="L310" t="str">
        <f t="shared" si="47"/>
        <v/>
      </c>
      <c r="M310" t="str">
        <f t="shared" si="48"/>
        <v/>
      </c>
    </row>
    <row r="311" spans="1:13" hidden="1" x14ac:dyDescent="0.25">
      <c r="A311" s="29" t="str">
        <f>IF('Team 4'!A11&lt;&gt;"",'Team 4'!A11,"")</f>
        <v/>
      </c>
      <c r="B311" s="34">
        <f>'Team 4'!B11</f>
        <v>0</v>
      </c>
      <c r="C311" s="29" t="str">
        <f t="shared" si="49"/>
        <v>LMH</v>
      </c>
      <c r="D311" s="28" t="str">
        <f>'Team 4'!C11</f>
        <v/>
      </c>
      <c r="E311" s="29" t="str">
        <f t="shared" si="50"/>
        <v/>
      </c>
      <c r="F311" s="29" t="str">
        <f t="shared" si="51"/>
        <v>JV</v>
      </c>
      <c r="H311" t="str">
        <f t="shared" si="43"/>
        <v/>
      </c>
      <c r="I311" t="str">
        <f t="shared" si="44"/>
        <v/>
      </c>
      <c r="J311">
        <f t="shared" si="45"/>
        <v>0</v>
      </c>
      <c r="K311" t="str">
        <f t="shared" si="46"/>
        <v>LMH</v>
      </c>
      <c r="L311" t="str">
        <f t="shared" si="47"/>
        <v/>
      </c>
      <c r="M311" t="str">
        <f t="shared" si="48"/>
        <v/>
      </c>
    </row>
    <row r="312" spans="1:13" hidden="1" x14ac:dyDescent="0.25">
      <c r="A312" s="29" t="str">
        <f>IF('Team 4'!A12&lt;&gt;"",'Team 4'!A12,"")</f>
        <v/>
      </c>
      <c r="B312" s="34">
        <f>'Team 4'!B12</f>
        <v>0</v>
      </c>
      <c r="C312" s="29" t="str">
        <f t="shared" si="49"/>
        <v>LMH</v>
      </c>
      <c r="D312" s="28" t="str">
        <f>'Team 4'!C12</f>
        <v/>
      </c>
      <c r="E312" s="29" t="str">
        <f t="shared" si="50"/>
        <v/>
      </c>
      <c r="F312" s="29" t="str">
        <f t="shared" si="51"/>
        <v>JV</v>
      </c>
      <c r="H312" t="str">
        <f t="shared" si="43"/>
        <v/>
      </c>
      <c r="I312" t="str">
        <f t="shared" si="44"/>
        <v/>
      </c>
      <c r="J312">
        <f t="shared" si="45"/>
        <v>0</v>
      </c>
      <c r="K312" t="str">
        <f t="shared" si="46"/>
        <v>LMH</v>
      </c>
      <c r="L312" t="str">
        <f t="shared" si="47"/>
        <v/>
      </c>
      <c r="M312" t="str">
        <f t="shared" si="48"/>
        <v/>
      </c>
    </row>
    <row r="313" spans="1:13" hidden="1" x14ac:dyDescent="0.25">
      <c r="A313" s="29" t="str">
        <f>IF('Team 4'!A13&lt;&gt;"",'Team 4'!A13,"")</f>
        <v/>
      </c>
      <c r="B313" s="34">
        <f>'Team 4'!B13</f>
        <v>0</v>
      </c>
      <c r="C313" s="29" t="str">
        <f t="shared" si="49"/>
        <v>LMH</v>
      </c>
      <c r="D313" s="28" t="str">
        <f>'Team 4'!C13</f>
        <v/>
      </c>
      <c r="E313" s="29" t="str">
        <f t="shared" si="50"/>
        <v/>
      </c>
      <c r="F313" s="29" t="str">
        <f t="shared" si="51"/>
        <v>JV</v>
      </c>
      <c r="H313" t="str">
        <f t="shared" si="43"/>
        <v/>
      </c>
      <c r="I313" t="str">
        <f t="shared" si="44"/>
        <v/>
      </c>
      <c r="J313">
        <f t="shared" si="45"/>
        <v>0</v>
      </c>
      <c r="K313" t="str">
        <f t="shared" si="46"/>
        <v>LMH</v>
      </c>
      <c r="L313" t="str">
        <f t="shared" si="47"/>
        <v/>
      </c>
      <c r="M313" t="str">
        <f t="shared" si="48"/>
        <v/>
      </c>
    </row>
    <row r="314" spans="1:13" hidden="1" x14ac:dyDescent="0.25">
      <c r="A314" s="29" t="str">
        <f>IF('Team 4'!A14&lt;&gt;"",'Team 4'!A14,"")</f>
        <v/>
      </c>
      <c r="B314" s="34">
        <f>'Team 4'!B14</f>
        <v>0</v>
      </c>
      <c r="C314" s="29" t="str">
        <f t="shared" si="49"/>
        <v>LMH</v>
      </c>
      <c r="D314" s="28" t="str">
        <f>'Team 4'!C14</f>
        <v/>
      </c>
      <c r="E314" s="29" t="str">
        <f t="shared" si="50"/>
        <v/>
      </c>
      <c r="F314" s="29" t="str">
        <f t="shared" si="51"/>
        <v>JV</v>
      </c>
      <c r="H314" t="str">
        <f t="shared" si="43"/>
        <v/>
      </c>
      <c r="I314" t="str">
        <f t="shared" si="44"/>
        <v/>
      </c>
      <c r="J314">
        <f t="shared" si="45"/>
        <v>0</v>
      </c>
      <c r="K314" t="str">
        <f t="shared" si="46"/>
        <v>LMH</v>
      </c>
      <c r="L314" t="str">
        <f t="shared" si="47"/>
        <v/>
      </c>
      <c r="M314" t="str">
        <f t="shared" si="48"/>
        <v/>
      </c>
    </row>
    <row r="315" spans="1:13" hidden="1" x14ac:dyDescent="0.25">
      <c r="A315" s="29" t="str">
        <f>IF('Team 4'!A15&lt;&gt;"",'Team 4'!A15,"")</f>
        <v/>
      </c>
      <c r="B315" s="34">
        <f>'Team 4'!B15</f>
        <v>0</v>
      </c>
      <c r="C315" s="29" t="str">
        <f t="shared" si="49"/>
        <v>LMH</v>
      </c>
      <c r="D315" s="28" t="str">
        <f>'Team 4'!C15</f>
        <v/>
      </c>
      <c r="E315" s="29" t="str">
        <f t="shared" si="50"/>
        <v/>
      </c>
      <c r="F315" s="29" t="str">
        <f t="shared" si="51"/>
        <v>JV</v>
      </c>
      <c r="H315" t="str">
        <f t="shared" si="43"/>
        <v/>
      </c>
      <c r="I315" t="str">
        <f t="shared" si="44"/>
        <v/>
      </c>
      <c r="J315">
        <f t="shared" si="45"/>
        <v>0</v>
      </c>
      <c r="K315" t="str">
        <f t="shared" si="46"/>
        <v>LMH</v>
      </c>
      <c r="L315" t="str">
        <f t="shared" si="47"/>
        <v/>
      </c>
      <c r="M315" t="str">
        <f t="shared" si="48"/>
        <v/>
      </c>
    </row>
    <row r="316" spans="1:13" hidden="1" x14ac:dyDescent="0.25">
      <c r="A316" s="29" t="str">
        <f>IF('Team 4'!A16&lt;&gt;"",'Team 4'!A16,"")</f>
        <v/>
      </c>
      <c r="B316" s="34">
        <f>'Team 4'!B16</f>
        <v>0</v>
      </c>
      <c r="C316" s="29" t="str">
        <f t="shared" si="49"/>
        <v>LMH</v>
      </c>
      <c r="D316" s="28" t="str">
        <f>'Team 4'!C16</f>
        <v/>
      </c>
      <c r="E316" s="29" t="str">
        <f t="shared" si="50"/>
        <v/>
      </c>
      <c r="F316" s="29" t="str">
        <f t="shared" si="51"/>
        <v>JV</v>
      </c>
      <c r="H316" t="str">
        <f t="shared" si="43"/>
        <v/>
      </c>
      <c r="I316" t="str">
        <f t="shared" si="44"/>
        <v/>
      </c>
      <c r="J316">
        <f t="shared" si="45"/>
        <v>0</v>
      </c>
      <c r="K316" t="str">
        <f t="shared" si="46"/>
        <v>LMH</v>
      </c>
      <c r="L316" t="str">
        <f t="shared" si="47"/>
        <v/>
      </c>
      <c r="M316" t="str">
        <f t="shared" si="48"/>
        <v/>
      </c>
    </row>
    <row r="317" spans="1:13" hidden="1" x14ac:dyDescent="0.25">
      <c r="A317" s="29" t="str">
        <f>IF('Team 4'!A17&lt;&gt;"",'Team 4'!A17,"")</f>
        <v/>
      </c>
      <c r="B317" s="34">
        <f>'Team 4'!B17</f>
        <v>0</v>
      </c>
      <c r="C317" s="29" t="str">
        <f t="shared" si="49"/>
        <v>LMH</v>
      </c>
      <c r="D317" s="28" t="str">
        <f>'Team 4'!C17</f>
        <v/>
      </c>
      <c r="E317" s="29" t="str">
        <f t="shared" si="50"/>
        <v/>
      </c>
      <c r="F317" s="29" t="str">
        <f t="shared" si="51"/>
        <v>JV</v>
      </c>
      <c r="H317" t="str">
        <f t="shared" si="43"/>
        <v/>
      </c>
      <c r="I317" t="str">
        <f t="shared" si="44"/>
        <v/>
      </c>
      <c r="J317">
        <f t="shared" si="45"/>
        <v>0</v>
      </c>
      <c r="K317" t="str">
        <f t="shared" si="46"/>
        <v>LMH</v>
      </c>
      <c r="L317" t="str">
        <f t="shared" si="47"/>
        <v/>
      </c>
      <c r="M317" t="str">
        <f t="shared" si="48"/>
        <v/>
      </c>
    </row>
    <row r="318" spans="1:13" hidden="1" x14ac:dyDescent="0.25">
      <c r="A318" s="29" t="str">
        <f>IF('Team 4'!A18&lt;&gt;"",'Team 4'!A18,"")</f>
        <v/>
      </c>
      <c r="B318" s="34">
        <f>'Team 4'!B18</f>
        <v>0</v>
      </c>
      <c r="C318" s="29" t="str">
        <f t="shared" si="49"/>
        <v>LMH</v>
      </c>
      <c r="D318" s="28" t="str">
        <f>'Team 4'!C18</f>
        <v/>
      </c>
      <c r="E318" s="29" t="str">
        <f t="shared" si="50"/>
        <v/>
      </c>
      <c r="F318" s="29" t="str">
        <f t="shared" si="51"/>
        <v>JV</v>
      </c>
      <c r="H318" t="str">
        <f t="shared" si="43"/>
        <v/>
      </c>
      <c r="I318" t="str">
        <f t="shared" si="44"/>
        <v/>
      </c>
      <c r="J318">
        <f t="shared" si="45"/>
        <v>0</v>
      </c>
      <c r="K318" t="str">
        <f t="shared" si="46"/>
        <v>LMH</v>
      </c>
      <c r="L318" t="str">
        <f t="shared" si="47"/>
        <v/>
      </c>
      <c r="M318" t="str">
        <f t="shared" si="48"/>
        <v/>
      </c>
    </row>
    <row r="319" spans="1:13" hidden="1" x14ac:dyDescent="0.25">
      <c r="A319" s="29" t="str">
        <f>IF('Team 4'!A19&lt;&gt;"",'Team 4'!A19,"")</f>
        <v/>
      </c>
      <c r="B319" s="34">
        <f>'Team 4'!B19</f>
        <v>0</v>
      </c>
      <c r="C319" s="29" t="str">
        <f t="shared" si="49"/>
        <v>LMH</v>
      </c>
      <c r="D319" s="28" t="str">
        <f>'Team 4'!C19</f>
        <v/>
      </c>
      <c r="E319" s="29" t="str">
        <f t="shared" si="50"/>
        <v/>
      </c>
      <c r="F319" s="29" t="str">
        <f t="shared" si="51"/>
        <v>JV</v>
      </c>
      <c r="H319" t="str">
        <f t="shared" si="43"/>
        <v/>
      </c>
      <c r="I319" t="str">
        <f t="shared" si="44"/>
        <v/>
      </c>
      <c r="J319">
        <f t="shared" si="45"/>
        <v>0</v>
      </c>
      <c r="K319" t="str">
        <f t="shared" si="46"/>
        <v>LMH</v>
      </c>
      <c r="L319" t="str">
        <f t="shared" si="47"/>
        <v/>
      </c>
      <c r="M319" t="str">
        <f t="shared" si="48"/>
        <v/>
      </c>
    </row>
    <row r="320" spans="1:13" hidden="1" x14ac:dyDescent="0.25">
      <c r="A320" s="29" t="str">
        <f>IF('Team 4'!A20&lt;&gt;"",'Team 4'!A20,"")</f>
        <v/>
      </c>
      <c r="B320" s="34">
        <f>'Team 4'!B20</f>
        <v>0</v>
      </c>
      <c r="C320" s="29" t="str">
        <f t="shared" si="49"/>
        <v>LMH</v>
      </c>
      <c r="D320" s="28" t="str">
        <f>'Team 4'!C20</f>
        <v/>
      </c>
      <c r="E320" s="29" t="str">
        <f t="shared" si="50"/>
        <v/>
      </c>
      <c r="F320" s="29" t="str">
        <f t="shared" si="51"/>
        <v>JV</v>
      </c>
      <c r="H320" t="str">
        <f t="shared" si="43"/>
        <v/>
      </c>
      <c r="I320" t="str">
        <f t="shared" si="44"/>
        <v/>
      </c>
      <c r="J320">
        <f t="shared" si="45"/>
        <v>0</v>
      </c>
      <c r="K320" t="str">
        <f t="shared" si="46"/>
        <v>LMH</v>
      </c>
      <c r="L320" t="str">
        <f t="shared" si="47"/>
        <v/>
      </c>
      <c r="M320" t="str">
        <f t="shared" si="48"/>
        <v/>
      </c>
    </row>
    <row r="321" spans="1:13" hidden="1" x14ac:dyDescent="0.25">
      <c r="A321" s="29" t="str">
        <f>IF('Team 4'!A21&lt;&gt;"",'Team 4'!A21,"")</f>
        <v/>
      </c>
      <c r="B321" s="34">
        <f>'Team 4'!B21</f>
        <v>0</v>
      </c>
      <c r="C321" s="29" t="str">
        <f t="shared" si="49"/>
        <v>LMH</v>
      </c>
      <c r="D321" s="28" t="str">
        <f>'Team 4'!C21</f>
        <v/>
      </c>
      <c r="E321" s="29" t="str">
        <f t="shared" si="50"/>
        <v/>
      </c>
      <c r="F321" s="29" t="str">
        <f t="shared" si="51"/>
        <v>JV</v>
      </c>
      <c r="H321" t="str">
        <f t="shared" si="43"/>
        <v/>
      </c>
      <c r="I321" t="str">
        <f t="shared" si="44"/>
        <v/>
      </c>
      <c r="J321">
        <f t="shared" si="45"/>
        <v>0</v>
      </c>
      <c r="K321" t="str">
        <f t="shared" si="46"/>
        <v>LMH</v>
      </c>
      <c r="L321" t="str">
        <f t="shared" si="47"/>
        <v/>
      </c>
      <c r="M321" t="str">
        <f t="shared" si="48"/>
        <v/>
      </c>
    </row>
    <row r="322" spans="1:13" hidden="1" x14ac:dyDescent="0.25">
      <c r="A322" s="29" t="str">
        <f>IF('Team 4'!A22&lt;&gt;"",'Team 4'!A22,"")</f>
        <v/>
      </c>
      <c r="B322" s="34">
        <f>'Team 4'!B22</f>
        <v>0</v>
      </c>
      <c r="C322" s="29" t="str">
        <f t="shared" si="49"/>
        <v>LMH</v>
      </c>
      <c r="D322" s="28" t="str">
        <f>'Team 4'!C22</f>
        <v/>
      </c>
      <c r="E322" s="29" t="str">
        <f t="shared" si="50"/>
        <v/>
      </c>
      <c r="F322" s="29" t="str">
        <f t="shared" si="51"/>
        <v>JV</v>
      </c>
      <c r="H322" t="str">
        <f t="shared" si="43"/>
        <v/>
      </c>
      <c r="I322" t="str">
        <f t="shared" si="44"/>
        <v/>
      </c>
      <c r="J322">
        <f t="shared" si="45"/>
        <v>0</v>
      </c>
      <c r="K322" t="str">
        <f t="shared" si="46"/>
        <v>LMH</v>
      </c>
      <c r="L322" t="str">
        <f t="shared" si="47"/>
        <v/>
      </c>
      <c r="M322" t="str">
        <f t="shared" si="48"/>
        <v/>
      </c>
    </row>
    <row r="323" spans="1:13" hidden="1" x14ac:dyDescent="0.25">
      <c r="A323" s="29" t="str">
        <f>IF('Team 4'!A23&lt;&gt;"",'Team 4'!A23,"")</f>
        <v/>
      </c>
      <c r="B323" s="34">
        <f>'Team 4'!B23</f>
        <v>0</v>
      </c>
      <c r="C323" s="29" t="str">
        <f t="shared" si="49"/>
        <v>LMH</v>
      </c>
      <c r="D323" s="28" t="str">
        <f>'Team 4'!C23</f>
        <v/>
      </c>
      <c r="E323" s="29" t="str">
        <f t="shared" si="50"/>
        <v/>
      </c>
      <c r="F323" s="29" t="str">
        <f t="shared" si="51"/>
        <v>JV</v>
      </c>
      <c r="H323" t="str">
        <f t="shared" si="43"/>
        <v/>
      </c>
      <c r="I323" t="str">
        <f t="shared" si="44"/>
        <v/>
      </c>
      <c r="J323">
        <f t="shared" si="45"/>
        <v>0</v>
      </c>
      <c r="K323" t="str">
        <f t="shared" si="46"/>
        <v>LMH</v>
      </c>
      <c r="L323" t="str">
        <f t="shared" si="47"/>
        <v/>
      </c>
      <c r="M323" t="str">
        <f t="shared" si="48"/>
        <v/>
      </c>
    </row>
    <row r="324" spans="1:13" hidden="1" x14ac:dyDescent="0.25">
      <c r="A324" s="29" t="str">
        <f>IF('Team 4'!A24&lt;&gt;"",'Team 4'!A24,"")</f>
        <v/>
      </c>
      <c r="B324" s="34">
        <f>'Team 4'!B24</f>
        <v>0</v>
      </c>
      <c r="C324" s="29" t="str">
        <f t="shared" si="49"/>
        <v>LMH</v>
      </c>
      <c r="D324" s="28" t="str">
        <f>'Team 4'!C24</f>
        <v/>
      </c>
      <c r="E324" s="29" t="str">
        <f t="shared" si="50"/>
        <v/>
      </c>
      <c r="F324" s="29" t="str">
        <f t="shared" si="51"/>
        <v>JV</v>
      </c>
      <c r="H324" t="str">
        <f t="shared" si="43"/>
        <v/>
      </c>
      <c r="I324" t="str">
        <f t="shared" si="44"/>
        <v/>
      </c>
      <c r="J324">
        <f t="shared" si="45"/>
        <v>0</v>
      </c>
      <c r="K324" t="str">
        <f t="shared" si="46"/>
        <v>LMH</v>
      </c>
      <c r="L324" t="str">
        <f t="shared" si="47"/>
        <v/>
      </c>
      <c r="M324" t="str">
        <f t="shared" si="48"/>
        <v/>
      </c>
    </row>
    <row r="325" spans="1:13" hidden="1" x14ac:dyDescent="0.25">
      <c r="A325" s="29" t="str">
        <f>IF('Team 4'!A25&lt;&gt;"",'Team 4'!A25,"")</f>
        <v/>
      </c>
      <c r="B325" s="34">
        <f>'Team 4'!B25</f>
        <v>0</v>
      </c>
      <c r="C325" s="29" t="str">
        <f t="shared" si="49"/>
        <v>LMH</v>
      </c>
      <c r="D325" s="28" t="str">
        <f>'Team 4'!C25</f>
        <v/>
      </c>
      <c r="E325" s="29" t="str">
        <f t="shared" si="50"/>
        <v/>
      </c>
      <c r="F325" s="29" t="str">
        <f t="shared" si="51"/>
        <v>JV</v>
      </c>
      <c r="H325" t="str">
        <f t="shared" si="43"/>
        <v/>
      </c>
      <c r="I325" t="str">
        <f t="shared" si="44"/>
        <v/>
      </c>
      <c r="J325">
        <f t="shared" si="45"/>
        <v>0</v>
      </c>
      <c r="K325" t="str">
        <f t="shared" si="46"/>
        <v>LMH</v>
      </c>
      <c r="L325" t="str">
        <f t="shared" si="47"/>
        <v/>
      </c>
      <c r="M325" t="str">
        <f t="shared" si="48"/>
        <v/>
      </c>
    </row>
    <row r="326" spans="1:13" hidden="1" x14ac:dyDescent="0.25">
      <c r="A326" s="29" t="str">
        <f>IF('Team 4'!A26&lt;&gt;"",'Team 4'!A26,"")</f>
        <v/>
      </c>
      <c r="B326" s="34">
        <f>'Team 4'!B26</f>
        <v>0</v>
      </c>
      <c r="C326" s="29" t="str">
        <f t="shared" si="49"/>
        <v>LMH</v>
      </c>
      <c r="D326" s="28" t="str">
        <f>'Team 4'!C26</f>
        <v/>
      </c>
      <c r="E326" s="29" t="str">
        <f t="shared" si="50"/>
        <v/>
      </c>
      <c r="F326" s="29" t="str">
        <f t="shared" si="51"/>
        <v>JV</v>
      </c>
      <c r="H326" t="str">
        <f t="shared" ref="H326:H384" si="52">IF(F326="JV","",A326)</f>
        <v/>
      </c>
      <c r="I326" t="str">
        <f t="shared" ref="I326:I384" si="53">IFERROR(RANK(H326,$H$5:$H$304,1),"")</f>
        <v/>
      </c>
      <c r="J326">
        <f t="shared" ref="J326:J384" si="54">B326</f>
        <v>0</v>
      </c>
      <c r="K326" t="str">
        <f t="shared" ref="K326:K384" si="55">C326</f>
        <v>LMH</v>
      </c>
      <c r="L326" t="str">
        <f t="shared" ref="L326:L384" si="56">D326</f>
        <v/>
      </c>
      <c r="M326" t="str">
        <f t="shared" ref="M326:M384" si="57">E326</f>
        <v/>
      </c>
    </row>
    <row r="327" spans="1:13" hidden="1" x14ac:dyDescent="0.25">
      <c r="A327" s="29" t="str">
        <f>IF('Team 4'!A27&lt;&gt;"",'Team 4'!A27,"")</f>
        <v/>
      </c>
      <c r="B327" s="34">
        <f>'Team 4'!B27</f>
        <v>0</v>
      </c>
      <c r="C327" s="29" t="str">
        <f t="shared" si="49"/>
        <v>LMH</v>
      </c>
      <c r="D327" s="28" t="str">
        <f>'Team 4'!C27</f>
        <v/>
      </c>
      <c r="E327" s="29" t="str">
        <f t="shared" si="50"/>
        <v/>
      </c>
      <c r="F327" s="29" t="str">
        <f t="shared" si="51"/>
        <v>JV</v>
      </c>
      <c r="H327" t="str">
        <f t="shared" si="52"/>
        <v/>
      </c>
      <c r="I327" t="str">
        <f t="shared" si="53"/>
        <v/>
      </c>
      <c r="J327">
        <f t="shared" si="54"/>
        <v>0</v>
      </c>
      <c r="K327" t="str">
        <f t="shared" si="55"/>
        <v>LMH</v>
      </c>
      <c r="L327" t="str">
        <f t="shared" si="56"/>
        <v/>
      </c>
      <c r="M327" t="str">
        <f t="shared" si="57"/>
        <v/>
      </c>
    </row>
    <row r="328" spans="1:13" hidden="1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49"/>
        <v>LMH</v>
      </c>
      <c r="D328" s="28" t="str">
        <f>'Team 4'!C28</f>
        <v/>
      </c>
      <c r="E328" s="29" t="str">
        <f t="shared" si="50"/>
        <v/>
      </c>
      <c r="F328" s="29" t="str">
        <f t="shared" si="51"/>
        <v>JV</v>
      </c>
      <c r="H328" t="str">
        <f t="shared" si="52"/>
        <v/>
      </c>
      <c r="I328" t="str">
        <f t="shared" si="53"/>
        <v/>
      </c>
      <c r="J328">
        <f t="shared" si="54"/>
        <v>0</v>
      </c>
      <c r="K328" t="str">
        <f t="shared" si="55"/>
        <v>LMH</v>
      </c>
      <c r="L328" t="str">
        <f t="shared" si="56"/>
        <v/>
      </c>
      <c r="M328" t="str">
        <f t="shared" si="57"/>
        <v/>
      </c>
    </row>
    <row r="329" spans="1:13" hidden="1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49"/>
        <v>LMH</v>
      </c>
      <c r="D329" s="28" t="str">
        <f>'Team 4'!C29</f>
        <v/>
      </c>
      <c r="E329" s="29" t="str">
        <f t="shared" si="50"/>
        <v/>
      </c>
      <c r="F329" s="29" t="str">
        <f t="shared" si="51"/>
        <v>JV</v>
      </c>
      <c r="H329" t="str">
        <f t="shared" si="52"/>
        <v/>
      </c>
      <c r="I329" t="str">
        <f t="shared" si="53"/>
        <v/>
      </c>
      <c r="J329">
        <f t="shared" si="54"/>
        <v>0</v>
      </c>
      <c r="K329" t="str">
        <f t="shared" si="55"/>
        <v>LMH</v>
      </c>
      <c r="L329" t="str">
        <f t="shared" si="56"/>
        <v/>
      </c>
      <c r="M329" t="str">
        <f t="shared" si="57"/>
        <v/>
      </c>
    </row>
    <row r="330" spans="1:13" hidden="1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49"/>
        <v>LMH</v>
      </c>
      <c r="D330" s="28" t="str">
        <f>'Team 4'!C30</f>
        <v/>
      </c>
      <c r="E330" s="29" t="str">
        <f t="shared" si="50"/>
        <v/>
      </c>
      <c r="F330" s="29" t="str">
        <f t="shared" si="51"/>
        <v>JV</v>
      </c>
      <c r="H330" t="str">
        <f t="shared" si="52"/>
        <v/>
      </c>
      <c r="I330" t="str">
        <f t="shared" si="53"/>
        <v/>
      </c>
      <c r="J330">
        <f t="shared" si="54"/>
        <v>0</v>
      </c>
      <c r="K330" t="str">
        <f t="shared" si="55"/>
        <v>LMH</v>
      </c>
      <c r="L330" t="str">
        <f t="shared" si="56"/>
        <v/>
      </c>
      <c r="M330" t="str">
        <f t="shared" si="57"/>
        <v/>
      </c>
    </row>
    <row r="331" spans="1:13" hidden="1" x14ac:dyDescent="0.25">
      <c r="A331" s="31" t="str">
        <f>IF('Team 4'!A31&lt;&gt;"",'Team 4'!A31,"")</f>
        <v/>
      </c>
      <c r="B331" s="20">
        <f>'Team 4'!B31</f>
        <v>0</v>
      </c>
      <c r="C331" s="31" t="str">
        <f t="shared" si="49"/>
        <v>LMH</v>
      </c>
      <c r="D331" s="30" t="str">
        <f>'Team 4'!C31</f>
        <v/>
      </c>
      <c r="E331" s="31" t="str">
        <f t="shared" si="50"/>
        <v/>
      </c>
      <c r="F331" s="29" t="str">
        <f t="shared" si="51"/>
        <v>JV</v>
      </c>
      <c r="H331" t="str">
        <f t="shared" si="52"/>
        <v/>
      </c>
      <c r="I331" t="str">
        <f t="shared" si="53"/>
        <v/>
      </c>
      <c r="J331">
        <f t="shared" si="54"/>
        <v>0</v>
      </c>
      <c r="K331" t="str">
        <f t="shared" si="55"/>
        <v>LMH</v>
      </c>
      <c r="L331" t="str">
        <f t="shared" si="56"/>
        <v/>
      </c>
      <c r="M331" t="str">
        <f t="shared" si="57"/>
        <v/>
      </c>
    </row>
    <row r="332" spans="1:13" hidden="1" x14ac:dyDescent="0.25">
      <c r="A332" s="29" t="str">
        <f>IF('Team 5'!A5&lt;&gt;"",'Team 5'!A5,"")</f>
        <v/>
      </c>
      <c r="B332" s="34">
        <f>'Team 5'!B5</f>
        <v>0</v>
      </c>
      <c r="C332" s="29">
        <f t="shared" ref="C332:C358" si="58">_Abb5</f>
        <v>0</v>
      </c>
      <c r="D332" s="28" t="str">
        <f>'Team 5'!C5</f>
        <v/>
      </c>
      <c r="E332" s="38" t="str">
        <f>IF(A332&lt;&gt;"",RANK(A332,$A$332:$A$358,1),"")</f>
        <v/>
      </c>
      <c r="F332" s="29" t="str">
        <f t="shared" si="51"/>
        <v>JV</v>
      </c>
      <c r="H332" t="str">
        <f t="shared" si="52"/>
        <v/>
      </c>
      <c r="I332" t="str">
        <f t="shared" si="53"/>
        <v/>
      </c>
      <c r="J332">
        <f t="shared" si="54"/>
        <v>0</v>
      </c>
      <c r="K332">
        <f t="shared" si="55"/>
        <v>0</v>
      </c>
      <c r="L332" t="str">
        <f t="shared" si="56"/>
        <v/>
      </c>
      <c r="M332" t="str">
        <f t="shared" si="57"/>
        <v/>
      </c>
    </row>
    <row r="333" spans="1:13" hidden="1" x14ac:dyDescent="0.25">
      <c r="A333" s="29" t="str">
        <f>IF('Team 5'!A6&lt;&gt;"",'Team 5'!A6,"")</f>
        <v/>
      </c>
      <c r="B333" s="34">
        <f>'Team 5'!B6</f>
        <v>0</v>
      </c>
      <c r="C333" s="29">
        <f t="shared" si="58"/>
        <v>0</v>
      </c>
      <c r="D333" s="28" t="str">
        <f>'Team 5'!C6</f>
        <v/>
      </c>
      <c r="E333" s="37" t="str">
        <f t="shared" ref="E333:E358" si="59">IF(A333&lt;&gt;"",RANK(A333,$A$332:$A$358,1),"")</f>
        <v/>
      </c>
      <c r="F333" s="29" t="str">
        <f t="shared" si="51"/>
        <v>JV</v>
      </c>
      <c r="H333" t="str">
        <f t="shared" si="52"/>
        <v/>
      </c>
      <c r="I333" t="str">
        <f t="shared" si="53"/>
        <v/>
      </c>
      <c r="J333">
        <f t="shared" si="54"/>
        <v>0</v>
      </c>
      <c r="K333">
        <f t="shared" si="55"/>
        <v>0</v>
      </c>
      <c r="L333" t="str">
        <f t="shared" si="56"/>
        <v/>
      </c>
      <c r="M333" t="str">
        <f t="shared" si="57"/>
        <v/>
      </c>
    </row>
    <row r="334" spans="1:13" hidden="1" x14ac:dyDescent="0.25">
      <c r="A334" s="29" t="str">
        <f>IF('Team 5'!A7&lt;&gt;"",'Team 5'!A7,"")</f>
        <v/>
      </c>
      <c r="B334" s="34">
        <f>'Team 5'!B7</f>
        <v>0</v>
      </c>
      <c r="C334" s="29">
        <f t="shared" si="58"/>
        <v>0</v>
      </c>
      <c r="D334" s="28" t="str">
        <f>'Team 5'!C7</f>
        <v/>
      </c>
      <c r="E334" s="37" t="str">
        <f t="shared" si="59"/>
        <v/>
      </c>
      <c r="F334" s="29" t="str">
        <f t="shared" si="51"/>
        <v>JV</v>
      </c>
      <c r="H334" t="str">
        <f t="shared" si="52"/>
        <v/>
      </c>
      <c r="I334" t="str">
        <f t="shared" si="53"/>
        <v/>
      </c>
      <c r="J334">
        <f t="shared" si="54"/>
        <v>0</v>
      </c>
      <c r="K334">
        <f t="shared" si="55"/>
        <v>0</v>
      </c>
      <c r="L334" t="str">
        <f t="shared" si="56"/>
        <v/>
      </c>
      <c r="M334" t="str">
        <f t="shared" si="57"/>
        <v/>
      </c>
    </row>
    <row r="335" spans="1:13" hidden="1" x14ac:dyDescent="0.25">
      <c r="A335" s="29" t="str">
        <f>IF('Team 5'!A8&lt;&gt;"",'Team 5'!A8,"")</f>
        <v/>
      </c>
      <c r="B335" s="34">
        <f>'Team 5'!B8</f>
        <v>0</v>
      </c>
      <c r="C335" s="29">
        <f t="shared" si="58"/>
        <v>0</v>
      </c>
      <c r="D335" s="28" t="str">
        <f>'Team 5'!C8</f>
        <v/>
      </c>
      <c r="E335" s="37" t="str">
        <f t="shared" si="59"/>
        <v/>
      </c>
      <c r="F335" s="29" t="str">
        <f t="shared" si="51"/>
        <v>JV</v>
      </c>
      <c r="H335" t="str">
        <f t="shared" si="52"/>
        <v/>
      </c>
      <c r="I335" t="str">
        <f t="shared" si="53"/>
        <v/>
      </c>
      <c r="J335">
        <f t="shared" si="54"/>
        <v>0</v>
      </c>
      <c r="K335">
        <f t="shared" si="55"/>
        <v>0</v>
      </c>
      <c r="L335" t="str">
        <f t="shared" si="56"/>
        <v/>
      </c>
      <c r="M335" t="str">
        <f t="shared" si="57"/>
        <v/>
      </c>
    </row>
    <row r="336" spans="1:13" hidden="1" x14ac:dyDescent="0.25">
      <c r="A336" s="29" t="str">
        <f>IF('Team 5'!A9&lt;&gt;"",'Team 5'!A9,"")</f>
        <v/>
      </c>
      <c r="B336" s="34">
        <f>'Team 5'!B9</f>
        <v>0</v>
      </c>
      <c r="C336" s="29">
        <f t="shared" si="58"/>
        <v>0</v>
      </c>
      <c r="D336" s="28" t="str">
        <f>'Team 5'!C9</f>
        <v/>
      </c>
      <c r="E336" s="37" t="str">
        <f t="shared" si="59"/>
        <v/>
      </c>
      <c r="F336" s="29" t="str">
        <f t="shared" si="51"/>
        <v>JV</v>
      </c>
      <c r="H336" t="str">
        <f t="shared" si="52"/>
        <v/>
      </c>
      <c r="I336" t="str">
        <f t="shared" si="53"/>
        <v/>
      </c>
      <c r="J336">
        <f t="shared" si="54"/>
        <v>0</v>
      </c>
      <c r="K336">
        <f t="shared" si="55"/>
        <v>0</v>
      </c>
      <c r="L336" t="str">
        <f t="shared" si="56"/>
        <v/>
      </c>
      <c r="M336" t="str">
        <f t="shared" si="57"/>
        <v/>
      </c>
    </row>
    <row r="337" spans="1:13" hidden="1" x14ac:dyDescent="0.25">
      <c r="A337" s="29" t="str">
        <f>IF('Team 5'!A10&lt;&gt;"",'Team 5'!A10,"")</f>
        <v/>
      </c>
      <c r="B337" s="34">
        <f>'Team 5'!B10</f>
        <v>0</v>
      </c>
      <c r="C337" s="29">
        <f t="shared" si="58"/>
        <v>0</v>
      </c>
      <c r="D337" s="28" t="str">
        <f>'Team 5'!C10</f>
        <v/>
      </c>
      <c r="E337" s="37" t="str">
        <f t="shared" si="59"/>
        <v/>
      </c>
      <c r="F337" s="29" t="str">
        <f t="shared" si="51"/>
        <v>JV</v>
      </c>
      <c r="H337" t="str">
        <f t="shared" si="52"/>
        <v/>
      </c>
      <c r="I337" t="str">
        <f t="shared" si="53"/>
        <v/>
      </c>
      <c r="J337">
        <f t="shared" si="54"/>
        <v>0</v>
      </c>
      <c r="K337">
        <f t="shared" si="55"/>
        <v>0</v>
      </c>
      <c r="L337" t="str">
        <f t="shared" si="56"/>
        <v/>
      </c>
      <c r="M337" t="str">
        <f t="shared" si="57"/>
        <v/>
      </c>
    </row>
    <row r="338" spans="1:13" hidden="1" x14ac:dyDescent="0.25">
      <c r="A338" s="29" t="str">
        <f>IF('Team 5'!A11&lt;&gt;"",'Team 5'!A11,"")</f>
        <v/>
      </c>
      <c r="B338" s="34">
        <f>'Team 5'!B11</f>
        <v>0</v>
      </c>
      <c r="C338" s="29">
        <f t="shared" si="58"/>
        <v>0</v>
      </c>
      <c r="D338" s="28" t="str">
        <f>'Team 5'!C11</f>
        <v/>
      </c>
      <c r="E338" s="37" t="str">
        <f t="shared" si="59"/>
        <v/>
      </c>
      <c r="F338" s="29" t="str">
        <f t="shared" si="51"/>
        <v>JV</v>
      </c>
      <c r="H338" t="str">
        <f t="shared" si="52"/>
        <v/>
      </c>
      <c r="I338" t="str">
        <f t="shared" si="53"/>
        <v/>
      </c>
      <c r="J338">
        <f t="shared" si="54"/>
        <v>0</v>
      </c>
      <c r="K338">
        <f t="shared" si="55"/>
        <v>0</v>
      </c>
      <c r="L338" t="str">
        <f t="shared" si="56"/>
        <v/>
      </c>
      <c r="M338" t="str">
        <f t="shared" si="57"/>
        <v/>
      </c>
    </row>
    <row r="339" spans="1:13" hidden="1" x14ac:dyDescent="0.25">
      <c r="A339" s="29" t="str">
        <f>IF('Team 5'!A12&lt;&gt;"",'Team 5'!A12,"")</f>
        <v/>
      </c>
      <c r="B339" s="34">
        <f>'Team 5'!B12</f>
        <v>0</v>
      </c>
      <c r="C339" s="29">
        <f t="shared" si="58"/>
        <v>0</v>
      </c>
      <c r="D339" s="28" t="str">
        <f>'Team 5'!C12</f>
        <v/>
      </c>
      <c r="E339" s="37" t="str">
        <f t="shared" si="59"/>
        <v/>
      </c>
      <c r="F339" s="29" t="str">
        <f t="shared" si="51"/>
        <v>JV</v>
      </c>
      <c r="H339" t="str">
        <f t="shared" si="52"/>
        <v/>
      </c>
      <c r="I339" t="str">
        <f t="shared" si="53"/>
        <v/>
      </c>
      <c r="J339">
        <f t="shared" si="54"/>
        <v>0</v>
      </c>
      <c r="K339">
        <f t="shared" si="55"/>
        <v>0</v>
      </c>
      <c r="L339" t="str">
        <f t="shared" si="56"/>
        <v/>
      </c>
      <c r="M339" t="str">
        <f t="shared" si="57"/>
        <v/>
      </c>
    </row>
    <row r="340" spans="1:13" hidden="1" x14ac:dyDescent="0.25">
      <c r="A340" s="29" t="str">
        <f>IF('Team 5'!A13&lt;&gt;"",'Team 5'!A13,"")</f>
        <v/>
      </c>
      <c r="B340" s="34">
        <f>'Team 5'!B13</f>
        <v>0</v>
      </c>
      <c r="C340" s="29">
        <f t="shared" si="58"/>
        <v>0</v>
      </c>
      <c r="D340" s="28" t="str">
        <f>'Team 5'!C13</f>
        <v/>
      </c>
      <c r="E340" s="37" t="str">
        <f t="shared" si="59"/>
        <v/>
      </c>
      <c r="F340" s="29" t="str">
        <f t="shared" si="51"/>
        <v>JV</v>
      </c>
      <c r="H340" t="str">
        <f t="shared" si="52"/>
        <v/>
      </c>
      <c r="I340" t="str">
        <f t="shared" si="53"/>
        <v/>
      </c>
      <c r="J340">
        <f t="shared" si="54"/>
        <v>0</v>
      </c>
      <c r="K340">
        <f t="shared" si="55"/>
        <v>0</v>
      </c>
      <c r="L340" t="str">
        <f t="shared" si="56"/>
        <v/>
      </c>
      <c r="M340" t="str">
        <f t="shared" si="57"/>
        <v/>
      </c>
    </row>
    <row r="341" spans="1:13" hidden="1" x14ac:dyDescent="0.25">
      <c r="A341" s="29" t="str">
        <f>IF('Team 5'!A14&lt;&gt;"",'Team 5'!A14,"")</f>
        <v/>
      </c>
      <c r="B341" s="34">
        <f>'Team 5'!B14</f>
        <v>0</v>
      </c>
      <c r="C341" s="29">
        <f t="shared" si="58"/>
        <v>0</v>
      </c>
      <c r="D341" s="28" t="str">
        <f>'Team 5'!C14</f>
        <v/>
      </c>
      <c r="E341" s="37" t="str">
        <f t="shared" si="59"/>
        <v/>
      </c>
      <c r="F341" s="29" t="str">
        <f t="shared" si="51"/>
        <v>JV</v>
      </c>
      <c r="H341" t="str">
        <f t="shared" si="52"/>
        <v/>
      </c>
      <c r="I341" t="str">
        <f t="shared" si="53"/>
        <v/>
      </c>
      <c r="J341">
        <f t="shared" si="54"/>
        <v>0</v>
      </c>
      <c r="K341">
        <f t="shared" si="55"/>
        <v>0</v>
      </c>
      <c r="L341" t="str">
        <f t="shared" si="56"/>
        <v/>
      </c>
      <c r="M341" t="str">
        <f t="shared" si="57"/>
        <v/>
      </c>
    </row>
    <row r="342" spans="1:13" hidden="1" x14ac:dyDescent="0.25">
      <c r="A342" s="29" t="str">
        <f>IF('Team 5'!A15&lt;&gt;"",'Team 5'!A15,"")</f>
        <v/>
      </c>
      <c r="B342" s="34">
        <f>'Team 5'!B15</f>
        <v>0</v>
      </c>
      <c r="C342" s="29">
        <f t="shared" si="58"/>
        <v>0</v>
      </c>
      <c r="D342" s="28" t="str">
        <f>'Team 5'!C15</f>
        <v/>
      </c>
      <c r="E342" s="37" t="str">
        <f t="shared" si="59"/>
        <v/>
      </c>
      <c r="F342" s="29" t="str">
        <f t="shared" si="51"/>
        <v>JV</v>
      </c>
      <c r="H342" t="str">
        <f t="shared" si="52"/>
        <v/>
      </c>
      <c r="I342" t="str">
        <f t="shared" si="53"/>
        <v/>
      </c>
      <c r="J342">
        <f t="shared" si="54"/>
        <v>0</v>
      </c>
      <c r="K342">
        <f t="shared" si="55"/>
        <v>0</v>
      </c>
      <c r="L342" t="str">
        <f t="shared" si="56"/>
        <v/>
      </c>
      <c r="M342" t="str">
        <f t="shared" si="57"/>
        <v/>
      </c>
    </row>
    <row r="343" spans="1:13" hidden="1" x14ac:dyDescent="0.25">
      <c r="A343" s="29" t="str">
        <f>IF('Team 5'!A16&lt;&gt;"",'Team 5'!A16,"")</f>
        <v/>
      </c>
      <c r="B343" s="34">
        <f>'Team 5'!B16</f>
        <v>0</v>
      </c>
      <c r="C343" s="29">
        <f t="shared" si="58"/>
        <v>0</v>
      </c>
      <c r="D343" s="28" t="str">
        <f>'Team 5'!C16</f>
        <v/>
      </c>
      <c r="E343" s="37" t="str">
        <f t="shared" si="59"/>
        <v/>
      </c>
      <c r="F343" s="29" t="str">
        <f t="shared" si="51"/>
        <v>JV</v>
      </c>
      <c r="H343" t="str">
        <f t="shared" si="52"/>
        <v/>
      </c>
      <c r="I343" t="str">
        <f t="shared" si="53"/>
        <v/>
      </c>
      <c r="J343">
        <f t="shared" si="54"/>
        <v>0</v>
      </c>
      <c r="K343">
        <f t="shared" si="55"/>
        <v>0</v>
      </c>
      <c r="L343" t="str">
        <f t="shared" si="56"/>
        <v/>
      </c>
      <c r="M343" t="str">
        <f t="shared" si="57"/>
        <v/>
      </c>
    </row>
    <row r="344" spans="1:13" hidden="1" x14ac:dyDescent="0.25">
      <c r="A344" s="29" t="str">
        <f>IF('Team 5'!A17&lt;&gt;"",'Team 5'!A17,"")</f>
        <v/>
      </c>
      <c r="B344" s="34">
        <f>'Team 5'!B17</f>
        <v>0</v>
      </c>
      <c r="C344" s="29">
        <f t="shared" si="58"/>
        <v>0</v>
      </c>
      <c r="D344" s="28" t="str">
        <f>'Team 5'!C17</f>
        <v/>
      </c>
      <c r="E344" s="37" t="str">
        <f t="shared" si="59"/>
        <v/>
      </c>
      <c r="F344" s="29" t="str">
        <f t="shared" si="51"/>
        <v>JV</v>
      </c>
      <c r="H344" t="str">
        <f t="shared" si="52"/>
        <v/>
      </c>
      <c r="I344" t="str">
        <f t="shared" si="53"/>
        <v/>
      </c>
      <c r="J344">
        <f t="shared" si="54"/>
        <v>0</v>
      </c>
      <c r="K344">
        <f t="shared" si="55"/>
        <v>0</v>
      </c>
      <c r="L344" t="str">
        <f t="shared" si="56"/>
        <v/>
      </c>
      <c r="M344" t="str">
        <f t="shared" si="57"/>
        <v/>
      </c>
    </row>
    <row r="345" spans="1:13" hidden="1" x14ac:dyDescent="0.25">
      <c r="A345" s="29" t="str">
        <f>IF('Team 5'!A18&lt;&gt;"",'Team 5'!A18,"")</f>
        <v/>
      </c>
      <c r="B345" s="34">
        <f>'Team 5'!B18</f>
        <v>0</v>
      </c>
      <c r="C345" s="29">
        <f t="shared" si="58"/>
        <v>0</v>
      </c>
      <c r="D345" s="28" t="str">
        <f>'Team 5'!C18</f>
        <v/>
      </c>
      <c r="E345" s="37" t="str">
        <f t="shared" si="59"/>
        <v/>
      </c>
      <c r="F345" s="29" t="str">
        <f>IF(E345&lt;=8,"Var","JV")</f>
        <v>JV</v>
      </c>
      <c r="H345" t="str">
        <f t="shared" si="52"/>
        <v/>
      </c>
      <c r="I345" t="str">
        <f t="shared" si="53"/>
        <v/>
      </c>
      <c r="J345">
        <f t="shared" si="54"/>
        <v>0</v>
      </c>
      <c r="K345">
        <f t="shared" si="55"/>
        <v>0</v>
      </c>
      <c r="L345" t="str">
        <f t="shared" si="56"/>
        <v/>
      </c>
      <c r="M345" t="str">
        <f t="shared" si="57"/>
        <v/>
      </c>
    </row>
    <row r="346" spans="1:13" hidden="1" x14ac:dyDescent="0.25">
      <c r="A346" s="29" t="str">
        <f>IF('Team 5'!A19&lt;&gt;"",'Team 5'!A19,"")</f>
        <v/>
      </c>
      <c r="B346" s="34">
        <f>'Team 5'!B19</f>
        <v>0</v>
      </c>
      <c r="C346" s="29">
        <f t="shared" si="58"/>
        <v>0</v>
      </c>
      <c r="D346" s="28" t="str">
        <f>'Team 5'!C19</f>
        <v/>
      </c>
      <c r="E346" s="37" t="str">
        <f t="shared" si="59"/>
        <v/>
      </c>
      <c r="F346" s="29" t="str">
        <f t="shared" ref="F346:F384" si="60">IF(E346&lt;=8,"Var","JV")</f>
        <v>JV</v>
      </c>
      <c r="H346" t="str">
        <f t="shared" si="52"/>
        <v/>
      </c>
      <c r="I346" t="str">
        <f t="shared" si="53"/>
        <v/>
      </c>
      <c r="J346">
        <f t="shared" si="54"/>
        <v>0</v>
      </c>
      <c r="K346">
        <f t="shared" si="55"/>
        <v>0</v>
      </c>
      <c r="L346" t="str">
        <f t="shared" si="56"/>
        <v/>
      </c>
      <c r="M346" t="str">
        <f t="shared" si="57"/>
        <v/>
      </c>
    </row>
    <row r="347" spans="1:13" hidden="1" x14ac:dyDescent="0.25">
      <c r="A347" s="29" t="str">
        <f>IF('Team 5'!A20&lt;&gt;"",'Team 5'!A20,"")</f>
        <v/>
      </c>
      <c r="B347" s="34">
        <f>'Team 5'!B20</f>
        <v>0</v>
      </c>
      <c r="C347" s="29">
        <f t="shared" si="58"/>
        <v>0</v>
      </c>
      <c r="D347" s="28" t="str">
        <f>'Team 5'!C20</f>
        <v/>
      </c>
      <c r="E347" s="37" t="str">
        <f t="shared" si="59"/>
        <v/>
      </c>
      <c r="F347" s="29" t="str">
        <f t="shared" si="60"/>
        <v>JV</v>
      </c>
      <c r="H347" t="str">
        <f t="shared" si="52"/>
        <v/>
      </c>
      <c r="I347" t="str">
        <f t="shared" si="53"/>
        <v/>
      </c>
      <c r="J347">
        <f t="shared" si="54"/>
        <v>0</v>
      </c>
      <c r="K347">
        <f t="shared" si="55"/>
        <v>0</v>
      </c>
      <c r="L347" t="str">
        <f t="shared" si="56"/>
        <v/>
      </c>
      <c r="M347" t="str">
        <f t="shared" si="57"/>
        <v/>
      </c>
    </row>
    <row r="348" spans="1:13" hidden="1" x14ac:dyDescent="0.25">
      <c r="A348" s="29" t="str">
        <f>IF('Team 5'!A21&lt;&gt;"",'Team 5'!A21,"")</f>
        <v/>
      </c>
      <c r="B348" s="34">
        <f>'Team 5'!B21</f>
        <v>0</v>
      </c>
      <c r="C348" s="29">
        <f t="shared" si="58"/>
        <v>0</v>
      </c>
      <c r="D348" s="28" t="str">
        <f>'Team 5'!C21</f>
        <v/>
      </c>
      <c r="E348" s="37" t="str">
        <f t="shared" si="59"/>
        <v/>
      </c>
      <c r="F348" s="29" t="str">
        <f t="shared" si="60"/>
        <v>JV</v>
      </c>
      <c r="H348" t="str">
        <f t="shared" si="52"/>
        <v/>
      </c>
      <c r="I348" t="str">
        <f t="shared" si="53"/>
        <v/>
      </c>
      <c r="J348">
        <f t="shared" si="54"/>
        <v>0</v>
      </c>
      <c r="K348">
        <f t="shared" si="55"/>
        <v>0</v>
      </c>
      <c r="L348" t="str">
        <f t="shared" si="56"/>
        <v/>
      </c>
      <c r="M348" t="str">
        <f t="shared" si="57"/>
        <v/>
      </c>
    </row>
    <row r="349" spans="1:13" hidden="1" x14ac:dyDescent="0.25">
      <c r="A349" s="29" t="str">
        <f>IF('Team 5'!A22&lt;&gt;"",'Team 5'!A22,"")</f>
        <v/>
      </c>
      <c r="B349" s="34">
        <f>'Team 5'!B22</f>
        <v>0</v>
      </c>
      <c r="C349" s="29">
        <f t="shared" si="58"/>
        <v>0</v>
      </c>
      <c r="D349" s="28" t="str">
        <f>'Team 5'!C22</f>
        <v/>
      </c>
      <c r="E349" s="37" t="str">
        <f t="shared" si="59"/>
        <v/>
      </c>
      <c r="F349" s="29" t="str">
        <f t="shared" si="60"/>
        <v>JV</v>
      </c>
      <c r="H349" t="str">
        <f t="shared" si="52"/>
        <v/>
      </c>
      <c r="I349" t="str">
        <f t="shared" si="53"/>
        <v/>
      </c>
      <c r="J349">
        <f t="shared" si="54"/>
        <v>0</v>
      </c>
      <c r="K349">
        <f t="shared" si="55"/>
        <v>0</v>
      </c>
      <c r="L349" t="str">
        <f t="shared" si="56"/>
        <v/>
      </c>
      <c r="M349" t="str">
        <f t="shared" si="57"/>
        <v/>
      </c>
    </row>
    <row r="350" spans="1:13" hidden="1" x14ac:dyDescent="0.25">
      <c r="A350" s="29" t="str">
        <f>IF('Team 5'!A23&lt;&gt;"",'Team 5'!A23,"")</f>
        <v/>
      </c>
      <c r="B350" s="34">
        <f>'Team 5'!B23</f>
        <v>0</v>
      </c>
      <c r="C350" s="29">
        <f t="shared" si="58"/>
        <v>0</v>
      </c>
      <c r="D350" s="28" t="str">
        <f>'Team 5'!C23</f>
        <v/>
      </c>
      <c r="E350" s="37" t="str">
        <f t="shared" si="59"/>
        <v/>
      </c>
      <c r="F350" s="29" t="str">
        <f t="shared" si="60"/>
        <v>JV</v>
      </c>
      <c r="H350" t="str">
        <f t="shared" si="52"/>
        <v/>
      </c>
      <c r="I350" t="str">
        <f t="shared" si="53"/>
        <v/>
      </c>
      <c r="J350">
        <f t="shared" si="54"/>
        <v>0</v>
      </c>
      <c r="K350">
        <f t="shared" si="55"/>
        <v>0</v>
      </c>
      <c r="L350" t="str">
        <f t="shared" si="56"/>
        <v/>
      </c>
      <c r="M350" t="str">
        <f t="shared" si="57"/>
        <v/>
      </c>
    </row>
    <row r="351" spans="1:13" hidden="1" x14ac:dyDescent="0.25">
      <c r="A351" s="29" t="str">
        <f>IF('Team 5'!A24&lt;&gt;"",'Team 5'!A24,"")</f>
        <v/>
      </c>
      <c r="B351" s="34">
        <f>'Team 5'!B24</f>
        <v>0</v>
      </c>
      <c r="C351" s="29">
        <f t="shared" si="58"/>
        <v>0</v>
      </c>
      <c r="D351" s="28" t="str">
        <f>'Team 5'!C24</f>
        <v/>
      </c>
      <c r="E351" s="37" t="str">
        <f t="shared" si="59"/>
        <v/>
      </c>
      <c r="F351" s="29" t="str">
        <f t="shared" si="60"/>
        <v>JV</v>
      </c>
      <c r="H351" t="str">
        <f t="shared" si="52"/>
        <v/>
      </c>
      <c r="I351" t="str">
        <f t="shared" si="53"/>
        <v/>
      </c>
      <c r="J351">
        <f t="shared" si="54"/>
        <v>0</v>
      </c>
      <c r="K351">
        <f t="shared" si="55"/>
        <v>0</v>
      </c>
      <c r="L351" t="str">
        <f t="shared" si="56"/>
        <v/>
      </c>
      <c r="M351" t="str">
        <f t="shared" si="57"/>
        <v/>
      </c>
    </row>
    <row r="352" spans="1:13" hidden="1" x14ac:dyDescent="0.25">
      <c r="A352" s="29" t="str">
        <f>IF('Team 5'!A25&lt;&gt;"",'Team 5'!A25,"")</f>
        <v/>
      </c>
      <c r="B352" s="34">
        <f>'Team 5'!B25</f>
        <v>0</v>
      </c>
      <c r="C352" s="29">
        <f t="shared" si="58"/>
        <v>0</v>
      </c>
      <c r="D352" s="28" t="str">
        <f>'Team 5'!C25</f>
        <v/>
      </c>
      <c r="E352" s="37" t="str">
        <f t="shared" si="59"/>
        <v/>
      </c>
      <c r="F352" s="29" t="str">
        <f t="shared" si="60"/>
        <v>JV</v>
      </c>
      <c r="H352" t="str">
        <f t="shared" si="52"/>
        <v/>
      </c>
      <c r="I352" t="str">
        <f t="shared" si="53"/>
        <v/>
      </c>
      <c r="J352">
        <f t="shared" si="54"/>
        <v>0</v>
      </c>
      <c r="K352">
        <f t="shared" si="55"/>
        <v>0</v>
      </c>
      <c r="L352" t="str">
        <f t="shared" si="56"/>
        <v/>
      </c>
      <c r="M352" t="str">
        <f t="shared" si="57"/>
        <v/>
      </c>
    </row>
    <row r="353" spans="1:13" hidden="1" x14ac:dyDescent="0.25">
      <c r="A353" s="29" t="str">
        <f>IF('Team 5'!A26&lt;&gt;"",'Team 5'!A26,"")</f>
        <v/>
      </c>
      <c r="B353" s="34">
        <f>'Team 5'!B26</f>
        <v>0</v>
      </c>
      <c r="C353" s="29">
        <f t="shared" si="58"/>
        <v>0</v>
      </c>
      <c r="D353" s="28" t="str">
        <f>'Team 5'!C26</f>
        <v/>
      </c>
      <c r="E353" s="37" t="str">
        <f t="shared" si="59"/>
        <v/>
      </c>
      <c r="F353" s="29" t="str">
        <f t="shared" si="60"/>
        <v>JV</v>
      </c>
      <c r="H353" t="str">
        <f t="shared" si="52"/>
        <v/>
      </c>
      <c r="I353" t="str">
        <f t="shared" si="53"/>
        <v/>
      </c>
      <c r="J353">
        <f t="shared" si="54"/>
        <v>0</v>
      </c>
      <c r="K353">
        <f t="shared" si="55"/>
        <v>0</v>
      </c>
      <c r="L353" t="str">
        <f t="shared" si="56"/>
        <v/>
      </c>
      <c r="M353" t="str">
        <f t="shared" si="57"/>
        <v/>
      </c>
    </row>
    <row r="354" spans="1:13" hidden="1" x14ac:dyDescent="0.25">
      <c r="A354" s="29" t="str">
        <f>IF('Team 5'!A27&lt;&gt;"",'Team 5'!A27,"")</f>
        <v/>
      </c>
      <c r="B354" s="34">
        <f>'Team 5'!B27</f>
        <v>0</v>
      </c>
      <c r="C354" s="29">
        <f t="shared" si="58"/>
        <v>0</v>
      </c>
      <c r="D354" s="28" t="str">
        <f>'Team 5'!C27</f>
        <v/>
      </c>
      <c r="E354" s="37" t="str">
        <f t="shared" si="59"/>
        <v/>
      </c>
      <c r="F354" s="29" t="str">
        <f t="shared" si="60"/>
        <v>JV</v>
      </c>
      <c r="H354" t="str">
        <f t="shared" si="52"/>
        <v/>
      </c>
      <c r="I354" t="str">
        <f t="shared" si="53"/>
        <v/>
      </c>
      <c r="J354">
        <f t="shared" si="54"/>
        <v>0</v>
      </c>
      <c r="K354">
        <f t="shared" si="55"/>
        <v>0</v>
      </c>
      <c r="L354" t="str">
        <f t="shared" si="56"/>
        <v/>
      </c>
      <c r="M354" t="str">
        <f t="shared" si="57"/>
        <v/>
      </c>
    </row>
    <row r="355" spans="1:13" hidden="1" x14ac:dyDescent="0.25">
      <c r="A355" s="29" t="str">
        <f>IF('Team 5'!A28&lt;&gt;"",'Team 5'!A28,"")</f>
        <v/>
      </c>
      <c r="B355" s="34">
        <f>'Team 5'!B28</f>
        <v>0</v>
      </c>
      <c r="C355" s="29">
        <f t="shared" si="58"/>
        <v>0</v>
      </c>
      <c r="D355" s="28" t="str">
        <f>'Team 5'!C28</f>
        <v/>
      </c>
      <c r="E355" s="37" t="str">
        <f t="shared" si="59"/>
        <v/>
      </c>
      <c r="F355" s="29" t="str">
        <f t="shared" si="60"/>
        <v>JV</v>
      </c>
      <c r="H355" t="str">
        <f t="shared" si="52"/>
        <v/>
      </c>
      <c r="I355" t="str">
        <f t="shared" si="53"/>
        <v/>
      </c>
      <c r="J355">
        <f t="shared" si="54"/>
        <v>0</v>
      </c>
      <c r="K355">
        <f t="shared" si="55"/>
        <v>0</v>
      </c>
      <c r="L355" t="str">
        <f t="shared" si="56"/>
        <v/>
      </c>
      <c r="M355" t="str">
        <f t="shared" si="57"/>
        <v/>
      </c>
    </row>
    <row r="356" spans="1:13" hidden="1" x14ac:dyDescent="0.25">
      <c r="A356" s="29" t="str">
        <f>IF('Team 5'!A29&lt;&gt;"",'Team 5'!A29,"")</f>
        <v/>
      </c>
      <c r="B356" s="34">
        <f>'Team 5'!B29</f>
        <v>0</v>
      </c>
      <c r="C356" s="29">
        <f t="shared" si="58"/>
        <v>0</v>
      </c>
      <c r="D356" s="28" t="str">
        <f>'Team 5'!C29</f>
        <v/>
      </c>
      <c r="E356" s="37" t="str">
        <f t="shared" si="59"/>
        <v/>
      </c>
      <c r="F356" s="29" t="str">
        <f t="shared" si="60"/>
        <v>JV</v>
      </c>
      <c r="H356" t="str">
        <f t="shared" si="52"/>
        <v/>
      </c>
      <c r="I356" t="str">
        <f t="shared" si="53"/>
        <v/>
      </c>
      <c r="J356">
        <f t="shared" si="54"/>
        <v>0</v>
      </c>
      <c r="K356">
        <f t="shared" si="55"/>
        <v>0</v>
      </c>
      <c r="L356" t="str">
        <f t="shared" si="56"/>
        <v/>
      </c>
      <c r="M356" t="str">
        <f t="shared" si="57"/>
        <v/>
      </c>
    </row>
    <row r="357" spans="1:13" hidden="1" x14ac:dyDescent="0.25">
      <c r="A357" s="29" t="str">
        <f>IF('Team 5'!A30&lt;&gt;"",'Team 5'!A30,"")</f>
        <v/>
      </c>
      <c r="B357" s="34">
        <f>'Team 5'!B30</f>
        <v>0</v>
      </c>
      <c r="C357" s="29">
        <f t="shared" si="58"/>
        <v>0</v>
      </c>
      <c r="D357" s="28" t="str">
        <f>'Team 5'!C30</f>
        <v/>
      </c>
      <c r="E357" s="37" t="str">
        <f t="shared" si="59"/>
        <v/>
      </c>
      <c r="F357" s="29" t="str">
        <f t="shared" si="60"/>
        <v>JV</v>
      </c>
      <c r="H357" t="str">
        <f t="shared" si="52"/>
        <v/>
      </c>
      <c r="I357" t="str">
        <f t="shared" si="53"/>
        <v/>
      </c>
      <c r="J357">
        <f t="shared" si="54"/>
        <v>0</v>
      </c>
      <c r="K357">
        <f t="shared" si="55"/>
        <v>0</v>
      </c>
      <c r="L357" t="str">
        <f t="shared" si="56"/>
        <v/>
      </c>
      <c r="M357" t="str">
        <f t="shared" si="57"/>
        <v/>
      </c>
    </row>
    <row r="358" spans="1:13" hidden="1" x14ac:dyDescent="0.25">
      <c r="A358" s="31" t="str">
        <f>IF('Team 5'!A31&lt;&gt;"",'Team 5'!A31,"")</f>
        <v/>
      </c>
      <c r="B358" s="20">
        <f>'Team 5'!B31</f>
        <v>0</v>
      </c>
      <c r="C358" s="31">
        <f t="shared" si="58"/>
        <v>0</v>
      </c>
      <c r="D358" s="30" t="str">
        <f>'Team 5'!C31</f>
        <v/>
      </c>
      <c r="E358" s="31" t="str">
        <f t="shared" si="59"/>
        <v/>
      </c>
      <c r="F358" s="29" t="str">
        <f t="shared" si="60"/>
        <v>JV</v>
      </c>
      <c r="H358" t="str">
        <f t="shared" si="52"/>
        <v/>
      </c>
      <c r="I358" t="str">
        <f t="shared" si="53"/>
        <v/>
      </c>
      <c r="J358">
        <f t="shared" si="54"/>
        <v>0</v>
      </c>
      <c r="K358">
        <f t="shared" si="55"/>
        <v>0</v>
      </c>
      <c r="L358" t="str">
        <f t="shared" si="56"/>
        <v/>
      </c>
      <c r="M358" t="str">
        <f t="shared" si="57"/>
        <v/>
      </c>
    </row>
    <row r="359" spans="1:13" hidden="1" x14ac:dyDescent="0.25">
      <c r="F359" s="29" t="str">
        <f t="shared" si="60"/>
        <v>Var</v>
      </c>
      <c r="H359">
        <f t="shared" si="52"/>
        <v>0</v>
      </c>
      <c r="I359" t="str">
        <f t="shared" si="53"/>
        <v/>
      </c>
      <c r="J359">
        <f t="shared" si="54"/>
        <v>0</v>
      </c>
      <c r="K359">
        <f t="shared" si="55"/>
        <v>0</v>
      </c>
      <c r="L359">
        <f t="shared" si="56"/>
        <v>0</v>
      </c>
      <c r="M359">
        <f t="shared" si="57"/>
        <v>0</v>
      </c>
    </row>
    <row r="360" spans="1:13" hidden="1" x14ac:dyDescent="0.25">
      <c r="F360" s="29" t="str">
        <f t="shared" si="60"/>
        <v>Var</v>
      </c>
      <c r="H360">
        <f t="shared" si="52"/>
        <v>0</v>
      </c>
      <c r="I360" t="str">
        <f t="shared" si="53"/>
        <v/>
      </c>
      <c r="J360">
        <f t="shared" si="54"/>
        <v>0</v>
      </c>
      <c r="K360">
        <f t="shared" si="55"/>
        <v>0</v>
      </c>
      <c r="L360">
        <f t="shared" si="56"/>
        <v>0</v>
      </c>
      <c r="M360">
        <f t="shared" si="57"/>
        <v>0</v>
      </c>
    </row>
    <row r="361" spans="1:13" hidden="1" x14ac:dyDescent="0.25">
      <c r="F361" s="29" t="str">
        <f t="shared" si="60"/>
        <v>Var</v>
      </c>
      <c r="H361">
        <f t="shared" si="52"/>
        <v>0</v>
      </c>
      <c r="I361" t="str">
        <f t="shared" si="53"/>
        <v/>
      </c>
      <c r="J361">
        <f t="shared" si="54"/>
        <v>0</v>
      </c>
      <c r="K361">
        <f t="shared" si="55"/>
        <v>0</v>
      </c>
      <c r="L361">
        <f t="shared" si="56"/>
        <v>0</v>
      </c>
      <c r="M361">
        <f t="shared" si="57"/>
        <v>0</v>
      </c>
    </row>
    <row r="362" spans="1:13" hidden="1" x14ac:dyDescent="0.25">
      <c r="F362" s="29" t="str">
        <f t="shared" si="60"/>
        <v>Var</v>
      </c>
      <c r="H362">
        <f t="shared" si="52"/>
        <v>0</v>
      </c>
      <c r="I362" t="str">
        <f t="shared" si="53"/>
        <v/>
      </c>
      <c r="J362">
        <f t="shared" si="54"/>
        <v>0</v>
      </c>
      <c r="K362">
        <f t="shared" si="55"/>
        <v>0</v>
      </c>
      <c r="L362">
        <f t="shared" si="56"/>
        <v>0</v>
      </c>
      <c r="M362">
        <f t="shared" si="57"/>
        <v>0</v>
      </c>
    </row>
    <row r="363" spans="1:13" hidden="1" x14ac:dyDescent="0.25">
      <c r="F363" s="29" t="str">
        <f t="shared" si="60"/>
        <v>Var</v>
      </c>
      <c r="H363">
        <f t="shared" si="52"/>
        <v>0</v>
      </c>
      <c r="I363" t="str">
        <f t="shared" si="53"/>
        <v/>
      </c>
      <c r="J363">
        <f t="shared" si="54"/>
        <v>0</v>
      </c>
      <c r="K363">
        <f t="shared" si="55"/>
        <v>0</v>
      </c>
      <c r="L363">
        <f t="shared" si="56"/>
        <v>0</v>
      </c>
      <c r="M363">
        <f t="shared" si="57"/>
        <v>0</v>
      </c>
    </row>
    <row r="364" spans="1:13" hidden="1" x14ac:dyDescent="0.25">
      <c r="F364" s="29" t="str">
        <f t="shared" si="60"/>
        <v>Var</v>
      </c>
      <c r="H364">
        <f t="shared" si="52"/>
        <v>0</v>
      </c>
      <c r="I364" t="str">
        <f t="shared" si="53"/>
        <v/>
      </c>
      <c r="J364">
        <f t="shared" si="54"/>
        <v>0</v>
      </c>
      <c r="K364">
        <f t="shared" si="55"/>
        <v>0</v>
      </c>
      <c r="L364">
        <f t="shared" si="56"/>
        <v>0</v>
      </c>
      <c r="M364">
        <f t="shared" si="57"/>
        <v>0</v>
      </c>
    </row>
    <row r="365" spans="1:13" hidden="1" x14ac:dyDescent="0.25">
      <c r="F365" s="29" t="str">
        <f t="shared" si="60"/>
        <v>Var</v>
      </c>
      <c r="H365">
        <f t="shared" si="52"/>
        <v>0</v>
      </c>
      <c r="I365" t="str">
        <f t="shared" si="53"/>
        <v/>
      </c>
      <c r="J365">
        <f t="shared" si="54"/>
        <v>0</v>
      </c>
      <c r="K365">
        <f t="shared" si="55"/>
        <v>0</v>
      </c>
      <c r="L365">
        <f t="shared" si="56"/>
        <v>0</v>
      </c>
      <c r="M365">
        <f t="shared" si="57"/>
        <v>0</v>
      </c>
    </row>
    <row r="366" spans="1:13" hidden="1" x14ac:dyDescent="0.25">
      <c r="F366" s="29" t="str">
        <f t="shared" si="60"/>
        <v>Var</v>
      </c>
      <c r="H366">
        <f t="shared" si="52"/>
        <v>0</v>
      </c>
      <c r="I366" t="str">
        <f t="shared" si="53"/>
        <v/>
      </c>
      <c r="J366">
        <f t="shared" si="54"/>
        <v>0</v>
      </c>
      <c r="K366">
        <f t="shared" si="55"/>
        <v>0</v>
      </c>
      <c r="L366">
        <f t="shared" si="56"/>
        <v>0</v>
      </c>
      <c r="M366">
        <f t="shared" si="57"/>
        <v>0</v>
      </c>
    </row>
    <row r="367" spans="1:13" hidden="1" x14ac:dyDescent="0.25">
      <c r="F367" s="29" t="str">
        <f t="shared" si="60"/>
        <v>Var</v>
      </c>
      <c r="H367">
        <f t="shared" si="52"/>
        <v>0</v>
      </c>
      <c r="I367" t="str">
        <f t="shared" si="53"/>
        <v/>
      </c>
      <c r="J367">
        <f t="shared" si="54"/>
        <v>0</v>
      </c>
      <c r="K367">
        <f t="shared" si="55"/>
        <v>0</v>
      </c>
      <c r="L367">
        <f t="shared" si="56"/>
        <v>0</v>
      </c>
      <c r="M367">
        <f t="shared" si="57"/>
        <v>0</v>
      </c>
    </row>
    <row r="368" spans="1:13" hidden="1" x14ac:dyDescent="0.25">
      <c r="F368" s="29" t="str">
        <f t="shared" si="60"/>
        <v>Var</v>
      </c>
      <c r="H368">
        <f t="shared" si="52"/>
        <v>0</v>
      </c>
      <c r="I368" t="str">
        <f t="shared" si="53"/>
        <v/>
      </c>
      <c r="J368">
        <f t="shared" si="54"/>
        <v>0</v>
      </c>
      <c r="K368">
        <f t="shared" si="55"/>
        <v>0</v>
      </c>
      <c r="L368">
        <f t="shared" si="56"/>
        <v>0</v>
      </c>
      <c r="M368">
        <f t="shared" si="57"/>
        <v>0</v>
      </c>
    </row>
    <row r="369" spans="6:13" hidden="1" x14ac:dyDescent="0.25">
      <c r="F369" s="29" t="str">
        <f t="shared" si="60"/>
        <v>Var</v>
      </c>
      <c r="H369">
        <f t="shared" si="52"/>
        <v>0</v>
      </c>
      <c r="I369" t="str">
        <f t="shared" si="53"/>
        <v/>
      </c>
      <c r="J369">
        <f t="shared" si="54"/>
        <v>0</v>
      </c>
      <c r="K369">
        <f t="shared" si="55"/>
        <v>0</v>
      </c>
      <c r="L369">
        <f t="shared" si="56"/>
        <v>0</v>
      </c>
      <c r="M369">
        <f t="shared" si="57"/>
        <v>0</v>
      </c>
    </row>
    <row r="370" spans="6:13" hidden="1" x14ac:dyDescent="0.25">
      <c r="F370" s="29" t="str">
        <f t="shared" si="60"/>
        <v>Var</v>
      </c>
      <c r="H370">
        <f t="shared" si="52"/>
        <v>0</v>
      </c>
      <c r="I370" t="str">
        <f t="shared" si="53"/>
        <v/>
      </c>
      <c r="J370">
        <f t="shared" si="54"/>
        <v>0</v>
      </c>
      <c r="K370">
        <f t="shared" si="55"/>
        <v>0</v>
      </c>
      <c r="L370">
        <f t="shared" si="56"/>
        <v>0</v>
      </c>
      <c r="M370">
        <f t="shared" si="57"/>
        <v>0</v>
      </c>
    </row>
    <row r="371" spans="6:13" hidden="1" x14ac:dyDescent="0.25">
      <c r="F371" s="29" t="str">
        <f t="shared" si="60"/>
        <v>Var</v>
      </c>
      <c r="H371">
        <f t="shared" si="52"/>
        <v>0</v>
      </c>
      <c r="I371" t="str">
        <f t="shared" si="53"/>
        <v/>
      </c>
      <c r="J371">
        <f t="shared" si="54"/>
        <v>0</v>
      </c>
      <c r="K371">
        <f t="shared" si="55"/>
        <v>0</v>
      </c>
      <c r="L371">
        <f t="shared" si="56"/>
        <v>0</v>
      </c>
      <c r="M371">
        <f t="shared" si="57"/>
        <v>0</v>
      </c>
    </row>
    <row r="372" spans="6:13" hidden="1" x14ac:dyDescent="0.25">
      <c r="F372" s="29" t="str">
        <f t="shared" si="60"/>
        <v>Var</v>
      </c>
      <c r="H372">
        <f t="shared" si="52"/>
        <v>0</v>
      </c>
      <c r="I372" t="str">
        <f t="shared" si="53"/>
        <v/>
      </c>
      <c r="J372">
        <f t="shared" si="54"/>
        <v>0</v>
      </c>
      <c r="K372">
        <f t="shared" si="55"/>
        <v>0</v>
      </c>
      <c r="L372">
        <f t="shared" si="56"/>
        <v>0</v>
      </c>
      <c r="M372">
        <f t="shared" si="57"/>
        <v>0</v>
      </c>
    </row>
    <row r="373" spans="6:13" hidden="1" x14ac:dyDescent="0.25">
      <c r="F373" s="29" t="str">
        <f t="shared" si="60"/>
        <v>Var</v>
      </c>
      <c r="H373">
        <f t="shared" si="52"/>
        <v>0</v>
      </c>
      <c r="I373" t="str">
        <f t="shared" si="53"/>
        <v/>
      </c>
      <c r="J373">
        <f t="shared" si="54"/>
        <v>0</v>
      </c>
      <c r="K373">
        <f t="shared" si="55"/>
        <v>0</v>
      </c>
      <c r="L373">
        <f t="shared" si="56"/>
        <v>0</v>
      </c>
      <c r="M373">
        <f t="shared" si="57"/>
        <v>0</v>
      </c>
    </row>
    <row r="374" spans="6:13" hidden="1" x14ac:dyDescent="0.25">
      <c r="F374" s="29" t="str">
        <f t="shared" si="60"/>
        <v>Var</v>
      </c>
      <c r="H374">
        <f t="shared" si="52"/>
        <v>0</v>
      </c>
      <c r="I374" t="str">
        <f t="shared" si="53"/>
        <v/>
      </c>
      <c r="J374">
        <f t="shared" si="54"/>
        <v>0</v>
      </c>
      <c r="K374">
        <f t="shared" si="55"/>
        <v>0</v>
      </c>
      <c r="L374">
        <f t="shared" si="56"/>
        <v>0</v>
      </c>
      <c r="M374">
        <f t="shared" si="57"/>
        <v>0</v>
      </c>
    </row>
    <row r="375" spans="6:13" hidden="1" x14ac:dyDescent="0.25">
      <c r="F375" s="29" t="str">
        <f t="shared" si="60"/>
        <v>Var</v>
      </c>
      <c r="H375">
        <f t="shared" si="52"/>
        <v>0</v>
      </c>
      <c r="I375" t="str">
        <f t="shared" si="53"/>
        <v/>
      </c>
      <c r="J375">
        <f t="shared" si="54"/>
        <v>0</v>
      </c>
      <c r="K375">
        <f t="shared" si="55"/>
        <v>0</v>
      </c>
      <c r="L375">
        <f t="shared" si="56"/>
        <v>0</v>
      </c>
      <c r="M375">
        <f t="shared" si="57"/>
        <v>0</v>
      </c>
    </row>
    <row r="376" spans="6:13" hidden="1" x14ac:dyDescent="0.25">
      <c r="F376" s="29" t="str">
        <f t="shared" si="60"/>
        <v>Var</v>
      </c>
      <c r="H376">
        <f t="shared" si="52"/>
        <v>0</v>
      </c>
      <c r="I376" t="str">
        <f t="shared" si="53"/>
        <v/>
      </c>
      <c r="J376">
        <f t="shared" si="54"/>
        <v>0</v>
      </c>
      <c r="K376">
        <f t="shared" si="55"/>
        <v>0</v>
      </c>
      <c r="L376">
        <f t="shared" si="56"/>
        <v>0</v>
      </c>
      <c r="M376">
        <f t="shared" si="57"/>
        <v>0</v>
      </c>
    </row>
    <row r="377" spans="6:13" hidden="1" x14ac:dyDescent="0.25">
      <c r="F377" s="29" t="str">
        <f t="shared" si="60"/>
        <v>Var</v>
      </c>
      <c r="H377">
        <f t="shared" si="52"/>
        <v>0</v>
      </c>
      <c r="I377" t="str">
        <f t="shared" si="53"/>
        <v/>
      </c>
      <c r="J377">
        <f t="shared" si="54"/>
        <v>0</v>
      </c>
      <c r="K377">
        <f t="shared" si="55"/>
        <v>0</v>
      </c>
      <c r="L377">
        <f t="shared" si="56"/>
        <v>0</v>
      </c>
      <c r="M377">
        <f t="shared" si="57"/>
        <v>0</v>
      </c>
    </row>
    <row r="378" spans="6:13" hidden="1" x14ac:dyDescent="0.25">
      <c r="F378" s="29" t="str">
        <f t="shared" si="60"/>
        <v>Var</v>
      </c>
      <c r="H378">
        <f t="shared" si="52"/>
        <v>0</v>
      </c>
      <c r="I378" t="str">
        <f t="shared" si="53"/>
        <v/>
      </c>
      <c r="J378">
        <f t="shared" si="54"/>
        <v>0</v>
      </c>
      <c r="K378">
        <f t="shared" si="55"/>
        <v>0</v>
      </c>
      <c r="L378">
        <f t="shared" si="56"/>
        <v>0</v>
      </c>
      <c r="M378">
        <f t="shared" si="57"/>
        <v>0</v>
      </c>
    </row>
    <row r="379" spans="6:13" hidden="1" x14ac:dyDescent="0.25">
      <c r="F379" s="29" t="str">
        <f t="shared" si="60"/>
        <v>Var</v>
      </c>
      <c r="H379">
        <f t="shared" si="52"/>
        <v>0</v>
      </c>
      <c r="I379" t="str">
        <f t="shared" si="53"/>
        <v/>
      </c>
      <c r="J379">
        <f t="shared" si="54"/>
        <v>0</v>
      </c>
      <c r="K379">
        <f t="shared" si="55"/>
        <v>0</v>
      </c>
      <c r="L379">
        <f t="shared" si="56"/>
        <v>0</v>
      </c>
      <c r="M379">
        <f t="shared" si="57"/>
        <v>0</v>
      </c>
    </row>
    <row r="380" spans="6:13" hidden="1" x14ac:dyDescent="0.25">
      <c r="F380" s="29" t="str">
        <f t="shared" si="60"/>
        <v>Var</v>
      </c>
      <c r="H380">
        <f t="shared" si="52"/>
        <v>0</v>
      </c>
      <c r="I380" t="str">
        <f t="shared" si="53"/>
        <v/>
      </c>
      <c r="J380">
        <f t="shared" si="54"/>
        <v>0</v>
      </c>
      <c r="K380">
        <f t="shared" si="55"/>
        <v>0</v>
      </c>
      <c r="L380">
        <f t="shared" si="56"/>
        <v>0</v>
      </c>
      <c r="M380">
        <f t="shared" si="57"/>
        <v>0</v>
      </c>
    </row>
    <row r="381" spans="6:13" hidden="1" x14ac:dyDescent="0.25">
      <c r="F381" s="29" t="str">
        <f t="shared" si="60"/>
        <v>Var</v>
      </c>
      <c r="H381">
        <f t="shared" si="52"/>
        <v>0</v>
      </c>
      <c r="I381" t="str">
        <f t="shared" si="53"/>
        <v/>
      </c>
      <c r="J381">
        <f t="shared" si="54"/>
        <v>0</v>
      </c>
      <c r="K381">
        <f t="shared" si="55"/>
        <v>0</v>
      </c>
      <c r="L381">
        <f t="shared" si="56"/>
        <v>0</v>
      </c>
      <c r="M381">
        <f t="shared" si="57"/>
        <v>0</v>
      </c>
    </row>
    <row r="382" spans="6:13" hidden="1" x14ac:dyDescent="0.25">
      <c r="F382" s="29" t="str">
        <f t="shared" si="60"/>
        <v>Var</v>
      </c>
      <c r="H382">
        <f t="shared" si="52"/>
        <v>0</v>
      </c>
      <c r="I382" t="str">
        <f t="shared" si="53"/>
        <v/>
      </c>
      <c r="J382">
        <f t="shared" si="54"/>
        <v>0</v>
      </c>
      <c r="K382">
        <f t="shared" si="55"/>
        <v>0</v>
      </c>
      <c r="L382">
        <f t="shared" si="56"/>
        <v>0</v>
      </c>
      <c r="M382">
        <f t="shared" si="57"/>
        <v>0</v>
      </c>
    </row>
    <row r="383" spans="6:13" hidden="1" x14ac:dyDescent="0.25">
      <c r="F383" s="29" t="str">
        <f t="shared" si="60"/>
        <v>Var</v>
      </c>
      <c r="H383">
        <f t="shared" si="52"/>
        <v>0</v>
      </c>
      <c r="I383" t="str">
        <f t="shared" si="53"/>
        <v/>
      </c>
      <c r="J383">
        <f t="shared" si="54"/>
        <v>0</v>
      </c>
      <c r="K383">
        <f t="shared" si="55"/>
        <v>0</v>
      </c>
      <c r="L383">
        <f t="shared" si="56"/>
        <v>0</v>
      </c>
      <c r="M383">
        <f t="shared" si="57"/>
        <v>0</v>
      </c>
    </row>
    <row r="384" spans="6:13" hidden="1" x14ac:dyDescent="0.25">
      <c r="F384" s="29" t="str">
        <f t="shared" si="60"/>
        <v>Var</v>
      </c>
      <c r="H384">
        <f t="shared" si="52"/>
        <v>0</v>
      </c>
      <c r="I384" t="str">
        <f t="shared" si="53"/>
        <v/>
      </c>
      <c r="J384">
        <f t="shared" si="54"/>
        <v>0</v>
      </c>
      <c r="K384">
        <f t="shared" si="55"/>
        <v>0</v>
      </c>
      <c r="L384">
        <f t="shared" si="56"/>
        <v>0</v>
      </c>
      <c r="M384">
        <f t="shared" si="57"/>
        <v>0</v>
      </c>
    </row>
  </sheetData>
  <sheetProtection algorithmName="SHA-512" hashValue="JyR5bgaCR+d+WIYGbSQ4nVL+0Nmz6rjl5CO0Os0+fAxGaLbrLMAAZSvQ31pI/AKDciBTKN0wlJ55JJGPh8+OmA==" saltValue="S15ARaacpvlrjqmwrbEXMg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tabSelected="1" topLeftCell="A7" zoomScaleNormal="100" workbookViewId="0">
      <selection activeCell="A43" sqref="A43"/>
    </sheetView>
  </sheetViews>
  <sheetFormatPr defaultColWidth="8.81640625" defaultRowHeight="12.5" x14ac:dyDescent="0.25"/>
  <cols>
    <col min="1" max="1" width="6.6328125" customWidth="1"/>
    <col min="2" max="2" width="13.6328125" customWidth="1"/>
    <col min="3" max="10" width="5.6328125" customWidth="1"/>
    <col min="11" max="11" width="8.6328125" customWidth="1"/>
    <col min="12" max="33" width="9.1796875" hidden="1" customWidth="1"/>
    <col min="39" max="40" width="9.1796875" hidden="1" customWidth="1"/>
  </cols>
  <sheetData>
    <row r="1" spans="1:40" ht="15.5" x14ac:dyDescent="0.35">
      <c r="A1" s="100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I1" s="74" t="s">
        <v>52</v>
      </c>
      <c r="AM1" t="s">
        <v>53</v>
      </c>
    </row>
    <row r="2" spans="1:40" ht="13" x14ac:dyDescent="0.3">
      <c r="A2" s="101" t="str">
        <f>Team1&amp;", "&amp;Team2&amp;", and "&amp;Team3</f>
        <v>Manheim Township, Cedar Crest, and Solanco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1" t="s">
        <v>36</v>
      </c>
      <c r="AI2">
        <f>NumRunners1+NumRunners2+NumRunners3</f>
        <v>69</v>
      </c>
      <c r="AM2">
        <v>0</v>
      </c>
      <c r="AN2">
        <v>1</v>
      </c>
    </row>
    <row r="3" spans="1:40" x14ac:dyDescent="0.25">
      <c r="A3" s="102" t="str">
        <f>"at "&amp;'Meet Info'!B14</f>
        <v>at Manheim Township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AM3">
        <v>35</v>
      </c>
      <c r="AN3">
        <v>2</v>
      </c>
    </row>
    <row r="4" spans="1:40" ht="13" x14ac:dyDescent="0.3">
      <c r="A4" s="103">
        <f>'Meet Info'!B10</f>
        <v>43347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AI4" s="75" t="s">
        <v>54</v>
      </c>
      <c r="AJ4" s="75"/>
      <c r="AK4" s="76">
        <f>VLOOKUP(AI2,AM2:AN8,2)</f>
        <v>2</v>
      </c>
      <c r="AM4">
        <v>80</v>
      </c>
      <c r="AN4">
        <v>3</v>
      </c>
    </row>
    <row r="5" spans="1:40" ht="13" x14ac:dyDescent="0.3">
      <c r="A5" s="98" t="str">
        <f>'Meet Info'!B12&amp;" "&amp;'Meet Info'!B13</f>
        <v>Varsity Boys</v>
      </c>
      <c r="B5" s="98"/>
      <c r="C5" s="98"/>
      <c r="D5" s="98"/>
      <c r="E5" s="98"/>
      <c r="F5" s="98"/>
      <c r="G5" s="98"/>
      <c r="H5" s="98"/>
      <c r="I5" s="98"/>
      <c r="J5" s="98"/>
      <c r="K5" s="98"/>
      <c r="AM5">
        <f>AM4+45</f>
        <v>125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170</v>
      </c>
      <c r="AN6">
        <v>5</v>
      </c>
    </row>
    <row r="7" spans="1:40" x14ac:dyDescent="0.25">
      <c r="A7" s="104" t="s">
        <v>51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AM7">
        <f>AM6+45</f>
        <v>215</v>
      </c>
      <c r="AN7">
        <v>6</v>
      </c>
    </row>
    <row r="8" spans="1:40" ht="6" customHeight="1" x14ac:dyDescent="0.25">
      <c r="AM8">
        <f>AM7+45</f>
        <v>260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5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5" t="str">
        <f>Team1</f>
        <v>Manheim Township</v>
      </c>
      <c r="B11" s="96"/>
      <c r="C11" s="51">
        <f t="shared" ref="C11:J11" si="0">IF(NumRunners1&gt;=C$9,VLOOKUP(C$9,Team1Position,2,FALSE),"")</f>
        <v>1</v>
      </c>
      <c r="D11" s="51">
        <f t="shared" si="0"/>
        <v>3</v>
      </c>
      <c r="E11" s="51">
        <f t="shared" si="0"/>
        <v>6</v>
      </c>
      <c r="F11" s="51">
        <f t="shared" si="0"/>
        <v>7</v>
      </c>
      <c r="G11" s="51">
        <f t="shared" si="0"/>
        <v>8</v>
      </c>
      <c r="H11" s="52">
        <f t="shared" si="0"/>
        <v>9</v>
      </c>
      <c r="I11" s="52">
        <f t="shared" si="0"/>
        <v>10</v>
      </c>
      <c r="J11" s="52">
        <f t="shared" si="0"/>
        <v>14</v>
      </c>
      <c r="K11" s="53" t="str">
        <f>IF(AND(L11="F",L12=""),55,IF(AND(L11="",L12="F"),15,IF(AND(L11="F",L12="F"),"NS",SUM(C11:G11)&amp;O11)))</f>
        <v>25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7" t="str">
        <f>Team2</f>
        <v>Cedar Crest</v>
      </c>
      <c r="B12" s="97"/>
      <c r="C12" s="54">
        <f t="shared" ref="C12:J12" si="1">IF(NumRunners2&gt;=C$9,VLOOKUP(C$9,Team2Position,2,FALSE),"")</f>
        <v>2</v>
      </c>
      <c r="D12" s="54">
        <f t="shared" si="1"/>
        <v>4</v>
      </c>
      <c r="E12" s="54">
        <f t="shared" si="1"/>
        <v>5</v>
      </c>
      <c r="F12" s="54">
        <f t="shared" si="1"/>
        <v>11</v>
      </c>
      <c r="G12" s="54">
        <f t="shared" si="1"/>
        <v>12</v>
      </c>
      <c r="H12" s="55">
        <f t="shared" si="1"/>
        <v>13</v>
      </c>
      <c r="I12" s="55">
        <f t="shared" si="1"/>
        <v>15</v>
      </c>
      <c r="J12" s="55">
        <f t="shared" si="1"/>
        <v>16</v>
      </c>
      <c r="K12" s="56" t="str">
        <f>IF(AND(L11="F",L12=""),15,IF(AND(L11="",L12="F"),55,IF(AND(L11="F",L12="F"),"NS",SUM(C12:G12)&amp;O12)))</f>
        <v>34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x14ac:dyDescent="0.3">
      <c r="A14" s="96" t="str">
        <f>Team1</f>
        <v>Manheim Township</v>
      </c>
      <c r="B14" s="96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9</v>
      </c>
      <c r="K14" s="53" t="str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7" t="str">
        <f>Team3</f>
        <v>Solanco</v>
      </c>
      <c r="B15" s="97"/>
      <c r="C15" s="54">
        <f t="shared" ref="C15:J15" si="3">IF(NumRunners3&gt;=C$9,VLOOKUP(C$9,Team3Position,2,FALSE),"")</f>
        <v>8</v>
      </c>
      <c r="D15" s="54">
        <f t="shared" si="3"/>
        <v>10</v>
      </c>
      <c r="E15" s="54">
        <f t="shared" si="3"/>
        <v>11</v>
      </c>
      <c r="F15" s="54">
        <f t="shared" si="3"/>
        <v>12</v>
      </c>
      <c r="G15" s="54">
        <f t="shared" si="3"/>
        <v>13</v>
      </c>
      <c r="H15" s="55">
        <f t="shared" si="3"/>
        <v>14</v>
      </c>
      <c r="I15" s="55">
        <f t="shared" si="3"/>
        <v>15</v>
      </c>
      <c r="J15" s="55">
        <f t="shared" si="3"/>
        <v>16</v>
      </c>
      <c r="K15" s="56" t="str">
        <f>IF(AND(L14="F",L15=""),15,IF(AND(L14="",L15="F"),55,IF(AND(L14="F",L15="F"),"NS",SUM(C15:G15)&amp;O15)))</f>
        <v>54</v>
      </c>
      <c r="L15" s="15" t="str">
        <f>IF(NumRunners3&lt;5,"F","")</f>
        <v/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6" t="str">
        <f>Team1</f>
        <v>Manheim Township</v>
      </c>
      <c r="B17" s="96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7" t="str">
        <f>Team4</f>
        <v>Lancaster Mennonite</v>
      </c>
      <c r="B18" s="97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6" t="str">
        <f>Team1</f>
        <v>Manheim Township</v>
      </c>
      <c r="B20" s="96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7">
        <f>Team5</f>
        <v>0</v>
      </c>
      <c r="B21" s="97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x14ac:dyDescent="0.3">
      <c r="A23" s="96" t="str">
        <f>Team2</f>
        <v>Cedar Crest</v>
      </c>
      <c r="B23" s="96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5</v>
      </c>
      <c r="G23" s="51">
        <f t="shared" si="8"/>
        <v>6</v>
      </c>
      <c r="H23" s="52">
        <f t="shared" si="8"/>
        <v>7</v>
      </c>
      <c r="I23" s="52">
        <f t="shared" si="8"/>
        <v>9</v>
      </c>
      <c r="J23" s="52">
        <f t="shared" si="8"/>
        <v>10</v>
      </c>
      <c r="K23" s="53" t="str">
        <f>IF(AND(L23="F",L24=""),55,IF(AND(L23="",L24="F"),15,IF(AND(L23="F",L24="F"),"NS",SUM(C23:G23)&amp;O23)))</f>
        <v>17</v>
      </c>
      <c r="L23" s="15" t="str">
        <f>IF(NumRunners2&lt;5,"F","")</f>
        <v/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7" t="str">
        <f>Team3</f>
        <v>Solanco</v>
      </c>
      <c r="B24" s="97"/>
      <c r="C24" s="54">
        <f t="shared" ref="C24:J24" si="9">IF(NumRunners3&gt;=C$9,VLOOKUP(C$9,Team3Position,3,FALSE),"")</f>
        <v>4</v>
      </c>
      <c r="D24" s="54">
        <f t="shared" si="9"/>
        <v>8</v>
      </c>
      <c r="E24" s="54">
        <f t="shared" si="9"/>
        <v>11</v>
      </c>
      <c r="F24" s="54">
        <f t="shared" si="9"/>
        <v>12</v>
      </c>
      <c r="G24" s="54">
        <f t="shared" si="9"/>
        <v>13</v>
      </c>
      <c r="H24" s="55">
        <f t="shared" si="9"/>
        <v>14</v>
      </c>
      <c r="I24" s="55">
        <f t="shared" si="9"/>
        <v>15</v>
      </c>
      <c r="J24" s="55">
        <f t="shared" si="9"/>
        <v>16</v>
      </c>
      <c r="K24" s="56" t="str">
        <f>IF(AND(L23="F",L24=""),15,IF(AND(L23="",L24="F"),55,IF(AND(L23="F",L24="F"),"NS",SUM(C24:G24)&amp;O24)))</f>
        <v>48</v>
      </c>
      <c r="L24" s="15" t="str">
        <f>IF(NumRunners3&lt;5,"F","")</f>
        <v/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6" t="str">
        <f>Team2</f>
        <v>Cedar Crest</v>
      </c>
      <c r="B26" s="96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7" t="str">
        <f>Team4</f>
        <v>Lancaster Mennonite</v>
      </c>
      <c r="B27" s="97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6" t="str">
        <f>Team2</f>
        <v>Cedar Crest</v>
      </c>
      <c r="B29" s="96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7">
        <f>Team5</f>
        <v>0</v>
      </c>
      <c r="B30" s="97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6" t="str">
        <f>Team3</f>
        <v>Solanco</v>
      </c>
      <c r="B32" s="96"/>
      <c r="C32" s="51">
        <f t="shared" ref="C32:J32" si="14">IF(NumRunners3&gt;=C$9,VLOOKUP(C$9,Team3Position,4,FALSE),"")</f>
        <v>1</v>
      </c>
      <c r="D32" s="51">
        <f t="shared" si="14"/>
        <v>2</v>
      </c>
      <c r="E32" s="51">
        <f t="shared" si="14"/>
        <v>3</v>
      </c>
      <c r="F32" s="51">
        <f t="shared" si="14"/>
        <v>4</v>
      </c>
      <c r="G32" s="51">
        <f t="shared" si="14"/>
        <v>5</v>
      </c>
      <c r="H32" s="52">
        <f t="shared" si="14"/>
        <v>6</v>
      </c>
      <c r="I32" s="52">
        <f t="shared" si="14"/>
        <v>7</v>
      </c>
      <c r="J32" s="52">
        <f t="shared" si="14"/>
        <v>8</v>
      </c>
      <c r="K32" s="53">
        <f>IF(AND(L32="F",L33=""),55,IF(AND(L32="",L33="F"),15,IF(AND(L32="F",L33="F"),"NS",SUM(C32:G32)&amp;O32)))</f>
        <v>15</v>
      </c>
      <c r="L32" s="15" t="str">
        <f>IF(NumRunners3&lt;5,"F","")</f>
        <v/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7" t="str">
        <f>Team4</f>
        <v>Lancaster Mennonite</v>
      </c>
      <c r="B33" s="97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>
        <f>IF(AND(L32="F",L33=""),15,IF(AND(L32="",L33="F"),55,IF(AND(L32="F",L33="F"),"NS",SUM(C33:G33)&amp;O33)))</f>
        <v>55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6" t="str">
        <f>Team3</f>
        <v>Solanco</v>
      </c>
      <c r="B35" s="96"/>
      <c r="C35" s="51">
        <f t="shared" ref="C35:J35" si="16">IF(NumRunners3&gt;=C$9,VLOOKUP(C$9,Team3Position,5,FALSE),"")</f>
        <v>1</v>
      </c>
      <c r="D35" s="51">
        <f t="shared" si="16"/>
        <v>2</v>
      </c>
      <c r="E35" s="51">
        <f t="shared" si="16"/>
        <v>3</v>
      </c>
      <c r="F35" s="51">
        <f t="shared" si="16"/>
        <v>4</v>
      </c>
      <c r="G35" s="51">
        <f t="shared" si="16"/>
        <v>5</v>
      </c>
      <c r="H35" s="52">
        <f t="shared" si="16"/>
        <v>6</v>
      </c>
      <c r="I35" s="52">
        <f t="shared" si="16"/>
        <v>7</v>
      </c>
      <c r="J35" s="52">
        <f t="shared" si="16"/>
        <v>8</v>
      </c>
      <c r="K35" s="53">
        <f>IF(AND(L35="F",L36=""),55,IF(AND(L35="",L36="F"),15,IF(AND(L35="F",L36="F"),"NS",SUM(C35:G35)&amp;O35)))</f>
        <v>15</v>
      </c>
      <c r="L35" s="15" t="str">
        <f>IF(NumRunners3&lt;5,"F","")</f>
        <v/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7">
        <f>Team5</f>
        <v>0</v>
      </c>
      <c r="B36" s="97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>
        <f>IF(AND(L35="F",L36=""),15,IF(AND(L35="",L36="F"),55,IF(AND(L35="F",L36="F"),"NS",SUM(C36:G36)&amp;O36)))</f>
        <v>55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6" t="str">
        <f>Team4</f>
        <v>Lancaster Mennonite</v>
      </c>
      <c r="B38" s="96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7">
        <f>Team5</f>
        <v>0</v>
      </c>
      <c r="B39" s="97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55</v>
      </c>
    </row>
    <row r="41" spans="1:33" x14ac:dyDescent="0.25">
      <c r="A41" s="6" t="s">
        <v>3</v>
      </c>
      <c r="B41" s="99" t="s">
        <v>4</v>
      </c>
      <c r="C41" s="99"/>
      <c r="D41" s="99"/>
      <c r="E41" s="99"/>
      <c r="F41" s="99"/>
      <c r="G41" s="99" t="s">
        <v>15</v>
      </c>
      <c r="H41" s="99"/>
      <c r="I41" s="99"/>
      <c r="J41" s="49"/>
      <c r="K41" s="6" t="s">
        <v>10</v>
      </c>
      <c r="L41" s="2" t="s">
        <v>21</v>
      </c>
      <c r="M41" t="str">
        <f>_Abb1&amp;" vs. "&amp;_Abb2</f>
        <v>MT vs. CC</v>
      </c>
      <c r="N41" t="s">
        <v>24</v>
      </c>
      <c r="O41" t="str">
        <f>_Abb1&amp;" vs. "&amp;_Abb3</f>
        <v>MT vs. S</v>
      </c>
      <c r="P41" t="s">
        <v>24</v>
      </c>
      <c r="Q41" t="str">
        <f>_Abb1&amp;" vs. "&amp;_Abb4</f>
        <v>MT vs. LMH</v>
      </c>
      <c r="R41" t="s">
        <v>24</v>
      </c>
      <c r="S41" t="str">
        <f>_Abb1&amp;" vs. "&amp;_Abb5</f>
        <v xml:space="preserve">MT vs. </v>
      </c>
      <c r="T41" t="s">
        <v>24</v>
      </c>
      <c r="U41" t="str">
        <f>_Abb2&amp;" vs. "&amp;_Abb3</f>
        <v>CC vs. S</v>
      </c>
      <c r="V41" t="s">
        <v>24</v>
      </c>
      <c r="W41" t="str">
        <f>_Abb2&amp;" vs. "&amp;_Abb4</f>
        <v>CC vs. LMH</v>
      </c>
      <c r="X41" t="s">
        <v>24</v>
      </c>
      <c r="Y41" t="str">
        <f>_Abb2&amp;" vs. "&amp;_Abb5</f>
        <v xml:space="preserve">CC vs. </v>
      </c>
      <c r="Z41" t="s">
        <v>24</v>
      </c>
      <c r="AA41" t="str">
        <f>_Abb3&amp;" vs. "&amp;_Abb4</f>
        <v>S vs. LMH</v>
      </c>
      <c r="AB41" t="s">
        <v>24</v>
      </c>
      <c r="AC41" t="str">
        <f>_Abb3&amp;" vs. "&amp;_Abb5</f>
        <v xml:space="preserve">S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56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5" t="str">
        <f t="shared" ref="B43:B106" si="20">IFERROR(VLOOKUP(A43,RunnerTable,2,FALSE),"")</f>
        <v>Miller, Ian</v>
      </c>
      <c r="C43" s="95"/>
      <c r="D43" s="95"/>
      <c r="E43" s="95"/>
      <c r="F43" s="95"/>
      <c r="G43" s="106" t="str">
        <f t="shared" ref="G43:G106" si="21">IFERROR(VLOOKUP(A43,RunnerTable,3,FALSE),"")</f>
        <v>MT</v>
      </c>
      <c r="H43" s="106"/>
      <c r="I43" s="106"/>
      <c r="J43" s="77" t="str">
        <f t="shared" ref="J43:J106" si="22">IFERROR(VLOOKUP($A43,RunnerTable,6,FALSE),"")</f>
        <v>Var</v>
      </c>
      <c r="K43" s="51" t="str">
        <f t="shared" ref="K43:K106" si="23">IFERROR(VLOOKUP(A43,RunnerTable,4,FALSE),"")</f>
        <v>16.53</v>
      </c>
      <c r="L43" s="2">
        <f t="shared" ref="L43:L106" si="24">IFERROR(VLOOKUP(A43,RunnerTable,5,FALSE),"")</f>
        <v>1</v>
      </c>
      <c r="M43">
        <f t="shared" ref="M43:M106" si="25">IF(AND($L43&lt;=8,OR($G43=_Abb1,$G43=_Abb2)),$A43,"")</f>
        <v>1</v>
      </c>
      <c r="N43">
        <f>IF(M43&lt;&gt;"",RANK(M43,M$43:M$342,1),"")</f>
        <v>1</v>
      </c>
      <c r="O43">
        <f t="shared" ref="O43:O106" si="26">IF(AND($L43&lt;=8,OR($G43=_Abb1,$G43=_Abb3)),$A43,"")</f>
        <v>1</v>
      </c>
      <c r="P43">
        <f>IF(O43&lt;&gt;"",RANK(O43,O$43:O$342,1),"")</f>
        <v>1</v>
      </c>
      <c r="Q43">
        <f t="shared" ref="Q43:Q106" si="27">IF(AND($L43&lt;=8,OR($G43=_Abb1,$G43=_Abb4)),$A43,"")</f>
        <v>1</v>
      </c>
      <c r="R43">
        <f>IF(Q43&lt;&gt;"",RANK(Q43,Q$43:Q$342,1),"")</f>
        <v>1</v>
      </c>
      <c r="S43">
        <f t="shared" ref="S43:S106" si="28">IF(AND($L43&lt;=8,OR($G43=_Abb1,$G43=_Abb5)),$A43,"")</f>
        <v>1</v>
      </c>
      <c r="T43">
        <f>IF(S43&lt;&gt;"",RANK(S43,S$43:S$342,1),"")</f>
        <v>1</v>
      </c>
      <c r="U43" t="str">
        <f t="shared" ref="U43:U106" si="29">IF(AND($L43&lt;=8,OR($G43=_Abb2,$G43=_Abb3)),$A43,"")</f>
        <v/>
      </c>
      <c r="V43" t="str">
        <f>IF(U43&lt;&gt;"",RANK(U43,U$43:U$342,1),"")</f>
        <v/>
      </c>
      <c r="W43" t="str">
        <f t="shared" ref="W43:W106" si="30">IF(AND($L43&lt;=8,OR($G43=_Abb2,$G43=_Abb4)),$A43,"")</f>
        <v/>
      </c>
      <c r="X43" t="str">
        <f>IF(W43&lt;&gt;"",RANK(W43,W$43:W$342,1),"")</f>
        <v/>
      </c>
      <c r="Y43" t="str">
        <f t="shared" ref="Y43:Y106" si="31">IF(AND($L43&lt;=8,OR($G43=_Abb2,$G43=_Abb5)),$A43,"")</f>
        <v/>
      </c>
      <c r="Z43" t="str">
        <f>IF(Y43&lt;&gt;"",RANK(Y43,Y$43:Y$342,1),"")</f>
        <v/>
      </c>
      <c r="AA43" t="str">
        <f t="shared" ref="AA43:AA106" si="32">IF(AND($L43&lt;=8,OR($G43=_Abb3,$G43=_Abb4)),$A43,"")</f>
        <v/>
      </c>
      <c r="AB43" t="str">
        <f>IF(AA43&lt;&gt;"",RANK(AA43,AA$43:AA$342,1),"")</f>
        <v/>
      </c>
      <c r="AC43" t="str">
        <f t="shared" ref="AC43:AC106" si="33">IF(AND($L43&lt;=8,OR($G43=_Abb3,$G43=_Abb5)),$A43,"")</f>
        <v/>
      </c>
      <c r="AD43" t="str">
        <f>IF(AC43&lt;&gt;"",RANK(AC43,AC$43:AC$342,1),"")</f>
        <v/>
      </c>
      <c r="AE43" t="str">
        <f t="shared" ref="AE43:AE106" si="34">IF(AND($L43&lt;=8,OR($G43=_Abb4,$G43=_Abb5)),$A43,"")</f>
        <v/>
      </c>
      <c r="AF43" t="str">
        <f>IF(AE43&lt;&gt;"",RANK(AE43,AE$43:AE$342,1),"")</f>
        <v/>
      </c>
      <c r="AG43">
        <f>COUNTIF('All Runners'!$A$5:$A$304,A43)</f>
        <v>1</v>
      </c>
    </row>
    <row r="44" spans="1:33" x14ac:dyDescent="0.25">
      <c r="A44" s="10">
        <v>2</v>
      </c>
      <c r="B44" s="94" t="str">
        <f t="shared" si="20"/>
        <v>Bildheiser, Tommy</v>
      </c>
      <c r="C44" s="94"/>
      <c r="D44" s="94"/>
      <c r="E44" s="94"/>
      <c r="F44" s="94"/>
      <c r="G44" s="93" t="str">
        <f t="shared" si="21"/>
        <v>CC</v>
      </c>
      <c r="H44" s="93"/>
      <c r="I44" s="93"/>
      <c r="J44" s="77" t="str">
        <f t="shared" si="22"/>
        <v>Var</v>
      </c>
      <c r="K44" s="51" t="str">
        <f t="shared" si="23"/>
        <v>17.18</v>
      </c>
      <c r="L44" s="2">
        <f t="shared" si="24"/>
        <v>1</v>
      </c>
      <c r="M44">
        <f t="shared" si="25"/>
        <v>2</v>
      </c>
      <c r="N44">
        <f t="shared" ref="N44:N107" si="35">IF(M44&lt;&gt;"",RANK(M44,M$43:M$342,1),"")</f>
        <v>2</v>
      </c>
      <c r="O44" t="str">
        <f t="shared" si="26"/>
        <v/>
      </c>
      <c r="P44" t="str">
        <f t="shared" ref="P44:P107" si="36">IF(O44&lt;&gt;"",RANK(O44,O$43:O$342,1),"")</f>
        <v/>
      </c>
      <c r="Q44" t="str">
        <f t="shared" si="27"/>
        <v/>
      </c>
      <c r="R44" t="str">
        <f t="shared" ref="R44:R107" si="37">IF(Q44&lt;&gt;"",RANK(Q44,Q$43:Q$342,1),"")</f>
        <v/>
      </c>
      <c r="S44" t="str">
        <f t="shared" si="28"/>
        <v/>
      </c>
      <c r="T44" t="str">
        <f t="shared" ref="T44:T107" si="38">IF(S44&lt;&gt;"",RANK(S44,S$43:S$342,1),"")</f>
        <v/>
      </c>
      <c r="U44">
        <f t="shared" si="29"/>
        <v>2</v>
      </c>
      <c r="V44">
        <f t="shared" ref="V44:V107" si="39">IF(U44&lt;&gt;"",RANK(U44,U$43:U$342,1),"")</f>
        <v>1</v>
      </c>
      <c r="W44">
        <f t="shared" si="30"/>
        <v>2</v>
      </c>
      <c r="X44">
        <f t="shared" ref="X44:X107" si="40">IF(W44&lt;&gt;"",RANK(W44,W$43:W$342,1),"")</f>
        <v>1</v>
      </c>
      <c r="Y44">
        <f t="shared" si="31"/>
        <v>2</v>
      </c>
      <c r="Z44">
        <f t="shared" ref="Z44:Z107" si="41">IF(Y44&lt;&gt;"",RANK(Y44,Y$43:Y$342,1),"")</f>
        <v>1</v>
      </c>
      <c r="AA44" t="str">
        <f t="shared" si="32"/>
        <v/>
      </c>
      <c r="AB44" t="str">
        <f t="shared" ref="AB44:AB107" si="42">IF(AA44&lt;&gt;"",RANK(AA44,AA$43:AA$342,1),"")</f>
        <v/>
      </c>
      <c r="AC44" t="str">
        <f t="shared" si="33"/>
        <v/>
      </c>
      <c r="AD44" t="str">
        <f t="shared" ref="AD44:AD107" si="43">IF(AC44&lt;&gt;"",RANK(AC44,AC$43:AC$342,1),"")</f>
        <v/>
      </c>
      <c r="AE44" t="str">
        <f t="shared" si="34"/>
        <v/>
      </c>
      <c r="AF44" t="str">
        <f t="shared" ref="AF44:AF107" si="44">IF(AE44&lt;&gt;"",RANK(AE44,AE$43:AE$342,1),"")</f>
        <v/>
      </c>
      <c r="AG44">
        <f>COUNTIF('All Runners'!$A$5:$A$304,A44)</f>
        <v>1</v>
      </c>
    </row>
    <row r="45" spans="1:33" x14ac:dyDescent="0.25">
      <c r="A45" s="10">
        <v>3</v>
      </c>
      <c r="B45" s="94" t="str">
        <f t="shared" si="20"/>
        <v>Dorenkamp, Evan</v>
      </c>
      <c r="C45" s="94"/>
      <c r="D45" s="94"/>
      <c r="E45" s="94"/>
      <c r="F45" s="94"/>
      <c r="G45" s="93" t="str">
        <f t="shared" si="21"/>
        <v>MT</v>
      </c>
      <c r="H45" s="93"/>
      <c r="I45" s="93"/>
      <c r="J45" s="77" t="str">
        <f t="shared" si="22"/>
        <v>Var</v>
      </c>
      <c r="K45" s="51" t="str">
        <f t="shared" si="23"/>
        <v>17.48</v>
      </c>
      <c r="L45" s="2">
        <f t="shared" si="24"/>
        <v>2</v>
      </c>
      <c r="M45">
        <f t="shared" si="25"/>
        <v>3</v>
      </c>
      <c r="N45">
        <f t="shared" si="35"/>
        <v>3</v>
      </c>
      <c r="O45">
        <f t="shared" si="26"/>
        <v>3</v>
      </c>
      <c r="P45">
        <f t="shared" si="36"/>
        <v>2</v>
      </c>
      <c r="Q45">
        <f t="shared" si="27"/>
        <v>3</v>
      </c>
      <c r="R45">
        <f t="shared" si="37"/>
        <v>2</v>
      </c>
      <c r="S45">
        <f t="shared" si="28"/>
        <v>3</v>
      </c>
      <c r="T45">
        <f t="shared" si="38"/>
        <v>2</v>
      </c>
      <c r="U45" t="str">
        <f t="shared" si="29"/>
        <v/>
      </c>
      <c r="V45" t="str">
        <f t="shared" si="39"/>
        <v/>
      </c>
      <c r="W45" t="str">
        <f t="shared" si="30"/>
        <v/>
      </c>
      <c r="X45" t="str">
        <f t="shared" si="40"/>
        <v/>
      </c>
      <c r="Y45" t="str">
        <f t="shared" si="31"/>
        <v/>
      </c>
      <c r="Z45" t="str">
        <f t="shared" si="41"/>
        <v/>
      </c>
      <c r="AA45" t="str">
        <f t="shared" si="32"/>
        <v/>
      </c>
      <c r="AB45" t="str">
        <f t="shared" si="42"/>
        <v/>
      </c>
      <c r="AC45" t="str">
        <f t="shared" si="33"/>
        <v/>
      </c>
      <c r="AD45" t="str">
        <f t="shared" si="43"/>
        <v/>
      </c>
      <c r="AE45" t="str">
        <f t="shared" si="34"/>
        <v/>
      </c>
      <c r="AF45" t="str">
        <f t="shared" si="44"/>
        <v/>
      </c>
      <c r="AG45">
        <f>COUNTIF('All Runners'!$A$5:$A$304,A45)</f>
        <v>1</v>
      </c>
    </row>
    <row r="46" spans="1:33" x14ac:dyDescent="0.25">
      <c r="A46" s="10">
        <v>4</v>
      </c>
      <c r="B46" s="94" t="str">
        <f t="shared" si="20"/>
        <v>Hinegardner, Luke</v>
      </c>
      <c r="C46" s="94"/>
      <c r="D46" s="94"/>
      <c r="E46" s="94"/>
      <c r="F46" s="94"/>
      <c r="G46" s="93" t="str">
        <f t="shared" si="21"/>
        <v>CC</v>
      </c>
      <c r="H46" s="93"/>
      <c r="I46" s="93"/>
      <c r="J46" s="77" t="str">
        <f t="shared" si="22"/>
        <v>Var</v>
      </c>
      <c r="K46" s="51" t="str">
        <f t="shared" si="23"/>
        <v>17.55</v>
      </c>
      <c r="L46" s="2">
        <f t="shared" si="24"/>
        <v>2</v>
      </c>
      <c r="M46">
        <f t="shared" si="25"/>
        <v>4</v>
      </c>
      <c r="N46">
        <f t="shared" si="35"/>
        <v>4</v>
      </c>
      <c r="O46" t="str">
        <f t="shared" si="26"/>
        <v/>
      </c>
      <c r="P46" t="str">
        <f t="shared" si="36"/>
        <v/>
      </c>
      <c r="Q46" t="str">
        <f t="shared" si="27"/>
        <v/>
      </c>
      <c r="R46" t="str">
        <f t="shared" si="37"/>
        <v/>
      </c>
      <c r="S46" t="str">
        <f t="shared" si="28"/>
        <v/>
      </c>
      <c r="T46" t="str">
        <f t="shared" si="38"/>
        <v/>
      </c>
      <c r="U46">
        <f t="shared" si="29"/>
        <v>4</v>
      </c>
      <c r="V46">
        <f t="shared" si="39"/>
        <v>2</v>
      </c>
      <c r="W46">
        <f t="shared" si="30"/>
        <v>4</v>
      </c>
      <c r="X46">
        <f t="shared" si="40"/>
        <v>2</v>
      </c>
      <c r="Y46">
        <f t="shared" si="31"/>
        <v>4</v>
      </c>
      <c r="Z46">
        <f t="shared" si="41"/>
        <v>2</v>
      </c>
      <c r="AA46" t="str">
        <f t="shared" si="32"/>
        <v/>
      </c>
      <c r="AB46" t="str">
        <f t="shared" si="42"/>
        <v/>
      </c>
      <c r="AC46" t="str">
        <f t="shared" si="33"/>
        <v/>
      </c>
      <c r="AD46" t="str">
        <f t="shared" si="43"/>
        <v/>
      </c>
      <c r="AE46" t="str">
        <f t="shared" si="34"/>
        <v/>
      </c>
      <c r="AF46" t="str">
        <f t="shared" si="44"/>
        <v/>
      </c>
      <c r="AG46">
        <f>COUNTIF('All Runners'!$A$5:$A$304,A46)</f>
        <v>1</v>
      </c>
    </row>
    <row r="47" spans="1:33" x14ac:dyDescent="0.25">
      <c r="A47" s="10">
        <v>5</v>
      </c>
      <c r="B47" s="94" t="str">
        <f t="shared" si="20"/>
        <v>McElroy, Ben</v>
      </c>
      <c r="C47" s="94"/>
      <c r="D47" s="94"/>
      <c r="E47" s="94"/>
      <c r="F47" s="94"/>
      <c r="G47" s="93" t="str">
        <f t="shared" si="21"/>
        <v>CC</v>
      </c>
      <c r="H47" s="93"/>
      <c r="I47" s="93"/>
      <c r="J47" s="77" t="str">
        <f t="shared" si="22"/>
        <v>Var</v>
      </c>
      <c r="K47" s="51" t="str">
        <f t="shared" si="23"/>
        <v>18.01</v>
      </c>
      <c r="L47" s="2">
        <f t="shared" si="24"/>
        <v>3</v>
      </c>
      <c r="M47">
        <f t="shared" si="25"/>
        <v>5</v>
      </c>
      <c r="N47">
        <f t="shared" si="35"/>
        <v>5</v>
      </c>
      <c r="O47" t="str">
        <f t="shared" si="26"/>
        <v/>
      </c>
      <c r="P47" t="str">
        <f t="shared" si="36"/>
        <v/>
      </c>
      <c r="Q47" t="str">
        <f t="shared" si="27"/>
        <v/>
      </c>
      <c r="R47" t="str">
        <f t="shared" si="37"/>
        <v/>
      </c>
      <c r="S47" t="str">
        <f t="shared" si="28"/>
        <v/>
      </c>
      <c r="T47" t="str">
        <f t="shared" si="38"/>
        <v/>
      </c>
      <c r="U47">
        <f t="shared" si="29"/>
        <v>5</v>
      </c>
      <c r="V47">
        <f t="shared" si="39"/>
        <v>3</v>
      </c>
      <c r="W47">
        <f t="shared" si="30"/>
        <v>5</v>
      </c>
      <c r="X47">
        <f t="shared" si="40"/>
        <v>3</v>
      </c>
      <c r="Y47">
        <f t="shared" si="31"/>
        <v>5</v>
      </c>
      <c r="Z47">
        <f t="shared" si="41"/>
        <v>3</v>
      </c>
      <c r="AA47" t="str">
        <f t="shared" si="32"/>
        <v/>
      </c>
      <c r="AB47" t="str">
        <f t="shared" si="42"/>
        <v/>
      </c>
      <c r="AC47" t="str">
        <f t="shared" si="33"/>
        <v/>
      </c>
      <c r="AD47" t="str">
        <f t="shared" si="43"/>
        <v/>
      </c>
      <c r="AE47" t="str">
        <f t="shared" si="34"/>
        <v/>
      </c>
      <c r="AF47" t="str">
        <f t="shared" si="44"/>
        <v/>
      </c>
      <c r="AG47">
        <f>COUNTIF('All Runners'!$A$5:$A$304,A47)</f>
        <v>1</v>
      </c>
    </row>
    <row r="48" spans="1:33" x14ac:dyDescent="0.25">
      <c r="A48" s="10">
        <v>6</v>
      </c>
      <c r="B48" s="94" t="str">
        <f t="shared" si="20"/>
        <v>Stevens, Tyler</v>
      </c>
      <c r="C48" s="94"/>
      <c r="D48" s="94"/>
      <c r="E48" s="94"/>
      <c r="F48" s="94"/>
      <c r="G48" s="93" t="str">
        <f t="shared" si="21"/>
        <v>MT</v>
      </c>
      <c r="H48" s="93"/>
      <c r="I48" s="93"/>
      <c r="J48" s="77" t="str">
        <f t="shared" si="22"/>
        <v>Var</v>
      </c>
      <c r="K48" s="51" t="str">
        <f t="shared" si="23"/>
        <v>18.14</v>
      </c>
      <c r="L48" s="2">
        <f t="shared" si="24"/>
        <v>3</v>
      </c>
      <c r="M48">
        <f t="shared" si="25"/>
        <v>6</v>
      </c>
      <c r="N48">
        <f t="shared" si="35"/>
        <v>6</v>
      </c>
      <c r="O48">
        <f t="shared" si="26"/>
        <v>6</v>
      </c>
      <c r="P48">
        <f t="shared" si="36"/>
        <v>3</v>
      </c>
      <c r="Q48">
        <f t="shared" si="27"/>
        <v>6</v>
      </c>
      <c r="R48">
        <f t="shared" si="37"/>
        <v>3</v>
      </c>
      <c r="S48">
        <f t="shared" si="28"/>
        <v>6</v>
      </c>
      <c r="T48">
        <f t="shared" si="38"/>
        <v>3</v>
      </c>
      <c r="U48" t="str">
        <f t="shared" si="29"/>
        <v/>
      </c>
      <c r="V48" t="str">
        <f t="shared" si="39"/>
        <v/>
      </c>
      <c r="W48" t="str">
        <f t="shared" si="30"/>
        <v/>
      </c>
      <c r="X48" t="str">
        <f t="shared" si="40"/>
        <v/>
      </c>
      <c r="Y48" t="str">
        <f t="shared" si="31"/>
        <v/>
      </c>
      <c r="Z48" t="str">
        <f t="shared" si="41"/>
        <v/>
      </c>
      <c r="AA48" t="str">
        <f t="shared" si="32"/>
        <v/>
      </c>
      <c r="AB48" t="str">
        <f t="shared" si="42"/>
        <v/>
      </c>
      <c r="AC48" t="str">
        <f t="shared" si="33"/>
        <v/>
      </c>
      <c r="AD48" t="str">
        <f t="shared" si="43"/>
        <v/>
      </c>
      <c r="AE48" t="str">
        <f t="shared" si="34"/>
        <v/>
      </c>
      <c r="AF48" t="str">
        <f t="shared" si="44"/>
        <v/>
      </c>
      <c r="AG48">
        <f>COUNTIF('All Runners'!$A$5:$A$304,A48)</f>
        <v>1</v>
      </c>
    </row>
    <row r="49" spans="1:33" x14ac:dyDescent="0.25">
      <c r="A49" s="10">
        <v>7</v>
      </c>
      <c r="B49" s="94" t="str">
        <f t="shared" si="20"/>
        <v>Perez, Keven</v>
      </c>
      <c r="C49" s="94"/>
      <c r="D49" s="94"/>
      <c r="E49" s="94"/>
      <c r="F49" s="94"/>
      <c r="G49" s="93" t="str">
        <f t="shared" si="21"/>
        <v>MT</v>
      </c>
      <c r="H49" s="93"/>
      <c r="I49" s="93"/>
      <c r="J49" s="77" t="str">
        <f t="shared" si="22"/>
        <v>Var</v>
      </c>
      <c r="K49" s="51" t="str">
        <f t="shared" si="23"/>
        <v>18.27</v>
      </c>
      <c r="L49" s="2">
        <f t="shared" si="24"/>
        <v>4</v>
      </c>
      <c r="M49">
        <f t="shared" si="25"/>
        <v>7</v>
      </c>
      <c r="N49">
        <f t="shared" si="35"/>
        <v>7</v>
      </c>
      <c r="O49">
        <f t="shared" si="26"/>
        <v>7</v>
      </c>
      <c r="P49">
        <f t="shared" si="36"/>
        <v>4</v>
      </c>
      <c r="Q49">
        <f t="shared" si="27"/>
        <v>7</v>
      </c>
      <c r="R49">
        <f t="shared" si="37"/>
        <v>4</v>
      </c>
      <c r="S49">
        <f t="shared" si="28"/>
        <v>7</v>
      </c>
      <c r="T49">
        <f t="shared" si="38"/>
        <v>4</v>
      </c>
      <c r="U49" t="str">
        <f t="shared" si="29"/>
        <v/>
      </c>
      <c r="V49" t="str">
        <f t="shared" si="39"/>
        <v/>
      </c>
      <c r="W49" t="str">
        <f t="shared" si="30"/>
        <v/>
      </c>
      <c r="X49" t="str">
        <f t="shared" si="40"/>
        <v/>
      </c>
      <c r="Y49" t="str">
        <f t="shared" si="31"/>
        <v/>
      </c>
      <c r="Z49" t="str">
        <f t="shared" si="41"/>
        <v/>
      </c>
      <c r="AA49" t="str">
        <f t="shared" si="32"/>
        <v/>
      </c>
      <c r="AB49" t="str">
        <f t="shared" si="42"/>
        <v/>
      </c>
      <c r="AC49" t="str">
        <f t="shared" si="33"/>
        <v/>
      </c>
      <c r="AD49" t="str">
        <f t="shared" si="43"/>
        <v/>
      </c>
      <c r="AE49" t="str">
        <f t="shared" si="34"/>
        <v/>
      </c>
      <c r="AF49" t="str">
        <f t="shared" si="44"/>
        <v/>
      </c>
      <c r="AG49">
        <f>COUNTIF('All Runners'!$A$5:$A$304,A49)</f>
        <v>1</v>
      </c>
    </row>
    <row r="50" spans="1:33" x14ac:dyDescent="0.25">
      <c r="A50" s="10">
        <v>8</v>
      </c>
      <c r="B50" s="94" t="str">
        <f t="shared" si="20"/>
        <v>Sassaman, Drew</v>
      </c>
      <c r="C50" s="94"/>
      <c r="D50" s="94"/>
      <c r="E50" s="94"/>
      <c r="F50" s="94"/>
      <c r="G50" s="93" t="str">
        <f t="shared" si="21"/>
        <v>MT</v>
      </c>
      <c r="H50" s="93"/>
      <c r="I50" s="93"/>
      <c r="J50" s="77" t="str">
        <f t="shared" si="22"/>
        <v>Var</v>
      </c>
      <c r="K50" s="51" t="str">
        <f t="shared" si="23"/>
        <v>18.36</v>
      </c>
      <c r="L50" s="2">
        <f t="shared" si="24"/>
        <v>5</v>
      </c>
      <c r="M50">
        <f t="shared" si="25"/>
        <v>8</v>
      </c>
      <c r="N50">
        <f t="shared" si="35"/>
        <v>8</v>
      </c>
      <c r="O50">
        <f t="shared" si="26"/>
        <v>8</v>
      </c>
      <c r="P50">
        <f t="shared" si="36"/>
        <v>5</v>
      </c>
      <c r="Q50">
        <f t="shared" si="27"/>
        <v>8</v>
      </c>
      <c r="R50">
        <f t="shared" si="37"/>
        <v>5</v>
      </c>
      <c r="S50">
        <f t="shared" si="28"/>
        <v>8</v>
      </c>
      <c r="T50">
        <f t="shared" si="38"/>
        <v>5</v>
      </c>
      <c r="U50" t="str">
        <f t="shared" si="29"/>
        <v/>
      </c>
      <c r="V50" t="str">
        <f t="shared" si="39"/>
        <v/>
      </c>
      <c r="W50" t="str">
        <f t="shared" si="30"/>
        <v/>
      </c>
      <c r="X50" t="str">
        <f t="shared" si="40"/>
        <v/>
      </c>
      <c r="Y50" t="str">
        <f t="shared" si="31"/>
        <v/>
      </c>
      <c r="Z50" t="str">
        <f t="shared" si="41"/>
        <v/>
      </c>
      <c r="AA50" t="str">
        <f t="shared" si="32"/>
        <v/>
      </c>
      <c r="AB50" t="str">
        <f t="shared" si="42"/>
        <v/>
      </c>
      <c r="AC50" t="str">
        <f t="shared" si="33"/>
        <v/>
      </c>
      <c r="AD50" t="str">
        <f t="shared" si="43"/>
        <v/>
      </c>
      <c r="AE50" t="str">
        <f t="shared" si="34"/>
        <v/>
      </c>
      <c r="AF50" t="str">
        <f t="shared" si="44"/>
        <v/>
      </c>
      <c r="AG50">
        <f>COUNTIF('All Runners'!$A$5:$A$304,A50)</f>
        <v>1</v>
      </c>
    </row>
    <row r="51" spans="1:33" x14ac:dyDescent="0.25">
      <c r="A51" s="10">
        <v>9</v>
      </c>
      <c r="B51" s="94" t="str">
        <f t="shared" si="20"/>
        <v>Geib, Dieter</v>
      </c>
      <c r="C51" s="94"/>
      <c r="D51" s="94"/>
      <c r="E51" s="94"/>
      <c r="F51" s="94"/>
      <c r="G51" s="93" t="str">
        <f t="shared" si="21"/>
        <v>MT</v>
      </c>
      <c r="H51" s="93"/>
      <c r="I51" s="93"/>
      <c r="J51" s="77" t="str">
        <f t="shared" si="22"/>
        <v>Var</v>
      </c>
      <c r="K51" s="51" t="str">
        <f t="shared" si="23"/>
        <v>18.46</v>
      </c>
      <c r="L51" s="2">
        <f t="shared" si="24"/>
        <v>6</v>
      </c>
      <c r="M51">
        <f t="shared" si="25"/>
        <v>9</v>
      </c>
      <c r="N51">
        <f t="shared" si="35"/>
        <v>9</v>
      </c>
      <c r="O51">
        <f t="shared" si="26"/>
        <v>9</v>
      </c>
      <c r="P51">
        <f t="shared" si="36"/>
        <v>6</v>
      </c>
      <c r="Q51">
        <f t="shared" si="27"/>
        <v>9</v>
      </c>
      <c r="R51">
        <f t="shared" si="37"/>
        <v>6</v>
      </c>
      <c r="S51">
        <f t="shared" si="28"/>
        <v>9</v>
      </c>
      <c r="T51">
        <f t="shared" si="38"/>
        <v>6</v>
      </c>
      <c r="U51" t="str">
        <f t="shared" si="29"/>
        <v/>
      </c>
      <c r="V51" t="str">
        <f t="shared" si="39"/>
        <v/>
      </c>
      <c r="W51" t="str">
        <f t="shared" si="30"/>
        <v/>
      </c>
      <c r="X51" t="str">
        <f t="shared" si="40"/>
        <v/>
      </c>
      <c r="Y51" t="str">
        <f t="shared" si="31"/>
        <v/>
      </c>
      <c r="Z51" t="str">
        <f t="shared" si="41"/>
        <v/>
      </c>
      <c r="AA51" t="str">
        <f t="shared" si="32"/>
        <v/>
      </c>
      <c r="AB51" t="str">
        <f t="shared" si="42"/>
        <v/>
      </c>
      <c r="AC51" t="str">
        <f t="shared" si="33"/>
        <v/>
      </c>
      <c r="AD51" t="str">
        <f t="shared" si="43"/>
        <v/>
      </c>
      <c r="AE51" t="str">
        <f t="shared" si="34"/>
        <v/>
      </c>
      <c r="AF51" t="str">
        <f t="shared" si="44"/>
        <v/>
      </c>
      <c r="AG51">
        <f>COUNTIF('All Runners'!$A$5:$A$304,A51)</f>
        <v>1</v>
      </c>
    </row>
    <row r="52" spans="1:33" x14ac:dyDescent="0.25">
      <c r="A52" s="10">
        <v>10</v>
      </c>
      <c r="B52" s="94" t="str">
        <f t="shared" si="20"/>
        <v>Horton, Riley</v>
      </c>
      <c r="C52" s="94"/>
      <c r="D52" s="94"/>
      <c r="E52" s="94"/>
      <c r="F52" s="94"/>
      <c r="G52" s="93" t="str">
        <f t="shared" si="21"/>
        <v>MT</v>
      </c>
      <c r="H52" s="93"/>
      <c r="I52" s="93"/>
      <c r="J52" s="77" t="str">
        <f t="shared" si="22"/>
        <v>Var</v>
      </c>
      <c r="K52" s="51" t="str">
        <f t="shared" si="23"/>
        <v>18.47</v>
      </c>
      <c r="L52" s="2">
        <f t="shared" si="24"/>
        <v>7</v>
      </c>
      <c r="M52">
        <f t="shared" si="25"/>
        <v>10</v>
      </c>
      <c r="N52">
        <f t="shared" si="35"/>
        <v>10</v>
      </c>
      <c r="O52">
        <f t="shared" si="26"/>
        <v>10</v>
      </c>
      <c r="P52">
        <f t="shared" si="36"/>
        <v>7</v>
      </c>
      <c r="Q52">
        <f t="shared" si="27"/>
        <v>10</v>
      </c>
      <c r="R52">
        <f t="shared" si="37"/>
        <v>7</v>
      </c>
      <c r="S52">
        <f t="shared" si="28"/>
        <v>10</v>
      </c>
      <c r="T52">
        <f t="shared" si="38"/>
        <v>7</v>
      </c>
      <c r="U52" t="str">
        <f t="shared" si="29"/>
        <v/>
      </c>
      <c r="V52" t="str">
        <f t="shared" si="39"/>
        <v/>
      </c>
      <c r="W52" t="str">
        <f t="shared" si="30"/>
        <v/>
      </c>
      <c r="X52" t="str">
        <f t="shared" si="40"/>
        <v/>
      </c>
      <c r="Y52" t="str">
        <f t="shared" si="31"/>
        <v/>
      </c>
      <c r="Z52" t="str">
        <f t="shared" si="41"/>
        <v/>
      </c>
      <c r="AA52" t="str">
        <f t="shared" si="32"/>
        <v/>
      </c>
      <c r="AB52" t="str">
        <f t="shared" si="42"/>
        <v/>
      </c>
      <c r="AC52" t="str">
        <f t="shared" si="33"/>
        <v/>
      </c>
      <c r="AD52" t="str">
        <f t="shared" si="43"/>
        <v/>
      </c>
      <c r="AE52" t="str">
        <f t="shared" si="34"/>
        <v/>
      </c>
      <c r="AF52" t="str">
        <f t="shared" si="44"/>
        <v/>
      </c>
      <c r="AG52">
        <f>COUNTIF('All Runners'!$A$5:$A$304,A52)</f>
        <v>1</v>
      </c>
    </row>
    <row r="53" spans="1:33" x14ac:dyDescent="0.25">
      <c r="A53" s="10">
        <v>11</v>
      </c>
      <c r="B53" s="94" t="str">
        <f t="shared" si="20"/>
        <v>Avery Jacobson</v>
      </c>
      <c r="C53" s="94"/>
      <c r="D53" s="94"/>
      <c r="E53" s="94"/>
      <c r="F53" s="94"/>
      <c r="G53" s="93" t="str">
        <f t="shared" si="21"/>
        <v>S</v>
      </c>
      <c r="H53" s="93"/>
      <c r="I53" s="93"/>
      <c r="J53" s="77" t="str">
        <f t="shared" si="22"/>
        <v>Var</v>
      </c>
      <c r="K53" s="51" t="str">
        <f t="shared" si="23"/>
        <v>18.49</v>
      </c>
      <c r="L53" s="2">
        <f t="shared" si="24"/>
        <v>1</v>
      </c>
      <c r="M53" t="str">
        <f t="shared" si="25"/>
        <v/>
      </c>
      <c r="N53" t="str">
        <f t="shared" si="35"/>
        <v/>
      </c>
      <c r="O53">
        <f t="shared" si="26"/>
        <v>11</v>
      </c>
      <c r="P53">
        <f t="shared" si="36"/>
        <v>8</v>
      </c>
      <c r="Q53" t="str">
        <f t="shared" si="27"/>
        <v/>
      </c>
      <c r="R53" t="str">
        <f t="shared" si="37"/>
        <v/>
      </c>
      <c r="S53" t="str">
        <f t="shared" si="28"/>
        <v/>
      </c>
      <c r="T53" t="str">
        <f t="shared" si="38"/>
        <v/>
      </c>
      <c r="U53">
        <f t="shared" si="29"/>
        <v>11</v>
      </c>
      <c r="V53">
        <f t="shared" si="39"/>
        <v>4</v>
      </c>
      <c r="W53" t="str">
        <f t="shared" si="30"/>
        <v/>
      </c>
      <c r="X53" t="str">
        <f t="shared" si="40"/>
        <v/>
      </c>
      <c r="Y53" t="str">
        <f t="shared" si="31"/>
        <v/>
      </c>
      <c r="Z53" t="str">
        <f t="shared" si="41"/>
        <v/>
      </c>
      <c r="AA53">
        <f t="shared" si="32"/>
        <v>11</v>
      </c>
      <c r="AB53">
        <f t="shared" si="42"/>
        <v>1</v>
      </c>
      <c r="AC53">
        <f t="shared" si="33"/>
        <v>11</v>
      </c>
      <c r="AD53">
        <f t="shared" si="43"/>
        <v>1</v>
      </c>
      <c r="AE53" t="str">
        <f t="shared" si="34"/>
        <v/>
      </c>
      <c r="AF53" t="str">
        <f t="shared" si="44"/>
        <v/>
      </c>
      <c r="AG53">
        <f>COUNTIF('All Runners'!$A$5:$A$304,A53)</f>
        <v>1</v>
      </c>
    </row>
    <row r="54" spans="1:33" x14ac:dyDescent="0.25">
      <c r="A54" s="10">
        <v>12</v>
      </c>
      <c r="B54" s="94" t="str">
        <f t="shared" si="20"/>
        <v>Weber, Miles</v>
      </c>
      <c r="C54" s="94"/>
      <c r="D54" s="94"/>
      <c r="E54" s="94"/>
      <c r="F54" s="94"/>
      <c r="G54" s="93" t="str">
        <f t="shared" si="21"/>
        <v>CC</v>
      </c>
      <c r="H54" s="93"/>
      <c r="I54" s="93"/>
      <c r="J54" s="77" t="str">
        <f t="shared" si="22"/>
        <v>Var</v>
      </c>
      <c r="K54" s="51" t="str">
        <f t="shared" si="23"/>
        <v>18.57</v>
      </c>
      <c r="L54" s="2">
        <f t="shared" si="24"/>
        <v>4</v>
      </c>
      <c r="M54">
        <f t="shared" si="25"/>
        <v>12</v>
      </c>
      <c r="N54">
        <f t="shared" si="35"/>
        <v>11</v>
      </c>
      <c r="O54" t="str">
        <f t="shared" si="26"/>
        <v/>
      </c>
      <c r="P54" t="str">
        <f t="shared" si="36"/>
        <v/>
      </c>
      <c r="Q54" t="str">
        <f t="shared" si="27"/>
        <v/>
      </c>
      <c r="R54" t="str">
        <f t="shared" si="37"/>
        <v/>
      </c>
      <c r="S54" t="str">
        <f t="shared" si="28"/>
        <v/>
      </c>
      <c r="T54" t="str">
        <f t="shared" si="38"/>
        <v/>
      </c>
      <c r="U54">
        <f t="shared" si="29"/>
        <v>12</v>
      </c>
      <c r="V54">
        <f t="shared" si="39"/>
        <v>5</v>
      </c>
      <c r="W54">
        <f t="shared" si="30"/>
        <v>12</v>
      </c>
      <c r="X54">
        <f t="shared" si="40"/>
        <v>4</v>
      </c>
      <c r="Y54">
        <f t="shared" si="31"/>
        <v>12</v>
      </c>
      <c r="Z54">
        <f t="shared" si="41"/>
        <v>4</v>
      </c>
      <c r="AA54" t="str">
        <f t="shared" si="32"/>
        <v/>
      </c>
      <c r="AB54" t="str">
        <f t="shared" si="42"/>
        <v/>
      </c>
      <c r="AC54" t="str">
        <f t="shared" si="33"/>
        <v/>
      </c>
      <c r="AD54" t="str">
        <f t="shared" si="43"/>
        <v/>
      </c>
      <c r="AE54" t="str">
        <f t="shared" si="34"/>
        <v/>
      </c>
      <c r="AF54" t="str">
        <f t="shared" si="44"/>
        <v/>
      </c>
      <c r="AG54">
        <f>COUNTIF('All Runners'!$A$5:$A$304,A54)</f>
        <v>1</v>
      </c>
    </row>
    <row r="55" spans="1:33" x14ac:dyDescent="0.25">
      <c r="A55" s="10">
        <v>13</v>
      </c>
      <c r="B55" s="94" t="str">
        <f t="shared" si="20"/>
        <v>Scicchitano, Ryan</v>
      </c>
      <c r="C55" s="94"/>
      <c r="D55" s="94"/>
      <c r="E55" s="94"/>
      <c r="F55" s="94"/>
      <c r="G55" s="93" t="str">
        <f t="shared" si="21"/>
        <v>CC</v>
      </c>
      <c r="H55" s="93"/>
      <c r="I55" s="93"/>
      <c r="J55" s="77" t="str">
        <f t="shared" si="22"/>
        <v>Var</v>
      </c>
      <c r="K55" s="51" t="str">
        <f t="shared" si="23"/>
        <v>19.06</v>
      </c>
      <c r="L55" s="2">
        <f t="shared" si="24"/>
        <v>5</v>
      </c>
      <c r="M55">
        <f t="shared" si="25"/>
        <v>13</v>
      </c>
      <c r="N55">
        <f t="shared" si="35"/>
        <v>12</v>
      </c>
      <c r="O55" t="str">
        <f t="shared" si="26"/>
        <v/>
      </c>
      <c r="P55" t="str">
        <f t="shared" si="36"/>
        <v/>
      </c>
      <c r="Q55" t="str">
        <f t="shared" si="27"/>
        <v/>
      </c>
      <c r="R55" t="str">
        <f t="shared" si="37"/>
        <v/>
      </c>
      <c r="S55" t="str">
        <f t="shared" si="28"/>
        <v/>
      </c>
      <c r="T55" t="str">
        <f t="shared" si="38"/>
        <v/>
      </c>
      <c r="U55">
        <f t="shared" si="29"/>
        <v>13</v>
      </c>
      <c r="V55">
        <f t="shared" si="39"/>
        <v>6</v>
      </c>
      <c r="W55">
        <f t="shared" si="30"/>
        <v>13</v>
      </c>
      <c r="X55">
        <f t="shared" si="40"/>
        <v>5</v>
      </c>
      <c r="Y55">
        <f t="shared" si="31"/>
        <v>13</v>
      </c>
      <c r="Z55">
        <f t="shared" si="41"/>
        <v>5</v>
      </c>
      <c r="AA55" t="str">
        <f t="shared" si="32"/>
        <v/>
      </c>
      <c r="AB55" t="str">
        <f t="shared" si="42"/>
        <v/>
      </c>
      <c r="AC55" t="str">
        <f t="shared" si="33"/>
        <v/>
      </c>
      <c r="AD55" t="str">
        <f t="shared" si="43"/>
        <v/>
      </c>
      <c r="AE55" t="str">
        <f t="shared" si="34"/>
        <v/>
      </c>
      <c r="AF55" t="str">
        <f t="shared" si="44"/>
        <v/>
      </c>
      <c r="AG55">
        <f>COUNTIF('All Runners'!$A$5:$A$304,A55)</f>
        <v>1</v>
      </c>
    </row>
    <row r="56" spans="1:33" x14ac:dyDescent="0.25">
      <c r="A56" s="10">
        <v>14</v>
      </c>
      <c r="B56" s="94" t="str">
        <f t="shared" si="20"/>
        <v>Wolfe, Ryan</v>
      </c>
      <c r="C56" s="94"/>
      <c r="D56" s="94"/>
      <c r="E56" s="94"/>
      <c r="F56" s="94"/>
      <c r="G56" s="93" t="str">
        <f t="shared" si="21"/>
        <v>CC</v>
      </c>
      <c r="H56" s="93"/>
      <c r="I56" s="93"/>
      <c r="J56" s="77" t="str">
        <f t="shared" si="22"/>
        <v>Var</v>
      </c>
      <c r="K56" s="51" t="str">
        <f t="shared" si="23"/>
        <v>19.08</v>
      </c>
      <c r="L56" s="2">
        <f t="shared" si="24"/>
        <v>6</v>
      </c>
      <c r="M56">
        <f t="shared" si="25"/>
        <v>14</v>
      </c>
      <c r="N56">
        <f t="shared" si="35"/>
        <v>13</v>
      </c>
      <c r="O56" t="str">
        <f t="shared" si="26"/>
        <v/>
      </c>
      <c r="P56" t="str">
        <f t="shared" si="36"/>
        <v/>
      </c>
      <c r="Q56" t="str">
        <f t="shared" si="27"/>
        <v/>
      </c>
      <c r="R56" t="str">
        <f t="shared" si="37"/>
        <v/>
      </c>
      <c r="S56" t="str">
        <f t="shared" si="28"/>
        <v/>
      </c>
      <c r="T56" t="str">
        <f t="shared" si="38"/>
        <v/>
      </c>
      <c r="U56">
        <f t="shared" si="29"/>
        <v>14</v>
      </c>
      <c r="V56">
        <f t="shared" si="39"/>
        <v>7</v>
      </c>
      <c r="W56">
        <f t="shared" si="30"/>
        <v>14</v>
      </c>
      <c r="X56">
        <f t="shared" si="40"/>
        <v>6</v>
      </c>
      <c r="Y56">
        <f t="shared" si="31"/>
        <v>14</v>
      </c>
      <c r="Z56">
        <f t="shared" si="41"/>
        <v>6</v>
      </c>
      <c r="AA56" t="str">
        <f t="shared" si="32"/>
        <v/>
      </c>
      <c r="AB56" t="str">
        <f t="shared" si="42"/>
        <v/>
      </c>
      <c r="AC56" t="str">
        <f t="shared" si="33"/>
        <v/>
      </c>
      <c r="AD56" t="str">
        <f t="shared" si="43"/>
        <v/>
      </c>
      <c r="AE56" t="str">
        <f t="shared" si="34"/>
        <v/>
      </c>
      <c r="AF56" t="str">
        <f t="shared" si="44"/>
        <v/>
      </c>
      <c r="AG56">
        <f>COUNTIF('All Runners'!$A$5:$A$304,A56)</f>
        <v>1</v>
      </c>
    </row>
    <row r="57" spans="1:33" x14ac:dyDescent="0.25">
      <c r="A57" s="10">
        <v>15</v>
      </c>
      <c r="B57" s="94" t="str">
        <f t="shared" si="20"/>
        <v>Schuyler, Braden</v>
      </c>
      <c r="C57" s="94"/>
      <c r="D57" s="94"/>
      <c r="E57" s="94"/>
      <c r="F57" s="94"/>
      <c r="G57" s="93" t="str">
        <f t="shared" si="21"/>
        <v>MT</v>
      </c>
      <c r="H57" s="93"/>
      <c r="I57" s="93"/>
      <c r="J57" s="77" t="str">
        <f t="shared" si="22"/>
        <v>Var</v>
      </c>
      <c r="K57" s="51" t="str">
        <f t="shared" si="23"/>
        <v>19.25</v>
      </c>
      <c r="L57" s="2">
        <f t="shared" si="24"/>
        <v>8</v>
      </c>
      <c r="M57">
        <f t="shared" si="25"/>
        <v>15</v>
      </c>
      <c r="N57">
        <f t="shared" si="35"/>
        <v>14</v>
      </c>
      <c r="O57">
        <f t="shared" si="26"/>
        <v>15</v>
      </c>
      <c r="P57">
        <f t="shared" si="36"/>
        <v>9</v>
      </c>
      <c r="Q57">
        <f t="shared" si="27"/>
        <v>15</v>
      </c>
      <c r="R57">
        <f t="shared" si="37"/>
        <v>8</v>
      </c>
      <c r="S57">
        <f t="shared" si="28"/>
        <v>15</v>
      </c>
      <c r="T57">
        <f t="shared" si="38"/>
        <v>8</v>
      </c>
      <c r="U57" t="str">
        <f t="shared" si="29"/>
        <v/>
      </c>
      <c r="V57" t="str">
        <f t="shared" si="39"/>
        <v/>
      </c>
      <c r="W57" t="str">
        <f t="shared" si="30"/>
        <v/>
      </c>
      <c r="X57" t="str">
        <f t="shared" si="40"/>
        <v/>
      </c>
      <c r="Y57" t="str">
        <f t="shared" si="31"/>
        <v/>
      </c>
      <c r="Z57" t="str">
        <f t="shared" si="41"/>
        <v/>
      </c>
      <c r="AA57" t="str">
        <f t="shared" si="32"/>
        <v/>
      </c>
      <c r="AB57" t="str">
        <f t="shared" si="42"/>
        <v/>
      </c>
      <c r="AC57" t="str">
        <f t="shared" si="33"/>
        <v/>
      </c>
      <c r="AD57" t="str">
        <f t="shared" si="43"/>
        <v/>
      </c>
      <c r="AE57" t="str">
        <f t="shared" si="34"/>
        <v/>
      </c>
      <c r="AF57" t="str">
        <f t="shared" si="44"/>
        <v/>
      </c>
      <c r="AG57">
        <f>COUNTIF('All Runners'!$A$5:$A$304,A57)</f>
        <v>1</v>
      </c>
    </row>
    <row r="58" spans="1:33" x14ac:dyDescent="0.25">
      <c r="A58" s="10">
        <v>16</v>
      </c>
      <c r="B58" s="94" t="str">
        <f t="shared" si="20"/>
        <v>Ben Stickler</v>
      </c>
      <c r="C58" s="94"/>
      <c r="D58" s="94"/>
      <c r="E58" s="94"/>
      <c r="F58" s="94"/>
      <c r="G58" s="93" t="str">
        <f t="shared" si="21"/>
        <v>S</v>
      </c>
      <c r="H58" s="93"/>
      <c r="I58" s="93"/>
      <c r="J58" s="77" t="str">
        <f t="shared" si="22"/>
        <v>Var</v>
      </c>
      <c r="K58" s="51" t="str">
        <f t="shared" si="23"/>
        <v>19.28</v>
      </c>
      <c r="L58" s="2">
        <f t="shared" si="24"/>
        <v>2</v>
      </c>
      <c r="M58" t="str">
        <f t="shared" si="25"/>
        <v/>
      </c>
      <c r="N58" t="str">
        <f t="shared" si="35"/>
        <v/>
      </c>
      <c r="O58">
        <f t="shared" si="26"/>
        <v>16</v>
      </c>
      <c r="P58">
        <f t="shared" si="36"/>
        <v>10</v>
      </c>
      <c r="Q58" t="str">
        <f t="shared" si="27"/>
        <v/>
      </c>
      <c r="R58" t="str">
        <f t="shared" si="37"/>
        <v/>
      </c>
      <c r="S58" t="str">
        <f t="shared" si="28"/>
        <v/>
      </c>
      <c r="T58" t="str">
        <f t="shared" si="38"/>
        <v/>
      </c>
      <c r="U58">
        <f t="shared" si="29"/>
        <v>16</v>
      </c>
      <c r="V58">
        <f t="shared" si="39"/>
        <v>8</v>
      </c>
      <c r="W58" t="str">
        <f t="shared" si="30"/>
        <v/>
      </c>
      <c r="X58" t="str">
        <f t="shared" si="40"/>
        <v/>
      </c>
      <c r="Y58" t="str">
        <f t="shared" si="31"/>
        <v/>
      </c>
      <c r="Z58" t="str">
        <f t="shared" si="41"/>
        <v/>
      </c>
      <c r="AA58">
        <f t="shared" si="32"/>
        <v>16</v>
      </c>
      <c r="AB58">
        <f t="shared" si="42"/>
        <v>2</v>
      </c>
      <c r="AC58">
        <f t="shared" si="33"/>
        <v>16</v>
      </c>
      <c r="AD58">
        <f t="shared" si="43"/>
        <v>2</v>
      </c>
      <c r="AE58" t="str">
        <f t="shared" si="34"/>
        <v/>
      </c>
      <c r="AF58" t="str">
        <f t="shared" si="44"/>
        <v/>
      </c>
      <c r="AG58">
        <f>COUNTIF('All Runners'!$A$5:$A$304,A58)</f>
        <v>1</v>
      </c>
    </row>
    <row r="59" spans="1:33" x14ac:dyDescent="0.25">
      <c r="A59" s="10">
        <v>17</v>
      </c>
      <c r="B59" s="94" t="str">
        <f t="shared" si="20"/>
        <v>Barrett, Jake</v>
      </c>
      <c r="C59" s="94"/>
      <c r="D59" s="94"/>
      <c r="E59" s="94"/>
      <c r="F59" s="94"/>
      <c r="G59" s="93" t="str">
        <f t="shared" si="21"/>
        <v>CC</v>
      </c>
      <c r="H59" s="93"/>
      <c r="I59" s="93"/>
      <c r="J59" s="77" t="str">
        <f t="shared" si="22"/>
        <v>Var</v>
      </c>
      <c r="K59" s="51" t="str">
        <f t="shared" si="23"/>
        <v>19.32</v>
      </c>
      <c r="L59" s="2">
        <f t="shared" si="24"/>
        <v>7</v>
      </c>
      <c r="M59">
        <f t="shared" si="25"/>
        <v>17</v>
      </c>
      <c r="N59">
        <f t="shared" si="35"/>
        <v>15</v>
      </c>
      <c r="O59" t="str">
        <f t="shared" si="26"/>
        <v/>
      </c>
      <c r="P59" t="str">
        <f t="shared" si="36"/>
        <v/>
      </c>
      <c r="Q59" t="str">
        <f t="shared" si="27"/>
        <v/>
      </c>
      <c r="R59" t="str">
        <f t="shared" si="37"/>
        <v/>
      </c>
      <c r="S59" t="str">
        <f t="shared" si="28"/>
        <v/>
      </c>
      <c r="T59" t="str">
        <f t="shared" si="38"/>
        <v/>
      </c>
      <c r="U59">
        <f t="shared" si="29"/>
        <v>17</v>
      </c>
      <c r="V59">
        <f t="shared" si="39"/>
        <v>9</v>
      </c>
      <c r="W59">
        <f t="shared" si="30"/>
        <v>17</v>
      </c>
      <c r="X59">
        <f t="shared" si="40"/>
        <v>7</v>
      </c>
      <c r="Y59">
        <f t="shared" si="31"/>
        <v>17</v>
      </c>
      <c r="Z59">
        <f t="shared" si="41"/>
        <v>7</v>
      </c>
      <c r="AA59" t="str">
        <f t="shared" si="32"/>
        <v/>
      </c>
      <c r="AB59" t="str">
        <f t="shared" si="42"/>
        <v/>
      </c>
      <c r="AC59" t="str">
        <f t="shared" si="33"/>
        <v/>
      </c>
      <c r="AD59" t="str">
        <f t="shared" si="43"/>
        <v/>
      </c>
      <c r="AE59" t="str">
        <f t="shared" si="34"/>
        <v/>
      </c>
      <c r="AF59" t="str">
        <f t="shared" si="44"/>
        <v/>
      </c>
      <c r="AG59">
        <f>COUNTIF('All Runners'!$A$5:$A$304,A59)</f>
        <v>1</v>
      </c>
    </row>
    <row r="60" spans="1:33" x14ac:dyDescent="0.25">
      <c r="A60" s="10">
        <v>18</v>
      </c>
      <c r="B60" s="94" t="str">
        <f t="shared" si="20"/>
        <v>Sheffield, William</v>
      </c>
      <c r="C60" s="94"/>
      <c r="D60" s="94"/>
      <c r="E60" s="94"/>
      <c r="F60" s="94"/>
      <c r="G60" s="93" t="str">
        <f t="shared" si="21"/>
        <v>CC</v>
      </c>
      <c r="H60" s="93"/>
      <c r="I60" s="93"/>
      <c r="J60" s="77" t="str">
        <f t="shared" si="22"/>
        <v>Var</v>
      </c>
      <c r="K60" s="51" t="str">
        <f t="shared" si="23"/>
        <v>19.37</v>
      </c>
      <c r="L60" s="2">
        <f t="shared" si="24"/>
        <v>8</v>
      </c>
      <c r="M60">
        <f t="shared" si="25"/>
        <v>18</v>
      </c>
      <c r="N60">
        <f t="shared" si="35"/>
        <v>16</v>
      </c>
      <c r="O60" t="str">
        <f t="shared" si="26"/>
        <v/>
      </c>
      <c r="P60" t="str">
        <f t="shared" si="36"/>
        <v/>
      </c>
      <c r="Q60" t="str">
        <f t="shared" si="27"/>
        <v/>
      </c>
      <c r="R60" t="str">
        <f t="shared" si="37"/>
        <v/>
      </c>
      <c r="S60" t="str">
        <f t="shared" si="28"/>
        <v/>
      </c>
      <c r="T60" t="str">
        <f t="shared" si="38"/>
        <v/>
      </c>
      <c r="U60">
        <f t="shared" si="29"/>
        <v>18</v>
      </c>
      <c r="V60">
        <f t="shared" si="39"/>
        <v>10</v>
      </c>
      <c r="W60">
        <f t="shared" si="30"/>
        <v>18</v>
      </c>
      <c r="X60">
        <f t="shared" si="40"/>
        <v>8</v>
      </c>
      <c r="Y60">
        <f t="shared" si="31"/>
        <v>18</v>
      </c>
      <c r="Z60">
        <f t="shared" si="41"/>
        <v>8</v>
      </c>
      <c r="AA60" t="str">
        <f t="shared" si="32"/>
        <v/>
      </c>
      <c r="AB60" t="str">
        <f t="shared" si="42"/>
        <v/>
      </c>
      <c r="AC60" t="str">
        <f t="shared" si="33"/>
        <v/>
      </c>
      <c r="AD60" t="str">
        <f t="shared" si="43"/>
        <v/>
      </c>
      <c r="AE60" t="str">
        <f t="shared" si="34"/>
        <v/>
      </c>
      <c r="AF60" t="str">
        <f t="shared" si="44"/>
        <v/>
      </c>
      <c r="AG60">
        <f>COUNTIF('All Runners'!$A$5:$A$304,A60)</f>
        <v>1</v>
      </c>
    </row>
    <row r="61" spans="1:33" x14ac:dyDescent="0.25">
      <c r="A61" s="10">
        <v>19</v>
      </c>
      <c r="B61" s="94" t="str">
        <f t="shared" si="20"/>
        <v>Laliberte, DJ</v>
      </c>
      <c r="C61" s="94"/>
      <c r="D61" s="94"/>
      <c r="E61" s="94"/>
      <c r="F61" s="94"/>
      <c r="G61" s="93" t="str">
        <f t="shared" si="21"/>
        <v>CC</v>
      </c>
      <c r="H61" s="93"/>
      <c r="I61" s="93"/>
      <c r="J61" s="77" t="str">
        <f t="shared" si="22"/>
        <v>JV</v>
      </c>
      <c r="K61" s="51" t="str">
        <f t="shared" si="23"/>
        <v>19.38</v>
      </c>
      <c r="L61" s="2">
        <f t="shared" si="24"/>
        <v>9</v>
      </c>
      <c r="M61" t="str">
        <f t="shared" si="25"/>
        <v/>
      </c>
      <c r="N61" t="str">
        <f t="shared" si="35"/>
        <v/>
      </c>
      <c r="O61" t="str">
        <f t="shared" si="26"/>
        <v/>
      </c>
      <c r="P61" t="str">
        <f t="shared" si="36"/>
        <v/>
      </c>
      <c r="Q61" t="str">
        <f t="shared" si="27"/>
        <v/>
      </c>
      <c r="R61" t="str">
        <f t="shared" si="37"/>
        <v/>
      </c>
      <c r="S61" t="str">
        <f t="shared" si="28"/>
        <v/>
      </c>
      <c r="T61" t="str">
        <f t="shared" si="38"/>
        <v/>
      </c>
      <c r="U61" t="str">
        <f t="shared" si="29"/>
        <v/>
      </c>
      <c r="V61" t="str">
        <f t="shared" si="39"/>
        <v/>
      </c>
      <c r="W61" t="str">
        <f t="shared" si="30"/>
        <v/>
      </c>
      <c r="X61" t="str">
        <f t="shared" si="40"/>
        <v/>
      </c>
      <c r="Y61" t="str">
        <f t="shared" si="31"/>
        <v/>
      </c>
      <c r="Z61" t="str">
        <f t="shared" si="41"/>
        <v/>
      </c>
      <c r="AA61" t="str">
        <f t="shared" si="32"/>
        <v/>
      </c>
      <c r="AB61" t="str">
        <f t="shared" si="42"/>
        <v/>
      </c>
      <c r="AC61" t="str">
        <f t="shared" si="33"/>
        <v/>
      </c>
      <c r="AD61" t="str">
        <f t="shared" si="43"/>
        <v/>
      </c>
      <c r="AE61" t="str">
        <f t="shared" si="34"/>
        <v/>
      </c>
      <c r="AF61" t="str">
        <f t="shared" si="44"/>
        <v/>
      </c>
      <c r="AG61">
        <f>COUNTIF('All Runners'!$A$5:$A$304,A61)</f>
        <v>1</v>
      </c>
    </row>
    <row r="62" spans="1:33" x14ac:dyDescent="0.25">
      <c r="A62" s="10">
        <v>20</v>
      </c>
      <c r="B62" s="94" t="str">
        <f t="shared" si="20"/>
        <v>Morara, Elvis</v>
      </c>
      <c r="C62" s="94"/>
      <c r="D62" s="94"/>
      <c r="E62" s="94"/>
      <c r="F62" s="94"/>
      <c r="G62" s="93" t="str">
        <f t="shared" si="21"/>
        <v>MT</v>
      </c>
      <c r="H62" s="93"/>
      <c r="I62" s="93"/>
      <c r="J62" s="77" t="str">
        <f t="shared" si="22"/>
        <v>JV</v>
      </c>
      <c r="K62" s="51" t="str">
        <f t="shared" si="23"/>
        <v>19.39</v>
      </c>
      <c r="L62" s="2">
        <f t="shared" si="24"/>
        <v>9</v>
      </c>
      <c r="M62" t="str">
        <f t="shared" si="25"/>
        <v/>
      </c>
      <c r="N62" t="str">
        <f t="shared" si="35"/>
        <v/>
      </c>
      <c r="O62" t="str">
        <f t="shared" si="26"/>
        <v/>
      </c>
      <c r="P62" t="str">
        <f t="shared" si="36"/>
        <v/>
      </c>
      <c r="Q62" t="str">
        <f t="shared" si="27"/>
        <v/>
      </c>
      <c r="R62" t="str">
        <f t="shared" si="37"/>
        <v/>
      </c>
      <c r="S62" t="str">
        <f t="shared" si="28"/>
        <v/>
      </c>
      <c r="T62" t="str">
        <f t="shared" si="38"/>
        <v/>
      </c>
      <c r="U62" t="str">
        <f t="shared" si="29"/>
        <v/>
      </c>
      <c r="V62" t="str">
        <f t="shared" si="39"/>
        <v/>
      </c>
      <c r="W62" t="str">
        <f t="shared" si="30"/>
        <v/>
      </c>
      <c r="X62" t="str">
        <f t="shared" si="40"/>
        <v/>
      </c>
      <c r="Y62" t="str">
        <f t="shared" si="31"/>
        <v/>
      </c>
      <c r="Z62" t="str">
        <f t="shared" si="41"/>
        <v/>
      </c>
      <c r="AA62" t="str">
        <f t="shared" si="32"/>
        <v/>
      </c>
      <c r="AB62" t="str">
        <f t="shared" si="42"/>
        <v/>
      </c>
      <c r="AC62" t="str">
        <f t="shared" si="33"/>
        <v/>
      </c>
      <c r="AD62" t="str">
        <f t="shared" si="43"/>
        <v/>
      </c>
      <c r="AE62" t="str">
        <f t="shared" si="34"/>
        <v/>
      </c>
      <c r="AF62" t="str">
        <f t="shared" si="44"/>
        <v/>
      </c>
      <c r="AG62">
        <f>COUNTIF('All Runners'!$A$5:$A$304,A62)</f>
        <v>1</v>
      </c>
    </row>
    <row r="63" spans="1:33" x14ac:dyDescent="0.25">
      <c r="A63" s="10">
        <v>21</v>
      </c>
      <c r="B63" s="94" t="str">
        <f t="shared" si="20"/>
        <v>Newman, Eddie</v>
      </c>
      <c r="C63" s="94"/>
      <c r="D63" s="94"/>
      <c r="E63" s="94"/>
      <c r="F63" s="94"/>
      <c r="G63" s="93" t="str">
        <f t="shared" si="21"/>
        <v>MT</v>
      </c>
      <c r="H63" s="93"/>
      <c r="I63" s="93"/>
      <c r="J63" s="77" t="str">
        <f t="shared" si="22"/>
        <v>JV</v>
      </c>
      <c r="K63" s="51" t="str">
        <f t="shared" si="23"/>
        <v>19.48</v>
      </c>
      <c r="L63" s="2">
        <f t="shared" si="24"/>
        <v>10</v>
      </c>
      <c r="M63" t="str">
        <f t="shared" si="25"/>
        <v/>
      </c>
      <c r="N63" t="str">
        <f t="shared" si="35"/>
        <v/>
      </c>
      <c r="O63" t="str">
        <f t="shared" si="26"/>
        <v/>
      </c>
      <c r="P63" t="str">
        <f t="shared" si="36"/>
        <v/>
      </c>
      <c r="Q63" t="str">
        <f t="shared" si="27"/>
        <v/>
      </c>
      <c r="R63" t="str">
        <f t="shared" si="37"/>
        <v/>
      </c>
      <c r="S63" t="str">
        <f t="shared" si="28"/>
        <v/>
      </c>
      <c r="T63" t="str">
        <f t="shared" si="38"/>
        <v/>
      </c>
      <c r="U63" t="str">
        <f t="shared" si="29"/>
        <v/>
      </c>
      <c r="V63" t="str">
        <f t="shared" si="39"/>
        <v/>
      </c>
      <c r="W63" t="str">
        <f t="shared" si="30"/>
        <v/>
      </c>
      <c r="X63" t="str">
        <f t="shared" si="40"/>
        <v/>
      </c>
      <c r="Y63" t="str">
        <f t="shared" si="31"/>
        <v/>
      </c>
      <c r="Z63" t="str">
        <f t="shared" si="41"/>
        <v/>
      </c>
      <c r="AA63" t="str">
        <f t="shared" si="32"/>
        <v/>
      </c>
      <c r="AB63" t="str">
        <f t="shared" si="42"/>
        <v/>
      </c>
      <c r="AC63" t="str">
        <f t="shared" si="33"/>
        <v/>
      </c>
      <c r="AD63" t="str">
        <f t="shared" si="43"/>
        <v/>
      </c>
      <c r="AE63" t="str">
        <f t="shared" si="34"/>
        <v/>
      </c>
      <c r="AF63" t="str">
        <f t="shared" si="44"/>
        <v/>
      </c>
      <c r="AG63">
        <f>COUNTIF('All Runners'!$A$5:$A$304,A63)</f>
        <v>1</v>
      </c>
    </row>
    <row r="64" spans="1:33" x14ac:dyDescent="0.25">
      <c r="A64" s="10">
        <v>22</v>
      </c>
      <c r="B64" s="94" t="str">
        <f t="shared" si="20"/>
        <v>Nazeeri, Alexander</v>
      </c>
      <c r="C64" s="94"/>
      <c r="D64" s="94"/>
      <c r="E64" s="94"/>
      <c r="F64" s="94"/>
      <c r="G64" s="93" t="str">
        <f t="shared" si="21"/>
        <v>CC</v>
      </c>
      <c r="H64" s="93"/>
      <c r="I64" s="93"/>
      <c r="J64" s="77" t="str">
        <f t="shared" si="22"/>
        <v>JV</v>
      </c>
      <c r="K64" s="51" t="str">
        <f t="shared" si="23"/>
        <v>19.51</v>
      </c>
      <c r="L64" s="2">
        <f t="shared" si="24"/>
        <v>10</v>
      </c>
      <c r="M64" t="str">
        <f t="shared" si="25"/>
        <v/>
      </c>
      <c r="N64" t="str">
        <f t="shared" si="35"/>
        <v/>
      </c>
      <c r="O64" t="str">
        <f t="shared" si="26"/>
        <v/>
      </c>
      <c r="P64" t="str">
        <f t="shared" si="36"/>
        <v/>
      </c>
      <c r="Q64" t="str">
        <f t="shared" si="27"/>
        <v/>
      </c>
      <c r="R64" t="str">
        <f t="shared" si="37"/>
        <v/>
      </c>
      <c r="S64" t="str">
        <f t="shared" si="28"/>
        <v/>
      </c>
      <c r="T64" t="str">
        <f t="shared" si="38"/>
        <v/>
      </c>
      <c r="U64" t="str">
        <f t="shared" si="29"/>
        <v/>
      </c>
      <c r="V64" t="str">
        <f t="shared" si="39"/>
        <v/>
      </c>
      <c r="W64" t="str">
        <f t="shared" si="30"/>
        <v/>
      </c>
      <c r="X64" t="str">
        <f t="shared" si="40"/>
        <v/>
      </c>
      <c r="Y64" t="str">
        <f t="shared" si="31"/>
        <v/>
      </c>
      <c r="Z64" t="str">
        <f t="shared" si="41"/>
        <v/>
      </c>
      <c r="AA64" t="str">
        <f t="shared" si="32"/>
        <v/>
      </c>
      <c r="AB64" t="str">
        <f t="shared" si="42"/>
        <v/>
      </c>
      <c r="AC64" t="str">
        <f t="shared" si="33"/>
        <v/>
      </c>
      <c r="AD64" t="str">
        <f t="shared" si="43"/>
        <v/>
      </c>
      <c r="AE64" t="str">
        <f t="shared" si="34"/>
        <v/>
      </c>
      <c r="AF64" t="str">
        <f t="shared" si="44"/>
        <v/>
      </c>
      <c r="AG64">
        <f>COUNTIF('All Runners'!$A$5:$A$304,A64)</f>
        <v>1</v>
      </c>
    </row>
    <row r="65" spans="1:33" x14ac:dyDescent="0.25">
      <c r="A65" s="10">
        <v>23</v>
      </c>
      <c r="B65" s="94" t="str">
        <f t="shared" si="20"/>
        <v>Horst, Ryan</v>
      </c>
      <c r="C65" s="94"/>
      <c r="D65" s="94"/>
      <c r="E65" s="94"/>
      <c r="F65" s="94"/>
      <c r="G65" s="93" t="str">
        <f t="shared" si="21"/>
        <v>CC</v>
      </c>
      <c r="H65" s="93"/>
      <c r="I65" s="93"/>
      <c r="J65" s="77" t="str">
        <f t="shared" si="22"/>
        <v>JV</v>
      </c>
      <c r="K65" s="51" t="str">
        <f t="shared" si="23"/>
        <v>19.50</v>
      </c>
      <c r="L65" s="2">
        <f t="shared" si="24"/>
        <v>11</v>
      </c>
      <c r="M65" t="str">
        <f t="shared" si="25"/>
        <v/>
      </c>
      <c r="N65" t="str">
        <f t="shared" si="35"/>
        <v/>
      </c>
      <c r="O65" t="str">
        <f t="shared" si="26"/>
        <v/>
      </c>
      <c r="P65" t="str">
        <f t="shared" si="36"/>
        <v/>
      </c>
      <c r="Q65" t="str">
        <f t="shared" si="27"/>
        <v/>
      </c>
      <c r="R65" t="str">
        <f t="shared" si="37"/>
        <v/>
      </c>
      <c r="S65" t="str">
        <f t="shared" si="28"/>
        <v/>
      </c>
      <c r="T65" t="str">
        <f t="shared" si="38"/>
        <v/>
      </c>
      <c r="U65" t="str">
        <f t="shared" si="29"/>
        <v/>
      </c>
      <c r="V65" t="str">
        <f t="shared" si="39"/>
        <v/>
      </c>
      <c r="W65" t="str">
        <f t="shared" si="30"/>
        <v/>
      </c>
      <c r="X65" t="str">
        <f t="shared" si="40"/>
        <v/>
      </c>
      <c r="Y65" t="str">
        <f t="shared" si="31"/>
        <v/>
      </c>
      <c r="Z65" t="str">
        <f t="shared" si="41"/>
        <v/>
      </c>
      <c r="AA65" t="str">
        <f t="shared" si="32"/>
        <v/>
      </c>
      <c r="AB65" t="str">
        <f t="shared" si="42"/>
        <v/>
      </c>
      <c r="AC65" t="str">
        <f t="shared" si="33"/>
        <v/>
      </c>
      <c r="AD65" t="str">
        <f t="shared" si="43"/>
        <v/>
      </c>
      <c r="AE65" t="str">
        <f t="shared" si="34"/>
        <v/>
      </c>
      <c r="AF65" t="str">
        <f t="shared" si="44"/>
        <v/>
      </c>
      <c r="AG65">
        <f>COUNTIF('All Runners'!$A$5:$A$304,A65)</f>
        <v>1</v>
      </c>
    </row>
    <row r="66" spans="1:33" x14ac:dyDescent="0.25">
      <c r="A66" s="10">
        <v>24</v>
      </c>
      <c r="B66" s="94" t="str">
        <f t="shared" si="20"/>
        <v>Tobias, Gabriel</v>
      </c>
      <c r="C66" s="94"/>
      <c r="D66" s="94"/>
      <c r="E66" s="94"/>
      <c r="F66" s="94"/>
      <c r="G66" s="93" t="str">
        <f t="shared" si="21"/>
        <v>CC</v>
      </c>
      <c r="H66" s="93"/>
      <c r="I66" s="93"/>
      <c r="J66" s="77" t="str">
        <f t="shared" si="22"/>
        <v>JV</v>
      </c>
      <c r="K66" s="51" t="str">
        <f t="shared" si="23"/>
        <v>20.03</v>
      </c>
      <c r="L66" s="2">
        <f t="shared" si="24"/>
        <v>12</v>
      </c>
      <c r="M66" t="str">
        <f t="shared" si="25"/>
        <v/>
      </c>
      <c r="N66" t="str">
        <f t="shared" si="35"/>
        <v/>
      </c>
      <c r="O66" t="str">
        <f t="shared" si="26"/>
        <v/>
      </c>
      <c r="P66" t="str">
        <f t="shared" si="36"/>
        <v/>
      </c>
      <c r="Q66" t="str">
        <f t="shared" si="27"/>
        <v/>
      </c>
      <c r="R66" t="str">
        <f t="shared" si="37"/>
        <v/>
      </c>
      <c r="S66" t="str">
        <f t="shared" si="28"/>
        <v/>
      </c>
      <c r="T66" t="str">
        <f t="shared" si="38"/>
        <v/>
      </c>
      <c r="U66" t="str">
        <f t="shared" si="29"/>
        <v/>
      </c>
      <c r="V66" t="str">
        <f t="shared" si="39"/>
        <v/>
      </c>
      <c r="W66" t="str">
        <f t="shared" si="30"/>
        <v/>
      </c>
      <c r="X66" t="str">
        <f t="shared" si="40"/>
        <v/>
      </c>
      <c r="Y66" t="str">
        <f t="shared" si="31"/>
        <v/>
      </c>
      <c r="Z66" t="str">
        <f t="shared" si="41"/>
        <v/>
      </c>
      <c r="AA66" t="str">
        <f t="shared" si="32"/>
        <v/>
      </c>
      <c r="AB66" t="str">
        <f t="shared" si="42"/>
        <v/>
      </c>
      <c r="AC66" t="str">
        <f t="shared" si="33"/>
        <v/>
      </c>
      <c r="AD66" t="str">
        <f t="shared" si="43"/>
        <v/>
      </c>
      <c r="AE66" t="str">
        <f t="shared" si="34"/>
        <v/>
      </c>
      <c r="AF66" t="str">
        <f t="shared" si="44"/>
        <v/>
      </c>
      <c r="AG66">
        <f>COUNTIF('All Runners'!$A$5:$A$304,A66)</f>
        <v>1</v>
      </c>
    </row>
    <row r="67" spans="1:33" x14ac:dyDescent="0.25">
      <c r="A67" s="10">
        <v>25</v>
      </c>
      <c r="B67" s="94" t="str">
        <f t="shared" si="20"/>
        <v>Schwartz, Colton</v>
      </c>
      <c r="C67" s="94"/>
      <c r="D67" s="94"/>
      <c r="E67" s="94"/>
      <c r="F67" s="94"/>
      <c r="G67" s="93" t="str">
        <f t="shared" si="21"/>
        <v>MT</v>
      </c>
      <c r="H67" s="93"/>
      <c r="I67" s="93"/>
      <c r="J67" s="77" t="str">
        <f t="shared" si="22"/>
        <v>JV</v>
      </c>
      <c r="K67" s="51" t="str">
        <f t="shared" si="23"/>
        <v>20.16</v>
      </c>
      <c r="L67" s="2">
        <f t="shared" si="24"/>
        <v>11</v>
      </c>
      <c r="M67" t="str">
        <f t="shared" si="25"/>
        <v/>
      </c>
      <c r="N67" t="str">
        <f t="shared" si="35"/>
        <v/>
      </c>
      <c r="O67" t="str">
        <f t="shared" si="26"/>
        <v/>
      </c>
      <c r="P67" t="str">
        <f t="shared" si="36"/>
        <v/>
      </c>
      <c r="Q67" t="str">
        <f t="shared" si="27"/>
        <v/>
      </c>
      <c r="R67" t="str">
        <f t="shared" si="37"/>
        <v/>
      </c>
      <c r="S67" t="str">
        <f t="shared" si="28"/>
        <v/>
      </c>
      <c r="T67" t="str">
        <f t="shared" si="38"/>
        <v/>
      </c>
      <c r="U67" t="str">
        <f t="shared" si="29"/>
        <v/>
      </c>
      <c r="V67" t="str">
        <f t="shared" si="39"/>
        <v/>
      </c>
      <c r="W67" t="str">
        <f t="shared" si="30"/>
        <v/>
      </c>
      <c r="X67" t="str">
        <f t="shared" si="40"/>
        <v/>
      </c>
      <c r="Y67" t="str">
        <f t="shared" si="31"/>
        <v/>
      </c>
      <c r="Z67" t="str">
        <f t="shared" si="41"/>
        <v/>
      </c>
      <c r="AA67" t="str">
        <f t="shared" si="32"/>
        <v/>
      </c>
      <c r="AB67" t="str">
        <f t="shared" si="42"/>
        <v/>
      </c>
      <c r="AC67" t="str">
        <f t="shared" si="33"/>
        <v/>
      </c>
      <c r="AD67" t="str">
        <f t="shared" si="43"/>
        <v/>
      </c>
      <c r="AE67" t="str">
        <f t="shared" si="34"/>
        <v/>
      </c>
      <c r="AF67" t="str">
        <f t="shared" si="44"/>
        <v/>
      </c>
      <c r="AG67">
        <f>COUNTIF('All Runners'!$A$5:$A$304,A67)</f>
        <v>1</v>
      </c>
    </row>
    <row r="68" spans="1:33" x14ac:dyDescent="0.25">
      <c r="A68" s="10">
        <v>26</v>
      </c>
      <c r="B68" s="94" t="str">
        <f t="shared" si="20"/>
        <v>Tate Fisher</v>
      </c>
      <c r="C68" s="94"/>
      <c r="D68" s="94"/>
      <c r="E68" s="94"/>
      <c r="F68" s="94"/>
      <c r="G68" s="93" t="str">
        <f t="shared" si="21"/>
        <v>S</v>
      </c>
      <c r="H68" s="93"/>
      <c r="I68" s="93"/>
      <c r="J68" s="77" t="str">
        <f t="shared" si="22"/>
        <v>Var</v>
      </c>
      <c r="K68" s="51" t="str">
        <f t="shared" si="23"/>
        <v>20.30</v>
      </c>
      <c r="L68" s="2">
        <f t="shared" si="24"/>
        <v>3</v>
      </c>
      <c r="M68" t="str">
        <f t="shared" si="25"/>
        <v/>
      </c>
      <c r="N68" t="str">
        <f t="shared" si="35"/>
        <v/>
      </c>
      <c r="O68">
        <f t="shared" si="26"/>
        <v>26</v>
      </c>
      <c r="P68">
        <f t="shared" si="36"/>
        <v>11</v>
      </c>
      <c r="Q68" t="str">
        <f t="shared" si="27"/>
        <v/>
      </c>
      <c r="R68" t="str">
        <f t="shared" si="37"/>
        <v/>
      </c>
      <c r="S68" t="str">
        <f t="shared" si="28"/>
        <v/>
      </c>
      <c r="T68" t="str">
        <f t="shared" si="38"/>
        <v/>
      </c>
      <c r="U68">
        <f t="shared" si="29"/>
        <v>26</v>
      </c>
      <c r="V68">
        <f t="shared" si="39"/>
        <v>11</v>
      </c>
      <c r="W68" t="str">
        <f t="shared" si="30"/>
        <v/>
      </c>
      <c r="X68" t="str">
        <f t="shared" si="40"/>
        <v/>
      </c>
      <c r="Y68" t="str">
        <f t="shared" si="31"/>
        <v/>
      </c>
      <c r="Z68" t="str">
        <f t="shared" si="41"/>
        <v/>
      </c>
      <c r="AA68">
        <f t="shared" si="32"/>
        <v>26</v>
      </c>
      <c r="AB68">
        <f t="shared" si="42"/>
        <v>3</v>
      </c>
      <c r="AC68">
        <f t="shared" si="33"/>
        <v>26</v>
      </c>
      <c r="AD68">
        <f t="shared" si="43"/>
        <v>3</v>
      </c>
      <c r="AE68" t="str">
        <f t="shared" si="34"/>
        <v/>
      </c>
      <c r="AF68" t="str">
        <f t="shared" si="44"/>
        <v/>
      </c>
      <c r="AG68">
        <f>COUNTIF('All Runners'!$A$5:$A$304,A68)</f>
        <v>1</v>
      </c>
    </row>
    <row r="69" spans="1:33" x14ac:dyDescent="0.25">
      <c r="A69" s="10">
        <v>27</v>
      </c>
      <c r="B69" s="94" t="str">
        <f t="shared" si="20"/>
        <v>Colin Althoff</v>
      </c>
      <c r="C69" s="94"/>
      <c r="D69" s="94"/>
      <c r="E69" s="94"/>
      <c r="F69" s="94"/>
      <c r="G69" s="93" t="str">
        <f t="shared" si="21"/>
        <v>S</v>
      </c>
      <c r="H69" s="93"/>
      <c r="I69" s="93"/>
      <c r="J69" s="77" t="str">
        <f t="shared" si="22"/>
        <v>Var</v>
      </c>
      <c r="K69" s="51" t="str">
        <f t="shared" si="23"/>
        <v>20.47</v>
      </c>
      <c r="L69" s="2">
        <f t="shared" si="24"/>
        <v>4</v>
      </c>
      <c r="M69" t="str">
        <f t="shared" si="25"/>
        <v/>
      </c>
      <c r="N69" t="str">
        <f t="shared" si="35"/>
        <v/>
      </c>
      <c r="O69">
        <f t="shared" si="26"/>
        <v>27</v>
      </c>
      <c r="P69">
        <f t="shared" si="36"/>
        <v>12</v>
      </c>
      <c r="Q69" t="str">
        <f t="shared" si="27"/>
        <v/>
      </c>
      <c r="R69" t="str">
        <f t="shared" si="37"/>
        <v/>
      </c>
      <c r="S69" t="str">
        <f t="shared" si="28"/>
        <v/>
      </c>
      <c r="T69" t="str">
        <f t="shared" si="38"/>
        <v/>
      </c>
      <c r="U69">
        <f t="shared" si="29"/>
        <v>27</v>
      </c>
      <c r="V69">
        <f t="shared" si="39"/>
        <v>12</v>
      </c>
      <c r="W69" t="str">
        <f t="shared" si="30"/>
        <v/>
      </c>
      <c r="X69" t="str">
        <f t="shared" si="40"/>
        <v/>
      </c>
      <c r="Y69" t="str">
        <f t="shared" si="31"/>
        <v/>
      </c>
      <c r="Z69" t="str">
        <f t="shared" si="41"/>
        <v/>
      </c>
      <c r="AA69">
        <f t="shared" si="32"/>
        <v>27</v>
      </c>
      <c r="AB69">
        <f t="shared" si="42"/>
        <v>4</v>
      </c>
      <c r="AC69">
        <f t="shared" si="33"/>
        <v>27</v>
      </c>
      <c r="AD69">
        <f t="shared" si="43"/>
        <v>4</v>
      </c>
      <c r="AE69" t="str">
        <f t="shared" si="34"/>
        <v/>
      </c>
      <c r="AF69" t="str">
        <f t="shared" si="44"/>
        <v/>
      </c>
      <c r="AG69">
        <f>COUNTIF('All Runners'!$A$5:$A$304,A69)</f>
        <v>1</v>
      </c>
    </row>
    <row r="70" spans="1:33" x14ac:dyDescent="0.25">
      <c r="A70" s="10">
        <v>28</v>
      </c>
      <c r="B70" s="94" t="str">
        <f t="shared" si="20"/>
        <v>Severe, Hayden</v>
      </c>
      <c r="C70" s="94"/>
      <c r="D70" s="94"/>
      <c r="E70" s="94"/>
      <c r="F70" s="94"/>
      <c r="G70" s="93" t="str">
        <f t="shared" si="21"/>
        <v>MT</v>
      </c>
      <c r="H70" s="93"/>
      <c r="I70" s="93"/>
      <c r="J70" s="77" t="str">
        <f t="shared" si="22"/>
        <v>JV</v>
      </c>
      <c r="K70" s="51" t="str">
        <f t="shared" si="23"/>
        <v>20.48</v>
      </c>
      <c r="L70" s="2">
        <f t="shared" si="24"/>
        <v>12</v>
      </c>
      <c r="M70" t="str">
        <f t="shared" si="25"/>
        <v/>
      </c>
      <c r="N70" t="str">
        <f t="shared" si="35"/>
        <v/>
      </c>
      <c r="O70" t="str">
        <f t="shared" si="26"/>
        <v/>
      </c>
      <c r="P70" t="str">
        <f t="shared" si="36"/>
        <v/>
      </c>
      <c r="Q70" t="str">
        <f t="shared" si="27"/>
        <v/>
      </c>
      <c r="R70" t="str">
        <f t="shared" si="37"/>
        <v/>
      </c>
      <c r="S70" t="str">
        <f t="shared" si="28"/>
        <v/>
      </c>
      <c r="T70" t="str">
        <f t="shared" si="38"/>
        <v/>
      </c>
      <c r="U70" t="str">
        <f t="shared" si="29"/>
        <v/>
      </c>
      <c r="V70" t="str">
        <f t="shared" si="39"/>
        <v/>
      </c>
      <c r="W70" t="str">
        <f t="shared" si="30"/>
        <v/>
      </c>
      <c r="X70" t="str">
        <f t="shared" si="40"/>
        <v/>
      </c>
      <c r="Y70" t="str">
        <f t="shared" si="31"/>
        <v/>
      </c>
      <c r="Z70" t="str">
        <f t="shared" si="41"/>
        <v/>
      </c>
      <c r="AA70" t="str">
        <f t="shared" si="32"/>
        <v/>
      </c>
      <c r="AB70" t="str">
        <f t="shared" si="42"/>
        <v/>
      </c>
      <c r="AC70" t="str">
        <f t="shared" si="33"/>
        <v/>
      </c>
      <c r="AD70" t="str">
        <f t="shared" si="43"/>
        <v/>
      </c>
      <c r="AE70" t="str">
        <f t="shared" si="34"/>
        <v/>
      </c>
      <c r="AF70" t="str">
        <f t="shared" si="44"/>
        <v/>
      </c>
      <c r="AG70">
        <f>COUNTIF('All Runners'!$A$5:$A$304,A70)</f>
        <v>1</v>
      </c>
    </row>
    <row r="71" spans="1:33" x14ac:dyDescent="0.25">
      <c r="A71" s="10">
        <v>29</v>
      </c>
      <c r="B71" s="94" t="str">
        <f t="shared" si="20"/>
        <v>Henshaw, Maxwell</v>
      </c>
      <c r="C71" s="94"/>
      <c r="D71" s="94"/>
      <c r="E71" s="94"/>
      <c r="F71" s="94"/>
      <c r="G71" s="93" t="str">
        <f t="shared" si="21"/>
        <v>MT</v>
      </c>
      <c r="H71" s="93"/>
      <c r="I71" s="93"/>
      <c r="J71" s="77" t="str">
        <f t="shared" si="22"/>
        <v>JV</v>
      </c>
      <c r="K71" s="51" t="str">
        <f t="shared" si="23"/>
        <v>20.53</v>
      </c>
      <c r="L71" s="2">
        <f t="shared" si="24"/>
        <v>13</v>
      </c>
      <c r="M71" t="str">
        <f t="shared" si="25"/>
        <v/>
      </c>
      <c r="N71" t="str">
        <f t="shared" si="35"/>
        <v/>
      </c>
      <c r="O71" t="str">
        <f t="shared" si="26"/>
        <v/>
      </c>
      <c r="P71" t="str">
        <f t="shared" si="36"/>
        <v/>
      </c>
      <c r="Q71" t="str">
        <f t="shared" si="27"/>
        <v/>
      </c>
      <c r="R71" t="str">
        <f t="shared" si="37"/>
        <v/>
      </c>
      <c r="S71" t="str">
        <f t="shared" si="28"/>
        <v/>
      </c>
      <c r="T71" t="str">
        <f t="shared" si="38"/>
        <v/>
      </c>
      <c r="U71" t="str">
        <f t="shared" si="29"/>
        <v/>
      </c>
      <c r="V71" t="str">
        <f t="shared" si="39"/>
        <v/>
      </c>
      <c r="W71" t="str">
        <f t="shared" si="30"/>
        <v/>
      </c>
      <c r="X71" t="str">
        <f t="shared" si="40"/>
        <v/>
      </c>
      <c r="Y71" t="str">
        <f t="shared" si="31"/>
        <v/>
      </c>
      <c r="Z71" t="str">
        <f t="shared" si="41"/>
        <v/>
      </c>
      <c r="AA71" t="str">
        <f t="shared" si="32"/>
        <v/>
      </c>
      <c r="AB71" t="str">
        <f t="shared" si="42"/>
        <v/>
      </c>
      <c r="AC71" t="str">
        <f t="shared" si="33"/>
        <v/>
      </c>
      <c r="AD71" t="str">
        <f t="shared" si="43"/>
        <v/>
      </c>
      <c r="AE71" t="str">
        <f t="shared" si="34"/>
        <v/>
      </c>
      <c r="AF71" t="str">
        <f t="shared" si="44"/>
        <v/>
      </c>
      <c r="AG71">
        <f>COUNTIF('All Runners'!$A$5:$A$304,A71)</f>
        <v>1</v>
      </c>
    </row>
    <row r="72" spans="1:33" x14ac:dyDescent="0.25">
      <c r="A72" s="10">
        <v>30</v>
      </c>
      <c r="B72" s="94" t="str">
        <f t="shared" si="20"/>
        <v>Palmer, Jackson</v>
      </c>
      <c r="C72" s="94"/>
      <c r="D72" s="94"/>
      <c r="E72" s="94"/>
      <c r="F72" s="94"/>
      <c r="G72" s="93" t="str">
        <f t="shared" si="21"/>
        <v>MT</v>
      </c>
      <c r="H72" s="93"/>
      <c r="I72" s="93"/>
      <c r="J72" s="77" t="str">
        <f t="shared" si="22"/>
        <v>JV</v>
      </c>
      <c r="K72" s="51" t="str">
        <f t="shared" si="23"/>
        <v>21.07</v>
      </c>
      <c r="L72" s="2">
        <f t="shared" si="24"/>
        <v>14</v>
      </c>
      <c r="M72" t="str">
        <f t="shared" si="25"/>
        <v/>
      </c>
      <c r="N72" t="str">
        <f t="shared" si="35"/>
        <v/>
      </c>
      <c r="O72" t="str">
        <f t="shared" si="26"/>
        <v/>
      </c>
      <c r="P72" t="str">
        <f t="shared" si="36"/>
        <v/>
      </c>
      <c r="Q72" t="str">
        <f t="shared" si="27"/>
        <v/>
      </c>
      <c r="R72" t="str">
        <f t="shared" si="37"/>
        <v/>
      </c>
      <c r="S72" t="str">
        <f t="shared" si="28"/>
        <v/>
      </c>
      <c r="T72" t="str">
        <f t="shared" si="38"/>
        <v/>
      </c>
      <c r="U72" t="str">
        <f t="shared" si="29"/>
        <v/>
      </c>
      <c r="V72" t="str">
        <f t="shared" si="39"/>
        <v/>
      </c>
      <c r="W72" t="str">
        <f t="shared" si="30"/>
        <v/>
      </c>
      <c r="X72" t="str">
        <f t="shared" si="40"/>
        <v/>
      </c>
      <c r="Y72" t="str">
        <f t="shared" si="31"/>
        <v/>
      </c>
      <c r="Z72" t="str">
        <f t="shared" si="41"/>
        <v/>
      </c>
      <c r="AA72" t="str">
        <f t="shared" si="32"/>
        <v/>
      </c>
      <c r="AB72" t="str">
        <f t="shared" si="42"/>
        <v/>
      </c>
      <c r="AC72" t="str">
        <f t="shared" si="33"/>
        <v/>
      </c>
      <c r="AD72" t="str">
        <f t="shared" si="43"/>
        <v/>
      </c>
      <c r="AE72" t="str">
        <f t="shared" si="34"/>
        <v/>
      </c>
      <c r="AF72" t="str">
        <f t="shared" si="44"/>
        <v/>
      </c>
      <c r="AG72">
        <f>COUNTIF('All Runners'!$A$5:$A$304,A72)</f>
        <v>1</v>
      </c>
    </row>
    <row r="73" spans="1:33" x14ac:dyDescent="0.25">
      <c r="A73" s="10">
        <v>31</v>
      </c>
      <c r="B73" s="94" t="str">
        <f t="shared" si="20"/>
        <v>Boomsma, Alex</v>
      </c>
      <c r="C73" s="94"/>
      <c r="D73" s="94"/>
      <c r="E73" s="94"/>
      <c r="F73" s="94"/>
      <c r="G73" s="93" t="str">
        <f t="shared" si="21"/>
        <v>MT</v>
      </c>
      <c r="H73" s="93"/>
      <c r="I73" s="93"/>
      <c r="J73" s="77" t="str">
        <f t="shared" si="22"/>
        <v>JV</v>
      </c>
      <c r="K73" s="51" t="str">
        <f t="shared" si="23"/>
        <v>21.08</v>
      </c>
      <c r="L73" s="2">
        <f t="shared" si="24"/>
        <v>15</v>
      </c>
      <c r="M73" t="str">
        <f t="shared" si="25"/>
        <v/>
      </c>
      <c r="N73" t="str">
        <f t="shared" si="35"/>
        <v/>
      </c>
      <c r="O73" t="str">
        <f t="shared" si="26"/>
        <v/>
      </c>
      <c r="P73" t="str">
        <f t="shared" si="36"/>
        <v/>
      </c>
      <c r="Q73" t="str">
        <f t="shared" si="27"/>
        <v/>
      </c>
      <c r="R73" t="str">
        <f t="shared" si="37"/>
        <v/>
      </c>
      <c r="S73" t="str">
        <f t="shared" si="28"/>
        <v/>
      </c>
      <c r="T73" t="str">
        <f t="shared" si="38"/>
        <v/>
      </c>
      <c r="U73" t="str">
        <f t="shared" si="29"/>
        <v/>
      </c>
      <c r="V73" t="str">
        <f t="shared" si="39"/>
        <v/>
      </c>
      <c r="W73" t="str">
        <f t="shared" si="30"/>
        <v/>
      </c>
      <c r="X73" t="str">
        <f t="shared" si="40"/>
        <v/>
      </c>
      <c r="Y73" t="str">
        <f t="shared" si="31"/>
        <v/>
      </c>
      <c r="Z73" t="str">
        <f t="shared" si="41"/>
        <v/>
      </c>
      <c r="AA73" t="str">
        <f t="shared" si="32"/>
        <v/>
      </c>
      <c r="AB73" t="str">
        <f t="shared" si="42"/>
        <v/>
      </c>
      <c r="AC73" t="str">
        <f t="shared" si="33"/>
        <v/>
      </c>
      <c r="AD73" t="str">
        <f t="shared" si="43"/>
        <v/>
      </c>
      <c r="AE73" t="str">
        <f t="shared" si="34"/>
        <v/>
      </c>
      <c r="AF73" t="str">
        <f t="shared" si="44"/>
        <v/>
      </c>
      <c r="AG73">
        <f>COUNTIF('All Runners'!$A$5:$A$304,A73)</f>
        <v>1</v>
      </c>
    </row>
    <row r="74" spans="1:33" x14ac:dyDescent="0.25">
      <c r="A74" s="10">
        <v>32</v>
      </c>
      <c r="B74" s="94" t="str">
        <f t="shared" si="20"/>
        <v>Dan Keller</v>
      </c>
      <c r="C74" s="94"/>
      <c r="D74" s="94"/>
      <c r="E74" s="94"/>
      <c r="F74" s="94"/>
      <c r="G74" s="93" t="str">
        <f t="shared" si="21"/>
        <v>S</v>
      </c>
      <c r="H74" s="93"/>
      <c r="I74" s="93"/>
      <c r="J74" s="77" t="str">
        <f t="shared" si="22"/>
        <v>Var</v>
      </c>
      <c r="K74" s="51" t="str">
        <f t="shared" si="23"/>
        <v>21.11</v>
      </c>
      <c r="L74" s="2">
        <f t="shared" si="24"/>
        <v>5</v>
      </c>
      <c r="M74" t="str">
        <f t="shared" si="25"/>
        <v/>
      </c>
      <c r="N74" t="str">
        <f t="shared" si="35"/>
        <v/>
      </c>
      <c r="O74">
        <f t="shared" si="26"/>
        <v>32</v>
      </c>
      <c r="P74">
        <f t="shared" si="36"/>
        <v>13</v>
      </c>
      <c r="Q74" t="str">
        <f t="shared" si="27"/>
        <v/>
      </c>
      <c r="R74" t="str">
        <f t="shared" si="37"/>
        <v/>
      </c>
      <c r="S74" t="str">
        <f t="shared" si="28"/>
        <v/>
      </c>
      <c r="T74" t="str">
        <f t="shared" si="38"/>
        <v/>
      </c>
      <c r="U74">
        <f t="shared" si="29"/>
        <v>32</v>
      </c>
      <c r="V74">
        <f t="shared" si="39"/>
        <v>13</v>
      </c>
      <c r="W74" t="str">
        <f t="shared" si="30"/>
        <v/>
      </c>
      <c r="X74" t="str">
        <f t="shared" si="40"/>
        <v/>
      </c>
      <c r="Y74" t="str">
        <f t="shared" si="31"/>
        <v/>
      </c>
      <c r="Z74" t="str">
        <f t="shared" si="41"/>
        <v/>
      </c>
      <c r="AA74">
        <f t="shared" si="32"/>
        <v>32</v>
      </c>
      <c r="AB74">
        <f t="shared" si="42"/>
        <v>5</v>
      </c>
      <c r="AC74">
        <f t="shared" si="33"/>
        <v>32</v>
      </c>
      <c r="AD74">
        <f t="shared" si="43"/>
        <v>5</v>
      </c>
      <c r="AE74" t="str">
        <f t="shared" si="34"/>
        <v/>
      </c>
      <c r="AF74" t="str">
        <f t="shared" si="44"/>
        <v/>
      </c>
      <c r="AG74">
        <f>COUNTIF('All Runners'!$A$5:$A$304,A74)</f>
        <v>1</v>
      </c>
    </row>
    <row r="75" spans="1:33" x14ac:dyDescent="0.25">
      <c r="A75" s="10">
        <v>33</v>
      </c>
      <c r="B75" s="94" t="str">
        <f t="shared" si="20"/>
        <v>Rathman, Ben</v>
      </c>
      <c r="C75" s="94"/>
      <c r="D75" s="94"/>
      <c r="E75" s="94"/>
      <c r="F75" s="94"/>
      <c r="G75" s="93" t="str">
        <f t="shared" si="21"/>
        <v>MT</v>
      </c>
      <c r="H75" s="93"/>
      <c r="I75" s="93"/>
      <c r="J75" s="77" t="str">
        <f t="shared" si="22"/>
        <v>JV</v>
      </c>
      <c r="K75" s="51" t="str">
        <f t="shared" si="23"/>
        <v>21.12</v>
      </c>
      <c r="L75" s="2">
        <f t="shared" si="24"/>
        <v>16</v>
      </c>
      <c r="M75" t="str">
        <f t="shared" si="25"/>
        <v/>
      </c>
      <c r="N75" t="str">
        <f t="shared" si="35"/>
        <v/>
      </c>
      <c r="O75" t="str">
        <f t="shared" si="26"/>
        <v/>
      </c>
      <c r="P75" t="str">
        <f t="shared" si="36"/>
        <v/>
      </c>
      <c r="Q75" t="str">
        <f t="shared" si="27"/>
        <v/>
      </c>
      <c r="R75" t="str">
        <f t="shared" si="37"/>
        <v/>
      </c>
      <c r="S75" t="str">
        <f t="shared" si="28"/>
        <v/>
      </c>
      <c r="T75" t="str">
        <f t="shared" si="38"/>
        <v/>
      </c>
      <c r="U75" t="str">
        <f t="shared" si="29"/>
        <v/>
      </c>
      <c r="V75" t="str">
        <f t="shared" si="39"/>
        <v/>
      </c>
      <c r="W75" t="str">
        <f t="shared" si="30"/>
        <v/>
      </c>
      <c r="X75" t="str">
        <f t="shared" si="40"/>
        <v/>
      </c>
      <c r="Y75" t="str">
        <f t="shared" si="31"/>
        <v/>
      </c>
      <c r="Z75" t="str">
        <f t="shared" si="41"/>
        <v/>
      </c>
      <c r="AA75" t="str">
        <f t="shared" si="32"/>
        <v/>
      </c>
      <c r="AB75" t="str">
        <f t="shared" si="42"/>
        <v/>
      </c>
      <c r="AC75" t="str">
        <f t="shared" si="33"/>
        <v/>
      </c>
      <c r="AD75" t="str">
        <f t="shared" si="43"/>
        <v/>
      </c>
      <c r="AE75" t="str">
        <f t="shared" si="34"/>
        <v/>
      </c>
      <c r="AF75" t="str">
        <f t="shared" si="44"/>
        <v/>
      </c>
      <c r="AG75">
        <f>COUNTIF('All Runners'!$A$5:$A$304,A75)</f>
        <v>1</v>
      </c>
    </row>
    <row r="76" spans="1:33" x14ac:dyDescent="0.25">
      <c r="A76" s="10">
        <v>34</v>
      </c>
      <c r="B76" s="94" t="str">
        <f t="shared" si="20"/>
        <v>Nathan Eller</v>
      </c>
      <c r="C76" s="94"/>
      <c r="D76" s="94"/>
      <c r="E76" s="94"/>
      <c r="F76" s="94"/>
      <c r="G76" s="93" t="str">
        <f t="shared" si="21"/>
        <v>S</v>
      </c>
      <c r="H76" s="93"/>
      <c r="I76" s="93"/>
      <c r="J76" s="77" t="str">
        <f t="shared" si="22"/>
        <v>Var</v>
      </c>
      <c r="K76" s="51" t="str">
        <f t="shared" si="23"/>
        <v>21.14</v>
      </c>
      <c r="L76" s="2">
        <f t="shared" si="24"/>
        <v>6</v>
      </c>
      <c r="M76" t="str">
        <f t="shared" si="25"/>
        <v/>
      </c>
      <c r="N76" t="str">
        <f t="shared" si="35"/>
        <v/>
      </c>
      <c r="O76">
        <f t="shared" si="26"/>
        <v>34</v>
      </c>
      <c r="P76">
        <f t="shared" si="36"/>
        <v>14</v>
      </c>
      <c r="Q76" t="str">
        <f t="shared" si="27"/>
        <v/>
      </c>
      <c r="R76" t="str">
        <f t="shared" si="37"/>
        <v/>
      </c>
      <c r="S76" t="str">
        <f t="shared" si="28"/>
        <v/>
      </c>
      <c r="T76" t="str">
        <f t="shared" si="38"/>
        <v/>
      </c>
      <c r="U76">
        <f t="shared" si="29"/>
        <v>34</v>
      </c>
      <c r="V76">
        <f t="shared" si="39"/>
        <v>14</v>
      </c>
      <c r="W76" t="str">
        <f t="shared" si="30"/>
        <v/>
      </c>
      <c r="X76" t="str">
        <f t="shared" si="40"/>
        <v/>
      </c>
      <c r="Y76" t="str">
        <f t="shared" si="31"/>
        <v/>
      </c>
      <c r="Z76" t="str">
        <f t="shared" si="41"/>
        <v/>
      </c>
      <c r="AA76">
        <f t="shared" si="32"/>
        <v>34</v>
      </c>
      <c r="AB76">
        <f t="shared" si="42"/>
        <v>6</v>
      </c>
      <c r="AC76">
        <f t="shared" si="33"/>
        <v>34</v>
      </c>
      <c r="AD76">
        <f t="shared" si="43"/>
        <v>6</v>
      </c>
      <c r="AE76" t="str">
        <f t="shared" si="34"/>
        <v/>
      </c>
      <c r="AF76" t="str">
        <f t="shared" si="44"/>
        <v/>
      </c>
      <c r="AG76">
        <f>COUNTIF('All Runners'!$A$5:$A$304,A76)</f>
        <v>1</v>
      </c>
    </row>
    <row r="77" spans="1:33" x14ac:dyDescent="0.25">
      <c r="A77" s="10">
        <v>35</v>
      </c>
      <c r="B77" s="94" t="str">
        <f t="shared" si="20"/>
        <v>Brennan, Hayden</v>
      </c>
      <c r="C77" s="94"/>
      <c r="D77" s="94"/>
      <c r="E77" s="94"/>
      <c r="F77" s="94"/>
      <c r="G77" s="93" t="str">
        <f t="shared" si="21"/>
        <v>MT</v>
      </c>
      <c r="H77" s="93"/>
      <c r="I77" s="93"/>
      <c r="J77" s="77" t="str">
        <f t="shared" si="22"/>
        <v>JV</v>
      </c>
      <c r="K77" s="51" t="str">
        <f t="shared" si="23"/>
        <v>21.15</v>
      </c>
      <c r="L77" s="2">
        <f t="shared" si="24"/>
        <v>17</v>
      </c>
      <c r="M77" t="str">
        <f t="shared" si="25"/>
        <v/>
      </c>
      <c r="N77" t="str">
        <f t="shared" si="35"/>
        <v/>
      </c>
      <c r="O77" t="str">
        <f t="shared" si="26"/>
        <v/>
      </c>
      <c r="P77" t="str">
        <f t="shared" si="36"/>
        <v/>
      </c>
      <c r="Q77" t="str">
        <f t="shared" si="27"/>
        <v/>
      </c>
      <c r="R77" t="str">
        <f t="shared" si="37"/>
        <v/>
      </c>
      <c r="S77" t="str">
        <f t="shared" si="28"/>
        <v/>
      </c>
      <c r="T77" t="str">
        <f t="shared" si="38"/>
        <v/>
      </c>
      <c r="U77" t="str">
        <f t="shared" si="29"/>
        <v/>
      </c>
      <c r="V77" t="str">
        <f t="shared" si="39"/>
        <v/>
      </c>
      <c r="W77" t="str">
        <f t="shared" si="30"/>
        <v/>
      </c>
      <c r="X77" t="str">
        <f t="shared" si="40"/>
        <v/>
      </c>
      <c r="Y77" t="str">
        <f t="shared" si="31"/>
        <v/>
      </c>
      <c r="Z77" t="str">
        <f t="shared" si="41"/>
        <v/>
      </c>
      <c r="AA77" t="str">
        <f t="shared" si="32"/>
        <v/>
      </c>
      <c r="AB77" t="str">
        <f t="shared" si="42"/>
        <v/>
      </c>
      <c r="AC77" t="str">
        <f t="shared" si="33"/>
        <v/>
      </c>
      <c r="AD77" t="str">
        <f t="shared" si="43"/>
        <v/>
      </c>
      <c r="AE77" t="str">
        <f t="shared" si="34"/>
        <v/>
      </c>
      <c r="AF77" t="str">
        <f t="shared" si="44"/>
        <v/>
      </c>
      <c r="AG77">
        <f>COUNTIF('All Runners'!$A$5:$A$304,A77)</f>
        <v>1</v>
      </c>
    </row>
    <row r="78" spans="1:33" x14ac:dyDescent="0.25">
      <c r="A78" s="10">
        <v>36</v>
      </c>
      <c r="B78" s="94" t="str">
        <f t="shared" si="20"/>
        <v>Jose Serrano</v>
      </c>
      <c r="C78" s="94"/>
      <c r="D78" s="94"/>
      <c r="E78" s="94"/>
      <c r="F78" s="94"/>
      <c r="G78" s="93" t="str">
        <f t="shared" si="21"/>
        <v>S</v>
      </c>
      <c r="H78" s="93"/>
      <c r="I78" s="93"/>
      <c r="J78" s="77" t="str">
        <f t="shared" si="22"/>
        <v>Var</v>
      </c>
      <c r="K78" s="51" t="str">
        <f t="shared" si="23"/>
        <v>21.27</v>
      </c>
      <c r="L78" s="2">
        <f t="shared" si="24"/>
        <v>7</v>
      </c>
      <c r="M78" t="str">
        <f t="shared" si="25"/>
        <v/>
      </c>
      <c r="N78" t="str">
        <f t="shared" si="35"/>
        <v/>
      </c>
      <c r="O78">
        <f t="shared" si="26"/>
        <v>36</v>
      </c>
      <c r="P78">
        <f t="shared" si="36"/>
        <v>15</v>
      </c>
      <c r="Q78" t="str">
        <f t="shared" si="27"/>
        <v/>
      </c>
      <c r="R78" t="str">
        <f t="shared" si="37"/>
        <v/>
      </c>
      <c r="S78" t="str">
        <f t="shared" si="28"/>
        <v/>
      </c>
      <c r="T78" t="str">
        <f t="shared" si="38"/>
        <v/>
      </c>
      <c r="U78">
        <f t="shared" si="29"/>
        <v>36</v>
      </c>
      <c r="V78">
        <f t="shared" si="39"/>
        <v>15</v>
      </c>
      <c r="W78" t="str">
        <f t="shared" si="30"/>
        <v/>
      </c>
      <c r="X78" t="str">
        <f t="shared" si="40"/>
        <v/>
      </c>
      <c r="Y78" t="str">
        <f t="shared" si="31"/>
        <v/>
      </c>
      <c r="Z78" t="str">
        <f t="shared" si="41"/>
        <v/>
      </c>
      <c r="AA78">
        <f t="shared" si="32"/>
        <v>36</v>
      </c>
      <c r="AB78">
        <f t="shared" si="42"/>
        <v>7</v>
      </c>
      <c r="AC78">
        <f t="shared" si="33"/>
        <v>36</v>
      </c>
      <c r="AD78">
        <f t="shared" si="43"/>
        <v>7</v>
      </c>
      <c r="AE78" t="str">
        <f t="shared" si="34"/>
        <v/>
      </c>
      <c r="AF78" t="str">
        <f t="shared" si="44"/>
        <v/>
      </c>
      <c r="AG78">
        <f>COUNTIF('All Runners'!$A$5:$A$304,A78)</f>
        <v>1</v>
      </c>
    </row>
    <row r="79" spans="1:33" x14ac:dyDescent="0.25">
      <c r="A79" s="10">
        <v>37</v>
      </c>
      <c r="B79" s="94" t="str">
        <f t="shared" si="20"/>
        <v>Aidan McBride</v>
      </c>
      <c r="C79" s="94"/>
      <c r="D79" s="94"/>
      <c r="E79" s="94"/>
      <c r="F79" s="94"/>
      <c r="G79" s="93" t="str">
        <f t="shared" si="21"/>
        <v>S</v>
      </c>
      <c r="H79" s="93"/>
      <c r="I79" s="93"/>
      <c r="J79" s="77" t="str">
        <f t="shared" si="22"/>
        <v>Var</v>
      </c>
      <c r="K79" s="51" t="str">
        <f t="shared" si="23"/>
        <v>21.28</v>
      </c>
      <c r="L79" s="2">
        <f t="shared" si="24"/>
        <v>8</v>
      </c>
      <c r="M79" t="str">
        <f t="shared" si="25"/>
        <v/>
      </c>
      <c r="N79" t="str">
        <f t="shared" si="35"/>
        <v/>
      </c>
      <c r="O79">
        <f t="shared" si="26"/>
        <v>37</v>
      </c>
      <c r="P79">
        <f t="shared" si="36"/>
        <v>16</v>
      </c>
      <c r="Q79" t="str">
        <f t="shared" si="27"/>
        <v/>
      </c>
      <c r="R79" t="str">
        <f t="shared" si="37"/>
        <v/>
      </c>
      <c r="S79" t="str">
        <f t="shared" si="28"/>
        <v/>
      </c>
      <c r="T79" t="str">
        <f t="shared" si="38"/>
        <v/>
      </c>
      <c r="U79">
        <f t="shared" si="29"/>
        <v>37</v>
      </c>
      <c r="V79">
        <f t="shared" si="39"/>
        <v>16</v>
      </c>
      <c r="W79" t="str">
        <f t="shared" si="30"/>
        <v/>
      </c>
      <c r="X79" t="str">
        <f t="shared" si="40"/>
        <v/>
      </c>
      <c r="Y79" t="str">
        <f t="shared" si="31"/>
        <v/>
      </c>
      <c r="Z79" t="str">
        <f t="shared" si="41"/>
        <v/>
      </c>
      <c r="AA79">
        <f t="shared" si="32"/>
        <v>37</v>
      </c>
      <c r="AB79">
        <f t="shared" si="42"/>
        <v>8</v>
      </c>
      <c r="AC79">
        <f t="shared" si="33"/>
        <v>37</v>
      </c>
      <c r="AD79">
        <f t="shared" si="43"/>
        <v>8</v>
      </c>
      <c r="AE79" t="str">
        <f t="shared" si="34"/>
        <v/>
      </c>
      <c r="AF79" t="str">
        <f t="shared" si="44"/>
        <v/>
      </c>
      <c r="AG79">
        <f>COUNTIF('All Runners'!$A$5:$A$304,A79)</f>
        <v>1</v>
      </c>
    </row>
    <row r="80" spans="1:33" x14ac:dyDescent="0.25">
      <c r="A80" s="10">
        <v>38</v>
      </c>
      <c r="B80" s="94" t="str">
        <f t="shared" si="20"/>
        <v>Angel Daniel</v>
      </c>
      <c r="C80" s="94"/>
      <c r="D80" s="94"/>
      <c r="E80" s="94"/>
      <c r="F80" s="94"/>
      <c r="G80" s="93" t="str">
        <f t="shared" si="21"/>
        <v>S</v>
      </c>
      <c r="H80" s="93"/>
      <c r="I80" s="93"/>
      <c r="J80" s="77" t="str">
        <f t="shared" si="22"/>
        <v>JV</v>
      </c>
      <c r="K80" s="51" t="str">
        <f t="shared" si="23"/>
        <v>21.36</v>
      </c>
      <c r="L80" s="2">
        <f t="shared" si="24"/>
        <v>9</v>
      </c>
      <c r="M80" t="str">
        <f t="shared" si="25"/>
        <v/>
      </c>
      <c r="N80" t="str">
        <f t="shared" si="35"/>
        <v/>
      </c>
      <c r="O80" t="str">
        <f t="shared" si="26"/>
        <v/>
      </c>
      <c r="P80" t="str">
        <f t="shared" si="36"/>
        <v/>
      </c>
      <c r="Q80" t="str">
        <f t="shared" si="27"/>
        <v/>
      </c>
      <c r="R80" t="str">
        <f t="shared" si="37"/>
        <v/>
      </c>
      <c r="S80" t="str">
        <f t="shared" si="28"/>
        <v/>
      </c>
      <c r="T80" t="str">
        <f t="shared" si="38"/>
        <v/>
      </c>
      <c r="U80" t="str">
        <f t="shared" si="29"/>
        <v/>
      </c>
      <c r="V80" t="str">
        <f t="shared" si="39"/>
        <v/>
      </c>
      <c r="W80" t="str">
        <f t="shared" si="30"/>
        <v/>
      </c>
      <c r="X80" t="str">
        <f t="shared" si="40"/>
        <v/>
      </c>
      <c r="Y80" t="str">
        <f t="shared" si="31"/>
        <v/>
      </c>
      <c r="Z80" t="str">
        <f t="shared" si="41"/>
        <v/>
      </c>
      <c r="AA80" t="str">
        <f t="shared" si="32"/>
        <v/>
      </c>
      <c r="AB80" t="str">
        <f t="shared" si="42"/>
        <v/>
      </c>
      <c r="AC80" t="str">
        <f t="shared" si="33"/>
        <v/>
      </c>
      <c r="AD80" t="str">
        <f t="shared" si="43"/>
        <v/>
      </c>
      <c r="AE80" t="str">
        <f t="shared" si="34"/>
        <v/>
      </c>
      <c r="AF80" t="str">
        <f t="shared" si="44"/>
        <v/>
      </c>
      <c r="AG80">
        <f>COUNTIF('All Runners'!$A$5:$A$304,A80)</f>
        <v>1</v>
      </c>
    </row>
    <row r="81" spans="1:33" x14ac:dyDescent="0.25">
      <c r="A81" s="10">
        <v>39</v>
      </c>
      <c r="B81" s="94" t="str">
        <f t="shared" si="20"/>
        <v>Romano, Ethan</v>
      </c>
      <c r="C81" s="94"/>
      <c r="D81" s="94"/>
      <c r="E81" s="94"/>
      <c r="F81" s="94"/>
      <c r="G81" s="93" t="str">
        <f t="shared" si="21"/>
        <v>MT</v>
      </c>
      <c r="H81" s="93"/>
      <c r="I81" s="93"/>
      <c r="J81" s="77" t="str">
        <f t="shared" si="22"/>
        <v>JV</v>
      </c>
      <c r="K81" s="51" t="str">
        <f t="shared" si="23"/>
        <v>21.37</v>
      </c>
      <c r="L81" s="2">
        <f t="shared" si="24"/>
        <v>18</v>
      </c>
      <c r="M81" t="str">
        <f t="shared" si="25"/>
        <v/>
      </c>
      <c r="N81" t="str">
        <f t="shared" si="35"/>
        <v/>
      </c>
      <c r="O81" t="str">
        <f t="shared" si="26"/>
        <v/>
      </c>
      <c r="P81" t="str">
        <f t="shared" si="36"/>
        <v/>
      </c>
      <c r="Q81" t="str">
        <f t="shared" si="27"/>
        <v/>
      </c>
      <c r="R81" t="str">
        <f t="shared" si="37"/>
        <v/>
      </c>
      <c r="S81" t="str">
        <f t="shared" si="28"/>
        <v/>
      </c>
      <c r="T81" t="str">
        <f t="shared" si="38"/>
        <v/>
      </c>
      <c r="U81" t="str">
        <f t="shared" si="29"/>
        <v/>
      </c>
      <c r="V81" t="str">
        <f t="shared" si="39"/>
        <v/>
      </c>
      <c r="W81" t="str">
        <f t="shared" si="30"/>
        <v/>
      </c>
      <c r="X81" t="str">
        <f t="shared" si="40"/>
        <v/>
      </c>
      <c r="Y81" t="str">
        <f t="shared" si="31"/>
        <v/>
      </c>
      <c r="Z81" t="str">
        <f t="shared" si="41"/>
        <v/>
      </c>
      <c r="AA81" t="str">
        <f t="shared" si="32"/>
        <v/>
      </c>
      <c r="AB81" t="str">
        <f t="shared" si="42"/>
        <v/>
      </c>
      <c r="AC81" t="str">
        <f t="shared" si="33"/>
        <v/>
      </c>
      <c r="AD81" t="str">
        <f t="shared" si="43"/>
        <v/>
      </c>
      <c r="AE81" t="str">
        <f t="shared" si="34"/>
        <v/>
      </c>
      <c r="AF81" t="str">
        <f t="shared" si="44"/>
        <v/>
      </c>
      <c r="AG81">
        <f>COUNTIF('All Runners'!$A$5:$A$304,A81)</f>
        <v>1</v>
      </c>
    </row>
    <row r="82" spans="1:33" x14ac:dyDescent="0.25">
      <c r="A82" s="10">
        <v>40</v>
      </c>
      <c r="B82" s="94" t="str">
        <f t="shared" si="20"/>
        <v>Bare, Zach</v>
      </c>
      <c r="C82" s="94"/>
      <c r="D82" s="94"/>
      <c r="E82" s="94"/>
      <c r="F82" s="94"/>
      <c r="G82" s="93" t="str">
        <f t="shared" si="21"/>
        <v>CC</v>
      </c>
      <c r="H82" s="93"/>
      <c r="I82" s="93"/>
      <c r="J82" s="77" t="str">
        <f t="shared" si="22"/>
        <v>JV</v>
      </c>
      <c r="K82" s="51" t="str">
        <f t="shared" si="23"/>
        <v>21.41</v>
      </c>
      <c r="L82" s="2">
        <f t="shared" si="24"/>
        <v>13</v>
      </c>
      <c r="M82" t="str">
        <f t="shared" si="25"/>
        <v/>
      </c>
      <c r="N82" t="str">
        <f t="shared" si="35"/>
        <v/>
      </c>
      <c r="O82" t="str">
        <f t="shared" si="26"/>
        <v/>
      </c>
      <c r="P82" t="str">
        <f t="shared" si="36"/>
        <v/>
      </c>
      <c r="Q82" t="str">
        <f t="shared" si="27"/>
        <v/>
      </c>
      <c r="R82" t="str">
        <f t="shared" si="37"/>
        <v/>
      </c>
      <c r="S82" t="str">
        <f t="shared" si="28"/>
        <v/>
      </c>
      <c r="T82" t="str">
        <f t="shared" si="38"/>
        <v/>
      </c>
      <c r="U82" t="str">
        <f t="shared" si="29"/>
        <v/>
      </c>
      <c r="V82" t="str">
        <f t="shared" si="39"/>
        <v/>
      </c>
      <c r="W82" t="str">
        <f t="shared" si="30"/>
        <v/>
      </c>
      <c r="X82" t="str">
        <f t="shared" si="40"/>
        <v/>
      </c>
      <c r="Y82" t="str">
        <f t="shared" si="31"/>
        <v/>
      </c>
      <c r="Z82" t="str">
        <f t="shared" si="41"/>
        <v/>
      </c>
      <c r="AA82" t="str">
        <f t="shared" si="32"/>
        <v/>
      </c>
      <c r="AB82" t="str">
        <f t="shared" si="42"/>
        <v/>
      </c>
      <c r="AC82" t="str">
        <f t="shared" si="33"/>
        <v/>
      </c>
      <c r="AD82" t="str">
        <f t="shared" si="43"/>
        <v/>
      </c>
      <c r="AE82" t="str">
        <f t="shared" si="34"/>
        <v/>
      </c>
      <c r="AF82" t="str">
        <f t="shared" si="44"/>
        <v/>
      </c>
      <c r="AG82">
        <f>COUNTIF('All Runners'!$A$5:$A$304,A82)</f>
        <v>1</v>
      </c>
    </row>
    <row r="83" spans="1:33" x14ac:dyDescent="0.25">
      <c r="A83" s="10">
        <v>41</v>
      </c>
      <c r="B83" s="94" t="str">
        <f t="shared" si="20"/>
        <v/>
      </c>
      <c r="C83" s="94"/>
      <c r="D83" s="94"/>
      <c r="E83" s="94"/>
      <c r="F83" s="94"/>
      <c r="G83" s="93" t="str">
        <f t="shared" si="21"/>
        <v/>
      </c>
      <c r="H83" s="93"/>
      <c r="I83" s="93"/>
      <c r="J83" s="77" t="str">
        <f t="shared" si="22"/>
        <v/>
      </c>
      <c r="K83" s="51" t="str">
        <f t="shared" si="23"/>
        <v/>
      </c>
      <c r="L83" s="2" t="str">
        <f t="shared" si="24"/>
        <v/>
      </c>
      <c r="M83" t="str">
        <f t="shared" si="25"/>
        <v/>
      </c>
      <c r="N83" t="str">
        <f t="shared" si="35"/>
        <v/>
      </c>
      <c r="O83" t="str">
        <f t="shared" si="26"/>
        <v/>
      </c>
      <c r="P83" t="str">
        <f t="shared" si="36"/>
        <v/>
      </c>
      <c r="Q83" t="str">
        <f t="shared" si="27"/>
        <v/>
      </c>
      <c r="R83" t="str">
        <f t="shared" si="37"/>
        <v/>
      </c>
      <c r="S83" t="str">
        <f t="shared" si="28"/>
        <v/>
      </c>
      <c r="T83" t="str">
        <f t="shared" si="38"/>
        <v/>
      </c>
      <c r="U83" t="str">
        <f t="shared" si="29"/>
        <v/>
      </c>
      <c r="V83" t="str">
        <f t="shared" si="39"/>
        <v/>
      </c>
      <c r="W83" t="str">
        <f t="shared" si="30"/>
        <v/>
      </c>
      <c r="X83" t="str">
        <f t="shared" si="40"/>
        <v/>
      </c>
      <c r="Y83" t="str">
        <f t="shared" si="31"/>
        <v/>
      </c>
      <c r="Z83" t="str">
        <f t="shared" si="41"/>
        <v/>
      </c>
      <c r="AA83" t="str">
        <f t="shared" si="32"/>
        <v/>
      </c>
      <c r="AB83" t="str">
        <f t="shared" si="42"/>
        <v/>
      </c>
      <c r="AC83" t="str">
        <f t="shared" si="33"/>
        <v/>
      </c>
      <c r="AD83" t="str">
        <f t="shared" si="43"/>
        <v/>
      </c>
      <c r="AE83" t="str">
        <f t="shared" si="34"/>
        <v/>
      </c>
      <c r="AF83" t="str">
        <f t="shared" si="44"/>
        <v/>
      </c>
      <c r="AG83">
        <f>COUNTIF('All Runners'!$A$5:$A$304,A83)</f>
        <v>0</v>
      </c>
    </row>
    <row r="84" spans="1:33" x14ac:dyDescent="0.25">
      <c r="A84" s="10">
        <v>42</v>
      </c>
      <c r="B84" s="94" t="str">
        <f t="shared" si="20"/>
        <v>Kyle Stively</v>
      </c>
      <c r="C84" s="94"/>
      <c r="D84" s="94"/>
      <c r="E84" s="94"/>
      <c r="F84" s="94"/>
      <c r="G84" s="93" t="str">
        <f t="shared" si="21"/>
        <v>S</v>
      </c>
      <c r="H84" s="93"/>
      <c r="I84" s="93"/>
      <c r="J84" s="77" t="str">
        <f t="shared" si="22"/>
        <v>JV</v>
      </c>
      <c r="K84" s="51" t="str">
        <f t="shared" si="23"/>
        <v>22.26</v>
      </c>
      <c r="L84" s="2">
        <f t="shared" si="24"/>
        <v>10</v>
      </c>
      <c r="M84" t="str">
        <f t="shared" si="25"/>
        <v/>
      </c>
      <c r="N84" t="str">
        <f t="shared" si="35"/>
        <v/>
      </c>
      <c r="O84" t="str">
        <f t="shared" si="26"/>
        <v/>
      </c>
      <c r="P84" t="str">
        <f t="shared" si="36"/>
        <v/>
      </c>
      <c r="Q84" t="str">
        <f t="shared" si="27"/>
        <v/>
      </c>
      <c r="R84" t="str">
        <f t="shared" si="37"/>
        <v/>
      </c>
      <c r="S84" t="str">
        <f t="shared" si="28"/>
        <v/>
      </c>
      <c r="T84" t="str">
        <f t="shared" si="38"/>
        <v/>
      </c>
      <c r="U84" t="str">
        <f t="shared" si="29"/>
        <v/>
      </c>
      <c r="V84" t="str">
        <f t="shared" si="39"/>
        <v/>
      </c>
      <c r="W84" t="str">
        <f t="shared" si="30"/>
        <v/>
      </c>
      <c r="X84" t="str">
        <f t="shared" si="40"/>
        <v/>
      </c>
      <c r="Y84" t="str">
        <f t="shared" si="31"/>
        <v/>
      </c>
      <c r="Z84" t="str">
        <f t="shared" si="41"/>
        <v/>
      </c>
      <c r="AA84" t="str">
        <f t="shared" si="32"/>
        <v/>
      </c>
      <c r="AB84" t="str">
        <f t="shared" si="42"/>
        <v/>
      </c>
      <c r="AC84" t="str">
        <f t="shared" si="33"/>
        <v/>
      </c>
      <c r="AD84" t="str">
        <f t="shared" si="43"/>
        <v/>
      </c>
      <c r="AE84" t="str">
        <f t="shared" si="34"/>
        <v/>
      </c>
      <c r="AF84" t="str">
        <f t="shared" si="44"/>
        <v/>
      </c>
      <c r="AG84">
        <f>COUNTIF('All Runners'!$A$5:$A$304,A84)</f>
        <v>1</v>
      </c>
    </row>
    <row r="85" spans="1:33" x14ac:dyDescent="0.25">
      <c r="A85" s="10">
        <v>43</v>
      </c>
      <c r="B85" s="94" t="str">
        <f t="shared" si="20"/>
        <v>Mason Sinclair</v>
      </c>
      <c r="C85" s="94"/>
      <c r="D85" s="94"/>
      <c r="E85" s="94"/>
      <c r="F85" s="94"/>
      <c r="G85" s="93" t="str">
        <f t="shared" si="21"/>
        <v>S</v>
      </c>
      <c r="H85" s="93"/>
      <c r="I85" s="93"/>
      <c r="J85" s="77" t="str">
        <f t="shared" si="22"/>
        <v>JV</v>
      </c>
      <c r="K85" s="51" t="str">
        <f t="shared" si="23"/>
        <v>22.30</v>
      </c>
      <c r="L85" s="2">
        <f t="shared" si="24"/>
        <v>11</v>
      </c>
      <c r="M85" t="str">
        <f t="shared" si="25"/>
        <v/>
      </c>
      <c r="N85" t="str">
        <f t="shared" si="35"/>
        <v/>
      </c>
      <c r="O85" t="str">
        <f t="shared" si="26"/>
        <v/>
      </c>
      <c r="P85" t="str">
        <f t="shared" si="36"/>
        <v/>
      </c>
      <c r="Q85" t="str">
        <f t="shared" si="27"/>
        <v/>
      </c>
      <c r="R85" t="str">
        <f t="shared" si="37"/>
        <v/>
      </c>
      <c r="S85" t="str">
        <f t="shared" si="28"/>
        <v/>
      </c>
      <c r="T85" t="str">
        <f t="shared" si="38"/>
        <v/>
      </c>
      <c r="U85" t="str">
        <f t="shared" si="29"/>
        <v/>
      </c>
      <c r="V85" t="str">
        <f t="shared" si="39"/>
        <v/>
      </c>
      <c r="W85" t="str">
        <f t="shared" si="30"/>
        <v/>
      </c>
      <c r="X85" t="str">
        <f t="shared" si="40"/>
        <v/>
      </c>
      <c r="Y85" t="str">
        <f t="shared" si="31"/>
        <v/>
      </c>
      <c r="Z85" t="str">
        <f t="shared" si="41"/>
        <v/>
      </c>
      <c r="AA85" t="str">
        <f t="shared" si="32"/>
        <v/>
      </c>
      <c r="AB85" t="str">
        <f t="shared" si="42"/>
        <v/>
      </c>
      <c r="AC85" t="str">
        <f t="shared" si="33"/>
        <v/>
      </c>
      <c r="AD85" t="str">
        <f t="shared" si="43"/>
        <v/>
      </c>
      <c r="AE85" t="str">
        <f t="shared" si="34"/>
        <v/>
      </c>
      <c r="AF85" t="str">
        <f t="shared" si="44"/>
        <v/>
      </c>
      <c r="AG85">
        <f>COUNTIF('All Runners'!$A$5:$A$304,A85)</f>
        <v>1</v>
      </c>
    </row>
    <row r="86" spans="1:33" x14ac:dyDescent="0.25">
      <c r="A86" s="10">
        <v>44</v>
      </c>
      <c r="B86" s="94" t="str">
        <f t="shared" si="20"/>
        <v>Oster, Nicholas</v>
      </c>
      <c r="C86" s="94"/>
      <c r="D86" s="94"/>
      <c r="E86" s="94"/>
      <c r="F86" s="94"/>
      <c r="G86" s="93" t="str">
        <f t="shared" si="21"/>
        <v>MT</v>
      </c>
      <c r="H86" s="93"/>
      <c r="I86" s="93"/>
      <c r="J86" s="77" t="str">
        <f t="shared" si="22"/>
        <v>JV</v>
      </c>
      <c r="K86" s="51" t="str">
        <f t="shared" si="23"/>
        <v>22.37</v>
      </c>
      <c r="L86" s="2">
        <f t="shared" si="24"/>
        <v>19</v>
      </c>
      <c r="M86" t="str">
        <f t="shared" si="25"/>
        <v/>
      </c>
      <c r="N86" t="str">
        <f t="shared" si="35"/>
        <v/>
      </c>
      <c r="O86" t="str">
        <f t="shared" si="26"/>
        <v/>
      </c>
      <c r="P86" t="str">
        <f t="shared" si="36"/>
        <v/>
      </c>
      <c r="Q86" t="str">
        <f t="shared" si="27"/>
        <v/>
      </c>
      <c r="R86" t="str">
        <f t="shared" si="37"/>
        <v/>
      </c>
      <c r="S86" t="str">
        <f t="shared" si="28"/>
        <v/>
      </c>
      <c r="T86" t="str">
        <f t="shared" si="38"/>
        <v/>
      </c>
      <c r="U86" t="str">
        <f t="shared" si="29"/>
        <v/>
      </c>
      <c r="V86" t="str">
        <f t="shared" si="39"/>
        <v/>
      </c>
      <c r="W86" t="str">
        <f t="shared" si="30"/>
        <v/>
      </c>
      <c r="X86" t="str">
        <f t="shared" si="40"/>
        <v/>
      </c>
      <c r="Y86" t="str">
        <f t="shared" si="31"/>
        <v/>
      </c>
      <c r="Z86" t="str">
        <f t="shared" si="41"/>
        <v/>
      </c>
      <c r="AA86" t="str">
        <f t="shared" si="32"/>
        <v/>
      </c>
      <c r="AB86" t="str">
        <f t="shared" si="42"/>
        <v/>
      </c>
      <c r="AC86" t="str">
        <f t="shared" si="33"/>
        <v/>
      </c>
      <c r="AD86" t="str">
        <f t="shared" si="43"/>
        <v/>
      </c>
      <c r="AE86" t="str">
        <f t="shared" si="34"/>
        <v/>
      </c>
      <c r="AF86" t="str">
        <f t="shared" si="44"/>
        <v/>
      </c>
      <c r="AG86">
        <f>COUNTIF('All Runners'!$A$5:$A$304,A86)</f>
        <v>1</v>
      </c>
    </row>
    <row r="87" spans="1:33" x14ac:dyDescent="0.25">
      <c r="A87" s="10">
        <v>45</v>
      </c>
      <c r="B87" s="94" t="str">
        <f t="shared" si="20"/>
        <v>Arnold, Aidan</v>
      </c>
      <c r="C87" s="94"/>
      <c r="D87" s="94"/>
      <c r="E87" s="94"/>
      <c r="F87" s="94"/>
      <c r="G87" s="93" t="str">
        <f t="shared" si="21"/>
        <v>MT</v>
      </c>
      <c r="H87" s="93"/>
      <c r="I87" s="93"/>
      <c r="J87" s="77" t="str">
        <f t="shared" si="22"/>
        <v>JV</v>
      </c>
      <c r="K87" s="51" t="str">
        <f t="shared" si="23"/>
        <v>22.38</v>
      </c>
      <c r="L87" s="2">
        <f t="shared" si="24"/>
        <v>20</v>
      </c>
      <c r="M87" t="str">
        <f t="shared" si="25"/>
        <v/>
      </c>
      <c r="N87" t="str">
        <f t="shared" si="35"/>
        <v/>
      </c>
      <c r="O87" t="str">
        <f t="shared" si="26"/>
        <v/>
      </c>
      <c r="P87" t="str">
        <f t="shared" si="36"/>
        <v/>
      </c>
      <c r="Q87" t="str">
        <f t="shared" si="27"/>
        <v/>
      </c>
      <c r="R87" t="str">
        <f t="shared" si="37"/>
        <v/>
      </c>
      <c r="S87" t="str">
        <f t="shared" si="28"/>
        <v/>
      </c>
      <c r="T87" t="str">
        <f t="shared" si="38"/>
        <v/>
      </c>
      <c r="U87" t="str">
        <f t="shared" si="29"/>
        <v/>
      </c>
      <c r="V87" t="str">
        <f t="shared" si="39"/>
        <v/>
      </c>
      <c r="W87" t="str">
        <f t="shared" si="30"/>
        <v/>
      </c>
      <c r="X87" t="str">
        <f t="shared" si="40"/>
        <v/>
      </c>
      <c r="Y87" t="str">
        <f t="shared" si="31"/>
        <v/>
      </c>
      <c r="Z87" t="str">
        <f t="shared" si="41"/>
        <v/>
      </c>
      <c r="AA87" t="str">
        <f t="shared" si="32"/>
        <v/>
      </c>
      <c r="AB87" t="str">
        <f t="shared" si="42"/>
        <v/>
      </c>
      <c r="AC87" t="str">
        <f t="shared" si="33"/>
        <v/>
      </c>
      <c r="AD87" t="str">
        <f t="shared" si="43"/>
        <v/>
      </c>
      <c r="AE87" t="str">
        <f t="shared" si="34"/>
        <v/>
      </c>
      <c r="AF87" t="str">
        <f t="shared" si="44"/>
        <v/>
      </c>
      <c r="AG87">
        <f>COUNTIF('All Runners'!$A$5:$A$304,A87)</f>
        <v>1</v>
      </c>
    </row>
    <row r="88" spans="1:33" x14ac:dyDescent="0.25">
      <c r="A88" s="10">
        <v>46</v>
      </c>
      <c r="B88" s="94" t="str">
        <f t="shared" si="20"/>
        <v>Liam Findley</v>
      </c>
      <c r="C88" s="94"/>
      <c r="D88" s="94"/>
      <c r="E88" s="94"/>
      <c r="F88" s="94"/>
      <c r="G88" s="93" t="str">
        <f t="shared" si="21"/>
        <v>S</v>
      </c>
      <c r="H88" s="93"/>
      <c r="I88" s="93"/>
      <c r="J88" s="77" t="str">
        <f t="shared" si="22"/>
        <v>JV</v>
      </c>
      <c r="K88" s="51" t="str">
        <f t="shared" si="23"/>
        <v>22.50</v>
      </c>
      <c r="L88" s="2">
        <f t="shared" si="24"/>
        <v>12</v>
      </c>
      <c r="M88" t="str">
        <f t="shared" si="25"/>
        <v/>
      </c>
      <c r="N88" t="str">
        <f t="shared" si="35"/>
        <v/>
      </c>
      <c r="O88" t="str">
        <f t="shared" si="26"/>
        <v/>
      </c>
      <c r="P88" t="str">
        <f t="shared" si="36"/>
        <v/>
      </c>
      <c r="Q88" t="str">
        <f t="shared" si="27"/>
        <v/>
      </c>
      <c r="R88" t="str">
        <f t="shared" si="37"/>
        <v/>
      </c>
      <c r="S88" t="str">
        <f t="shared" si="28"/>
        <v/>
      </c>
      <c r="T88" t="str">
        <f t="shared" si="38"/>
        <v/>
      </c>
      <c r="U88" t="str">
        <f t="shared" si="29"/>
        <v/>
      </c>
      <c r="V88" t="str">
        <f t="shared" si="39"/>
        <v/>
      </c>
      <c r="W88" t="str">
        <f t="shared" si="30"/>
        <v/>
      </c>
      <c r="X88" t="str">
        <f t="shared" si="40"/>
        <v/>
      </c>
      <c r="Y88" t="str">
        <f t="shared" si="31"/>
        <v/>
      </c>
      <c r="Z88" t="str">
        <f t="shared" si="41"/>
        <v/>
      </c>
      <c r="AA88" t="str">
        <f t="shared" si="32"/>
        <v/>
      </c>
      <c r="AB88" t="str">
        <f t="shared" si="42"/>
        <v/>
      </c>
      <c r="AC88" t="str">
        <f t="shared" si="33"/>
        <v/>
      </c>
      <c r="AD88" t="str">
        <f t="shared" si="43"/>
        <v/>
      </c>
      <c r="AE88" t="str">
        <f t="shared" si="34"/>
        <v/>
      </c>
      <c r="AF88" t="str">
        <f t="shared" si="44"/>
        <v/>
      </c>
      <c r="AG88">
        <f>COUNTIF('All Runners'!$A$5:$A$304,A88)</f>
        <v>1</v>
      </c>
    </row>
    <row r="89" spans="1:33" x14ac:dyDescent="0.25">
      <c r="A89" s="10">
        <v>47</v>
      </c>
      <c r="B89" s="94" t="str">
        <f t="shared" si="20"/>
        <v>Gusavage, Andrew</v>
      </c>
      <c r="C89" s="94"/>
      <c r="D89" s="94"/>
      <c r="E89" s="94"/>
      <c r="F89" s="94"/>
      <c r="G89" s="93" t="str">
        <f t="shared" si="21"/>
        <v>MT</v>
      </c>
      <c r="H89" s="93"/>
      <c r="I89" s="93"/>
      <c r="J89" s="77" t="str">
        <f t="shared" si="22"/>
        <v>JV</v>
      </c>
      <c r="K89" s="51" t="str">
        <f t="shared" si="23"/>
        <v>22.51</v>
      </c>
      <c r="L89" s="2">
        <f t="shared" si="24"/>
        <v>21</v>
      </c>
      <c r="M89" t="str">
        <f t="shared" si="25"/>
        <v/>
      </c>
      <c r="N89" t="str">
        <f t="shared" si="35"/>
        <v/>
      </c>
      <c r="O89" t="str">
        <f t="shared" si="26"/>
        <v/>
      </c>
      <c r="P89" t="str">
        <f t="shared" si="36"/>
        <v/>
      </c>
      <c r="Q89" t="str">
        <f t="shared" si="27"/>
        <v/>
      </c>
      <c r="R89" t="str">
        <f t="shared" si="37"/>
        <v/>
      </c>
      <c r="S89" t="str">
        <f t="shared" si="28"/>
        <v/>
      </c>
      <c r="T89" t="str">
        <f t="shared" si="38"/>
        <v/>
      </c>
      <c r="U89" t="str">
        <f t="shared" si="29"/>
        <v/>
      </c>
      <c r="V89" t="str">
        <f t="shared" si="39"/>
        <v/>
      </c>
      <c r="W89" t="str">
        <f t="shared" si="30"/>
        <v/>
      </c>
      <c r="X89" t="str">
        <f t="shared" si="40"/>
        <v/>
      </c>
      <c r="Y89" t="str">
        <f t="shared" si="31"/>
        <v/>
      </c>
      <c r="Z89" t="str">
        <f t="shared" si="41"/>
        <v/>
      </c>
      <c r="AA89" t="str">
        <f t="shared" si="32"/>
        <v/>
      </c>
      <c r="AB89" t="str">
        <f t="shared" si="42"/>
        <v/>
      </c>
      <c r="AC89" t="str">
        <f t="shared" si="33"/>
        <v/>
      </c>
      <c r="AD89" t="str">
        <f t="shared" si="43"/>
        <v/>
      </c>
      <c r="AE89" t="str">
        <f t="shared" si="34"/>
        <v/>
      </c>
      <c r="AF89" t="str">
        <f t="shared" si="44"/>
        <v/>
      </c>
      <c r="AG89">
        <f>COUNTIF('All Runners'!$A$5:$A$304,A89)</f>
        <v>1</v>
      </c>
    </row>
    <row r="90" spans="1:33" x14ac:dyDescent="0.25">
      <c r="A90" s="10">
        <v>48</v>
      </c>
      <c r="B90" s="94" t="str">
        <f t="shared" si="20"/>
        <v>Brandon Daniel</v>
      </c>
      <c r="C90" s="94"/>
      <c r="D90" s="94"/>
      <c r="E90" s="94"/>
      <c r="F90" s="94"/>
      <c r="G90" s="93" t="str">
        <f t="shared" si="21"/>
        <v>S</v>
      </c>
      <c r="H90" s="93"/>
      <c r="I90" s="93"/>
      <c r="J90" s="77" t="str">
        <f t="shared" si="22"/>
        <v>JV</v>
      </c>
      <c r="K90" s="51" t="str">
        <f t="shared" si="23"/>
        <v>22.54</v>
      </c>
      <c r="L90" s="2">
        <f t="shared" si="24"/>
        <v>13</v>
      </c>
      <c r="M90" t="str">
        <f t="shared" si="25"/>
        <v/>
      </c>
      <c r="N90" t="str">
        <f t="shared" si="35"/>
        <v/>
      </c>
      <c r="O90" t="str">
        <f t="shared" si="26"/>
        <v/>
      </c>
      <c r="P90" t="str">
        <f t="shared" si="36"/>
        <v/>
      </c>
      <c r="Q90" t="str">
        <f t="shared" si="27"/>
        <v/>
      </c>
      <c r="R90" t="str">
        <f t="shared" si="37"/>
        <v/>
      </c>
      <c r="S90" t="str">
        <f t="shared" si="28"/>
        <v/>
      </c>
      <c r="T90" t="str">
        <f t="shared" si="38"/>
        <v/>
      </c>
      <c r="U90" t="str">
        <f t="shared" si="29"/>
        <v/>
      </c>
      <c r="V90" t="str">
        <f t="shared" si="39"/>
        <v/>
      </c>
      <c r="W90" t="str">
        <f t="shared" si="30"/>
        <v/>
      </c>
      <c r="X90" t="str">
        <f t="shared" si="40"/>
        <v/>
      </c>
      <c r="Y90" t="str">
        <f t="shared" si="31"/>
        <v/>
      </c>
      <c r="Z90" t="str">
        <f t="shared" si="41"/>
        <v/>
      </c>
      <c r="AA90" t="str">
        <f t="shared" si="32"/>
        <v/>
      </c>
      <c r="AB90" t="str">
        <f t="shared" si="42"/>
        <v/>
      </c>
      <c r="AC90" t="str">
        <f t="shared" si="33"/>
        <v/>
      </c>
      <c r="AD90" t="str">
        <f t="shared" si="43"/>
        <v/>
      </c>
      <c r="AE90" t="str">
        <f t="shared" si="34"/>
        <v/>
      </c>
      <c r="AF90" t="str">
        <f t="shared" si="44"/>
        <v/>
      </c>
      <c r="AG90">
        <f>COUNTIF('All Runners'!$A$5:$A$304,A90)</f>
        <v>1</v>
      </c>
    </row>
    <row r="91" spans="1:33" x14ac:dyDescent="0.25">
      <c r="A91" s="10">
        <v>49</v>
      </c>
      <c r="B91" s="94" t="str">
        <f t="shared" si="20"/>
        <v>Brill, Derek</v>
      </c>
      <c r="C91" s="94"/>
      <c r="D91" s="94"/>
      <c r="E91" s="94"/>
      <c r="F91" s="94"/>
      <c r="G91" s="93" t="str">
        <f t="shared" si="21"/>
        <v>MT</v>
      </c>
      <c r="H91" s="93"/>
      <c r="I91" s="93"/>
      <c r="J91" s="77" t="str">
        <f t="shared" si="22"/>
        <v>JV</v>
      </c>
      <c r="K91" s="51" t="str">
        <f t="shared" si="23"/>
        <v>22.56</v>
      </c>
      <c r="L91" s="2">
        <f t="shared" si="24"/>
        <v>22</v>
      </c>
      <c r="M91" t="str">
        <f t="shared" si="25"/>
        <v/>
      </c>
      <c r="N91" t="str">
        <f t="shared" si="35"/>
        <v/>
      </c>
      <c r="O91" t="str">
        <f t="shared" si="26"/>
        <v/>
      </c>
      <c r="P91" t="str">
        <f t="shared" si="36"/>
        <v/>
      </c>
      <c r="Q91" t="str">
        <f t="shared" si="27"/>
        <v/>
      </c>
      <c r="R91" t="str">
        <f t="shared" si="37"/>
        <v/>
      </c>
      <c r="S91" t="str">
        <f t="shared" si="28"/>
        <v/>
      </c>
      <c r="T91" t="str">
        <f t="shared" si="38"/>
        <v/>
      </c>
      <c r="U91" t="str">
        <f t="shared" si="29"/>
        <v/>
      </c>
      <c r="V91" t="str">
        <f t="shared" si="39"/>
        <v/>
      </c>
      <c r="W91" t="str">
        <f t="shared" si="30"/>
        <v/>
      </c>
      <c r="X91" t="str">
        <f t="shared" si="40"/>
        <v/>
      </c>
      <c r="Y91" t="str">
        <f t="shared" si="31"/>
        <v/>
      </c>
      <c r="Z91" t="str">
        <f t="shared" si="41"/>
        <v/>
      </c>
      <c r="AA91" t="str">
        <f t="shared" si="32"/>
        <v/>
      </c>
      <c r="AB91" t="str">
        <f t="shared" si="42"/>
        <v/>
      </c>
      <c r="AC91" t="str">
        <f t="shared" si="33"/>
        <v/>
      </c>
      <c r="AD91" t="str">
        <f t="shared" si="43"/>
        <v/>
      </c>
      <c r="AE91" t="str">
        <f t="shared" si="34"/>
        <v/>
      </c>
      <c r="AF91" t="str">
        <f t="shared" si="44"/>
        <v/>
      </c>
      <c r="AG91">
        <f>COUNTIF('All Runners'!$A$5:$A$304,A91)</f>
        <v>1</v>
      </c>
    </row>
    <row r="92" spans="1:33" x14ac:dyDescent="0.25">
      <c r="A92" s="10">
        <v>50</v>
      </c>
      <c r="B92" s="94" t="str">
        <f t="shared" si="20"/>
        <v>Marsden, Zach</v>
      </c>
      <c r="C92" s="94"/>
      <c r="D92" s="94"/>
      <c r="E92" s="94"/>
      <c r="F92" s="94"/>
      <c r="G92" s="93" t="str">
        <f t="shared" si="21"/>
        <v>CC</v>
      </c>
      <c r="H92" s="93"/>
      <c r="I92" s="93"/>
      <c r="J92" s="77" t="str">
        <f t="shared" si="22"/>
        <v>JV</v>
      </c>
      <c r="K92" s="51" t="str">
        <f t="shared" si="23"/>
        <v>23</v>
      </c>
      <c r="L92" s="2">
        <f t="shared" si="24"/>
        <v>14</v>
      </c>
      <c r="M92" t="str">
        <f t="shared" si="25"/>
        <v/>
      </c>
      <c r="N92" t="str">
        <f t="shared" si="35"/>
        <v/>
      </c>
      <c r="O92" t="str">
        <f t="shared" si="26"/>
        <v/>
      </c>
      <c r="P92" t="str">
        <f t="shared" si="36"/>
        <v/>
      </c>
      <c r="Q92" t="str">
        <f t="shared" si="27"/>
        <v/>
      </c>
      <c r="R92" t="str">
        <f t="shared" si="37"/>
        <v/>
      </c>
      <c r="S92" t="str">
        <f t="shared" si="28"/>
        <v/>
      </c>
      <c r="T92" t="str">
        <f t="shared" si="38"/>
        <v/>
      </c>
      <c r="U92" t="str">
        <f t="shared" si="29"/>
        <v/>
      </c>
      <c r="V92" t="str">
        <f t="shared" si="39"/>
        <v/>
      </c>
      <c r="W92" t="str">
        <f t="shared" si="30"/>
        <v/>
      </c>
      <c r="X92" t="str">
        <f t="shared" si="40"/>
        <v/>
      </c>
      <c r="Y92" t="str">
        <f t="shared" si="31"/>
        <v/>
      </c>
      <c r="Z92" t="str">
        <f t="shared" si="41"/>
        <v/>
      </c>
      <c r="AA92" t="str">
        <f t="shared" si="32"/>
        <v/>
      </c>
      <c r="AB92" t="str">
        <f t="shared" si="42"/>
        <v/>
      </c>
      <c r="AC92" t="str">
        <f t="shared" si="33"/>
        <v/>
      </c>
      <c r="AD92" t="str">
        <f t="shared" si="43"/>
        <v/>
      </c>
      <c r="AE92" t="str">
        <f t="shared" si="34"/>
        <v/>
      </c>
      <c r="AF92" t="str">
        <f t="shared" si="44"/>
        <v/>
      </c>
      <c r="AG92">
        <f>COUNTIF('All Runners'!$A$5:$A$304,A92)</f>
        <v>1</v>
      </c>
    </row>
    <row r="93" spans="1:33" x14ac:dyDescent="0.25">
      <c r="A93" s="10">
        <v>51</v>
      </c>
      <c r="B93" s="94" t="str">
        <f t="shared" si="20"/>
        <v>Emig, Micah</v>
      </c>
      <c r="C93" s="94"/>
      <c r="D93" s="94"/>
      <c r="E93" s="94"/>
      <c r="F93" s="94"/>
      <c r="G93" s="93" t="str">
        <f t="shared" si="21"/>
        <v>MT</v>
      </c>
      <c r="H93" s="93"/>
      <c r="I93" s="93"/>
      <c r="J93" s="77" t="str">
        <f t="shared" si="22"/>
        <v>JV</v>
      </c>
      <c r="K93" s="51" t="str">
        <f t="shared" si="23"/>
        <v>23.34</v>
      </c>
      <c r="L93" s="2">
        <f t="shared" si="24"/>
        <v>23</v>
      </c>
      <c r="M93" t="str">
        <f t="shared" si="25"/>
        <v/>
      </c>
      <c r="N93" t="str">
        <f t="shared" si="35"/>
        <v/>
      </c>
      <c r="O93" t="str">
        <f t="shared" si="26"/>
        <v/>
      </c>
      <c r="P93" t="str">
        <f t="shared" si="36"/>
        <v/>
      </c>
      <c r="Q93" t="str">
        <f t="shared" si="27"/>
        <v/>
      </c>
      <c r="R93" t="str">
        <f t="shared" si="37"/>
        <v/>
      </c>
      <c r="S93" t="str">
        <f t="shared" si="28"/>
        <v/>
      </c>
      <c r="T93" t="str">
        <f t="shared" si="38"/>
        <v/>
      </c>
      <c r="U93" t="str">
        <f t="shared" si="29"/>
        <v/>
      </c>
      <c r="V93" t="str">
        <f t="shared" si="39"/>
        <v/>
      </c>
      <c r="W93" t="str">
        <f t="shared" si="30"/>
        <v/>
      </c>
      <c r="X93" t="str">
        <f t="shared" si="40"/>
        <v/>
      </c>
      <c r="Y93" t="str">
        <f t="shared" si="31"/>
        <v/>
      </c>
      <c r="Z93" t="str">
        <f t="shared" si="41"/>
        <v/>
      </c>
      <c r="AA93" t="str">
        <f t="shared" si="32"/>
        <v/>
      </c>
      <c r="AB93" t="str">
        <f t="shared" si="42"/>
        <v/>
      </c>
      <c r="AC93" t="str">
        <f t="shared" si="33"/>
        <v/>
      </c>
      <c r="AD93" t="str">
        <f t="shared" si="43"/>
        <v/>
      </c>
      <c r="AE93" t="str">
        <f t="shared" si="34"/>
        <v/>
      </c>
      <c r="AF93" t="str">
        <f t="shared" si="44"/>
        <v/>
      </c>
      <c r="AG93">
        <f>COUNTIF('All Runners'!$A$5:$A$304,A93)</f>
        <v>1</v>
      </c>
    </row>
    <row r="94" spans="1:33" x14ac:dyDescent="0.25">
      <c r="A94" s="10">
        <v>52</v>
      </c>
      <c r="B94" s="94" t="str">
        <f t="shared" si="20"/>
        <v>Wilk, Travis</v>
      </c>
      <c r="C94" s="94"/>
      <c r="D94" s="94"/>
      <c r="E94" s="94"/>
      <c r="F94" s="94"/>
      <c r="G94" s="93" t="str">
        <f t="shared" si="21"/>
        <v>MT</v>
      </c>
      <c r="H94" s="93"/>
      <c r="I94" s="93"/>
      <c r="J94" s="77" t="str">
        <f t="shared" si="22"/>
        <v>JV</v>
      </c>
      <c r="K94" s="51" t="str">
        <f t="shared" si="23"/>
        <v>23.53</v>
      </c>
      <c r="L94" s="2">
        <f t="shared" si="24"/>
        <v>24</v>
      </c>
      <c r="M94" t="str">
        <f t="shared" si="25"/>
        <v/>
      </c>
      <c r="N94" t="str">
        <f t="shared" si="35"/>
        <v/>
      </c>
      <c r="O94" t="str">
        <f t="shared" si="26"/>
        <v/>
      </c>
      <c r="P94" t="str">
        <f t="shared" si="36"/>
        <v/>
      </c>
      <c r="Q94" t="str">
        <f t="shared" si="27"/>
        <v/>
      </c>
      <c r="R94" t="str">
        <f t="shared" si="37"/>
        <v/>
      </c>
      <c r="S94" t="str">
        <f t="shared" si="28"/>
        <v/>
      </c>
      <c r="T94" t="str">
        <f t="shared" si="38"/>
        <v/>
      </c>
      <c r="U94" t="str">
        <f t="shared" si="29"/>
        <v/>
      </c>
      <c r="V94" t="str">
        <f t="shared" si="39"/>
        <v/>
      </c>
      <c r="W94" t="str">
        <f t="shared" si="30"/>
        <v/>
      </c>
      <c r="X94" t="str">
        <f t="shared" si="40"/>
        <v/>
      </c>
      <c r="Y94" t="str">
        <f t="shared" si="31"/>
        <v/>
      </c>
      <c r="Z94" t="str">
        <f t="shared" si="41"/>
        <v/>
      </c>
      <c r="AA94" t="str">
        <f t="shared" si="32"/>
        <v/>
      </c>
      <c r="AB94" t="str">
        <f t="shared" si="42"/>
        <v/>
      </c>
      <c r="AC94" t="str">
        <f t="shared" si="33"/>
        <v/>
      </c>
      <c r="AD94" t="str">
        <f t="shared" si="43"/>
        <v/>
      </c>
      <c r="AE94" t="str">
        <f t="shared" si="34"/>
        <v/>
      </c>
      <c r="AF94" t="str">
        <f t="shared" si="44"/>
        <v/>
      </c>
      <c r="AG94">
        <f>COUNTIF('All Runners'!$A$5:$A$304,A94)</f>
        <v>1</v>
      </c>
    </row>
    <row r="95" spans="1:33" x14ac:dyDescent="0.25">
      <c r="A95" s="10">
        <v>53</v>
      </c>
      <c r="B95" s="94" t="str">
        <f t="shared" si="20"/>
        <v>Sean Keller</v>
      </c>
      <c r="C95" s="94"/>
      <c r="D95" s="94"/>
      <c r="E95" s="94"/>
      <c r="F95" s="94"/>
      <c r="G95" s="93" t="str">
        <f t="shared" si="21"/>
        <v>S</v>
      </c>
      <c r="H95" s="93"/>
      <c r="I95" s="93"/>
      <c r="J95" s="77" t="str">
        <f t="shared" si="22"/>
        <v>JV</v>
      </c>
      <c r="K95" s="51" t="str">
        <f t="shared" si="23"/>
        <v>23.58</v>
      </c>
      <c r="L95" s="2">
        <f t="shared" si="24"/>
        <v>14</v>
      </c>
      <c r="M95" t="str">
        <f t="shared" si="25"/>
        <v/>
      </c>
      <c r="N95" t="str">
        <f t="shared" si="35"/>
        <v/>
      </c>
      <c r="O95" t="str">
        <f t="shared" si="26"/>
        <v/>
      </c>
      <c r="P95" t="str">
        <f t="shared" si="36"/>
        <v/>
      </c>
      <c r="Q95" t="str">
        <f t="shared" si="27"/>
        <v/>
      </c>
      <c r="R95" t="str">
        <f t="shared" si="37"/>
        <v/>
      </c>
      <c r="S95" t="str">
        <f t="shared" si="28"/>
        <v/>
      </c>
      <c r="T95" t="str">
        <f t="shared" si="38"/>
        <v/>
      </c>
      <c r="U95" t="str">
        <f t="shared" si="29"/>
        <v/>
      </c>
      <c r="V95" t="str">
        <f t="shared" si="39"/>
        <v/>
      </c>
      <c r="W95" t="str">
        <f t="shared" si="30"/>
        <v/>
      </c>
      <c r="X95" t="str">
        <f t="shared" si="40"/>
        <v/>
      </c>
      <c r="Y95" t="str">
        <f t="shared" si="31"/>
        <v/>
      </c>
      <c r="Z95" t="str">
        <f t="shared" si="41"/>
        <v/>
      </c>
      <c r="AA95" t="str">
        <f t="shared" si="32"/>
        <v/>
      </c>
      <c r="AB95" t="str">
        <f t="shared" si="42"/>
        <v/>
      </c>
      <c r="AC95" t="str">
        <f t="shared" si="33"/>
        <v/>
      </c>
      <c r="AD95" t="str">
        <f t="shared" si="43"/>
        <v/>
      </c>
      <c r="AE95" t="str">
        <f t="shared" si="34"/>
        <v/>
      </c>
      <c r="AF95" t="str">
        <f t="shared" si="44"/>
        <v/>
      </c>
      <c r="AG95">
        <f>COUNTIF('All Runners'!$A$5:$A$304,A95)</f>
        <v>1</v>
      </c>
    </row>
    <row r="96" spans="1:33" x14ac:dyDescent="0.25">
      <c r="A96" s="10">
        <v>54</v>
      </c>
      <c r="B96" s="94" t="str">
        <f t="shared" si="20"/>
        <v>Gibble, Drew</v>
      </c>
      <c r="C96" s="94"/>
      <c r="D96" s="94"/>
      <c r="E96" s="94"/>
      <c r="F96" s="94"/>
      <c r="G96" s="93" t="str">
        <f t="shared" si="21"/>
        <v>MT</v>
      </c>
      <c r="H96" s="93"/>
      <c r="I96" s="93"/>
      <c r="J96" s="77" t="str">
        <f t="shared" si="22"/>
        <v>JV</v>
      </c>
      <c r="K96" s="51" t="str">
        <f t="shared" si="23"/>
        <v>24.01</v>
      </c>
      <c r="L96" s="2">
        <f t="shared" si="24"/>
        <v>25</v>
      </c>
      <c r="M96" t="str">
        <f t="shared" si="25"/>
        <v/>
      </c>
      <c r="N96" t="str">
        <f t="shared" si="35"/>
        <v/>
      </c>
      <c r="O96" t="str">
        <f t="shared" si="26"/>
        <v/>
      </c>
      <c r="P96" t="str">
        <f t="shared" si="36"/>
        <v/>
      </c>
      <c r="Q96" t="str">
        <f t="shared" si="27"/>
        <v/>
      </c>
      <c r="R96" t="str">
        <f t="shared" si="37"/>
        <v/>
      </c>
      <c r="S96" t="str">
        <f t="shared" si="28"/>
        <v/>
      </c>
      <c r="T96" t="str">
        <f t="shared" si="38"/>
        <v/>
      </c>
      <c r="U96" t="str">
        <f t="shared" si="29"/>
        <v/>
      </c>
      <c r="V96" t="str">
        <f t="shared" si="39"/>
        <v/>
      </c>
      <c r="W96" t="str">
        <f t="shared" si="30"/>
        <v/>
      </c>
      <c r="X96" t="str">
        <f t="shared" si="40"/>
        <v/>
      </c>
      <c r="Y96" t="str">
        <f t="shared" si="31"/>
        <v/>
      </c>
      <c r="Z96" t="str">
        <f t="shared" si="41"/>
        <v/>
      </c>
      <c r="AA96" t="str">
        <f t="shared" si="32"/>
        <v/>
      </c>
      <c r="AB96" t="str">
        <f t="shared" si="42"/>
        <v/>
      </c>
      <c r="AC96" t="str">
        <f t="shared" si="33"/>
        <v/>
      </c>
      <c r="AD96" t="str">
        <f t="shared" si="43"/>
        <v/>
      </c>
      <c r="AE96" t="str">
        <f t="shared" si="34"/>
        <v/>
      </c>
      <c r="AF96" t="str">
        <f t="shared" si="44"/>
        <v/>
      </c>
      <c r="AG96">
        <f>COUNTIF('All Runners'!$A$5:$A$304,A96)</f>
        <v>1</v>
      </c>
    </row>
    <row r="97" spans="1:33" x14ac:dyDescent="0.25">
      <c r="A97" s="10">
        <v>55</v>
      </c>
      <c r="B97" s="94" t="str">
        <f t="shared" si="20"/>
        <v>Farkas, Dimitry</v>
      </c>
      <c r="C97" s="94"/>
      <c r="D97" s="94"/>
      <c r="E97" s="94"/>
      <c r="F97" s="94"/>
      <c r="G97" s="93" t="str">
        <f t="shared" si="21"/>
        <v>MT</v>
      </c>
      <c r="H97" s="93"/>
      <c r="I97" s="93"/>
      <c r="J97" s="77" t="str">
        <f t="shared" si="22"/>
        <v>JV</v>
      </c>
      <c r="K97" s="51" t="str">
        <f t="shared" si="23"/>
        <v>24.12</v>
      </c>
      <c r="L97" s="2">
        <f t="shared" si="24"/>
        <v>26</v>
      </c>
      <c r="M97" t="str">
        <f t="shared" si="25"/>
        <v/>
      </c>
      <c r="N97" t="str">
        <f t="shared" si="35"/>
        <v/>
      </c>
      <c r="O97" t="str">
        <f t="shared" si="26"/>
        <v/>
      </c>
      <c r="P97" t="str">
        <f t="shared" si="36"/>
        <v/>
      </c>
      <c r="Q97" t="str">
        <f t="shared" si="27"/>
        <v/>
      </c>
      <c r="R97" t="str">
        <f t="shared" si="37"/>
        <v/>
      </c>
      <c r="S97" t="str">
        <f t="shared" si="28"/>
        <v/>
      </c>
      <c r="T97" t="str">
        <f t="shared" si="38"/>
        <v/>
      </c>
      <c r="U97" t="str">
        <f t="shared" si="29"/>
        <v/>
      </c>
      <c r="V97" t="str">
        <f t="shared" si="39"/>
        <v/>
      </c>
      <c r="W97" t="str">
        <f t="shared" si="30"/>
        <v/>
      </c>
      <c r="X97" t="str">
        <f t="shared" si="40"/>
        <v/>
      </c>
      <c r="Y97" t="str">
        <f t="shared" si="31"/>
        <v/>
      </c>
      <c r="Z97" t="str">
        <f t="shared" si="41"/>
        <v/>
      </c>
      <c r="AA97" t="str">
        <f t="shared" si="32"/>
        <v/>
      </c>
      <c r="AB97" t="str">
        <f t="shared" si="42"/>
        <v/>
      </c>
      <c r="AC97" t="str">
        <f t="shared" si="33"/>
        <v/>
      </c>
      <c r="AD97" t="str">
        <f t="shared" si="43"/>
        <v/>
      </c>
      <c r="AE97" t="str">
        <f t="shared" si="34"/>
        <v/>
      </c>
      <c r="AF97" t="str">
        <f t="shared" si="44"/>
        <v/>
      </c>
      <c r="AG97">
        <f>COUNTIF('All Runners'!$A$5:$A$304,A97)</f>
        <v>1</v>
      </c>
    </row>
    <row r="98" spans="1:33" x14ac:dyDescent="0.25">
      <c r="A98" s="10">
        <v>56</v>
      </c>
      <c r="B98" s="94" t="str">
        <f t="shared" si="20"/>
        <v>Evan Hastings</v>
      </c>
      <c r="C98" s="94"/>
      <c r="D98" s="94"/>
      <c r="E98" s="94"/>
      <c r="F98" s="94"/>
      <c r="G98" s="93" t="str">
        <f t="shared" si="21"/>
        <v>S</v>
      </c>
      <c r="H98" s="93"/>
      <c r="I98" s="93"/>
      <c r="J98" s="77" t="str">
        <f t="shared" si="22"/>
        <v>JV</v>
      </c>
      <c r="K98" s="51" t="str">
        <f t="shared" si="23"/>
        <v>24.32</v>
      </c>
      <c r="L98" s="2">
        <f t="shared" si="24"/>
        <v>15</v>
      </c>
      <c r="M98" t="str">
        <f t="shared" si="25"/>
        <v/>
      </c>
      <c r="N98" t="str">
        <f t="shared" si="35"/>
        <v/>
      </c>
      <c r="O98" t="str">
        <f t="shared" si="26"/>
        <v/>
      </c>
      <c r="P98" t="str">
        <f t="shared" si="36"/>
        <v/>
      </c>
      <c r="Q98" t="str">
        <f t="shared" si="27"/>
        <v/>
      </c>
      <c r="R98" t="str">
        <f t="shared" si="37"/>
        <v/>
      </c>
      <c r="S98" t="str">
        <f t="shared" si="28"/>
        <v/>
      </c>
      <c r="T98" t="str">
        <f t="shared" si="38"/>
        <v/>
      </c>
      <c r="U98" t="str">
        <f t="shared" si="29"/>
        <v/>
      </c>
      <c r="V98" t="str">
        <f t="shared" si="39"/>
        <v/>
      </c>
      <c r="W98" t="str">
        <f t="shared" si="30"/>
        <v/>
      </c>
      <c r="X98" t="str">
        <f t="shared" si="40"/>
        <v/>
      </c>
      <c r="Y98" t="str">
        <f t="shared" si="31"/>
        <v/>
      </c>
      <c r="Z98" t="str">
        <f t="shared" si="41"/>
        <v/>
      </c>
      <c r="AA98" t="str">
        <f t="shared" si="32"/>
        <v/>
      </c>
      <c r="AB98" t="str">
        <f t="shared" si="42"/>
        <v/>
      </c>
      <c r="AC98" t="str">
        <f t="shared" si="33"/>
        <v/>
      </c>
      <c r="AD98" t="str">
        <f t="shared" si="43"/>
        <v/>
      </c>
      <c r="AE98" t="str">
        <f t="shared" si="34"/>
        <v/>
      </c>
      <c r="AF98" t="str">
        <f t="shared" si="44"/>
        <v/>
      </c>
      <c r="AG98">
        <f>COUNTIF('All Runners'!$A$5:$A$304,A98)</f>
        <v>1</v>
      </c>
    </row>
    <row r="99" spans="1:33" x14ac:dyDescent="0.25">
      <c r="A99" s="10">
        <v>57</v>
      </c>
      <c r="B99" s="94" t="str">
        <f t="shared" si="20"/>
        <v>Bender, Dakota</v>
      </c>
      <c r="C99" s="94"/>
      <c r="D99" s="94"/>
      <c r="E99" s="94"/>
      <c r="F99" s="94"/>
      <c r="G99" s="93" t="str">
        <f t="shared" si="21"/>
        <v>CC</v>
      </c>
      <c r="H99" s="93"/>
      <c r="I99" s="93"/>
      <c r="J99" s="77" t="str">
        <f t="shared" si="22"/>
        <v>JV</v>
      </c>
      <c r="K99" s="51" t="str">
        <f t="shared" si="23"/>
        <v>24.36</v>
      </c>
      <c r="L99" s="2">
        <f t="shared" si="24"/>
        <v>15</v>
      </c>
      <c r="M99" t="str">
        <f t="shared" si="25"/>
        <v/>
      </c>
      <c r="N99" t="str">
        <f t="shared" si="35"/>
        <v/>
      </c>
      <c r="O99" t="str">
        <f t="shared" si="26"/>
        <v/>
      </c>
      <c r="P99" t="str">
        <f t="shared" si="36"/>
        <v/>
      </c>
      <c r="Q99" t="str">
        <f t="shared" si="27"/>
        <v/>
      </c>
      <c r="R99" t="str">
        <f t="shared" si="37"/>
        <v/>
      </c>
      <c r="S99" t="str">
        <f t="shared" si="28"/>
        <v/>
      </c>
      <c r="T99" t="str">
        <f t="shared" si="38"/>
        <v/>
      </c>
      <c r="U99" t="str">
        <f t="shared" si="29"/>
        <v/>
      </c>
      <c r="V99" t="str">
        <f t="shared" si="39"/>
        <v/>
      </c>
      <c r="W99" t="str">
        <f t="shared" si="30"/>
        <v/>
      </c>
      <c r="X99" t="str">
        <f t="shared" si="40"/>
        <v/>
      </c>
      <c r="Y99" t="str">
        <f t="shared" si="31"/>
        <v/>
      </c>
      <c r="Z99" t="str">
        <f t="shared" si="41"/>
        <v/>
      </c>
      <c r="AA99" t="str">
        <f t="shared" si="32"/>
        <v/>
      </c>
      <c r="AB99" t="str">
        <f t="shared" si="42"/>
        <v/>
      </c>
      <c r="AC99" t="str">
        <f t="shared" si="33"/>
        <v/>
      </c>
      <c r="AD99" t="str">
        <f t="shared" si="43"/>
        <v/>
      </c>
      <c r="AE99" t="str">
        <f t="shared" si="34"/>
        <v/>
      </c>
      <c r="AF99" t="str">
        <f t="shared" si="44"/>
        <v/>
      </c>
      <c r="AG99">
        <f>COUNTIF('All Runners'!$A$5:$A$304,A99)</f>
        <v>1</v>
      </c>
    </row>
    <row r="100" spans="1:33" x14ac:dyDescent="0.25">
      <c r="A100" s="10">
        <v>58</v>
      </c>
      <c r="B100" s="94" t="str">
        <f t="shared" si="20"/>
        <v>Zimmerman, Zach</v>
      </c>
      <c r="C100" s="94"/>
      <c r="D100" s="94"/>
      <c r="E100" s="94"/>
      <c r="F100" s="94"/>
      <c r="G100" s="93" t="str">
        <f t="shared" si="21"/>
        <v>CC</v>
      </c>
      <c r="H100" s="93"/>
      <c r="I100" s="93"/>
      <c r="J100" s="77" t="str">
        <f t="shared" si="22"/>
        <v>JV</v>
      </c>
      <c r="K100" s="51" t="str">
        <f t="shared" si="23"/>
        <v>24.51</v>
      </c>
      <c r="L100" s="2">
        <f t="shared" si="24"/>
        <v>16</v>
      </c>
      <c r="M100" t="str">
        <f t="shared" si="25"/>
        <v/>
      </c>
      <c r="N100" t="str">
        <f t="shared" si="35"/>
        <v/>
      </c>
      <c r="O100" t="str">
        <f t="shared" si="26"/>
        <v/>
      </c>
      <c r="P100" t="str">
        <f t="shared" si="36"/>
        <v/>
      </c>
      <c r="Q100" t="str">
        <f t="shared" si="27"/>
        <v/>
      </c>
      <c r="R100" t="str">
        <f t="shared" si="37"/>
        <v/>
      </c>
      <c r="S100" t="str">
        <f t="shared" si="28"/>
        <v/>
      </c>
      <c r="T100" t="str">
        <f t="shared" si="38"/>
        <v/>
      </c>
      <c r="U100" t="str">
        <f t="shared" si="29"/>
        <v/>
      </c>
      <c r="V100" t="str">
        <f t="shared" si="39"/>
        <v/>
      </c>
      <c r="W100" t="str">
        <f t="shared" si="30"/>
        <v/>
      </c>
      <c r="X100" t="str">
        <f t="shared" si="40"/>
        <v/>
      </c>
      <c r="Y100" t="str">
        <f t="shared" si="31"/>
        <v/>
      </c>
      <c r="Z100" t="str">
        <f t="shared" si="41"/>
        <v/>
      </c>
      <c r="AA100" t="str">
        <f t="shared" si="32"/>
        <v/>
      </c>
      <c r="AB100" t="str">
        <f t="shared" si="42"/>
        <v/>
      </c>
      <c r="AC100" t="str">
        <f t="shared" si="33"/>
        <v/>
      </c>
      <c r="AD100" t="str">
        <f t="shared" si="43"/>
        <v/>
      </c>
      <c r="AE100" t="str">
        <f t="shared" si="34"/>
        <v/>
      </c>
      <c r="AF100" t="str">
        <f t="shared" si="44"/>
        <v/>
      </c>
      <c r="AG100">
        <f>COUNTIF('All Runners'!$A$5:$A$304,A100)</f>
        <v>1</v>
      </c>
    </row>
    <row r="101" spans="1:33" x14ac:dyDescent="0.25">
      <c r="A101" s="10">
        <v>59</v>
      </c>
      <c r="B101" s="94" t="str">
        <f t="shared" si="20"/>
        <v>Foster, Adam</v>
      </c>
      <c r="C101" s="94"/>
      <c r="D101" s="94"/>
      <c r="E101" s="94"/>
      <c r="F101" s="94"/>
      <c r="G101" s="93" t="str">
        <f t="shared" si="21"/>
        <v>MT</v>
      </c>
      <c r="H101" s="93"/>
      <c r="I101" s="93"/>
      <c r="J101" s="77" t="str">
        <f t="shared" si="22"/>
        <v>JV</v>
      </c>
      <c r="K101" s="51" t="str">
        <f t="shared" si="23"/>
        <v>25</v>
      </c>
      <c r="L101" s="2">
        <f t="shared" si="24"/>
        <v>27</v>
      </c>
      <c r="M101" t="str">
        <f t="shared" si="25"/>
        <v/>
      </c>
      <c r="N101" t="str">
        <f t="shared" si="35"/>
        <v/>
      </c>
      <c r="O101" t="str">
        <f t="shared" si="26"/>
        <v/>
      </c>
      <c r="P101" t="str">
        <f t="shared" si="36"/>
        <v/>
      </c>
      <c r="Q101" t="str">
        <f t="shared" si="27"/>
        <v/>
      </c>
      <c r="R101" t="str">
        <f t="shared" si="37"/>
        <v/>
      </c>
      <c r="S101" t="str">
        <f t="shared" si="28"/>
        <v/>
      </c>
      <c r="T101" t="str">
        <f t="shared" si="38"/>
        <v/>
      </c>
      <c r="U101" t="str">
        <f t="shared" si="29"/>
        <v/>
      </c>
      <c r="V101" t="str">
        <f t="shared" si="39"/>
        <v/>
      </c>
      <c r="W101" t="str">
        <f t="shared" si="30"/>
        <v/>
      </c>
      <c r="X101" t="str">
        <f t="shared" si="40"/>
        <v/>
      </c>
      <c r="Y101" t="str">
        <f t="shared" si="31"/>
        <v/>
      </c>
      <c r="Z101" t="str">
        <f t="shared" si="41"/>
        <v/>
      </c>
      <c r="AA101" t="str">
        <f t="shared" si="32"/>
        <v/>
      </c>
      <c r="AB101" t="str">
        <f t="shared" si="42"/>
        <v/>
      </c>
      <c r="AC101" t="str">
        <f t="shared" si="33"/>
        <v/>
      </c>
      <c r="AD101" t="str">
        <f t="shared" si="43"/>
        <v/>
      </c>
      <c r="AE101" t="str">
        <f t="shared" si="34"/>
        <v/>
      </c>
      <c r="AF101" t="str">
        <f t="shared" si="44"/>
        <v/>
      </c>
      <c r="AG101">
        <f>COUNTIF('All Runners'!$A$5:$A$304,A101)</f>
        <v>1</v>
      </c>
    </row>
    <row r="102" spans="1:33" x14ac:dyDescent="0.25">
      <c r="A102" s="10">
        <v>60</v>
      </c>
      <c r="B102" s="94" t="str">
        <f t="shared" si="20"/>
        <v>Messner, Luke</v>
      </c>
      <c r="C102" s="94"/>
      <c r="D102" s="94"/>
      <c r="E102" s="94"/>
      <c r="F102" s="94"/>
      <c r="G102" s="93" t="str">
        <f t="shared" si="21"/>
        <v>MT</v>
      </c>
      <c r="H102" s="93"/>
      <c r="I102" s="93"/>
      <c r="J102" s="77" t="str">
        <f t="shared" si="22"/>
        <v>JV</v>
      </c>
      <c r="K102" s="51" t="str">
        <f t="shared" si="23"/>
        <v>25.16</v>
      </c>
      <c r="L102" s="2">
        <f t="shared" si="24"/>
        <v>28</v>
      </c>
      <c r="M102" t="str">
        <f t="shared" si="25"/>
        <v/>
      </c>
      <c r="N102" t="str">
        <f t="shared" si="35"/>
        <v/>
      </c>
      <c r="O102" t="str">
        <f t="shared" si="26"/>
        <v/>
      </c>
      <c r="P102" t="str">
        <f t="shared" si="36"/>
        <v/>
      </c>
      <c r="Q102" t="str">
        <f t="shared" si="27"/>
        <v/>
      </c>
      <c r="R102" t="str">
        <f t="shared" si="37"/>
        <v/>
      </c>
      <c r="S102" t="str">
        <f t="shared" si="28"/>
        <v/>
      </c>
      <c r="T102" t="str">
        <f t="shared" si="38"/>
        <v/>
      </c>
      <c r="U102" t="str">
        <f t="shared" si="29"/>
        <v/>
      </c>
      <c r="V102" t="str">
        <f t="shared" si="39"/>
        <v/>
      </c>
      <c r="W102" t="str">
        <f t="shared" si="30"/>
        <v/>
      </c>
      <c r="X102" t="str">
        <f t="shared" si="40"/>
        <v/>
      </c>
      <c r="Y102" t="str">
        <f t="shared" si="31"/>
        <v/>
      </c>
      <c r="Z102" t="str">
        <f t="shared" si="41"/>
        <v/>
      </c>
      <c r="AA102" t="str">
        <f t="shared" si="32"/>
        <v/>
      </c>
      <c r="AB102" t="str">
        <f t="shared" si="42"/>
        <v/>
      </c>
      <c r="AC102" t="str">
        <f t="shared" si="33"/>
        <v/>
      </c>
      <c r="AD102" t="str">
        <f t="shared" si="43"/>
        <v/>
      </c>
      <c r="AE102" t="str">
        <f t="shared" si="34"/>
        <v/>
      </c>
      <c r="AF102" t="str">
        <f t="shared" si="44"/>
        <v/>
      </c>
      <c r="AG102">
        <f>COUNTIF('All Runners'!$A$5:$A$304,A102)</f>
        <v>1</v>
      </c>
    </row>
    <row r="103" spans="1:33" x14ac:dyDescent="0.25">
      <c r="A103" s="10">
        <v>61</v>
      </c>
      <c r="B103" s="94" t="str">
        <f t="shared" si="20"/>
        <v>Kehr, Christian</v>
      </c>
      <c r="C103" s="94"/>
      <c r="D103" s="94"/>
      <c r="E103" s="94"/>
      <c r="F103" s="94"/>
      <c r="G103" s="93" t="str">
        <f t="shared" si="21"/>
        <v>MT</v>
      </c>
      <c r="H103" s="93"/>
      <c r="I103" s="93"/>
      <c r="J103" s="77" t="str">
        <f t="shared" si="22"/>
        <v>JV</v>
      </c>
      <c r="K103" s="51" t="str">
        <f t="shared" si="23"/>
        <v>25.31</v>
      </c>
      <c r="L103" s="2">
        <f t="shared" si="24"/>
        <v>29</v>
      </c>
      <c r="M103" t="str">
        <f t="shared" si="25"/>
        <v/>
      </c>
      <c r="N103" t="str">
        <f t="shared" si="35"/>
        <v/>
      </c>
      <c r="O103" t="str">
        <f t="shared" si="26"/>
        <v/>
      </c>
      <c r="P103" t="str">
        <f t="shared" si="36"/>
        <v/>
      </c>
      <c r="Q103" t="str">
        <f t="shared" si="27"/>
        <v/>
      </c>
      <c r="R103" t="str">
        <f t="shared" si="37"/>
        <v/>
      </c>
      <c r="S103" t="str">
        <f t="shared" si="28"/>
        <v/>
      </c>
      <c r="T103" t="str">
        <f t="shared" si="38"/>
        <v/>
      </c>
      <c r="U103" t="str">
        <f t="shared" si="29"/>
        <v/>
      </c>
      <c r="V103" t="str">
        <f t="shared" si="39"/>
        <v/>
      </c>
      <c r="W103" t="str">
        <f t="shared" si="30"/>
        <v/>
      </c>
      <c r="X103" t="str">
        <f t="shared" si="40"/>
        <v/>
      </c>
      <c r="Y103" t="str">
        <f t="shared" si="31"/>
        <v/>
      </c>
      <c r="Z103" t="str">
        <f t="shared" si="41"/>
        <v/>
      </c>
      <c r="AA103" t="str">
        <f t="shared" si="32"/>
        <v/>
      </c>
      <c r="AB103" t="str">
        <f t="shared" si="42"/>
        <v/>
      </c>
      <c r="AC103" t="str">
        <f t="shared" si="33"/>
        <v/>
      </c>
      <c r="AD103" t="str">
        <f t="shared" si="43"/>
        <v/>
      </c>
      <c r="AE103" t="str">
        <f t="shared" si="34"/>
        <v/>
      </c>
      <c r="AF103" t="str">
        <f t="shared" si="44"/>
        <v/>
      </c>
      <c r="AG103">
        <f>COUNTIF('All Runners'!$A$5:$A$304,A103)</f>
        <v>1</v>
      </c>
    </row>
    <row r="104" spans="1:33" x14ac:dyDescent="0.25">
      <c r="A104" s="10">
        <v>62</v>
      </c>
      <c r="B104" s="94" t="str">
        <f t="shared" si="20"/>
        <v>Traina, Isaac</v>
      </c>
      <c r="C104" s="94"/>
      <c r="D104" s="94"/>
      <c r="E104" s="94"/>
      <c r="F104" s="94"/>
      <c r="G104" s="93" t="str">
        <f t="shared" si="21"/>
        <v>CC</v>
      </c>
      <c r="H104" s="93"/>
      <c r="I104" s="93"/>
      <c r="J104" s="77" t="str">
        <f t="shared" si="22"/>
        <v>JV</v>
      </c>
      <c r="K104" s="51" t="str">
        <f t="shared" si="23"/>
        <v>25.41</v>
      </c>
      <c r="L104" s="2">
        <f t="shared" si="24"/>
        <v>17</v>
      </c>
      <c r="M104" t="str">
        <f t="shared" si="25"/>
        <v/>
      </c>
      <c r="N104" t="str">
        <f t="shared" si="35"/>
        <v/>
      </c>
      <c r="O104" t="str">
        <f t="shared" si="26"/>
        <v/>
      </c>
      <c r="P104" t="str">
        <f t="shared" si="36"/>
        <v/>
      </c>
      <c r="Q104" t="str">
        <f t="shared" si="27"/>
        <v/>
      </c>
      <c r="R104" t="str">
        <f t="shared" si="37"/>
        <v/>
      </c>
      <c r="S104" t="str">
        <f t="shared" si="28"/>
        <v/>
      </c>
      <c r="T104" t="str">
        <f t="shared" si="38"/>
        <v/>
      </c>
      <c r="U104" t="str">
        <f t="shared" si="29"/>
        <v/>
      </c>
      <c r="V104" t="str">
        <f t="shared" si="39"/>
        <v/>
      </c>
      <c r="W104" t="str">
        <f t="shared" si="30"/>
        <v/>
      </c>
      <c r="X104" t="str">
        <f t="shared" si="40"/>
        <v/>
      </c>
      <c r="Y104" t="str">
        <f t="shared" si="31"/>
        <v/>
      </c>
      <c r="Z104" t="str">
        <f t="shared" si="41"/>
        <v/>
      </c>
      <c r="AA104" t="str">
        <f t="shared" si="32"/>
        <v/>
      </c>
      <c r="AB104" t="str">
        <f t="shared" si="42"/>
        <v/>
      </c>
      <c r="AC104" t="str">
        <f t="shared" si="33"/>
        <v/>
      </c>
      <c r="AD104" t="str">
        <f t="shared" si="43"/>
        <v/>
      </c>
      <c r="AE104" t="str">
        <f t="shared" si="34"/>
        <v/>
      </c>
      <c r="AF104" t="str">
        <f t="shared" si="44"/>
        <v/>
      </c>
      <c r="AG104">
        <f>COUNTIF('All Runners'!$A$5:$A$304,A104)</f>
        <v>1</v>
      </c>
    </row>
    <row r="105" spans="1:33" x14ac:dyDescent="0.25">
      <c r="A105" s="10">
        <v>63</v>
      </c>
      <c r="B105" s="94" t="str">
        <f t="shared" si="20"/>
        <v>Steger, Michael</v>
      </c>
      <c r="C105" s="94"/>
      <c r="D105" s="94"/>
      <c r="E105" s="94"/>
      <c r="F105" s="94"/>
      <c r="G105" s="93" t="str">
        <f t="shared" si="21"/>
        <v>MT</v>
      </c>
      <c r="H105" s="93"/>
      <c r="I105" s="93"/>
      <c r="J105" s="77" t="str">
        <f t="shared" si="22"/>
        <v>JV</v>
      </c>
      <c r="K105" s="51" t="str">
        <f t="shared" si="23"/>
        <v>25.43</v>
      </c>
      <c r="L105" s="2">
        <f t="shared" si="24"/>
        <v>30</v>
      </c>
      <c r="M105" t="str">
        <f t="shared" si="25"/>
        <v/>
      </c>
      <c r="N105" t="str">
        <f t="shared" si="35"/>
        <v/>
      </c>
      <c r="O105" t="str">
        <f t="shared" si="26"/>
        <v/>
      </c>
      <c r="P105" t="str">
        <f t="shared" si="36"/>
        <v/>
      </c>
      <c r="Q105" t="str">
        <f t="shared" si="27"/>
        <v/>
      </c>
      <c r="R105" t="str">
        <f t="shared" si="37"/>
        <v/>
      </c>
      <c r="S105" t="str">
        <f t="shared" si="28"/>
        <v/>
      </c>
      <c r="T105" t="str">
        <f t="shared" si="38"/>
        <v/>
      </c>
      <c r="U105" t="str">
        <f t="shared" si="29"/>
        <v/>
      </c>
      <c r="V105" t="str">
        <f t="shared" si="39"/>
        <v/>
      </c>
      <c r="W105" t="str">
        <f t="shared" si="30"/>
        <v/>
      </c>
      <c r="X105" t="str">
        <f t="shared" si="40"/>
        <v/>
      </c>
      <c r="Y105" t="str">
        <f t="shared" si="31"/>
        <v/>
      </c>
      <c r="Z105" t="str">
        <f t="shared" si="41"/>
        <v/>
      </c>
      <c r="AA105" t="str">
        <f t="shared" si="32"/>
        <v/>
      </c>
      <c r="AB105" t="str">
        <f t="shared" si="42"/>
        <v/>
      </c>
      <c r="AC105" t="str">
        <f t="shared" si="33"/>
        <v/>
      </c>
      <c r="AD105" t="str">
        <f t="shared" si="43"/>
        <v/>
      </c>
      <c r="AE105" t="str">
        <f t="shared" si="34"/>
        <v/>
      </c>
      <c r="AF105" t="str">
        <f t="shared" si="44"/>
        <v/>
      </c>
      <c r="AG105">
        <f>COUNTIF('All Runners'!$A$5:$A$304,A105)</f>
        <v>1</v>
      </c>
    </row>
    <row r="106" spans="1:33" x14ac:dyDescent="0.25">
      <c r="A106" s="10">
        <v>64</v>
      </c>
      <c r="B106" s="94" t="str">
        <f t="shared" si="20"/>
        <v>Greiner, Drew</v>
      </c>
      <c r="C106" s="94"/>
      <c r="D106" s="94"/>
      <c r="E106" s="94"/>
      <c r="F106" s="94"/>
      <c r="G106" s="93" t="str">
        <f t="shared" si="21"/>
        <v>MT</v>
      </c>
      <c r="H106" s="93"/>
      <c r="I106" s="93"/>
      <c r="J106" s="77" t="str">
        <f t="shared" si="22"/>
        <v>JV</v>
      </c>
      <c r="K106" s="51" t="str">
        <f t="shared" si="23"/>
        <v>25.48</v>
      </c>
      <c r="L106" s="2">
        <f t="shared" si="24"/>
        <v>31</v>
      </c>
      <c r="M106" t="str">
        <f t="shared" si="25"/>
        <v/>
      </c>
      <c r="N106" t="str">
        <f t="shared" si="35"/>
        <v/>
      </c>
      <c r="O106" t="str">
        <f t="shared" si="26"/>
        <v/>
      </c>
      <c r="P106" t="str">
        <f t="shared" si="36"/>
        <v/>
      </c>
      <c r="Q106" t="str">
        <f t="shared" si="27"/>
        <v/>
      </c>
      <c r="R106" t="str">
        <f t="shared" si="37"/>
        <v/>
      </c>
      <c r="S106" t="str">
        <f t="shared" si="28"/>
        <v/>
      </c>
      <c r="T106" t="str">
        <f t="shared" si="38"/>
        <v/>
      </c>
      <c r="U106" t="str">
        <f t="shared" si="29"/>
        <v/>
      </c>
      <c r="V106" t="str">
        <f t="shared" si="39"/>
        <v/>
      </c>
      <c r="W106" t="str">
        <f t="shared" si="30"/>
        <v/>
      </c>
      <c r="X106" t="str">
        <f t="shared" si="40"/>
        <v/>
      </c>
      <c r="Y106" t="str">
        <f t="shared" si="31"/>
        <v/>
      </c>
      <c r="Z106" t="str">
        <f t="shared" si="41"/>
        <v/>
      </c>
      <c r="AA106" t="str">
        <f t="shared" si="32"/>
        <v/>
      </c>
      <c r="AB106" t="str">
        <f t="shared" si="42"/>
        <v/>
      </c>
      <c r="AC106" t="str">
        <f t="shared" si="33"/>
        <v/>
      </c>
      <c r="AD106" t="str">
        <f t="shared" si="43"/>
        <v/>
      </c>
      <c r="AE106" t="str">
        <f t="shared" si="34"/>
        <v/>
      </c>
      <c r="AF106" t="str">
        <f t="shared" si="44"/>
        <v/>
      </c>
      <c r="AG106">
        <f>COUNTIF('All Runners'!$A$5:$A$304,A106)</f>
        <v>1</v>
      </c>
    </row>
    <row r="107" spans="1:33" x14ac:dyDescent="0.25">
      <c r="A107" s="10">
        <v>65</v>
      </c>
      <c r="B107" s="94" t="str">
        <f t="shared" ref="B107:B170" si="45">IFERROR(VLOOKUP(A107,RunnerTable,2,FALSE),"")</f>
        <v>Bhaila, Tahir</v>
      </c>
      <c r="C107" s="94"/>
      <c r="D107" s="94"/>
      <c r="E107" s="94"/>
      <c r="F107" s="94"/>
      <c r="G107" s="93" t="str">
        <f t="shared" ref="G107:G170" si="46">IFERROR(VLOOKUP(A107,RunnerTable,3,FALSE),"")</f>
        <v>MT</v>
      </c>
      <c r="H107" s="93"/>
      <c r="I107" s="93"/>
      <c r="J107" s="77" t="str">
        <f t="shared" ref="J107:J170" si="47">IFERROR(VLOOKUP($A107,RunnerTable,6,FALSE),"")</f>
        <v>JV</v>
      </c>
      <c r="K107" s="51" t="str">
        <f t="shared" ref="K107:K170" si="48">IFERROR(VLOOKUP(A107,RunnerTable,4,FALSE),"")</f>
        <v>25,54</v>
      </c>
      <c r="L107" s="2">
        <f t="shared" ref="L107:L170" si="49">IFERROR(VLOOKUP(A107,RunnerTable,5,FALSE),"")</f>
        <v>32</v>
      </c>
      <c r="M107" t="str">
        <f t="shared" ref="M107:M170" si="50">IF(AND($L107&lt;=8,OR($G107=_Abb1,$G107=_Abb2)),$A107,"")</f>
        <v/>
      </c>
      <c r="N107" t="str">
        <f t="shared" si="35"/>
        <v/>
      </c>
      <c r="O107" t="str">
        <f t="shared" ref="O107:O170" si="51">IF(AND($L107&lt;=8,OR($G107=_Abb1,$G107=_Abb3)),$A107,"")</f>
        <v/>
      </c>
      <c r="P107" t="str">
        <f t="shared" si="36"/>
        <v/>
      </c>
      <c r="Q107" t="str">
        <f t="shared" ref="Q107:Q170" si="52">IF(AND($L107&lt;=8,OR($G107=_Abb1,$G107=_Abb4)),$A107,"")</f>
        <v/>
      </c>
      <c r="R107" t="str">
        <f t="shared" si="37"/>
        <v/>
      </c>
      <c r="S107" t="str">
        <f t="shared" ref="S107:S170" si="53">IF(AND($L107&lt;=8,OR($G107=_Abb1,$G107=_Abb5)),$A107,"")</f>
        <v/>
      </c>
      <c r="T107" t="str">
        <f t="shared" si="38"/>
        <v/>
      </c>
      <c r="U107" t="str">
        <f t="shared" ref="U107:U170" si="54">IF(AND($L107&lt;=8,OR($G107=_Abb2,$G107=_Abb3)),$A107,"")</f>
        <v/>
      </c>
      <c r="V107" t="str">
        <f t="shared" si="39"/>
        <v/>
      </c>
      <c r="W107" t="str">
        <f t="shared" ref="W107:W170" si="55">IF(AND($L107&lt;=8,OR($G107=_Abb2,$G107=_Abb4)),$A107,"")</f>
        <v/>
      </c>
      <c r="X107" t="str">
        <f t="shared" si="40"/>
        <v/>
      </c>
      <c r="Y107" t="str">
        <f t="shared" ref="Y107:Y170" si="56">IF(AND($L107&lt;=8,OR($G107=_Abb2,$G107=_Abb5)),$A107,"")</f>
        <v/>
      </c>
      <c r="Z107" t="str">
        <f t="shared" si="41"/>
        <v/>
      </c>
      <c r="AA107" t="str">
        <f t="shared" ref="AA107:AA170" si="57">IF(AND($L107&lt;=8,OR($G107=_Abb3,$G107=_Abb4)),$A107,"")</f>
        <v/>
      </c>
      <c r="AB107" t="str">
        <f t="shared" si="42"/>
        <v/>
      </c>
      <c r="AC107" t="str">
        <f t="shared" ref="AC107:AC170" si="58">IF(AND($L107&lt;=8,OR($G107=_Abb3,$G107=_Abb5)),$A107,"")</f>
        <v/>
      </c>
      <c r="AD107" t="str">
        <f t="shared" si="43"/>
        <v/>
      </c>
      <c r="AE107" t="str">
        <f t="shared" ref="AE107:AE170" si="59">IF(AND($L107&lt;=8,OR($G107=_Abb4,$G107=_Abb5)),$A107,"")</f>
        <v/>
      </c>
      <c r="AF107" t="str">
        <f t="shared" si="44"/>
        <v/>
      </c>
      <c r="AG107">
        <f>COUNTIF('All Runners'!$A$5:$A$304,A107)</f>
        <v>1</v>
      </c>
    </row>
    <row r="108" spans="1:33" x14ac:dyDescent="0.25">
      <c r="A108" s="10">
        <v>66</v>
      </c>
      <c r="B108" s="94" t="str">
        <f t="shared" si="45"/>
        <v>Gingrich, Jack</v>
      </c>
      <c r="C108" s="94"/>
      <c r="D108" s="94"/>
      <c r="E108" s="94"/>
      <c r="F108" s="94"/>
      <c r="G108" s="93" t="str">
        <f t="shared" si="46"/>
        <v>MT</v>
      </c>
      <c r="H108" s="93"/>
      <c r="I108" s="93"/>
      <c r="J108" s="77" t="str">
        <f t="shared" si="47"/>
        <v>JV</v>
      </c>
      <c r="K108" s="51" t="str">
        <f t="shared" si="48"/>
        <v>26</v>
      </c>
      <c r="L108" s="2">
        <f t="shared" si="49"/>
        <v>33</v>
      </c>
      <c r="M108" t="str">
        <f t="shared" si="50"/>
        <v/>
      </c>
      <c r="N108" t="str">
        <f t="shared" ref="N108:N171" si="60">IF(M108&lt;&gt;"",RANK(M108,M$43:M$342,1),"")</f>
        <v/>
      </c>
      <c r="O108" t="str">
        <f t="shared" si="51"/>
        <v/>
      </c>
      <c r="P108" t="str">
        <f t="shared" ref="P108:P171" si="61">IF(O108&lt;&gt;"",RANK(O108,O$43:O$342,1),"")</f>
        <v/>
      </c>
      <c r="Q108" t="str">
        <f t="shared" si="52"/>
        <v/>
      </c>
      <c r="R108" t="str">
        <f t="shared" ref="R108:R171" si="62">IF(Q108&lt;&gt;"",RANK(Q108,Q$43:Q$342,1),"")</f>
        <v/>
      </c>
      <c r="S108" t="str">
        <f t="shared" si="53"/>
        <v/>
      </c>
      <c r="T108" t="str">
        <f t="shared" ref="T108:T171" si="63">IF(S108&lt;&gt;"",RANK(S108,S$43:S$342,1),"")</f>
        <v/>
      </c>
      <c r="U108" t="str">
        <f t="shared" si="54"/>
        <v/>
      </c>
      <c r="V108" t="str">
        <f t="shared" ref="V108:V171" si="64">IF(U108&lt;&gt;"",RANK(U108,U$43:U$342,1),"")</f>
        <v/>
      </c>
      <c r="W108" t="str">
        <f t="shared" si="55"/>
        <v/>
      </c>
      <c r="X108" t="str">
        <f t="shared" ref="X108:X171" si="65">IF(W108&lt;&gt;"",RANK(W108,W$43:W$342,1),"")</f>
        <v/>
      </c>
      <c r="Y108" t="str">
        <f t="shared" si="56"/>
        <v/>
      </c>
      <c r="Z108" t="str">
        <f t="shared" ref="Z108:Z171" si="66">IF(Y108&lt;&gt;"",RANK(Y108,Y$43:Y$342,1),"")</f>
        <v/>
      </c>
      <c r="AA108" t="str">
        <f t="shared" si="57"/>
        <v/>
      </c>
      <c r="AB108" t="str">
        <f t="shared" ref="AB108:AB171" si="67">IF(AA108&lt;&gt;"",RANK(AA108,AA$43:AA$342,1),"")</f>
        <v/>
      </c>
      <c r="AC108" t="str">
        <f t="shared" si="58"/>
        <v/>
      </c>
      <c r="AD108" t="str">
        <f t="shared" ref="AD108:AD171" si="68">IF(AC108&lt;&gt;"",RANK(AC108,AC$43:AC$342,1),"")</f>
        <v/>
      </c>
      <c r="AE108" t="str">
        <f t="shared" si="59"/>
        <v/>
      </c>
      <c r="AF108" t="str">
        <f t="shared" ref="AF108:AF171" si="69">IF(AE108&lt;&gt;"",RANK(AE108,AE$43:AE$342,1),"")</f>
        <v/>
      </c>
      <c r="AG108">
        <f>COUNTIF('All Runners'!$A$5:$A$304,A108)</f>
        <v>1</v>
      </c>
    </row>
    <row r="109" spans="1:33" x14ac:dyDescent="0.25">
      <c r="A109" s="10">
        <v>67</v>
      </c>
      <c r="B109" s="94" t="str">
        <f t="shared" si="45"/>
        <v>McGlynn, Patrick</v>
      </c>
      <c r="C109" s="94"/>
      <c r="D109" s="94"/>
      <c r="E109" s="94"/>
      <c r="F109" s="94"/>
      <c r="G109" s="93" t="str">
        <f t="shared" si="46"/>
        <v>MT</v>
      </c>
      <c r="H109" s="93"/>
      <c r="I109" s="93"/>
      <c r="J109" s="77" t="str">
        <f t="shared" si="47"/>
        <v>JV</v>
      </c>
      <c r="K109" s="51" t="str">
        <f t="shared" si="48"/>
        <v>26.59</v>
      </c>
      <c r="L109" s="2">
        <f t="shared" si="49"/>
        <v>34</v>
      </c>
      <c r="M109" t="str">
        <f t="shared" si="50"/>
        <v/>
      </c>
      <c r="N109" t="str">
        <f t="shared" si="60"/>
        <v/>
      </c>
      <c r="O109" t="str">
        <f t="shared" si="51"/>
        <v/>
      </c>
      <c r="P109" t="str">
        <f t="shared" si="61"/>
        <v/>
      </c>
      <c r="Q109" t="str">
        <f t="shared" si="52"/>
        <v/>
      </c>
      <c r="R109" t="str">
        <f t="shared" si="62"/>
        <v/>
      </c>
      <c r="S109" t="str">
        <f t="shared" si="53"/>
        <v/>
      </c>
      <c r="T109" t="str">
        <f t="shared" si="63"/>
        <v/>
      </c>
      <c r="U109" t="str">
        <f t="shared" si="54"/>
        <v/>
      </c>
      <c r="V109" t="str">
        <f t="shared" si="64"/>
        <v/>
      </c>
      <c r="W109" t="str">
        <f t="shared" si="55"/>
        <v/>
      </c>
      <c r="X109" t="str">
        <f t="shared" si="65"/>
        <v/>
      </c>
      <c r="Y109" t="str">
        <f t="shared" si="56"/>
        <v/>
      </c>
      <c r="Z109" t="str">
        <f t="shared" si="66"/>
        <v/>
      </c>
      <c r="AA109" t="str">
        <f t="shared" si="57"/>
        <v/>
      </c>
      <c r="AB109" t="str">
        <f t="shared" si="67"/>
        <v/>
      </c>
      <c r="AC109" t="str">
        <f t="shared" si="58"/>
        <v/>
      </c>
      <c r="AD109" t="str">
        <f t="shared" si="68"/>
        <v/>
      </c>
      <c r="AE109" t="str">
        <f t="shared" si="59"/>
        <v/>
      </c>
      <c r="AF109" t="str">
        <f t="shared" si="69"/>
        <v/>
      </c>
      <c r="AG109">
        <f>COUNTIF('All Runners'!$A$5:$A$304,A109)</f>
        <v>1</v>
      </c>
    </row>
    <row r="110" spans="1:33" x14ac:dyDescent="0.25">
      <c r="A110" s="10">
        <v>68</v>
      </c>
      <c r="B110" s="94" t="str">
        <f t="shared" si="45"/>
        <v>Sprague, Alexander</v>
      </c>
      <c r="C110" s="94"/>
      <c r="D110" s="94"/>
      <c r="E110" s="94"/>
      <c r="F110" s="94"/>
      <c r="G110" s="93" t="str">
        <f t="shared" si="46"/>
        <v>MT</v>
      </c>
      <c r="H110" s="93"/>
      <c r="I110" s="93"/>
      <c r="J110" s="77" t="str">
        <f t="shared" si="47"/>
        <v>JV</v>
      </c>
      <c r="K110" s="51" t="str">
        <f t="shared" si="48"/>
        <v>27</v>
      </c>
      <c r="L110" s="2">
        <f t="shared" si="49"/>
        <v>35</v>
      </c>
      <c r="M110" t="str">
        <f t="shared" si="50"/>
        <v/>
      </c>
      <c r="N110" t="str">
        <f t="shared" si="60"/>
        <v/>
      </c>
      <c r="O110" t="str">
        <f t="shared" si="51"/>
        <v/>
      </c>
      <c r="P110" t="str">
        <f t="shared" si="61"/>
        <v/>
      </c>
      <c r="Q110" t="str">
        <f t="shared" si="52"/>
        <v/>
      </c>
      <c r="R110" t="str">
        <f t="shared" si="62"/>
        <v/>
      </c>
      <c r="S110" t="str">
        <f t="shared" si="53"/>
        <v/>
      </c>
      <c r="T110" t="str">
        <f t="shared" si="63"/>
        <v/>
      </c>
      <c r="U110" t="str">
        <f t="shared" si="54"/>
        <v/>
      </c>
      <c r="V110" t="str">
        <f t="shared" si="64"/>
        <v/>
      </c>
      <c r="W110" t="str">
        <f t="shared" si="55"/>
        <v/>
      </c>
      <c r="X110" t="str">
        <f t="shared" si="65"/>
        <v/>
      </c>
      <c r="Y110" t="str">
        <f t="shared" si="56"/>
        <v/>
      </c>
      <c r="Z110" t="str">
        <f t="shared" si="66"/>
        <v/>
      </c>
      <c r="AA110" t="str">
        <f t="shared" si="57"/>
        <v/>
      </c>
      <c r="AB110" t="str">
        <f t="shared" si="67"/>
        <v/>
      </c>
      <c r="AC110" t="str">
        <f t="shared" si="58"/>
        <v/>
      </c>
      <c r="AD110" t="str">
        <f t="shared" si="68"/>
        <v/>
      </c>
      <c r="AE110" t="str">
        <f t="shared" si="59"/>
        <v/>
      </c>
      <c r="AF110" t="str">
        <f t="shared" si="69"/>
        <v/>
      </c>
      <c r="AG110">
        <f>COUNTIF('All Runners'!$A$5:$A$304,A110)</f>
        <v>1</v>
      </c>
    </row>
    <row r="111" spans="1:33" x14ac:dyDescent="0.25">
      <c r="A111" s="10">
        <v>69</v>
      </c>
      <c r="B111" s="94" t="str">
        <f t="shared" si="45"/>
        <v>Thomas Stienhauer</v>
      </c>
      <c r="C111" s="94"/>
      <c r="D111" s="94"/>
      <c r="E111" s="94"/>
      <c r="F111" s="94"/>
      <c r="G111" s="93" t="str">
        <f t="shared" si="46"/>
        <v>S</v>
      </c>
      <c r="H111" s="93"/>
      <c r="I111" s="93"/>
      <c r="J111" s="77" t="str">
        <f t="shared" si="47"/>
        <v>JV</v>
      </c>
      <c r="K111" s="51" t="str">
        <f t="shared" si="48"/>
        <v>27.02</v>
      </c>
      <c r="L111" s="2">
        <f t="shared" si="49"/>
        <v>16</v>
      </c>
      <c r="M111" t="str">
        <f t="shared" si="50"/>
        <v/>
      </c>
      <c r="N111" t="str">
        <f t="shared" si="60"/>
        <v/>
      </c>
      <c r="O111" t="str">
        <f t="shared" si="51"/>
        <v/>
      </c>
      <c r="P111" t="str">
        <f t="shared" si="61"/>
        <v/>
      </c>
      <c r="Q111" t="str">
        <f t="shared" si="52"/>
        <v/>
      </c>
      <c r="R111" t="str">
        <f t="shared" si="62"/>
        <v/>
      </c>
      <c r="S111" t="str">
        <f t="shared" si="53"/>
        <v/>
      </c>
      <c r="T111" t="str">
        <f t="shared" si="63"/>
        <v/>
      </c>
      <c r="U111" t="str">
        <f t="shared" si="54"/>
        <v/>
      </c>
      <c r="V111" t="str">
        <f t="shared" si="64"/>
        <v/>
      </c>
      <c r="W111" t="str">
        <f t="shared" si="55"/>
        <v/>
      </c>
      <c r="X111" t="str">
        <f t="shared" si="65"/>
        <v/>
      </c>
      <c r="Y111" t="str">
        <f t="shared" si="56"/>
        <v/>
      </c>
      <c r="Z111" t="str">
        <f t="shared" si="66"/>
        <v/>
      </c>
      <c r="AA111" t="str">
        <f t="shared" si="57"/>
        <v/>
      </c>
      <c r="AB111" t="str">
        <f t="shared" si="67"/>
        <v/>
      </c>
      <c r="AC111" t="str">
        <f t="shared" si="58"/>
        <v/>
      </c>
      <c r="AD111" t="str">
        <f t="shared" si="68"/>
        <v/>
      </c>
      <c r="AE111" t="str">
        <f t="shared" si="59"/>
        <v/>
      </c>
      <c r="AF111" t="str">
        <f t="shared" si="69"/>
        <v/>
      </c>
      <c r="AG111">
        <f>COUNTIF('All Runners'!$A$5:$A$304,A111)</f>
        <v>1</v>
      </c>
    </row>
    <row r="112" spans="1:33" x14ac:dyDescent="0.25">
      <c r="A112" s="10">
        <v>70</v>
      </c>
      <c r="B112" s="94" t="str">
        <f t="shared" si="45"/>
        <v>Bernahrdt, Mitchell</v>
      </c>
      <c r="C112" s="94"/>
      <c r="D112" s="94"/>
      <c r="E112" s="94"/>
      <c r="F112" s="94"/>
      <c r="G112" s="93" t="str">
        <f t="shared" si="46"/>
        <v>MT</v>
      </c>
      <c r="H112" s="93"/>
      <c r="I112" s="93"/>
      <c r="J112" s="77" t="str">
        <f t="shared" si="47"/>
        <v>JV</v>
      </c>
      <c r="K112" s="51" t="str">
        <f t="shared" si="48"/>
        <v>27.05</v>
      </c>
      <c r="L112" s="2">
        <f t="shared" si="49"/>
        <v>36</v>
      </c>
      <c r="M112" t="str">
        <f t="shared" si="50"/>
        <v/>
      </c>
      <c r="N112" t="str">
        <f t="shared" si="60"/>
        <v/>
      </c>
      <c r="O112" t="str">
        <f t="shared" si="51"/>
        <v/>
      </c>
      <c r="P112" t="str">
        <f t="shared" si="61"/>
        <v/>
      </c>
      <c r="Q112" t="str">
        <f t="shared" si="52"/>
        <v/>
      </c>
      <c r="R112" t="str">
        <f t="shared" si="62"/>
        <v/>
      </c>
      <c r="S112" t="str">
        <f t="shared" si="53"/>
        <v/>
      </c>
      <c r="T112" t="str">
        <f t="shared" si="63"/>
        <v/>
      </c>
      <c r="U112" t="str">
        <f t="shared" si="54"/>
        <v/>
      </c>
      <c r="V112" t="str">
        <f t="shared" si="64"/>
        <v/>
      </c>
      <c r="W112" t="str">
        <f t="shared" si="55"/>
        <v/>
      </c>
      <c r="X112" t="str">
        <f t="shared" si="65"/>
        <v/>
      </c>
      <c r="Y112" t="str">
        <f t="shared" si="56"/>
        <v/>
      </c>
      <c r="Z112" t="str">
        <f t="shared" si="66"/>
        <v/>
      </c>
      <c r="AA112" t="str">
        <f t="shared" si="57"/>
        <v/>
      </c>
      <c r="AB112" t="str">
        <f t="shared" si="67"/>
        <v/>
      </c>
      <c r="AC112" t="str">
        <f t="shared" si="58"/>
        <v/>
      </c>
      <c r="AD112" t="str">
        <f t="shared" si="68"/>
        <v/>
      </c>
      <c r="AE112" t="str">
        <f t="shared" si="59"/>
        <v/>
      </c>
      <c r="AF112" t="str">
        <f t="shared" si="69"/>
        <v/>
      </c>
      <c r="AG112">
        <f>COUNTIF('All Runners'!$A$5:$A$304,A112)</f>
        <v>1</v>
      </c>
    </row>
    <row r="113" spans="1:33" x14ac:dyDescent="0.25">
      <c r="A113" s="10">
        <v>71</v>
      </c>
      <c r="B113" s="94" t="str">
        <f t="shared" si="45"/>
        <v/>
      </c>
      <c r="C113" s="94"/>
      <c r="D113" s="94"/>
      <c r="E113" s="94"/>
      <c r="F113" s="94"/>
      <c r="G113" s="93" t="str">
        <f t="shared" si="46"/>
        <v/>
      </c>
      <c r="H113" s="93"/>
      <c r="I113" s="93"/>
      <c r="J113" s="77" t="str">
        <f t="shared" si="47"/>
        <v/>
      </c>
      <c r="K113" s="51" t="str">
        <f t="shared" si="48"/>
        <v/>
      </c>
      <c r="L113" s="2" t="str">
        <f t="shared" si="49"/>
        <v/>
      </c>
      <c r="M113" t="str">
        <f t="shared" si="50"/>
        <v/>
      </c>
      <c r="N113" t="str">
        <f t="shared" si="60"/>
        <v/>
      </c>
      <c r="O113" t="str">
        <f t="shared" si="51"/>
        <v/>
      </c>
      <c r="P113" t="str">
        <f t="shared" si="61"/>
        <v/>
      </c>
      <c r="Q113" t="str">
        <f t="shared" si="52"/>
        <v/>
      </c>
      <c r="R113" t="str">
        <f t="shared" si="62"/>
        <v/>
      </c>
      <c r="S113" t="str">
        <f t="shared" si="53"/>
        <v/>
      </c>
      <c r="T113" t="str">
        <f t="shared" si="63"/>
        <v/>
      </c>
      <c r="U113" t="str">
        <f t="shared" si="54"/>
        <v/>
      </c>
      <c r="V113" t="str">
        <f t="shared" si="64"/>
        <v/>
      </c>
      <c r="W113" t="str">
        <f t="shared" si="55"/>
        <v/>
      </c>
      <c r="X113" t="str">
        <f t="shared" si="65"/>
        <v/>
      </c>
      <c r="Y113" t="str">
        <f t="shared" si="56"/>
        <v/>
      </c>
      <c r="Z113" t="str">
        <f t="shared" si="66"/>
        <v/>
      </c>
      <c r="AA113" t="str">
        <f t="shared" si="57"/>
        <v/>
      </c>
      <c r="AB113" t="str">
        <f t="shared" si="67"/>
        <v/>
      </c>
      <c r="AC113" t="str">
        <f t="shared" si="58"/>
        <v/>
      </c>
      <c r="AD113" t="str">
        <f t="shared" si="68"/>
        <v/>
      </c>
      <c r="AE113" t="str">
        <f t="shared" si="59"/>
        <v/>
      </c>
      <c r="AF113" t="str">
        <f t="shared" si="69"/>
        <v/>
      </c>
      <c r="AG113">
        <f>COUNTIF('All Runners'!$A$5:$A$304,A113)</f>
        <v>0</v>
      </c>
    </row>
    <row r="114" spans="1:33" x14ac:dyDescent="0.25">
      <c r="A114" s="10">
        <v>72</v>
      </c>
      <c r="B114" s="94" t="str">
        <f t="shared" si="45"/>
        <v/>
      </c>
      <c r="C114" s="94"/>
      <c r="D114" s="94"/>
      <c r="E114" s="94"/>
      <c r="F114" s="94"/>
      <c r="G114" s="93" t="str">
        <f t="shared" si="46"/>
        <v/>
      </c>
      <c r="H114" s="93"/>
      <c r="I114" s="93"/>
      <c r="J114" s="77" t="str">
        <f t="shared" si="47"/>
        <v/>
      </c>
      <c r="K114" s="51" t="str">
        <f t="shared" si="48"/>
        <v/>
      </c>
      <c r="L114" s="2" t="str">
        <f t="shared" si="49"/>
        <v/>
      </c>
      <c r="M114" t="str">
        <f t="shared" si="50"/>
        <v/>
      </c>
      <c r="N114" t="str">
        <f t="shared" si="60"/>
        <v/>
      </c>
      <c r="O114" t="str">
        <f t="shared" si="51"/>
        <v/>
      </c>
      <c r="P114" t="str">
        <f t="shared" si="61"/>
        <v/>
      </c>
      <c r="Q114" t="str">
        <f t="shared" si="52"/>
        <v/>
      </c>
      <c r="R114" t="str">
        <f t="shared" si="62"/>
        <v/>
      </c>
      <c r="S114" t="str">
        <f t="shared" si="53"/>
        <v/>
      </c>
      <c r="T114" t="str">
        <f t="shared" si="63"/>
        <v/>
      </c>
      <c r="U114" t="str">
        <f t="shared" si="54"/>
        <v/>
      </c>
      <c r="V114" t="str">
        <f t="shared" si="64"/>
        <v/>
      </c>
      <c r="W114" t="str">
        <f t="shared" si="55"/>
        <v/>
      </c>
      <c r="X114" t="str">
        <f t="shared" si="65"/>
        <v/>
      </c>
      <c r="Y114" t="str">
        <f t="shared" si="56"/>
        <v/>
      </c>
      <c r="Z114" t="str">
        <f t="shared" si="66"/>
        <v/>
      </c>
      <c r="AA114" t="str">
        <f t="shared" si="57"/>
        <v/>
      </c>
      <c r="AB114" t="str">
        <f t="shared" si="67"/>
        <v/>
      </c>
      <c r="AC114" t="str">
        <f t="shared" si="58"/>
        <v/>
      </c>
      <c r="AD114" t="str">
        <f t="shared" si="68"/>
        <v/>
      </c>
      <c r="AE114" t="str">
        <f t="shared" si="59"/>
        <v/>
      </c>
      <c r="AF114" t="str">
        <f t="shared" si="69"/>
        <v/>
      </c>
      <c r="AG114">
        <f>COUNTIF('All Runners'!$A$5:$A$304,A114)</f>
        <v>0</v>
      </c>
    </row>
    <row r="115" spans="1:33" x14ac:dyDescent="0.25">
      <c r="A115" s="10">
        <v>73</v>
      </c>
      <c r="B115" s="94" t="str">
        <f t="shared" si="45"/>
        <v/>
      </c>
      <c r="C115" s="94"/>
      <c r="D115" s="94"/>
      <c r="E115" s="94"/>
      <c r="F115" s="94"/>
      <c r="G115" s="93" t="str">
        <f t="shared" si="46"/>
        <v/>
      </c>
      <c r="H115" s="93"/>
      <c r="I115" s="93"/>
      <c r="J115" s="77" t="str">
        <f t="shared" si="47"/>
        <v/>
      </c>
      <c r="K115" s="51" t="str">
        <f t="shared" si="48"/>
        <v/>
      </c>
      <c r="L115" s="2" t="str">
        <f t="shared" si="49"/>
        <v/>
      </c>
      <c r="M115" t="str">
        <f t="shared" si="50"/>
        <v/>
      </c>
      <c r="N115" t="str">
        <f t="shared" si="60"/>
        <v/>
      </c>
      <c r="O115" t="str">
        <f t="shared" si="51"/>
        <v/>
      </c>
      <c r="P115" t="str">
        <f t="shared" si="61"/>
        <v/>
      </c>
      <c r="Q115" t="str">
        <f t="shared" si="52"/>
        <v/>
      </c>
      <c r="R115" t="str">
        <f t="shared" si="62"/>
        <v/>
      </c>
      <c r="S115" t="str">
        <f t="shared" si="53"/>
        <v/>
      </c>
      <c r="T115" t="str">
        <f t="shared" si="63"/>
        <v/>
      </c>
      <c r="U115" t="str">
        <f t="shared" si="54"/>
        <v/>
      </c>
      <c r="V115" t="str">
        <f t="shared" si="64"/>
        <v/>
      </c>
      <c r="W115" t="str">
        <f t="shared" si="55"/>
        <v/>
      </c>
      <c r="X115" t="str">
        <f t="shared" si="65"/>
        <v/>
      </c>
      <c r="Y115" t="str">
        <f t="shared" si="56"/>
        <v/>
      </c>
      <c r="Z115" t="str">
        <f t="shared" si="66"/>
        <v/>
      </c>
      <c r="AA115" t="str">
        <f t="shared" si="57"/>
        <v/>
      </c>
      <c r="AB115" t="str">
        <f t="shared" si="67"/>
        <v/>
      </c>
      <c r="AC115" t="str">
        <f t="shared" si="58"/>
        <v/>
      </c>
      <c r="AD115" t="str">
        <f t="shared" si="68"/>
        <v/>
      </c>
      <c r="AE115" t="str">
        <f t="shared" si="59"/>
        <v/>
      </c>
      <c r="AF115" t="str">
        <f t="shared" si="69"/>
        <v/>
      </c>
      <c r="AG115">
        <f>COUNTIF('All Runners'!$A$5:$A$304,A115)</f>
        <v>0</v>
      </c>
    </row>
    <row r="116" spans="1:33" x14ac:dyDescent="0.25">
      <c r="A116" s="10">
        <v>74</v>
      </c>
      <c r="B116" s="94" t="str">
        <f t="shared" si="45"/>
        <v/>
      </c>
      <c r="C116" s="94"/>
      <c r="D116" s="94"/>
      <c r="E116" s="94"/>
      <c r="F116" s="94"/>
      <c r="G116" s="93" t="str">
        <f t="shared" si="46"/>
        <v/>
      </c>
      <c r="H116" s="93"/>
      <c r="I116" s="93"/>
      <c r="J116" s="77" t="str">
        <f t="shared" si="47"/>
        <v/>
      </c>
      <c r="K116" s="51" t="str">
        <f t="shared" si="48"/>
        <v/>
      </c>
      <c r="L116" s="2" t="str">
        <f t="shared" si="49"/>
        <v/>
      </c>
      <c r="M116" t="str">
        <f t="shared" si="50"/>
        <v/>
      </c>
      <c r="N116" t="str">
        <f t="shared" si="60"/>
        <v/>
      </c>
      <c r="O116" t="str">
        <f t="shared" si="51"/>
        <v/>
      </c>
      <c r="P116" t="str">
        <f t="shared" si="61"/>
        <v/>
      </c>
      <c r="Q116" t="str">
        <f t="shared" si="52"/>
        <v/>
      </c>
      <c r="R116" t="str">
        <f t="shared" si="62"/>
        <v/>
      </c>
      <c r="S116" t="str">
        <f t="shared" si="53"/>
        <v/>
      </c>
      <c r="T116" t="str">
        <f t="shared" si="63"/>
        <v/>
      </c>
      <c r="U116" t="str">
        <f t="shared" si="54"/>
        <v/>
      </c>
      <c r="V116" t="str">
        <f t="shared" si="64"/>
        <v/>
      </c>
      <c r="W116" t="str">
        <f t="shared" si="55"/>
        <v/>
      </c>
      <c r="X116" t="str">
        <f t="shared" si="65"/>
        <v/>
      </c>
      <c r="Y116" t="str">
        <f t="shared" si="56"/>
        <v/>
      </c>
      <c r="Z116" t="str">
        <f t="shared" si="66"/>
        <v/>
      </c>
      <c r="AA116" t="str">
        <f t="shared" si="57"/>
        <v/>
      </c>
      <c r="AB116" t="str">
        <f t="shared" si="67"/>
        <v/>
      </c>
      <c r="AC116" t="str">
        <f t="shared" si="58"/>
        <v/>
      </c>
      <c r="AD116" t="str">
        <f t="shared" si="68"/>
        <v/>
      </c>
      <c r="AE116" t="str">
        <f t="shared" si="59"/>
        <v/>
      </c>
      <c r="AF116" t="str">
        <f t="shared" si="69"/>
        <v/>
      </c>
      <c r="AG116">
        <f>COUNTIF('All Runners'!$A$5:$A$304,A116)</f>
        <v>0</v>
      </c>
    </row>
    <row r="117" spans="1:33" x14ac:dyDescent="0.25">
      <c r="A117" s="10">
        <v>75</v>
      </c>
      <c r="B117" s="94" t="str">
        <f t="shared" si="45"/>
        <v/>
      </c>
      <c r="C117" s="94"/>
      <c r="D117" s="94"/>
      <c r="E117" s="94"/>
      <c r="F117" s="94"/>
      <c r="G117" s="93" t="str">
        <f t="shared" si="46"/>
        <v/>
      </c>
      <c r="H117" s="93"/>
      <c r="I117" s="93"/>
      <c r="J117" s="77" t="str">
        <f t="shared" si="47"/>
        <v/>
      </c>
      <c r="K117" s="51" t="str">
        <f t="shared" si="48"/>
        <v/>
      </c>
      <c r="L117" s="2" t="str">
        <f t="shared" si="49"/>
        <v/>
      </c>
      <c r="M117" t="str">
        <f t="shared" si="50"/>
        <v/>
      </c>
      <c r="N117" t="str">
        <f t="shared" si="60"/>
        <v/>
      </c>
      <c r="O117" t="str">
        <f t="shared" si="51"/>
        <v/>
      </c>
      <c r="P117" t="str">
        <f t="shared" si="61"/>
        <v/>
      </c>
      <c r="Q117" t="str">
        <f t="shared" si="52"/>
        <v/>
      </c>
      <c r="R117" t="str">
        <f t="shared" si="62"/>
        <v/>
      </c>
      <c r="S117" t="str">
        <f t="shared" si="53"/>
        <v/>
      </c>
      <c r="T117" t="str">
        <f t="shared" si="63"/>
        <v/>
      </c>
      <c r="U117" t="str">
        <f t="shared" si="54"/>
        <v/>
      </c>
      <c r="V117" t="str">
        <f t="shared" si="64"/>
        <v/>
      </c>
      <c r="W117" t="str">
        <f t="shared" si="55"/>
        <v/>
      </c>
      <c r="X117" t="str">
        <f t="shared" si="65"/>
        <v/>
      </c>
      <c r="Y117" t="str">
        <f t="shared" si="56"/>
        <v/>
      </c>
      <c r="Z117" t="str">
        <f t="shared" si="66"/>
        <v/>
      </c>
      <c r="AA117" t="str">
        <f t="shared" si="57"/>
        <v/>
      </c>
      <c r="AB117" t="str">
        <f t="shared" si="67"/>
        <v/>
      </c>
      <c r="AC117" t="str">
        <f t="shared" si="58"/>
        <v/>
      </c>
      <c r="AD117" t="str">
        <f t="shared" si="68"/>
        <v/>
      </c>
      <c r="AE117" t="str">
        <f t="shared" si="59"/>
        <v/>
      </c>
      <c r="AF117" t="str">
        <f t="shared" si="69"/>
        <v/>
      </c>
      <c r="AG117">
        <f>COUNTIF('All Runners'!$A$5:$A$304,A117)</f>
        <v>0</v>
      </c>
    </row>
    <row r="118" spans="1:33" x14ac:dyDescent="0.25">
      <c r="A118" s="10">
        <v>76</v>
      </c>
      <c r="B118" s="94" t="str">
        <f t="shared" si="45"/>
        <v/>
      </c>
      <c r="C118" s="94"/>
      <c r="D118" s="94"/>
      <c r="E118" s="94"/>
      <c r="F118" s="94"/>
      <c r="G118" s="93" t="str">
        <f t="shared" si="46"/>
        <v/>
      </c>
      <c r="H118" s="93"/>
      <c r="I118" s="93"/>
      <c r="J118" s="77" t="str">
        <f t="shared" si="47"/>
        <v/>
      </c>
      <c r="K118" s="51" t="str">
        <f t="shared" si="48"/>
        <v/>
      </c>
      <c r="L118" s="2" t="str">
        <f t="shared" si="49"/>
        <v/>
      </c>
      <c r="M118" t="str">
        <f t="shared" si="50"/>
        <v/>
      </c>
      <c r="N118" t="str">
        <f t="shared" si="60"/>
        <v/>
      </c>
      <c r="O118" t="str">
        <f t="shared" si="51"/>
        <v/>
      </c>
      <c r="P118" t="str">
        <f t="shared" si="61"/>
        <v/>
      </c>
      <c r="Q118" t="str">
        <f t="shared" si="52"/>
        <v/>
      </c>
      <c r="R118" t="str">
        <f t="shared" si="62"/>
        <v/>
      </c>
      <c r="S118" t="str">
        <f t="shared" si="53"/>
        <v/>
      </c>
      <c r="T118" t="str">
        <f t="shared" si="63"/>
        <v/>
      </c>
      <c r="U118" t="str">
        <f t="shared" si="54"/>
        <v/>
      </c>
      <c r="V118" t="str">
        <f t="shared" si="64"/>
        <v/>
      </c>
      <c r="W118" t="str">
        <f t="shared" si="55"/>
        <v/>
      </c>
      <c r="X118" t="str">
        <f t="shared" si="65"/>
        <v/>
      </c>
      <c r="Y118" t="str">
        <f t="shared" si="56"/>
        <v/>
      </c>
      <c r="Z118" t="str">
        <f t="shared" si="66"/>
        <v/>
      </c>
      <c r="AA118" t="str">
        <f t="shared" si="57"/>
        <v/>
      </c>
      <c r="AB118" t="str">
        <f t="shared" si="67"/>
        <v/>
      </c>
      <c r="AC118" t="str">
        <f t="shared" si="58"/>
        <v/>
      </c>
      <c r="AD118" t="str">
        <f t="shared" si="68"/>
        <v/>
      </c>
      <c r="AE118" t="str">
        <f t="shared" si="59"/>
        <v/>
      </c>
      <c r="AF118" t="str">
        <f t="shared" si="69"/>
        <v/>
      </c>
      <c r="AG118">
        <f>COUNTIF('All Runners'!$A$5:$A$304,A118)</f>
        <v>0</v>
      </c>
    </row>
    <row r="119" spans="1:33" x14ac:dyDescent="0.25">
      <c r="A119" s="10">
        <v>77</v>
      </c>
      <c r="B119" s="94" t="str">
        <f t="shared" si="45"/>
        <v/>
      </c>
      <c r="C119" s="94"/>
      <c r="D119" s="94"/>
      <c r="E119" s="94"/>
      <c r="F119" s="94"/>
      <c r="G119" s="93" t="str">
        <f t="shared" si="46"/>
        <v/>
      </c>
      <c r="H119" s="93"/>
      <c r="I119" s="93"/>
      <c r="J119" s="77" t="str">
        <f t="shared" si="47"/>
        <v/>
      </c>
      <c r="K119" s="51" t="str">
        <f t="shared" si="48"/>
        <v/>
      </c>
      <c r="L119" s="2" t="str">
        <f t="shared" si="49"/>
        <v/>
      </c>
      <c r="M119" t="str">
        <f t="shared" si="50"/>
        <v/>
      </c>
      <c r="N119" t="str">
        <f t="shared" si="60"/>
        <v/>
      </c>
      <c r="O119" t="str">
        <f t="shared" si="51"/>
        <v/>
      </c>
      <c r="P119" t="str">
        <f t="shared" si="61"/>
        <v/>
      </c>
      <c r="Q119" t="str">
        <f t="shared" si="52"/>
        <v/>
      </c>
      <c r="R119" t="str">
        <f t="shared" si="62"/>
        <v/>
      </c>
      <c r="S119" t="str">
        <f t="shared" si="53"/>
        <v/>
      </c>
      <c r="T119" t="str">
        <f t="shared" si="63"/>
        <v/>
      </c>
      <c r="U119" t="str">
        <f t="shared" si="54"/>
        <v/>
      </c>
      <c r="V119" t="str">
        <f t="shared" si="64"/>
        <v/>
      </c>
      <c r="W119" t="str">
        <f t="shared" si="55"/>
        <v/>
      </c>
      <c r="X119" t="str">
        <f t="shared" si="65"/>
        <v/>
      </c>
      <c r="Y119" t="str">
        <f t="shared" si="56"/>
        <v/>
      </c>
      <c r="Z119" t="str">
        <f t="shared" si="66"/>
        <v/>
      </c>
      <c r="AA119" t="str">
        <f t="shared" si="57"/>
        <v/>
      </c>
      <c r="AB119" t="str">
        <f t="shared" si="67"/>
        <v/>
      </c>
      <c r="AC119" t="str">
        <f t="shared" si="58"/>
        <v/>
      </c>
      <c r="AD119" t="str">
        <f t="shared" si="68"/>
        <v/>
      </c>
      <c r="AE119" t="str">
        <f t="shared" si="59"/>
        <v/>
      </c>
      <c r="AF119" t="str">
        <f t="shared" si="69"/>
        <v/>
      </c>
      <c r="AG119">
        <f>COUNTIF('All Runners'!$A$5:$A$304,A119)</f>
        <v>0</v>
      </c>
    </row>
    <row r="120" spans="1:33" x14ac:dyDescent="0.25">
      <c r="A120" s="10">
        <v>78</v>
      </c>
      <c r="B120" s="94" t="str">
        <f t="shared" si="45"/>
        <v/>
      </c>
      <c r="C120" s="94"/>
      <c r="D120" s="94"/>
      <c r="E120" s="94"/>
      <c r="F120" s="94"/>
      <c r="G120" s="93" t="str">
        <f t="shared" si="46"/>
        <v/>
      </c>
      <c r="H120" s="93"/>
      <c r="I120" s="93"/>
      <c r="J120" s="77" t="str">
        <f t="shared" si="47"/>
        <v/>
      </c>
      <c r="K120" s="51" t="str">
        <f t="shared" si="48"/>
        <v/>
      </c>
      <c r="L120" s="2" t="str">
        <f t="shared" si="49"/>
        <v/>
      </c>
      <c r="M120" t="str">
        <f t="shared" si="50"/>
        <v/>
      </c>
      <c r="N120" t="str">
        <f t="shared" si="60"/>
        <v/>
      </c>
      <c r="O120" t="str">
        <f t="shared" si="51"/>
        <v/>
      </c>
      <c r="P120" t="str">
        <f t="shared" si="61"/>
        <v/>
      </c>
      <c r="Q120" t="str">
        <f t="shared" si="52"/>
        <v/>
      </c>
      <c r="R120" t="str">
        <f t="shared" si="62"/>
        <v/>
      </c>
      <c r="S120" t="str">
        <f t="shared" si="53"/>
        <v/>
      </c>
      <c r="T120" t="str">
        <f t="shared" si="63"/>
        <v/>
      </c>
      <c r="U120" t="str">
        <f t="shared" si="54"/>
        <v/>
      </c>
      <c r="V120" t="str">
        <f t="shared" si="64"/>
        <v/>
      </c>
      <c r="W120" t="str">
        <f t="shared" si="55"/>
        <v/>
      </c>
      <c r="X120" t="str">
        <f t="shared" si="65"/>
        <v/>
      </c>
      <c r="Y120" t="str">
        <f t="shared" si="56"/>
        <v/>
      </c>
      <c r="Z120" t="str">
        <f t="shared" si="66"/>
        <v/>
      </c>
      <c r="AA120" t="str">
        <f t="shared" si="57"/>
        <v/>
      </c>
      <c r="AB120" t="str">
        <f t="shared" si="67"/>
        <v/>
      </c>
      <c r="AC120" t="str">
        <f t="shared" si="58"/>
        <v/>
      </c>
      <c r="AD120" t="str">
        <f t="shared" si="68"/>
        <v/>
      </c>
      <c r="AE120" t="str">
        <f t="shared" si="59"/>
        <v/>
      </c>
      <c r="AF120" t="str">
        <f t="shared" si="69"/>
        <v/>
      </c>
      <c r="AG120">
        <f>COUNTIF('All Runners'!$A$5:$A$304,A120)</f>
        <v>0</v>
      </c>
    </row>
    <row r="121" spans="1:33" x14ac:dyDescent="0.25">
      <c r="A121" s="10">
        <v>79</v>
      </c>
      <c r="B121" s="94" t="str">
        <f t="shared" si="45"/>
        <v/>
      </c>
      <c r="C121" s="94"/>
      <c r="D121" s="94"/>
      <c r="E121" s="94"/>
      <c r="F121" s="94"/>
      <c r="G121" s="93" t="str">
        <f t="shared" si="46"/>
        <v/>
      </c>
      <c r="H121" s="93"/>
      <c r="I121" s="93"/>
      <c r="J121" s="77" t="str">
        <f t="shared" si="47"/>
        <v/>
      </c>
      <c r="K121" s="51" t="str">
        <f t="shared" si="48"/>
        <v/>
      </c>
      <c r="L121" s="2" t="str">
        <f t="shared" si="49"/>
        <v/>
      </c>
      <c r="M121" t="str">
        <f t="shared" si="50"/>
        <v/>
      </c>
      <c r="N121" t="str">
        <f t="shared" si="60"/>
        <v/>
      </c>
      <c r="O121" t="str">
        <f t="shared" si="51"/>
        <v/>
      </c>
      <c r="P121" t="str">
        <f t="shared" si="61"/>
        <v/>
      </c>
      <c r="Q121" t="str">
        <f t="shared" si="52"/>
        <v/>
      </c>
      <c r="R121" t="str">
        <f t="shared" si="62"/>
        <v/>
      </c>
      <c r="S121" t="str">
        <f t="shared" si="53"/>
        <v/>
      </c>
      <c r="T121" t="str">
        <f t="shared" si="63"/>
        <v/>
      </c>
      <c r="U121" t="str">
        <f t="shared" si="54"/>
        <v/>
      </c>
      <c r="V121" t="str">
        <f t="shared" si="64"/>
        <v/>
      </c>
      <c r="W121" t="str">
        <f t="shared" si="55"/>
        <v/>
      </c>
      <c r="X121" t="str">
        <f t="shared" si="65"/>
        <v/>
      </c>
      <c r="Y121" t="str">
        <f t="shared" si="56"/>
        <v/>
      </c>
      <c r="Z121" t="str">
        <f t="shared" si="66"/>
        <v/>
      </c>
      <c r="AA121" t="str">
        <f t="shared" si="57"/>
        <v/>
      </c>
      <c r="AB121" t="str">
        <f t="shared" si="67"/>
        <v/>
      </c>
      <c r="AC121" t="str">
        <f t="shared" si="58"/>
        <v/>
      </c>
      <c r="AD121" t="str">
        <f t="shared" si="68"/>
        <v/>
      </c>
      <c r="AE121" t="str">
        <f t="shared" si="59"/>
        <v/>
      </c>
      <c r="AF121" t="str">
        <f t="shared" si="69"/>
        <v/>
      </c>
      <c r="AG121">
        <f>COUNTIF('All Runners'!$A$5:$A$304,A121)</f>
        <v>0</v>
      </c>
    </row>
    <row r="122" spans="1:33" x14ac:dyDescent="0.25">
      <c r="A122" s="10">
        <v>80</v>
      </c>
      <c r="B122" s="94" t="str">
        <f t="shared" si="45"/>
        <v/>
      </c>
      <c r="C122" s="94"/>
      <c r="D122" s="94"/>
      <c r="E122" s="94"/>
      <c r="F122" s="94"/>
      <c r="G122" s="93" t="str">
        <f t="shared" si="46"/>
        <v/>
      </c>
      <c r="H122" s="93"/>
      <c r="I122" s="93"/>
      <c r="J122" s="77" t="str">
        <f t="shared" si="47"/>
        <v/>
      </c>
      <c r="K122" s="51" t="str">
        <f t="shared" si="48"/>
        <v/>
      </c>
      <c r="L122" s="2" t="str">
        <f t="shared" si="49"/>
        <v/>
      </c>
      <c r="M122" t="str">
        <f t="shared" si="50"/>
        <v/>
      </c>
      <c r="N122" t="str">
        <f t="shared" si="60"/>
        <v/>
      </c>
      <c r="O122" t="str">
        <f t="shared" si="51"/>
        <v/>
      </c>
      <c r="P122" t="str">
        <f t="shared" si="61"/>
        <v/>
      </c>
      <c r="Q122" t="str">
        <f t="shared" si="52"/>
        <v/>
      </c>
      <c r="R122" t="str">
        <f t="shared" si="62"/>
        <v/>
      </c>
      <c r="S122" t="str">
        <f t="shared" si="53"/>
        <v/>
      </c>
      <c r="T122" t="str">
        <f t="shared" si="63"/>
        <v/>
      </c>
      <c r="U122" t="str">
        <f t="shared" si="54"/>
        <v/>
      </c>
      <c r="V122" t="str">
        <f t="shared" si="64"/>
        <v/>
      </c>
      <c r="W122" t="str">
        <f t="shared" si="55"/>
        <v/>
      </c>
      <c r="X122" t="str">
        <f t="shared" si="65"/>
        <v/>
      </c>
      <c r="Y122" t="str">
        <f t="shared" si="56"/>
        <v/>
      </c>
      <c r="Z122" t="str">
        <f t="shared" si="66"/>
        <v/>
      </c>
      <c r="AA122" t="str">
        <f t="shared" si="57"/>
        <v/>
      </c>
      <c r="AB122" t="str">
        <f t="shared" si="67"/>
        <v/>
      </c>
      <c r="AC122" t="str">
        <f t="shared" si="58"/>
        <v/>
      </c>
      <c r="AD122" t="str">
        <f t="shared" si="68"/>
        <v/>
      </c>
      <c r="AE122" t="str">
        <f t="shared" si="59"/>
        <v/>
      </c>
      <c r="AF122" t="str">
        <f t="shared" si="69"/>
        <v/>
      </c>
      <c r="AG122">
        <f>COUNTIF('All Runners'!$A$5:$A$304,A122)</f>
        <v>0</v>
      </c>
    </row>
    <row r="123" spans="1:33" x14ac:dyDescent="0.25">
      <c r="A123" s="10">
        <v>81</v>
      </c>
      <c r="B123" s="94" t="str">
        <f t="shared" si="45"/>
        <v/>
      </c>
      <c r="C123" s="94"/>
      <c r="D123" s="94"/>
      <c r="E123" s="94"/>
      <c r="F123" s="94"/>
      <c r="G123" s="93" t="str">
        <f t="shared" si="46"/>
        <v/>
      </c>
      <c r="H123" s="93"/>
      <c r="I123" s="93"/>
      <c r="J123" s="77" t="str">
        <f t="shared" si="47"/>
        <v/>
      </c>
      <c r="K123" s="51" t="str">
        <f t="shared" si="48"/>
        <v/>
      </c>
      <c r="L123" s="2" t="str">
        <f t="shared" si="49"/>
        <v/>
      </c>
      <c r="M123" t="str">
        <f t="shared" si="50"/>
        <v/>
      </c>
      <c r="N123" t="str">
        <f t="shared" si="60"/>
        <v/>
      </c>
      <c r="O123" t="str">
        <f t="shared" si="51"/>
        <v/>
      </c>
      <c r="P123" t="str">
        <f t="shared" si="61"/>
        <v/>
      </c>
      <c r="Q123" t="str">
        <f t="shared" si="52"/>
        <v/>
      </c>
      <c r="R123" t="str">
        <f t="shared" si="62"/>
        <v/>
      </c>
      <c r="S123" t="str">
        <f t="shared" si="53"/>
        <v/>
      </c>
      <c r="T123" t="str">
        <f t="shared" si="63"/>
        <v/>
      </c>
      <c r="U123" t="str">
        <f t="shared" si="54"/>
        <v/>
      </c>
      <c r="V123" t="str">
        <f t="shared" si="64"/>
        <v/>
      </c>
      <c r="W123" t="str">
        <f t="shared" si="55"/>
        <v/>
      </c>
      <c r="X123" t="str">
        <f t="shared" si="65"/>
        <v/>
      </c>
      <c r="Y123" t="str">
        <f t="shared" si="56"/>
        <v/>
      </c>
      <c r="Z123" t="str">
        <f t="shared" si="66"/>
        <v/>
      </c>
      <c r="AA123" t="str">
        <f t="shared" si="57"/>
        <v/>
      </c>
      <c r="AB123" t="str">
        <f t="shared" si="67"/>
        <v/>
      </c>
      <c r="AC123" t="str">
        <f t="shared" si="58"/>
        <v/>
      </c>
      <c r="AD123" t="str">
        <f t="shared" si="68"/>
        <v/>
      </c>
      <c r="AE123" t="str">
        <f t="shared" si="59"/>
        <v/>
      </c>
      <c r="AF123" t="str">
        <f t="shared" si="69"/>
        <v/>
      </c>
      <c r="AG123">
        <f>COUNTIF('All Runners'!$A$5:$A$304,A123)</f>
        <v>0</v>
      </c>
    </row>
    <row r="124" spans="1:33" x14ac:dyDescent="0.25">
      <c r="A124" s="10">
        <v>82</v>
      </c>
      <c r="B124" s="94" t="str">
        <f t="shared" si="45"/>
        <v/>
      </c>
      <c r="C124" s="94"/>
      <c r="D124" s="94"/>
      <c r="E124" s="94"/>
      <c r="F124" s="94"/>
      <c r="G124" s="93" t="str">
        <f t="shared" si="46"/>
        <v/>
      </c>
      <c r="H124" s="93"/>
      <c r="I124" s="93"/>
      <c r="J124" s="77" t="str">
        <f t="shared" si="47"/>
        <v/>
      </c>
      <c r="K124" s="51" t="str">
        <f t="shared" si="48"/>
        <v/>
      </c>
      <c r="L124" s="2" t="str">
        <f t="shared" si="49"/>
        <v/>
      </c>
      <c r="M124" t="str">
        <f t="shared" si="50"/>
        <v/>
      </c>
      <c r="N124" t="str">
        <f t="shared" si="60"/>
        <v/>
      </c>
      <c r="O124" t="str">
        <f t="shared" si="51"/>
        <v/>
      </c>
      <c r="P124" t="str">
        <f t="shared" si="61"/>
        <v/>
      </c>
      <c r="Q124" t="str">
        <f t="shared" si="52"/>
        <v/>
      </c>
      <c r="R124" t="str">
        <f t="shared" si="62"/>
        <v/>
      </c>
      <c r="S124" t="str">
        <f t="shared" si="53"/>
        <v/>
      </c>
      <c r="T124" t="str">
        <f t="shared" si="63"/>
        <v/>
      </c>
      <c r="U124" t="str">
        <f t="shared" si="54"/>
        <v/>
      </c>
      <c r="V124" t="str">
        <f t="shared" si="64"/>
        <v/>
      </c>
      <c r="W124" t="str">
        <f t="shared" si="55"/>
        <v/>
      </c>
      <c r="X124" t="str">
        <f t="shared" si="65"/>
        <v/>
      </c>
      <c r="Y124" t="str">
        <f t="shared" si="56"/>
        <v/>
      </c>
      <c r="Z124" t="str">
        <f t="shared" si="66"/>
        <v/>
      </c>
      <c r="AA124" t="str">
        <f t="shared" si="57"/>
        <v/>
      </c>
      <c r="AB124" t="str">
        <f t="shared" si="67"/>
        <v/>
      </c>
      <c r="AC124" t="str">
        <f t="shared" si="58"/>
        <v/>
      </c>
      <c r="AD124" t="str">
        <f t="shared" si="68"/>
        <v/>
      </c>
      <c r="AE124" t="str">
        <f t="shared" si="59"/>
        <v/>
      </c>
      <c r="AF124" t="str">
        <f t="shared" si="69"/>
        <v/>
      </c>
      <c r="AG124">
        <f>COUNTIF('All Runners'!$A$5:$A$304,A124)</f>
        <v>0</v>
      </c>
    </row>
    <row r="125" spans="1:33" x14ac:dyDescent="0.25">
      <c r="A125" s="10">
        <v>83</v>
      </c>
      <c r="B125" s="94" t="str">
        <f t="shared" si="45"/>
        <v/>
      </c>
      <c r="C125" s="94"/>
      <c r="D125" s="94"/>
      <c r="E125" s="94"/>
      <c r="F125" s="94"/>
      <c r="G125" s="93" t="str">
        <f t="shared" si="46"/>
        <v/>
      </c>
      <c r="H125" s="93"/>
      <c r="I125" s="93"/>
      <c r="J125" s="77" t="str">
        <f t="shared" si="47"/>
        <v/>
      </c>
      <c r="K125" s="51" t="str">
        <f t="shared" si="48"/>
        <v/>
      </c>
      <c r="L125" s="2" t="str">
        <f t="shared" si="49"/>
        <v/>
      </c>
      <c r="M125" t="str">
        <f t="shared" si="50"/>
        <v/>
      </c>
      <c r="N125" t="str">
        <f t="shared" si="60"/>
        <v/>
      </c>
      <c r="O125" t="str">
        <f t="shared" si="51"/>
        <v/>
      </c>
      <c r="P125" t="str">
        <f t="shared" si="61"/>
        <v/>
      </c>
      <c r="Q125" t="str">
        <f t="shared" si="52"/>
        <v/>
      </c>
      <c r="R125" t="str">
        <f t="shared" si="62"/>
        <v/>
      </c>
      <c r="S125" t="str">
        <f t="shared" si="53"/>
        <v/>
      </c>
      <c r="T125" t="str">
        <f t="shared" si="63"/>
        <v/>
      </c>
      <c r="U125" t="str">
        <f t="shared" si="54"/>
        <v/>
      </c>
      <c r="V125" t="str">
        <f t="shared" si="64"/>
        <v/>
      </c>
      <c r="W125" t="str">
        <f t="shared" si="55"/>
        <v/>
      </c>
      <c r="X125" t="str">
        <f t="shared" si="65"/>
        <v/>
      </c>
      <c r="Y125" t="str">
        <f t="shared" si="56"/>
        <v/>
      </c>
      <c r="Z125" t="str">
        <f t="shared" si="66"/>
        <v/>
      </c>
      <c r="AA125" t="str">
        <f t="shared" si="57"/>
        <v/>
      </c>
      <c r="AB125" t="str">
        <f t="shared" si="67"/>
        <v/>
      </c>
      <c r="AC125" t="str">
        <f t="shared" si="58"/>
        <v/>
      </c>
      <c r="AD125" t="str">
        <f t="shared" si="68"/>
        <v/>
      </c>
      <c r="AE125" t="str">
        <f t="shared" si="59"/>
        <v/>
      </c>
      <c r="AF125" t="str">
        <f t="shared" si="69"/>
        <v/>
      </c>
      <c r="AG125">
        <f>COUNTIF('All Runners'!$A$5:$A$304,A125)</f>
        <v>0</v>
      </c>
    </row>
    <row r="126" spans="1:33" x14ac:dyDescent="0.25">
      <c r="A126" s="10">
        <v>84</v>
      </c>
      <c r="B126" s="94" t="str">
        <f t="shared" si="45"/>
        <v/>
      </c>
      <c r="C126" s="94"/>
      <c r="D126" s="94"/>
      <c r="E126" s="94"/>
      <c r="F126" s="94"/>
      <c r="G126" s="93" t="str">
        <f t="shared" si="46"/>
        <v/>
      </c>
      <c r="H126" s="93"/>
      <c r="I126" s="93"/>
      <c r="J126" s="77" t="str">
        <f t="shared" si="47"/>
        <v/>
      </c>
      <c r="K126" s="51" t="str">
        <f t="shared" si="48"/>
        <v/>
      </c>
      <c r="L126" s="2" t="str">
        <f t="shared" si="49"/>
        <v/>
      </c>
      <c r="M126" t="str">
        <f t="shared" si="50"/>
        <v/>
      </c>
      <c r="N126" t="str">
        <f t="shared" si="60"/>
        <v/>
      </c>
      <c r="O126" t="str">
        <f t="shared" si="51"/>
        <v/>
      </c>
      <c r="P126" t="str">
        <f t="shared" si="61"/>
        <v/>
      </c>
      <c r="Q126" t="str">
        <f t="shared" si="52"/>
        <v/>
      </c>
      <c r="R126" t="str">
        <f t="shared" si="62"/>
        <v/>
      </c>
      <c r="S126" t="str">
        <f t="shared" si="53"/>
        <v/>
      </c>
      <c r="T126" t="str">
        <f t="shared" si="63"/>
        <v/>
      </c>
      <c r="U126" t="str">
        <f t="shared" si="54"/>
        <v/>
      </c>
      <c r="V126" t="str">
        <f t="shared" si="64"/>
        <v/>
      </c>
      <c r="W126" t="str">
        <f t="shared" si="55"/>
        <v/>
      </c>
      <c r="X126" t="str">
        <f t="shared" si="65"/>
        <v/>
      </c>
      <c r="Y126" t="str">
        <f t="shared" si="56"/>
        <v/>
      </c>
      <c r="Z126" t="str">
        <f t="shared" si="66"/>
        <v/>
      </c>
      <c r="AA126" t="str">
        <f t="shared" si="57"/>
        <v/>
      </c>
      <c r="AB126" t="str">
        <f t="shared" si="67"/>
        <v/>
      </c>
      <c r="AC126" t="str">
        <f t="shared" si="58"/>
        <v/>
      </c>
      <c r="AD126" t="str">
        <f t="shared" si="68"/>
        <v/>
      </c>
      <c r="AE126" t="str">
        <f t="shared" si="59"/>
        <v/>
      </c>
      <c r="AF126" t="str">
        <f t="shared" si="69"/>
        <v/>
      </c>
      <c r="AG126">
        <f>COUNTIF('All Runners'!$A$5:$A$304,A126)</f>
        <v>0</v>
      </c>
    </row>
    <row r="127" spans="1:33" x14ac:dyDescent="0.25">
      <c r="A127" s="10">
        <v>85</v>
      </c>
      <c r="B127" s="94" t="str">
        <f t="shared" si="45"/>
        <v/>
      </c>
      <c r="C127" s="94"/>
      <c r="D127" s="94"/>
      <c r="E127" s="94"/>
      <c r="F127" s="94"/>
      <c r="G127" s="93" t="str">
        <f t="shared" si="46"/>
        <v/>
      </c>
      <c r="H127" s="93"/>
      <c r="I127" s="93"/>
      <c r="J127" s="77" t="str">
        <f t="shared" si="47"/>
        <v/>
      </c>
      <c r="K127" s="51" t="str">
        <f t="shared" si="48"/>
        <v/>
      </c>
      <c r="L127" s="2" t="str">
        <f t="shared" si="49"/>
        <v/>
      </c>
      <c r="M127" t="str">
        <f t="shared" si="50"/>
        <v/>
      </c>
      <c r="N127" t="str">
        <f t="shared" si="60"/>
        <v/>
      </c>
      <c r="O127" t="str">
        <f t="shared" si="51"/>
        <v/>
      </c>
      <c r="P127" t="str">
        <f t="shared" si="61"/>
        <v/>
      </c>
      <c r="Q127" t="str">
        <f t="shared" si="52"/>
        <v/>
      </c>
      <c r="R127" t="str">
        <f t="shared" si="62"/>
        <v/>
      </c>
      <c r="S127" t="str">
        <f t="shared" si="53"/>
        <v/>
      </c>
      <c r="T127" t="str">
        <f t="shared" si="63"/>
        <v/>
      </c>
      <c r="U127" t="str">
        <f t="shared" si="54"/>
        <v/>
      </c>
      <c r="V127" t="str">
        <f t="shared" si="64"/>
        <v/>
      </c>
      <c r="W127" t="str">
        <f t="shared" si="55"/>
        <v/>
      </c>
      <c r="X127" t="str">
        <f t="shared" si="65"/>
        <v/>
      </c>
      <c r="Y127" t="str">
        <f t="shared" si="56"/>
        <v/>
      </c>
      <c r="Z127" t="str">
        <f t="shared" si="66"/>
        <v/>
      </c>
      <c r="AA127" t="str">
        <f t="shared" si="57"/>
        <v/>
      </c>
      <c r="AB127" t="str">
        <f t="shared" si="67"/>
        <v/>
      </c>
      <c r="AC127" t="str">
        <f t="shared" si="58"/>
        <v/>
      </c>
      <c r="AD127" t="str">
        <f t="shared" si="68"/>
        <v/>
      </c>
      <c r="AE127" t="str">
        <f t="shared" si="59"/>
        <v/>
      </c>
      <c r="AF127" t="str">
        <f t="shared" si="69"/>
        <v/>
      </c>
      <c r="AG127">
        <f>COUNTIF('All Runners'!$A$5:$A$304,A127)</f>
        <v>0</v>
      </c>
    </row>
    <row r="128" spans="1:33" x14ac:dyDescent="0.25">
      <c r="A128" s="10">
        <v>86</v>
      </c>
      <c r="B128" s="94" t="str">
        <f t="shared" si="45"/>
        <v/>
      </c>
      <c r="C128" s="94"/>
      <c r="D128" s="94"/>
      <c r="E128" s="94"/>
      <c r="F128" s="94"/>
      <c r="G128" s="93" t="str">
        <f t="shared" si="46"/>
        <v/>
      </c>
      <c r="H128" s="93"/>
      <c r="I128" s="93"/>
      <c r="J128" s="77" t="str">
        <f t="shared" si="47"/>
        <v/>
      </c>
      <c r="K128" s="51" t="str">
        <f t="shared" si="48"/>
        <v/>
      </c>
      <c r="L128" s="2" t="str">
        <f t="shared" si="49"/>
        <v/>
      </c>
      <c r="M128" t="str">
        <f t="shared" si="50"/>
        <v/>
      </c>
      <c r="N128" t="str">
        <f t="shared" si="60"/>
        <v/>
      </c>
      <c r="O128" t="str">
        <f t="shared" si="51"/>
        <v/>
      </c>
      <c r="P128" t="str">
        <f t="shared" si="61"/>
        <v/>
      </c>
      <c r="Q128" t="str">
        <f t="shared" si="52"/>
        <v/>
      </c>
      <c r="R128" t="str">
        <f t="shared" si="62"/>
        <v/>
      </c>
      <c r="S128" t="str">
        <f t="shared" si="53"/>
        <v/>
      </c>
      <c r="T128" t="str">
        <f t="shared" si="63"/>
        <v/>
      </c>
      <c r="U128" t="str">
        <f t="shared" si="54"/>
        <v/>
      </c>
      <c r="V128" t="str">
        <f t="shared" si="64"/>
        <v/>
      </c>
      <c r="W128" t="str">
        <f t="shared" si="55"/>
        <v/>
      </c>
      <c r="X128" t="str">
        <f t="shared" si="65"/>
        <v/>
      </c>
      <c r="Y128" t="str">
        <f t="shared" si="56"/>
        <v/>
      </c>
      <c r="Z128" t="str">
        <f t="shared" si="66"/>
        <v/>
      </c>
      <c r="AA128" t="str">
        <f t="shared" si="57"/>
        <v/>
      </c>
      <c r="AB128" t="str">
        <f t="shared" si="67"/>
        <v/>
      </c>
      <c r="AC128" t="str">
        <f t="shared" si="58"/>
        <v/>
      </c>
      <c r="AD128" t="str">
        <f t="shared" si="68"/>
        <v/>
      </c>
      <c r="AE128" t="str">
        <f t="shared" si="59"/>
        <v/>
      </c>
      <c r="AF128" t="str">
        <f t="shared" si="69"/>
        <v/>
      </c>
      <c r="AG128">
        <f>COUNTIF('All Runners'!$A$5:$A$304,A128)</f>
        <v>0</v>
      </c>
    </row>
    <row r="129" spans="1:33" x14ac:dyDescent="0.25">
      <c r="A129" s="10">
        <v>87</v>
      </c>
      <c r="B129" s="94" t="str">
        <f t="shared" si="45"/>
        <v/>
      </c>
      <c r="C129" s="94"/>
      <c r="D129" s="94"/>
      <c r="E129" s="94"/>
      <c r="F129" s="94"/>
      <c r="G129" s="93" t="str">
        <f t="shared" si="46"/>
        <v/>
      </c>
      <c r="H129" s="93"/>
      <c r="I129" s="93"/>
      <c r="J129" s="77" t="str">
        <f t="shared" si="47"/>
        <v/>
      </c>
      <c r="K129" s="51" t="str">
        <f t="shared" si="48"/>
        <v/>
      </c>
      <c r="L129" s="2" t="str">
        <f t="shared" si="49"/>
        <v/>
      </c>
      <c r="M129" t="str">
        <f t="shared" si="50"/>
        <v/>
      </c>
      <c r="N129" t="str">
        <f t="shared" si="60"/>
        <v/>
      </c>
      <c r="O129" t="str">
        <f t="shared" si="51"/>
        <v/>
      </c>
      <c r="P129" t="str">
        <f t="shared" si="61"/>
        <v/>
      </c>
      <c r="Q129" t="str">
        <f t="shared" si="52"/>
        <v/>
      </c>
      <c r="R129" t="str">
        <f t="shared" si="62"/>
        <v/>
      </c>
      <c r="S129" t="str">
        <f t="shared" si="53"/>
        <v/>
      </c>
      <c r="T129" t="str">
        <f t="shared" si="63"/>
        <v/>
      </c>
      <c r="U129" t="str">
        <f t="shared" si="54"/>
        <v/>
      </c>
      <c r="V129" t="str">
        <f t="shared" si="64"/>
        <v/>
      </c>
      <c r="W129" t="str">
        <f t="shared" si="55"/>
        <v/>
      </c>
      <c r="X129" t="str">
        <f t="shared" si="65"/>
        <v/>
      </c>
      <c r="Y129" t="str">
        <f t="shared" si="56"/>
        <v/>
      </c>
      <c r="Z129" t="str">
        <f t="shared" si="66"/>
        <v/>
      </c>
      <c r="AA129" t="str">
        <f t="shared" si="57"/>
        <v/>
      </c>
      <c r="AB129" t="str">
        <f t="shared" si="67"/>
        <v/>
      </c>
      <c r="AC129" t="str">
        <f t="shared" si="58"/>
        <v/>
      </c>
      <c r="AD129" t="str">
        <f t="shared" si="68"/>
        <v/>
      </c>
      <c r="AE129" t="str">
        <f t="shared" si="59"/>
        <v/>
      </c>
      <c r="AF129" t="str">
        <f t="shared" si="69"/>
        <v/>
      </c>
      <c r="AG129">
        <f>COUNTIF('All Runners'!$A$5:$A$304,A129)</f>
        <v>0</v>
      </c>
    </row>
    <row r="130" spans="1:33" x14ac:dyDescent="0.25">
      <c r="A130" s="10">
        <v>88</v>
      </c>
      <c r="B130" s="94" t="str">
        <f t="shared" si="45"/>
        <v/>
      </c>
      <c r="C130" s="94"/>
      <c r="D130" s="94"/>
      <c r="E130" s="94"/>
      <c r="F130" s="94"/>
      <c r="G130" s="93" t="str">
        <f t="shared" si="46"/>
        <v/>
      </c>
      <c r="H130" s="93"/>
      <c r="I130" s="93"/>
      <c r="J130" s="77" t="str">
        <f t="shared" si="47"/>
        <v/>
      </c>
      <c r="K130" s="51" t="str">
        <f t="shared" si="48"/>
        <v/>
      </c>
      <c r="L130" s="2" t="str">
        <f t="shared" si="49"/>
        <v/>
      </c>
      <c r="M130" t="str">
        <f t="shared" si="50"/>
        <v/>
      </c>
      <c r="N130" t="str">
        <f t="shared" si="60"/>
        <v/>
      </c>
      <c r="O130" t="str">
        <f t="shared" si="51"/>
        <v/>
      </c>
      <c r="P130" t="str">
        <f t="shared" si="61"/>
        <v/>
      </c>
      <c r="Q130" t="str">
        <f t="shared" si="52"/>
        <v/>
      </c>
      <c r="R130" t="str">
        <f t="shared" si="62"/>
        <v/>
      </c>
      <c r="S130" t="str">
        <f t="shared" si="53"/>
        <v/>
      </c>
      <c r="T130" t="str">
        <f t="shared" si="63"/>
        <v/>
      </c>
      <c r="U130" t="str">
        <f t="shared" si="54"/>
        <v/>
      </c>
      <c r="V130" t="str">
        <f t="shared" si="64"/>
        <v/>
      </c>
      <c r="W130" t="str">
        <f t="shared" si="55"/>
        <v/>
      </c>
      <c r="X130" t="str">
        <f t="shared" si="65"/>
        <v/>
      </c>
      <c r="Y130" t="str">
        <f t="shared" si="56"/>
        <v/>
      </c>
      <c r="Z130" t="str">
        <f t="shared" si="66"/>
        <v/>
      </c>
      <c r="AA130" t="str">
        <f t="shared" si="57"/>
        <v/>
      </c>
      <c r="AB130" t="str">
        <f t="shared" si="67"/>
        <v/>
      </c>
      <c r="AC130" t="str">
        <f t="shared" si="58"/>
        <v/>
      </c>
      <c r="AD130" t="str">
        <f t="shared" si="68"/>
        <v/>
      </c>
      <c r="AE130" t="str">
        <f t="shared" si="59"/>
        <v/>
      </c>
      <c r="AF130" t="str">
        <f t="shared" si="69"/>
        <v/>
      </c>
      <c r="AG130">
        <f>COUNTIF('All Runners'!$A$5:$A$304,A130)</f>
        <v>0</v>
      </c>
    </row>
    <row r="131" spans="1:33" x14ac:dyDescent="0.25">
      <c r="A131" s="10">
        <v>89</v>
      </c>
      <c r="B131" s="94" t="str">
        <f t="shared" si="45"/>
        <v/>
      </c>
      <c r="C131" s="94"/>
      <c r="D131" s="94"/>
      <c r="E131" s="94"/>
      <c r="F131" s="94"/>
      <c r="G131" s="93" t="str">
        <f t="shared" si="46"/>
        <v/>
      </c>
      <c r="H131" s="93"/>
      <c r="I131" s="93"/>
      <c r="J131" s="77" t="str">
        <f t="shared" si="47"/>
        <v/>
      </c>
      <c r="K131" s="51" t="str">
        <f t="shared" si="48"/>
        <v/>
      </c>
      <c r="L131" s="2" t="str">
        <f t="shared" si="49"/>
        <v/>
      </c>
      <c r="M131" t="str">
        <f t="shared" si="50"/>
        <v/>
      </c>
      <c r="N131" t="str">
        <f t="shared" si="60"/>
        <v/>
      </c>
      <c r="O131" t="str">
        <f t="shared" si="51"/>
        <v/>
      </c>
      <c r="P131" t="str">
        <f t="shared" si="61"/>
        <v/>
      </c>
      <c r="Q131" t="str">
        <f t="shared" si="52"/>
        <v/>
      </c>
      <c r="R131" t="str">
        <f t="shared" si="62"/>
        <v/>
      </c>
      <c r="S131" t="str">
        <f t="shared" si="53"/>
        <v/>
      </c>
      <c r="T131" t="str">
        <f t="shared" si="63"/>
        <v/>
      </c>
      <c r="U131" t="str">
        <f t="shared" si="54"/>
        <v/>
      </c>
      <c r="V131" t="str">
        <f t="shared" si="64"/>
        <v/>
      </c>
      <c r="W131" t="str">
        <f t="shared" si="55"/>
        <v/>
      </c>
      <c r="X131" t="str">
        <f t="shared" si="65"/>
        <v/>
      </c>
      <c r="Y131" t="str">
        <f t="shared" si="56"/>
        <v/>
      </c>
      <c r="Z131" t="str">
        <f t="shared" si="66"/>
        <v/>
      </c>
      <c r="AA131" t="str">
        <f t="shared" si="57"/>
        <v/>
      </c>
      <c r="AB131" t="str">
        <f t="shared" si="67"/>
        <v/>
      </c>
      <c r="AC131" t="str">
        <f t="shared" si="58"/>
        <v/>
      </c>
      <c r="AD131" t="str">
        <f t="shared" si="68"/>
        <v/>
      </c>
      <c r="AE131" t="str">
        <f t="shared" si="59"/>
        <v/>
      </c>
      <c r="AF131" t="str">
        <f t="shared" si="69"/>
        <v/>
      </c>
      <c r="AG131">
        <f>COUNTIF('All Runners'!$A$5:$A$304,A131)</f>
        <v>0</v>
      </c>
    </row>
    <row r="132" spans="1:33" x14ac:dyDescent="0.25">
      <c r="A132" s="10">
        <v>90</v>
      </c>
      <c r="B132" s="94" t="str">
        <f t="shared" si="45"/>
        <v/>
      </c>
      <c r="C132" s="94"/>
      <c r="D132" s="94"/>
      <c r="E132" s="94"/>
      <c r="F132" s="94"/>
      <c r="G132" s="93" t="str">
        <f t="shared" si="46"/>
        <v/>
      </c>
      <c r="H132" s="93"/>
      <c r="I132" s="93"/>
      <c r="J132" s="77" t="str">
        <f t="shared" si="47"/>
        <v/>
      </c>
      <c r="K132" s="51" t="str">
        <f t="shared" si="48"/>
        <v/>
      </c>
      <c r="L132" s="2" t="str">
        <f t="shared" si="49"/>
        <v/>
      </c>
      <c r="M132" t="str">
        <f t="shared" si="50"/>
        <v/>
      </c>
      <c r="N132" t="str">
        <f t="shared" si="60"/>
        <v/>
      </c>
      <c r="O132" t="str">
        <f t="shared" si="51"/>
        <v/>
      </c>
      <c r="P132" t="str">
        <f t="shared" si="61"/>
        <v/>
      </c>
      <c r="Q132" t="str">
        <f t="shared" si="52"/>
        <v/>
      </c>
      <c r="R132" t="str">
        <f t="shared" si="62"/>
        <v/>
      </c>
      <c r="S132" t="str">
        <f t="shared" si="53"/>
        <v/>
      </c>
      <c r="T132" t="str">
        <f t="shared" si="63"/>
        <v/>
      </c>
      <c r="U132" t="str">
        <f t="shared" si="54"/>
        <v/>
      </c>
      <c r="V132" t="str">
        <f t="shared" si="64"/>
        <v/>
      </c>
      <c r="W132" t="str">
        <f t="shared" si="55"/>
        <v/>
      </c>
      <c r="X132" t="str">
        <f t="shared" si="65"/>
        <v/>
      </c>
      <c r="Y132" t="str">
        <f t="shared" si="56"/>
        <v/>
      </c>
      <c r="Z132" t="str">
        <f t="shared" si="66"/>
        <v/>
      </c>
      <c r="AA132" t="str">
        <f t="shared" si="57"/>
        <v/>
      </c>
      <c r="AB132" t="str">
        <f t="shared" si="67"/>
        <v/>
      </c>
      <c r="AC132" t="str">
        <f t="shared" si="58"/>
        <v/>
      </c>
      <c r="AD132" t="str">
        <f t="shared" si="68"/>
        <v/>
      </c>
      <c r="AE132" t="str">
        <f t="shared" si="59"/>
        <v/>
      </c>
      <c r="AF132" t="str">
        <f t="shared" si="69"/>
        <v/>
      </c>
      <c r="AG132">
        <f>COUNTIF('All Runners'!$A$5:$A$304,A132)</f>
        <v>0</v>
      </c>
    </row>
    <row r="133" spans="1:33" x14ac:dyDescent="0.25">
      <c r="A133" s="10">
        <v>91</v>
      </c>
      <c r="B133" s="94" t="str">
        <f t="shared" si="45"/>
        <v/>
      </c>
      <c r="C133" s="94"/>
      <c r="D133" s="94"/>
      <c r="E133" s="94"/>
      <c r="F133" s="94"/>
      <c r="G133" s="93" t="str">
        <f t="shared" si="46"/>
        <v/>
      </c>
      <c r="H133" s="93"/>
      <c r="I133" s="93"/>
      <c r="J133" s="77" t="str">
        <f t="shared" si="47"/>
        <v/>
      </c>
      <c r="K133" s="51" t="str">
        <f t="shared" si="48"/>
        <v/>
      </c>
      <c r="L133" s="2" t="str">
        <f t="shared" si="49"/>
        <v/>
      </c>
      <c r="M133" t="str">
        <f t="shared" si="50"/>
        <v/>
      </c>
      <c r="N133" t="str">
        <f t="shared" si="60"/>
        <v/>
      </c>
      <c r="O133" t="str">
        <f t="shared" si="51"/>
        <v/>
      </c>
      <c r="P133" t="str">
        <f t="shared" si="61"/>
        <v/>
      </c>
      <c r="Q133" t="str">
        <f t="shared" si="52"/>
        <v/>
      </c>
      <c r="R133" t="str">
        <f t="shared" si="62"/>
        <v/>
      </c>
      <c r="S133" t="str">
        <f t="shared" si="53"/>
        <v/>
      </c>
      <c r="T133" t="str">
        <f t="shared" si="63"/>
        <v/>
      </c>
      <c r="U133" t="str">
        <f t="shared" si="54"/>
        <v/>
      </c>
      <c r="V133" t="str">
        <f t="shared" si="64"/>
        <v/>
      </c>
      <c r="W133" t="str">
        <f t="shared" si="55"/>
        <v/>
      </c>
      <c r="X133" t="str">
        <f t="shared" si="65"/>
        <v/>
      </c>
      <c r="Y133" t="str">
        <f t="shared" si="56"/>
        <v/>
      </c>
      <c r="Z133" t="str">
        <f t="shared" si="66"/>
        <v/>
      </c>
      <c r="AA133" t="str">
        <f t="shared" si="57"/>
        <v/>
      </c>
      <c r="AB133" t="str">
        <f t="shared" si="67"/>
        <v/>
      </c>
      <c r="AC133" t="str">
        <f t="shared" si="58"/>
        <v/>
      </c>
      <c r="AD133" t="str">
        <f t="shared" si="68"/>
        <v/>
      </c>
      <c r="AE133" t="str">
        <f t="shared" si="59"/>
        <v/>
      </c>
      <c r="AF133" t="str">
        <f t="shared" si="69"/>
        <v/>
      </c>
      <c r="AG133">
        <f>COUNTIF('All Runners'!$A$5:$A$304,A133)</f>
        <v>0</v>
      </c>
    </row>
    <row r="134" spans="1:33" x14ac:dyDescent="0.25">
      <c r="A134" s="10">
        <v>92</v>
      </c>
      <c r="B134" s="94" t="str">
        <f t="shared" si="45"/>
        <v/>
      </c>
      <c r="C134" s="94"/>
      <c r="D134" s="94"/>
      <c r="E134" s="94"/>
      <c r="F134" s="94"/>
      <c r="G134" s="93" t="str">
        <f t="shared" si="46"/>
        <v/>
      </c>
      <c r="H134" s="93"/>
      <c r="I134" s="93"/>
      <c r="J134" s="77" t="str">
        <f t="shared" si="47"/>
        <v/>
      </c>
      <c r="K134" s="51" t="str">
        <f t="shared" si="48"/>
        <v/>
      </c>
      <c r="L134" s="2" t="str">
        <f t="shared" si="49"/>
        <v/>
      </c>
      <c r="M134" t="str">
        <f t="shared" si="50"/>
        <v/>
      </c>
      <c r="N134" t="str">
        <f t="shared" si="60"/>
        <v/>
      </c>
      <c r="O134" t="str">
        <f t="shared" si="51"/>
        <v/>
      </c>
      <c r="P134" t="str">
        <f t="shared" si="61"/>
        <v/>
      </c>
      <c r="Q134" t="str">
        <f t="shared" si="52"/>
        <v/>
      </c>
      <c r="R134" t="str">
        <f t="shared" si="62"/>
        <v/>
      </c>
      <c r="S134" t="str">
        <f t="shared" si="53"/>
        <v/>
      </c>
      <c r="T134" t="str">
        <f t="shared" si="63"/>
        <v/>
      </c>
      <c r="U134" t="str">
        <f t="shared" si="54"/>
        <v/>
      </c>
      <c r="V134" t="str">
        <f t="shared" si="64"/>
        <v/>
      </c>
      <c r="W134" t="str">
        <f t="shared" si="55"/>
        <v/>
      </c>
      <c r="X134" t="str">
        <f t="shared" si="65"/>
        <v/>
      </c>
      <c r="Y134" t="str">
        <f t="shared" si="56"/>
        <v/>
      </c>
      <c r="Z134" t="str">
        <f t="shared" si="66"/>
        <v/>
      </c>
      <c r="AA134" t="str">
        <f t="shared" si="57"/>
        <v/>
      </c>
      <c r="AB134" t="str">
        <f t="shared" si="67"/>
        <v/>
      </c>
      <c r="AC134" t="str">
        <f t="shared" si="58"/>
        <v/>
      </c>
      <c r="AD134" t="str">
        <f t="shared" si="68"/>
        <v/>
      </c>
      <c r="AE134" t="str">
        <f t="shared" si="59"/>
        <v/>
      </c>
      <c r="AF134" t="str">
        <f t="shared" si="69"/>
        <v/>
      </c>
      <c r="AG134">
        <f>COUNTIF('All Runners'!$A$5:$A$304,A134)</f>
        <v>0</v>
      </c>
    </row>
    <row r="135" spans="1:33" x14ac:dyDescent="0.25">
      <c r="A135" s="10">
        <v>93</v>
      </c>
      <c r="B135" s="94" t="str">
        <f t="shared" si="45"/>
        <v/>
      </c>
      <c r="C135" s="94"/>
      <c r="D135" s="94"/>
      <c r="E135" s="94"/>
      <c r="F135" s="94"/>
      <c r="G135" s="93" t="str">
        <f t="shared" si="46"/>
        <v/>
      </c>
      <c r="H135" s="93"/>
      <c r="I135" s="93"/>
      <c r="J135" s="77" t="str">
        <f t="shared" si="47"/>
        <v/>
      </c>
      <c r="K135" s="51" t="str">
        <f t="shared" si="48"/>
        <v/>
      </c>
      <c r="L135" s="2" t="str">
        <f t="shared" si="49"/>
        <v/>
      </c>
      <c r="M135" t="str">
        <f t="shared" si="50"/>
        <v/>
      </c>
      <c r="N135" t="str">
        <f t="shared" si="60"/>
        <v/>
      </c>
      <c r="O135" t="str">
        <f t="shared" si="51"/>
        <v/>
      </c>
      <c r="P135" t="str">
        <f t="shared" si="61"/>
        <v/>
      </c>
      <c r="Q135" t="str">
        <f t="shared" si="52"/>
        <v/>
      </c>
      <c r="R135" t="str">
        <f t="shared" si="62"/>
        <v/>
      </c>
      <c r="S135" t="str">
        <f t="shared" si="53"/>
        <v/>
      </c>
      <c r="T135" t="str">
        <f t="shared" si="63"/>
        <v/>
      </c>
      <c r="U135" t="str">
        <f t="shared" si="54"/>
        <v/>
      </c>
      <c r="V135" t="str">
        <f t="shared" si="64"/>
        <v/>
      </c>
      <c r="W135" t="str">
        <f t="shared" si="55"/>
        <v/>
      </c>
      <c r="X135" t="str">
        <f t="shared" si="65"/>
        <v/>
      </c>
      <c r="Y135" t="str">
        <f t="shared" si="56"/>
        <v/>
      </c>
      <c r="Z135" t="str">
        <f t="shared" si="66"/>
        <v/>
      </c>
      <c r="AA135" t="str">
        <f t="shared" si="57"/>
        <v/>
      </c>
      <c r="AB135" t="str">
        <f t="shared" si="67"/>
        <v/>
      </c>
      <c r="AC135" t="str">
        <f t="shared" si="58"/>
        <v/>
      </c>
      <c r="AD135" t="str">
        <f t="shared" si="68"/>
        <v/>
      </c>
      <c r="AE135" t="str">
        <f t="shared" si="59"/>
        <v/>
      </c>
      <c r="AF135" t="str">
        <f t="shared" si="69"/>
        <v/>
      </c>
      <c r="AG135">
        <f>COUNTIF('All Runners'!$A$5:$A$304,A135)</f>
        <v>0</v>
      </c>
    </row>
    <row r="136" spans="1:33" x14ac:dyDescent="0.25">
      <c r="A136" s="10">
        <v>94</v>
      </c>
      <c r="B136" s="94" t="str">
        <f t="shared" si="45"/>
        <v/>
      </c>
      <c r="C136" s="94"/>
      <c r="D136" s="94"/>
      <c r="E136" s="94"/>
      <c r="F136" s="94"/>
      <c r="G136" s="93" t="str">
        <f t="shared" si="46"/>
        <v/>
      </c>
      <c r="H136" s="93"/>
      <c r="I136" s="93"/>
      <c r="J136" s="77" t="str">
        <f t="shared" si="47"/>
        <v/>
      </c>
      <c r="K136" s="51" t="str">
        <f t="shared" si="48"/>
        <v/>
      </c>
      <c r="L136" s="2" t="str">
        <f t="shared" si="49"/>
        <v/>
      </c>
      <c r="M136" t="str">
        <f t="shared" si="50"/>
        <v/>
      </c>
      <c r="N136" t="str">
        <f t="shared" si="60"/>
        <v/>
      </c>
      <c r="O136" t="str">
        <f t="shared" si="51"/>
        <v/>
      </c>
      <c r="P136" t="str">
        <f t="shared" si="61"/>
        <v/>
      </c>
      <c r="Q136" t="str">
        <f t="shared" si="52"/>
        <v/>
      </c>
      <c r="R136" t="str">
        <f t="shared" si="62"/>
        <v/>
      </c>
      <c r="S136" t="str">
        <f t="shared" si="53"/>
        <v/>
      </c>
      <c r="T136" t="str">
        <f t="shared" si="63"/>
        <v/>
      </c>
      <c r="U136" t="str">
        <f t="shared" si="54"/>
        <v/>
      </c>
      <c r="V136" t="str">
        <f t="shared" si="64"/>
        <v/>
      </c>
      <c r="W136" t="str">
        <f t="shared" si="55"/>
        <v/>
      </c>
      <c r="X136" t="str">
        <f t="shared" si="65"/>
        <v/>
      </c>
      <c r="Y136" t="str">
        <f t="shared" si="56"/>
        <v/>
      </c>
      <c r="Z136" t="str">
        <f t="shared" si="66"/>
        <v/>
      </c>
      <c r="AA136" t="str">
        <f t="shared" si="57"/>
        <v/>
      </c>
      <c r="AB136" t="str">
        <f t="shared" si="67"/>
        <v/>
      </c>
      <c r="AC136" t="str">
        <f t="shared" si="58"/>
        <v/>
      </c>
      <c r="AD136" t="str">
        <f t="shared" si="68"/>
        <v/>
      </c>
      <c r="AE136" t="str">
        <f t="shared" si="59"/>
        <v/>
      </c>
      <c r="AF136" t="str">
        <f t="shared" si="69"/>
        <v/>
      </c>
      <c r="AG136">
        <f>COUNTIF('All Runners'!$A$5:$A$304,A136)</f>
        <v>0</v>
      </c>
    </row>
    <row r="137" spans="1:33" x14ac:dyDescent="0.25">
      <c r="A137" s="10">
        <v>95</v>
      </c>
      <c r="B137" s="94" t="str">
        <f t="shared" si="45"/>
        <v/>
      </c>
      <c r="C137" s="94"/>
      <c r="D137" s="94"/>
      <c r="E137" s="94"/>
      <c r="F137" s="94"/>
      <c r="G137" s="93" t="str">
        <f t="shared" si="46"/>
        <v/>
      </c>
      <c r="H137" s="93"/>
      <c r="I137" s="93"/>
      <c r="J137" s="77" t="str">
        <f t="shared" si="47"/>
        <v/>
      </c>
      <c r="K137" s="51" t="str">
        <f t="shared" si="48"/>
        <v/>
      </c>
      <c r="L137" s="2" t="str">
        <f t="shared" si="49"/>
        <v/>
      </c>
      <c r="M137" t="str">
        <f t="shared" si="50"/>
        <v/>
      </c>
      <c r="N137" t="str">
        <f t="shared" si="60"/>
        <v/>
      </c>
      <c r="O137" t="str">
        <f t="shared" si="51"/>
        <v/>
      </c>
      <c r="P137" t="str">
        <f t="shared" si="61"/>
        <v/>
      </c>
      <c r="Q137" t="str">
        <f t="shared" si="52"/>
        <v/>
      </c>
      <c r="R137" t="str">
        <f t="shared" si="62"/>
        <v/>
      </c>
      <c r="S137" t="str">
        <f t="shared" si="53"/>
        <v/>
      </c>
      <c r="T137" t="str">
        <f t="shared" si="63"/>
        <v/>
      </c>
      <c r="U137" t="str">
        <f t="shared" si="54"/>
        <v/>
      </c>
      <c r="V137" t="str">
        <f t="shared" si="64"/>
        <v/>
      </c>
      <c r="W137" t="str">
        <f t="shared" si="55"/>
        <v/>
      </c>
      <c r="X137" t="str">
        <f t="shared" si="65"/>
        <v/>
      </c>
      <c r="Y137" t="str">
        <f t="shared" si="56"/>
        <v/>
      </c>
      <c r="Z137" t="str">
        <f t="shared" si="66"/>
        <v/>
      </c>
      <c r="AA137" t="str">
        <f t="shared" si="57"/>
        <v/>
      </c>
      <c r="AB137" t="str">
        <f t="shared" si="67"/>
        <v/>
      </c>
      <c r="AC137" t="str">
        <f t="shared" si="58"/>
        <v/>
      </c>
      <c r="AD137" t="str">
        <f t="shared" si="68"/>
        <v/>
      </c>
      <c r="AE137" t="str">
        <f t="shared" si="59"/>
        <v/>
      </c>
      <c r="AF137" t="str">
        <f t="shared" si="69"/>
        <v/>
      </c>
      <c r="AG137">
        <f>COUNTIF('All Runners'!$A$5:$A$304,A137)</f>
        <v>0</v>
      </c>
    </row>
    <row r="138" spans="1:33" x14ac:dyDescent="0.25">
      <c r="A138" s="10">
        <v>96</v>
      </c>
      <c r="B138" s="94" t="str">
        <f t="shared" si="45"/>
        <v/>
      </c>
      <c r="C138" s="94"/>
      <c r="D138" s="94"/>
      <c r="E138" s="94"/>
      <c r="F138" s="94"/>
      <c r="G138" s="93" t="str">
        <f t="shared" si="46"/>
        <v/>
      </c>
      <c r="H138" s="93"/>
      <c r="I138" s="93"/>
      <c r="J138" s="77" t="str">
        <f t="shared" si="47"/>
        <v/>
      </c>
      <c r="K138" s="51" t="str">
        <f t="shared" si="48"/>
        <v/>
      </c>
      <c r="L138" s="2" t="str">
        <f t="shared" si="49"/>
        <v/>
      </c>
      <c r="M138" t="str">
        <f t="shared" si="50"/>
        <v/>
      </c>
      <c r="N138" t="str">
        <f t="shared" si="60"/>
        <v/>
      </c>
      <c r="O138" t="str">
        <f t="shared" si="51"/>
        <v/>
      </c>
      <c r="P138" t="str">
        <f t="shared" si="61"/>
        <v/>
      </c>
      <c r="Q138" t="str">
        <f t="shared" si="52"/>
        <v/>
      </c>
      <c r="R138" t="str">
        <f t="shared" si="62"/>
        <v/>
      </c>
      <c r="S138" t="str">
        <f t="shared" si="53"/>
        <v/>
      </c>
      <c r="T138" t="str">
        <f t="shared" si="63"/>
        <v/>
      </c>
      <c r="U138" t="str">
        <f t="shared" si="54"/>
        <v/>
      </c>
      <c r="V138" t="str">
        <f t="shared" si="64"/>
        <v/>
      </c>
      <c r="W138" t="str">
        <f t="shared" si="55"/>
        <v/>
      </c>
      <c r="X138" t="str">
        <f t="shared" si="65"/>
        <v/>
      </c>
      <c r="Y138" t="str">
        <f t="shared" si="56"/>
        <v/>
      </c>
      <c r="Z138" t="str">
        <f t="shared" si="66"/>
        <v/>
      </c>
      <c r="AA138" t="str">
        <f t="shared" si="57"/>
        <v/>
      </c>
      <c r="AB138" t="str">
        <f t="shared" si="67"/>
        <v/>
      </c>
      <c r="AC138" t="str">
        <f t="shared" si="58"/>
        <v/>
      </c>
      <c r="AD138" t="str">
        <f t="shared" si="68"/>
        <v/>
      </c>
      <c r="AE138" t="str">
        <f t="shared" si="59"/>
        <v/>
      </c>
      <c r="AF138" t="str">
        <f t="shared" si="69"/>
        <v/>
      </c>
      <c r="AG138">
        <f>COUNTIF('All Runners'!$A$5:$A$304,A138)</f>
        <v>0</v>
      </c>
    </row>
    <row r="139" spans="1:33" x14ac:dyDescent="0.25">
      <c r="A139" s="10">
        <v>97</v>
      </c>
      <c r="B139" s="94" t="str">
        <f t="shared" si="45"/>
        <v/>
      </c>
      <c r="C139" s="94"/>
      <c r="D139" s="94"/>
      <c r="E139" s="94"/>
      <c r="F139" s="94"/>
      <c r="G139" s="93" t="str">
        <f t="shared" si="46"/>
        <v/>
      </c>
      <c r="H139" s="93"/>
      <c r="I139" s="93"/>
      <c r="J139" s="77" t="str">
        <f t="shared" si="47"/>
        <v/>
      </c>
      <c r="K139" s="51" t="str">
        <f t="shared" si="48"/>
        <v/>
      </c>
      <c r="L139" s="2" t="str">
        <f t="shared" si="49"/>
        <v/>
      </c>
      <c r="M139" t="str">
        <f t="shared" si="50"/>
        <v/>
      </c>
      <c r="N139" t="str">
        <f t="shared" si="60"/>
        <v/>
      </c>
      <c r="O139" t="str">
        <f t="shared" si="51"/>
        <v/>
      </c>
      <c r="P139" t="str">
        <f t="shared" si="61"/>
        <v/>
      </c>
      <c r="Q139" t="str">
        <f t="shared" si="52"/>
        <v/>
      </c>
      <c r="R139" t="str">
        <f t="shared" si="62"/>
        <v/>
      </c>
      <c r="S139" t="str">
        <f t="shared" si="53"/>
        <v/>
      </c>
      <c r="T139" t="str">
        <f t="shared" si="63"/>
        <v/>
      </c>
      <c r="U139" t="str">
        <f t="shared" si="54"/>
        <v/>
      </c>
      <c r="V139" t="str">
        <f t="shared" si="64"/>
        <v/>
      </c>
      <c r="W139" t="str">
        <f t="shared" si="55"/>
        <v/>
      </c>
      <c r="X139" t="str">
        <f t="shared" si="65"/>
        <v/>
      </c>
      <c r="Y139" t="str">
        <f t="shared" si="56"/>
        <v/>
      </c>
      <c r="Z139" t="str">
        <f t="shared" si="66"/>
        <v/>
      </c>
      <c r="AA139" t="str">
        <f t="shared" si="57"/>
        <v/>
      </c>
      <c r="AB139" t="str">
        <f t="shared" si="67"/>
        <v/>
      </c>
      <c r="AC139" t="str">
        <f t="shared" si="58"/>
        <v/>
      </c>
      <c r="AD139" t="str">
        <f t="shared" si="68"/>
        <v/>
      </c>
      <c r="AE139" t="str">
        <f t="shared" si="59"/>
        <v/>
      </c>
      <c r="AF139" t="str">
        <f t="shared" si="69"/>
        <v/>
      </c>
      <c r="AG139">
        <f>COUNTIF('All Runners'!$A$5:$A$304,A139)</f>
        <v>0</v>
      </c>
    </row>
    <row r="140" spans="1:33" x14ac:dyDescent="0.25">
      <c r="A140" s="10">
        <v>98</v>
      </c>
      <c r="B140" s="94" t="str">
        <f t="shared" si="45"/>
        <v/>
      </c>
      <c r="C140" s="94"/>
      <c r="D140" s="94"/>
      <c r="E140" s="94"/>
      <c r="F140" s="94"/>
      <c r="G140" s="93" t="str">
        <f t="shared" si="46"/>
        <v/>
      </c>
      <c r="H140" s="93"/>
      <c r="I140" s="93"/>
      <c r="J140" s="77" t="str">
        <f t="shared" si="47"/>
        <v/>
      </c>
      <c r="K140" s="51" t="str">
        <f t="shared" si="48"/>
        <v/>
      </c>
      <c r="L140" s="2" t="str">
        <f t="shared" si="49"/>
        <v/>
      </c>
      <c r="M140" t="str">
        <f t="shared" si="50"/>
        <v/>
      </c>
      <c r="N140" t="str">
        <f t="shared" si="60"/>
        <v/>
      </c>
      <c r="O140" t="str">
        <f t="shared" si="51"/>
        <v/>
      </c>
      <c r="P140" t="str">
        <f t="shared" si="61"/>
        <v/>
      </c>
      <c r="Q140" t="str">
        <f t="shared" si="52"/>
        <v/>
      </c>
      <c r="R140" t="str">
        <f t="shared" si="62"/>
        <v/>
      </c>
      <c r="S140" t="str">
        <f t="shared" si="53"/>
        <v/>
      </c>
      <c r="T140" t="str">
        <f t="shared" si="63"/>
        <v/>
      </c>
      <c r="U140" t="str">
        <f t="shared" si="54"/>
        <v/>
      </c>
      <c r="V140" t="str">
        <f t="shared" si="64"/>
        <v/>
      </c>
      <c r="W140" t="str">
        <f t="shared" si="55"/>
        <v/>
      </c>
      <c r="X140" t="str">
        <f t="shared" si="65"/>
        <v/>
      </c>
      <c r="Y140" t="str">
        <f t="shared" si="56"/>
        <v/>
      </c>
      <c r="Z140" t="str">
        <f t="shared" si="66"/>
        <v/>
      </c>
      <c r="AA140" t="str">
        <f t="shared" si="57"/>
        <v/>
      </c>
      <c r="AB140" t="str">
        <f t="shared" si="67"/>
        <v/>
      </c>
      <c r="AC140" t="str">
        <f t="shared" si="58"/>
        <v/>
      </c>
      <c r="AD140" t="str">
        <f t="shared" si="68"/>
        <v/>
      </c>
      <c r="AE140" t="str">
        <f t="shared" si="59"/>
        <v/>
      </c>
      <c r="AF140" t="str">
        <f t="shared" si="69"/>
        <v/>
      </c>
      <c r="AG140">
        <f>COUNTIF('All Runners'!$A$5:$A$304,A140)</f>
        <v>0</v>
      </c>
    </row>
    <row r="141" spans="1:33" x14ac:dyDescent="0.25">
      <c r="A141" s="10">
        <v>99</v>
      </c>
      <c r="B141" s="94" t="str">
        <f t="shared" si="45"/>
        <v/>
      </c>
      <c r="C141" s="94"/>
      <c r="D141" s="94"/>
      <c r="E141" s="94"/>
      <c r="F141" s="94"/>
      <c r="G141" s="93" t="str">
        <f t="shared" si="46"/>
        <v/>
      </c>
      <c r="H141" s="93"/>
      <c r="I141" s="93"/>
      <c r="J141" s="77" t="str">
        <f t="shared" si="47"/>
        <v/>
      </c>
      <c r="K141" s="51" t="str">
        <f t="shared" si="48"/>
        <v/>
      </c>
      <c r="L141" s="2" t="str">
        <f t="shared" si="49"/>
        <v/>
      </c>
      <c r="M141" t="str">
        <f t="shared" si="50"/>
        <v/>
      </c>
      <c r="N141" t="str">
        <f t="shared" si="60"/>
        <v/>
      </c>
      <c r="O141" t="str">
        <f t="shared" si="51"/>
        <v/>
      </c>
      <c r="P141" t="str">
        <f t="shared" si="61"/>
        <v/>
      </c>
      <c r="Q141" t="str">
        <f t="shared" si="52"/>
        <v/>
      </c>
      <c r="R141" t="str">
        <f t="shared" si="62"/>
        <v/>
      </c>
      <c r="S141" t="str">
        <f t="shared" si="53"/>
        <v/>
      </c>
      <c r="T141" t="str">
        <f t="shared" si="63"/>
        <v/>
      </c>
      <c r="U141" t="str">
        <f t="shared" si="54"/>
        <v/>
      </c>
      <c r="V141" t="str">
        <f t="shared" si="64"/>
        <v/>
      </c>
      <c r="W141" t="str">
        <f t="shared" si="55"/>
        <v/>
      </c>
      <c r="X141" t="str">
        <f t="shared" si="65"/>
        <v/>
      </c>
      <c r="Y141" t="str">
        <f t="shared" si="56"/>
        <v/>
      </c>
      <c r="Z141" t="str">
        <f t="shared" si="66"/>
        <v/>
      </c>
      <c r="AA141" t="str">
        <f t="shared" si="57"/>
        <v/>
      </c>
      <c r="AB141" t="str">
        <f t="shared" si="67"/>
        <v/>
      </c>
      <c r="AC141" t="str">
        <f t="shared" si="58"/>
        <v/>
      </c>
      <c r="AD141" t="str">
        <f t="shared" si="68"/>
        <v/>
      </c>
      <c r="AE141" t="str">
        <f t="shared" si="59"/>
        <v/>
      </c>
      <c r="AF141" t="str">
        <f t="shared" si="69"/>
        <v/>
      </c>
      <c r="AG141">
        <f>COUNTIF('All Runners'!$A$5:$A$304,A141)</f>
        <v>0</v>
      </c>
    </row>
    <row r="142" spans="1:33" x14ac:dyDescent="0.25">
      <c r="A142" s="10">
        <v>100</v>
      </c>
      <c r="B142" s="94" t="str">
        <f t="shared" si="45"/>
        <v/>
      </c>
      <c r="C142" s="94"/>
      <c r="D142" s="94"/>
      <c r="E142" s="94"/>
      <c r="F142" s="94"/>
      <c r="G142" s="93" t="str">
        <f t="shared" si="46"/>
        <v/>
      </c>
      <c r="H142" s="93"/>
      <c r="I142" s="93"/>
      <c r="J142" s="77" t="str">
        <f t="shared" si="47"/>
        <v/>
      </c>
      <c r="K142" s="51" t="str">
        <f t="shared" si="48"/>
        <v/>
      </c>
      <c r="L142" s="2" t="str">
        <f t="shared" si="49"/>
        <v/>
      </c>
      <c r="M142" t="str">
        <f t="shared" si="50"/>
        <v/>
      </c>
      <c r="N142" t="str">
        <f t="shared" si="60"/>
        <v/>
      </c>
      <c r="O142" t="str">
        <f t="shared" si="51"/>
        <v/>
      </c>
      <c r="P142" t="str">
        <f t="shared" si="61"/>
        <v/>
      </c>
      <c r="Q142" t="str">
        <f t="shared" si="52"/>
        <v/>
      </c>
      <c r="R142" t="str">
        <f t="shared" si="62"/>
        <v/>
      </c>
      <c r="S142" t="str">
        <f t="shared" si="53"/>
        <v/>
      </c>
      <c r="T142" t="str">
        <f t="shared" si="63"/>
        <v/>
      </c>
      <c r="U142" t="str">
        <f t="shared" si="54"/>
        <v/>
      </c>
      <c r="V142" t="str">
        <f t="shared" si="64"/>
        <v/>
      </c>
      <c r="W142" t="str">
        <f t="shared" si="55"/>
        <v/>
      </c>
      <c r="X142" t="str">
        <f t="shared" si="65"/>
        <v/>
      </c>
      <c r="Y142" t="str">
        <f t="shared" si="56"/>
        <v/>
      </c>
      <c r="Z142" t="str">
        <f t="shared" si="66"/>
        <v/>
      </c>
      <c r="AA142" t="str">
        <f t="shared" si="57"/>
        <v/>
      </c>
      <c r="AB142" t="str">
        <f t="shared" si="67"/>
        <v/>
      </c>
      <c r="AC142" t="str">
        <f t="shared" si="58"/>
        <v/>
      </c>
      <c r="AD142" t="str">
        <f t="shared" si="68"/>
        <v/>
      </c>
      <c r="AE142" t="str">
        <f t="shared" si="59"/>
        <v/>
      </c>
      <c r="AF142" t="str">
        <f t="shared" si="69"/>
        <v/>
      </c>
      <c r="AG142">
        <f>COUNTIF('All Runners'!$A$5:$A$304,A142)</f>
        <v>0</v>
      </c>
    </row>
    <row r="143" spans="1:33" x14ac:dyDescent="0.25">
      <c r="A143" s="10">
        <v>101</v>
      </c>
      <c r="B143" s="94" t="str">
        <f t="shared" si="45"/>
        <v/>
      </c>
      <c r="C143" s="94"/>
      <c r="D143" s="94"/>
      <c r="E143" s="94"/>
      <c r="F143" s="94"/>
      <c r="G143" s="93" t="str">
        <f t="shared" si="46"/>
        <v/>
      </c>
      <c r="H143" s="93"/>
      <c r="I143" s="93"/>
      <c r="J143" s="77" t="str">
        <f t="shared" si="47"/>
        <v/>
      </c>
      <c r="K143" s="51" t="str">
        <f t="shared" si="48"/>
        <v/>
      </c>
      <c r="L143" s="2" t="str">
        <f t="shared" si="49"/>
        <v/>
      </c>
      <c r="M143" t="str">
        <f t="shared" si="50"/>
        <v/>
      </c>
      <c r="N143" t="str">
        <f t="shared" si="60"/>
        <v/>
      </c>
      <c r="O143" t="str">
        <f t="shared" si="51"/>
        <v/>
      </c>
      <c r="P143" t="str">
        <f t="shared" si="61"/>
        <v/>
      </c>
      <c r="Q143" t="str">
        <f t="shared" si="52"/>
        <v/>
      </c>
      <c r="R143" t="str">
        <f t="shared" si="62"/>
        <v/>
      </c>
      <c r="S143" t="str">
        <f t="shared" si="53"/>
        <v/>
      </c>
      <c r="T143" t="str">
        <f t="shared" si="63"/>
        <v/>
      </c>
      <c r="U143" t="str">
        <f t="shared" si="54"/>
        <v/>
      </c>
      <c r="V143" t="str">
        <f t="shared" si="64"/>
        <v/>
      </c>
      <c r="W143" t="str">
        <f t="shared" si="55"/>
        <v/>
      </c>
      <c r="X143" t="str">
        <f t="shared" si="65"/>
        <v/>
      </c>
      <c r="Y143" t="str">
        <f t="shared" si="56"/>
        <v/>
      </c>
      <c r="Z143" t="str">
        <f t="shared" si="66"/>
        <v/>
      </c>
      <c r="AA143" t="str">
        <f t="shared" si="57"/>
        <v/>
      </c>
      <c r="AB143" t="str">
        <f t="shared" si="67"/>
        <v/>
      </c>
      <c r="AC143" t="str">
        <f t="shared" si="58"/>
        <v/>
      </c>
      <c r="AD143" t="str">
        <f t="shared" si="68"/>
        <v/>
      </c>
      <c r="AE143" t="str">
        <f t="shared" si="59"/>
        <v/>
      </c>
      <c r="AF143" t="str">
        <f t="shared" si="69"/>
        <v/>
      </c>
      <c r="AG143">
        <f>COUNTIF('All Runners'!$A$5:$A$304,A143)</f>
        <v>0</v>
      </c>
    </row>
    <row r="144" spans="1:33" x14ac:dyDescent="0.25">
      <c r="A144" s="10">
        <v>102</v>
      </c>
      <c r="B144" s="94" t="str">
        <f t="shared" si="45"/>
        <v/>
      </c>
      <c r="C144" s="94"/>
      <c r="D144" s="94"/>
      <c r="E144" s="94"/>
      <c r="F144" s="94"/>
      <c r="G144" s="93" t="str">
        <f t="shared" si="46"/>
        <v/>
      </c>
      <c r="H144" s="93"/>
      <c r="I144" s="93"/>
      <c r="J144" s="77" t="str">
        <f t="shared" si="47"/>
        <v/>
      </c>
      <c r="K144" s="51" t="str">
        <f t="shared" si="48"/>
        <v/>
      </c>
      <c r="L144" s="2" t="str">
        <f t="shared" si="49"/>
        <v/>
      </c>
      <c r="M144" t="str">
        <f t="shared" si="50"/>
        <v/>
      </c>
      <c r="N144" t="str">
        <f t="shared" si="60"/>
        <v/>
      </c>
      <c r="O144" t="str">
        <f t="shared" si="51"/>
        <v/>
      </c>
      <c r="P144" t="str">
        <f t="shared" si="61"/>
        <v/>
      </c>
      <c r="Q144" t="str">
        <f t="shared" si="52"/>
        <v/>
      </c>
      <c r="R144" t="str">
        <f t="shared" si="62"/>
        <v/>
      </c>
      <c r="S144" t="str">
        <f t="shared" si="53"/>
        <v/>
      </c>
      <c r="T144" t="str">
        <f t="shared" si="63"/>
        <v/>
      </c>
      <c r="U144" t="str">
        <f t="shared" si="54"/>
        <v/>
      </c>
      <c r="V144" t="str">
        <f t="shared" si="64"/>
        <v/>
      </c>
      <c r="W144" t="str">
        <f t="shared" si="55"/>
        <v/>
      </c>
      <c r="X144" t="str">
        <f t="shared" si="65"/>
        <v/>
      </c>
      <c r="Y144" t="str">
        <f t="shared" si="56"/>
        <v/>
      </c>
      <c r="Z144" t="str">
        <f t="shared" si="66"/>
        <v/>
      </c>
      <c r="AA144" t="str">
        <f t="shared" si="57"/>
        <v/>
      </c>
      <c r="AB144" t="str">
        <f t="shared" si="67"/>
        <v/>
      </c>
      <c r="AC144" t="str">
        <f t="shared" si="58"/>
        <v/>
      </c>
      <c r="AD144" t="str">
        <f t="shared" si="68"/>
        <v/>
      </c>
      <c r="AE144" t="str">
        <f t="shared" si="59"/>
        <v/>
      </c>
      <c r="AF144" t="str">
        <f t="shared" si="69"/>
        <v/>
      </c>
      <c r="AG144">
        <f>COUNTIF('All Runners'!$A$5:$A$304,A144)</f>
        <v>0</v>
      </c>
    </row>
    <row r="145" spans="1:33" x14ac:dyDescent="0.25">
      <c r="A145" s="10">
        <v>103</v>
      </c>
      <c r="B145" s="94" t="str">
        <f t="shared" si="45"/>
        <v/>
      </c>
      <c r="C145" s="94"/>
      <c r="D145" s="94"/>
      <c r="E145" s="94"/>
      <c r="F145" s="94"/>
      <c r="G145" s="93" t="str">
        <f t="shared" si="46"/>
        <v/>
      </c>
      <c r="H145" s="93"/>
      <c r="I145" s="93"/>
      <c r="J145" s="77" t="str">
        <f t="shared" si="47"/>
        <v/>
      </c>
      <c r="K145" s="51" t="str">
        <f t="shared" si="48"/>
        <v/>
      </c>
      <c r="L145" s="2" t="str">
        <f t="shared" si="49"/>
        <v/>
      </c>
      <c r="M145" t="str">
        <f t="shared" si="50"/>
        <v/>
      </c>
      <c r="N145" t="str">
        <f t="shared" si="60"/>
        <v/>
      </c>
      <c r="O145" t="str">
        <f t="shared" si="51"/>
        <v/>
      </c>
      <c r="P145" t="str">
        <f t="shared" si="61"/>
        <v/>
      </c>
      <c r="Q145" t="str">
        <f t="shared" si="52"/>
        <v/>
      </c>
      <c r="R145" t="str">
        <f t="shared" si="62"/>
        <v/>
      </c>
      <c r="S145" t="str">
        <f t="shared" si="53"/>
        <v/>
      </c>
      <c r="T145" t="str">
        <f t="shared" si="63"/>
        <v/>
      </c>
      <c r="U145" t="str">
        <f t="shared" si="54"/>
        <v/>
      </c>
      <c r="V145" t="str">
        <f t="shared" si="64"/>
        <v/>
      </c>
      <c r="W145" t="str">
        <f t="shared" si="55"/>
        <v/>
      </c>
      <c r="X145" t="str">
        <f t="shared" si="65"/>
        <v/>
      </c>
      <c r="Y145" t="str">
        <f t="shared" si="56"/>
        <v/>
      </c>
      <c r="Z145" t="str">
        <f t="shared" si="66"/>
        <v/>
      </c>
      <c r="AA145" t="str">
        <f t="shared" si="57"/>
        <v/>
      </c>
      <c r="AB145" t="str">
        <f t="shared" si="67"/>
        <v/>
      </c>
      <c r="AC145" t="str">
        <f t="shared" si="58"/>
        <v/>
      </c>
      <c r="AD145" t="str">
        <f t="shared" si="68"/>
        <v/>
      </c>
      <c r="AE145" t="str">
        <f t="shared" si="59"/>
        <v/>
      </c>
      <c r="AF145" t="str">
        <f t="shared" si="69"/>
        <v/>
      </c>
      <c r="AG145">
        <f>COUNTIF('All Runners'!$A$5:$A$304,A145)</f>
        <v>0</v>
      </c>
    </row>
    <row r="146" spans="1:33" x14ac:dyDescent="0.25">
      <c r="A146" s="10">
        <v>104</v>
      </c>
      <c r="B146" s="94" t="str">
        <f t="shared" si="45"/>
        <v/>
      </c>
      <c r="C146" s="94"/>
      <c r="D146" s="94"/>
      <c r="E146" s="94"/>
      <c r="F146" s="94"/>
      <c r="G146" s="93" t="str">
        <f t="shared" si="46"/>
        <v/>
      </c>
      <c r="H146" s="93"/>
      <c r="I146" s="93"/>
      <c r="J146" s="77" t="str">
        <f t="shared" si="47"/>
        <v/>
      </c>
      <c r="K146" s="51" t="str">
        <f t="shared" si="48"/>
        <v/>
      </c>
      <c r="L146" s="2" t="str">
        <f t="shared" si="49"/>
        <v/>
      </c>
      <c r="M146" t="str">
        <f t="shared" si="50"/>
        <v/>
      </c>
      <c r="N146" t="str">
        <f t="shared" si="60"/>
        <v/>
      </c>
      <c r="O146" t="str">
        <f t="shared" si="51"/>
        <v/>
      </c>
      <c r="P146" t="str">
        <f t="shared" si="61"/>
        <v/>
      </c>
      <c r="Q146" t="str">
        <f t="shared" si="52"/>
        <v/>
      </c>
      <c r="R146" t="str">
        <f t="shared" si="62"/>
        <v/>
      </c>
      <c r="S146" t="str">
        <f t="shared" si="53"/>
        <v/>
      </c>
      <c r="T146" t="str">
        <f t="shared" si="63"/>
        <v/>
      </c>
      <c r="U146" t="str">
        <f t="shared" si="54"/>
        <v/>
      </c>
      <c r="V146" t="str">
        <f t="shared" si="64"/>
        <v/>
      </c>
      <c r="W146" t="str">
        <f t="shared" si="55"/>
        <v/>
      </c>
      <c r="X146" t="str">
        <f t="shared" si="65"/>
        <v/>
      </c>
      <c r="Y146" t="str">
        <f t="shared" si="56"/>
        <v/>
      </c>
      <c r="Z146" t="str">
        <f t="shared" si="66"/>
        <v/>
      </c>
      <c r="AA146" t="str">
        <f t="shared" si="57"/>
        <v/>
      </c>
      <c r="AB146" t="str">
        <f t="shared" si="67"/>
        <v/>
      </c>
      <c r="AC146" t="str">
        <f t="shared" si="58"/>
        <v/>
      </c>
      <c r="AD146" t="str">
        <f t="shared" si="68"/>
        <v/>
      </c>
      <c r="AE146" t="str">
        <f t="shared" si="59"/>
        <v/>
      </c>
      <c r="AF146" t="str">
        <f t="shared" si="69"/>
        <v/>
      </c>
      <c r="AG146">
        <f>COUNTIF('All Runners'!$A$5:$A$304,A146)</f>
        <v>0</v>
      </c>
    </row>
    <row r="147" spans="1:33" x14ac:dyDescent="0.25">
      <c r="A147" s="10">
        <v>105</v>
      </c>
      <c r="B147" s="94" t="str">
        <f t="shared" si="45"/>
        <v/>
      </c>
      <c r="C147" s="94"/>
      <c r="D147" s="94"/>
      <c r="E147" s="94"/>
      <c r="F147" s="94"/>
      <c r="G147" s="93" t="str">
        <f t="shared" si="46"/>
        <v/>
      </c>
      <c r="H147" s="93"/>
      <c r="I147" s="93"/>
      <c r="J147" s="77" t="str">
        <f t="shared" si="47"/>
        <v/>
      </c>
      <c r="K147" s="51" t="str">
        <f t="shared" si="48"/>
        <v/>
      </c>
      <c r="L147" s="2" t="str">
        <f t="shared" si="49"/>
        <v/>
      </c>
      <c r="M147" t="str">
        <f t="shared" si="50"/>
        <v/>
      </c>
      <c r="N147" t="str">
        <f t="shared" si="60"/>
        <v/>
      </c>
      <c r="O147" t="str">
        <f t="shared" si="51"/>
        <v/>
      </c>
      <c r="P147" t="str">
        <f t="shared" si="61"/>
        <v/>
      </c>
      <c r="Q147" t="str">
        <f t="shared" si="52"/>
        <v/>
      </c>
      <c r="R147" t="str">
        <f t="shared" si="62"/>
        <v/>
      </c>
      <c r="S147" t="str">
        <f t="shared" si="53"/>
        <v/>
      </c>
      <c r="T147" t="str">
        <f t="shared" si="63"/>
        <v/>
      </c>
      <c r="U147" t="str">
        <f t="shared" si="54"/>
        <v/>
      </c>
      <c r="V147" t="str">
        <f t="shared" si="64"/>
        <v/>
      </c>
      <c r="W147" t="str">
        <f t="shared" si="55"/>
        <v/>
      </c>
      <c r="X147" t="str">
        <f t="shared" si="65"/>
        <v/>
      </c>
      <c r="Y147" t="str">
        <f t="shared" si="56"/>
        <v/>
      </c>
      <c r="Z147" t="str">
        <f t="shared" si="66"/>
        <v/>
      </c>
      <c r="AA147" t="str">
        <f t="shared" si="57"/>
        <v/>
      </c>
      <c r="AB147" t="str">
        <f t="shared" si="67"/>
        <v/>
      </c>
      <c r="AC147" t="str">
        <f t="shared" si="58"/>
        <v/>
      </c>
      <c r="AD147" t="str">
        <f t="shared" si="68"/>
        <v/>
      </c>
      <c r="AE147" t="str">
        <f t="shared" si="59"/>
        <v/>
      </c>
      <c r="AF147" t="str">
        <f t="shared" si="69"/>
        <v/>
      </c>
      <c r="AG147">
        <f>COUNTIF('All Runners'!$A$5:$A$304,A147)</f>
        <v>0</v>
      </c>
    </row>
    <row r="148" spans="1:33" x14ac:dyDescent="0.25">
      <c r="A148" s="10">
        <v>106</v>
      </c>
      <c r="B148" s="94" t="str">
        <f t="shared" si="45"/>
        <v/>
      </c>
      <c r="C148" s="94"/>
      <c r="D148" s="94"/>
      <c r="E148" s="94"/>
      <c r="F148" s="94"/>
      <c r="G148" s="93" t="str">
        <f t="shared" si="46"/>
        <v/>
      </c>
      <c r="H148" s="93"/>
      <c r="I148" s="93"/>
      <c r="J148" s="77" t="str">
        <f t="shared" si="47"/>
        <v/>
      </c>
      <c r="K148" s="51" t="str">
        <f t="shared" si="48"/>
        <v/>
      </c>
      <c r="L148" s="2" t="str">
        <f t="shared" si="49"/>
        <v/>
      </c>
      <c r="M148" t="str">
        <f t="shared" si="50"/>
        <v/>
      </c>
      <c r="N148" t="str">
        <f t="shared" si="60"/>
        <v/>
      </c>
      <c r="O148" t="str">
        <f t="shared" si="51"/>
        <v/>
      </c>
      <c r="P148" t="str">
        <f t="shared" si="61"/>
        <v/>
      </c>
      <c r="Q148" t="str">
        <f t="shared" si="52"/>
        <v/>
      </c>
      <c r="R148" t="str">
        <f t="shared" si="62"/>
        <v/>
      </c>
      <c r="S148" t="str">
        <f t="shared" si="53"/>
        <v/>
      </c>
      <c r="T148" t="str">
        <f t="shared" si="63"/>
        <v/>
      </c>
      <c r="U148" t="str">
        <f t="shared" si="54"/>
        <v/>
      </c>
      <c r="V148" t="str">
        <f t="shared" si="64"/>
        <v/>
      </c>
      <c r="W148" t="str">
        <f t="shared" si="55"/>
        <v/>
      </c>
      <c r="X148" t="str">
        <f t="shared" si="65"/>
        <v/>
      </c>
      <c r="Y148" t="str">
        <f t="shared" si="56"/>
        <v/>
      </c>
      <c r="Z148" t="str">
        <f t="shared" si="66"/>
        <v/>
      </c>
      <c r="AA148" t="str">
        <f t="shared" si="57"/>
        <v/>
      </c>
      <c r="AB148" t="str">
        <f t="shared" si="67"/>
        <v/>
      </c>
      <c r="AC148" t="str">
        <f t="shared" si="58"/>
        <v/>
      </c>
      <c r="AD148" t="str">
        <f t="shared" si="68"/>
        <v/>
      </c>
      <c r="AE148" t="str">
        <f t="shared" si="59"/>
        <v/>
      </c>
      <c r="AF148" t="str">
        <f t="shared" si="69"/>
        <v/>
      </c>
      <c r="AG148">
        <f>COUNTIF('All Runners'!$A$5:$A$304,A148)</f>
        <v>0</v>
      </c>
    </row>
    <row r="149" spans="1:33" x14ac:dyDescent="0.25">
      <c r="A149" s="10">
        <v>107</v>
      </c>
      <c r="B149" s="94" t="str">
        <f t="shared" si="45"/>
        <v/>
      </c>
      <c r="C149" s="94"/>
      <c r="D149" s="94"/>
      <c r="E149" s="94"/>
      <c r="F149" s="94"/>
      <c r="G149" s="93" t="str">
        <f t="shared" si="46"/>
        <v/>
      </c>
      <c r="H149" s="93"/>
      <c r="I149" s="93"/>
      <c r="J149" s="77" t="str">
        <f t="shared" si="47"/>
        <v/>
      </c>
      <c r="K149" s="51" t="str">
        <f t="shared" si="48"/>
        <v/>
      </c>
      <c r="L149" s="2" t="str">
        <f t="shared" si="49"/>
        <v/>
      </c>
      <c r="M149" t="str">
        <f t="shared" si="50"/>
        <v/>
      </c>
      <c r="N149" t="str">
        <f t="shared" si="60"/>
        <v/>
      </c>
      <c r="O149" t="str">
        <f t="shared" si="51"/>
        <v/>
      </c>
      <c r="P149" t="str">
        <f t="shared" si="61"/>
        <v/>
      </c>
      <c r="Q149" t="str">
        <f t="shared" si="52"/>
        <v/>
      </c>
      <c r="R149" t="str">
        <f t="shared" si="62"/>
        <v/>
      </c>
      <c r="S149" t="str">
        <f t="shared" si="53"/>
        <v/>
      </c>
      <c r="T149" t="str">
        <f t="shared" si="63"/>
        <v/>
      </c>
      <c r="U149" t="str">
        <f t="shared" si="54"/>
        <v/>
      </c>
      <c r="V149" t="str">
        <f t="shared" si="64"/>
        <v/>
      </c>
      <c r="W149" t="str">
        <f t="shared" si="55"/>
        <v/>
      </c>
      <c r="X149" t="str">
        <f t="shared" si="65"/>
        <v/>
      </c>
      <c r="Y149" t="str">
        <f t="shared" si="56"/>
        <v/>
      </c>
      <c r="Z149" t="str">
        <f t="shared" si="66"/>
        <v/>
      </c>
      <c r="AA149" t="str">
        <f t="shared" si="57"/>
        <v/>
      </c>
      <c r="AB149" t="str">
        <f t="shared" si="67"/>
        <v/>
      </c>
      <c r="AC149" t="str">
        <f t="shared" si="58"/>
        <v/>
      </c>
      <c r="AD149" t="str">
        <f t="shared" si="68"/>
        <v/>
      </c>
      <c r="AE149" t="str">
        <f t="shared" si="59"/>
        <v/>
      </c>
      <c r="AF149" t="str">
        <f t="shared" si="69"/>
        <v/>
      </c>
      <c r="AG149">
        <f>COUNTIF('All Runners'!$A$5:$A$304,A149)</f>
        <v>0</v>
      </c>
    </row>
    <row r="150" spans="1:33" x14ac:dyDescent="0.25">
      <c r="A150" s="10">
        <v>108</v>
      </c>
      <c r="B150" s="94" t="str">
        <f t="shared" si="45"/>
        <v/>
      </c>
      <c r="C150" s="94"/>
      <c r="D150" s="94"/>
      <c r="E150" s="94"/>
      <c r="F150" s="94"/>
      <c r="G150" s="93" t="str">
        <f t="shared" si="46"/>
        <v/>
      </c>
      <c r="H150" s="93"/>
      <c r="I150" s="93"/>
      <c r="J150" s="77" t="str">
        <f t="shared" si="47"/>
        <v/>
      </c>
      <c r="K150" s="51" t="str">
        <f t="shared" si="48"/>
        <v/>
      </c>
      <c r="L150" s="2" t="str">
        <f t="shared" si="49"/>
        <v/>
      </c>
      <c r="M150" t="str">
        <f t="shared" si="50"/>
        <v/>
      </c>
      <c r="N150" t="str">
        <f t="shared" si="60"/>
        <v/>
      </c>
      <c r="O150" t="str">
        <f t="shared" si="51"/>
        <v/>
      </c>
      <c r="P150" t="str">
        <f t="shared" si="61"/>
        <v/>
      </c>
      <c r="Q150" t="str">
        <f t="shared" si="52"/>
        <v/>
      </c>
      <c r="R150" t="str">
        <f t="shared" si="62"/>
        <v/>
      </c>
      <c r="S150" t="str">
        <f t="shared" si="53"/>
        <v/>
      </c>
      <c r="T150" t="str">
        <f t="shared" si="63"/>
        <v/>
      </c>
      <c r="U150" t="str">
        <f t="shared" si="54"/>
        <v/>
      </c>
      <c r="V150" t="str">
        <f t="shared" si="64"/>
        <v/>
      </c>
      <c r="W150" t="str">
        <f t="shared" si="55"/>
        <v/>
      </c>
      <c r="X150" t="str">
        <f t="shared" si="65"/>
        <v/>
      </c>
      <c r="Y150" t="str">
        <f t="shared" si="56"/>
        <v/>
      </c>
      <c r="Z150" t="str">
        <f t="shared" si="66"/>
        <v/>
      </c>
      <c r="AA150" t="str">
        <f t="shared" si="57"/>
        <v/>
      </c>
      <c r="AB150" t="str">
        <f t="shared" si="67"/>
        <v/>
      </c>
      <c r="AC150" t="str">
        <f t="shared" si="58"/>
        <v/>
      </c>
      <c r="AD150" t="str">
        <f t="shared" si="68"/>
        <v/>
      </c>
      <c r="AE150" t="str">
        <f t="shared" si="59"/>
        <v/>
      </c>
      <c r="AF150" t="str">
        <f t="shared" si="69"/>
        <v/>
      </c>
      <c r="AG150">
        <f>COUNTIF('All Runners'!$A$5:$A$304,A150)</f>
        <v>0</v>
      </c>
    </row>
    <row r="151" spans="1:33" x14ac:dyDescent="0.25">
      <c r="A151" s="10">
        <v>109</v>
      </c>
      <c r="B151" s="94" t="str">
        <f t="shared" si="45"/>
        <v/>
      </c>
      <c r="C151" s="94"/>
      <c r="D151" s="94"/>
      <c r="E151" s="94"/>
      <c r="F151" s="94"/>
      <c r="G151" s="93" t="str">
        <f t="shared" si="46"/>
        <v/>
      </c>
      <c r="H151" s="93"/>
      <c r="I151" s="93"/>
      <c r="J151" s="77" t="str">
        <f t="shared" si="47"/>
        <v/>
      </c>
      <c r="K151" s="51" t="str">
        <f t="shared" si="48"/>
        <v/>
      </c>
      <c r="L151" s="2" t="str">
        <f t="shared" si="49"/>
        <v/>
      </c>
      <c r="M151" t="str">
        <f t="shared" si="50"/>
        <v/>
      </c>
      <c r="N151" t="str">
        <f t="shared" si="60"/>
        <v/>
      </c>
      <c r="O151" t="str">
        <f t="shared" si="51"/>
        <v/>
      </c>
      <c r="P151" t="str">
        <f t="shared" si="61"/>
        <v/>
      </c>
      <c r="Q151" t="str">
        <f t="shared" si="52"/>
        <v/>
      </c>
      <c r="R151" t="str">
        <f t="shared" si="62"/>
        <v/>
      </c>
      <c r="S151" t="str">
        <f t="shared" si="53"/>
        <v/>
      </c>
      <c r="T151" t="str">
        <f t="shared" si="63"/>
        <v/>
      </c>
      <c r="U151" t="str">
        <f t="shared" si="54"/>
        <v/>
      </c>
      <c r="V151" t="str">
        <f t="shared" si="64"/>
        <v/>
      </c>
      <c r="W151" t="str">
        <f t="shared" si="55"/>
        <v/>
      </c>
      <c r="X151" t="str">
        <f t="shared" si="65"/>
        <v/>
      </c>
      <c r="Y151" t="str">
        <f t="shared" si="56"/>
        <v/>
      </c>
      <c r="Z151" t="str">
        <f t="shared" si="66"/>
        <v/>
      </c>
      <c r="AA151" t="str">
        <f t="shared" si="57"/>
        <v/>
      </c>
      <c r="AB151" t="str">
        <f t="shared" si="67"/>
        <v/>
      </c>
      <c r="AC151" t="str">
        <f t="shared" si="58"/>
        <v/>
      </c>
      <c r="AD151" t="str">
        <f t="shared" si="68"/>
        <v/>
      </c>
      <c r="AE151" t="str">
        <f t="shared" si="59"/>
        <v/>
      </c>
      <c r="AF151" t="str">
        <f t="shared" si="69"/>
        <v/>
      </c>
      <c r="AG151">
        <f>COUNTIF('All Runners'!$A$5:$A$304,A151)</f>
        <v>0</v>
      </c>
    </row>
    <row r="152" spans="1:33" x14ac:dyDescent="0.25">
      <c r="A152" s="10">
        <v>110</v>
      </c>
      <c r="B152" s="94" t="str">
        <f t="shared" si="45"/>
        <v/>
      </c>
      <c r="C152" s="94"/>
      <c r="D152" s="94"/>
      <c r="E152" s="94"/>
      <c r="F152" s="94"/>
      <c r="G152" s="93" t="str">
        <f t="shared" si="46"/>
        <v/>
      </c>
      <c r="H152" s="93"/>
      <c r="I152" s="93"/>
      <c r="J152" s="77" t="str">
        <f t="shared" si="47"/>
        <v/>
      </c>
      <c r="K152" s="51" t="str">
        <f t="shared" si="48"/>
        <v/>
      </c>
      <c r="L152" s="2" t="str">
        <f t="shared" si="49"/>
        <v/>
      </c>
      <c r="M152" t="str">
        <f t="shared" si="50"/>
        <v/>
      </c>
      <c r="N152" t="str">
        <f t="shared" si="60"/>
        <v/>
      </c>
      <c r="O152" t="str">
        <f t="shared" si="51"/>
        <v/>
      </c>
      <c r="P152" t="str">
        <f t="shared" si="61"/>
        <v/>
      </c>
      <c r="Q152" t="str">
        <f t="shared" si="52"/>
        <v/>
      </c>
      <c r="R152" t="str">
        <f t="shared" si="62"/>
        <v/>
      </c>
      <c r="S152" t="str">
        <f t="shared" si="53"/>
        <v/>
      </c>
      <c r="T152" t="str">
        <f t="shared" si="63"/>
        <v/>
      </c>
      <c r="U152" t="str">
        <f t="shared" si="54"/>
        <v/>
      </c>
      <c r="V152" t="str">
        <f t="shared" si="64"/>
        <v/>
      </c>
      <c r="W152" t="str">
        <f t="shared" si="55"/>
        <v/>
      </c>
      <c r="X152" t="str">
        <f t="shared" si="65"/>
        <v/>
      </c>
      <c r="Y152" t="str">
        <f t="shared" si="56"/>
        <v/>
      </c>
      <c r="Z152" t="str">
        <f t="shared" si="66"/>
        <v/>
      </c>
      <c r="AA152" t="str">
        <f t="shared" si="57"/>
        <v/>
      </c>
      <c r="AB152" t="str">
        <f t="shared" si="67"/>
        <v/>
      </c>
      <c r="AC152" t="str">
        <f t="shared" si="58"/>
        <v/>
      </c>
      <c r="AD152" t="str">
        <f t="shared" si="68"/>
        <v/>
      </c>
      <c r="AE152" t="str">
        <f t="shared" si="59"/>
        <v/>
      </c>
      <c r="AF152" t="str">
        <f t="shared" si="69"/>
        <v/>
      </c>
      <c r="AG152">
        <f>COUNTIF('All Runners'!$A$5:$A$304,A152)</f>
        <v>0</v>
      </c>
    </row>
    <row r="153" spans="1:33" x14ac:dyDescent="0.25">
      <c r="A153" s="10">
        <v>111</v>
      </c>
      <c r="B153" s="94" t="str">
        <f t="shared" si="45"/>
        <v/>
      </c>
      <c r="C153" s="94"/>
      <c r="D153" s="94"/>
      <c r="E153" s="94"/>
      <c r="F153" s="94"/>
      <c r="G153" s="93" t="str">
        <f t="shared" si="46"/>
        <v/>
      </c>
      <c r="H153" s="93"/>
      <c r="I153" s="93"/>
      <c r="J153" s="77" t="str">
        <f t="shared" si="47"/>
        <v/>
      </c>
      <c r="K153" s="51" t="str">
        <f t="shared" si="48"/>
        <v/>
      </c>
      <c r="L153" s="2" t="str">
        <f t="shared" si="49"/>
        <v/>
      </c>
      <c r="M153" t="str">
        <f t="shared" si="50"/>
        <v/>
      </c>
      <c r="N153" t="str">
        <f t="shared" si="60"/>
        <v/>
      </c>
      <c r="O153" t="str">
        <f t="shared" si="51"/>
        <v/>
      </c>
      <c r="P153" t="str">
        <f t="shared" si="61"/>
        <v/>
      </c>
      <c r="Q153" t="str">
        <f t="shared" si="52"/>
        <v/>
      </c>
      <c r="R153" t="str">
        <f t="shared" si="62"/>
        <v/>
      </c>
      <c r="S153" t="str">
        <f t="shared" si="53"/>
        <v/>
      </c>
      <c r="T153" t="str">
        <f t="shared" si="63"/>
        <v/>
      </c>
      <c r="U153" t="str">
        <f t="shared" si="54"/>
        <v/>
      </c>
      <c r="V153" t="str">
        <f t="shared" si="64"/>
        <v/>
      </c>
      <c r="W153" t="str">
        <f t="shared" si="55"/>
        <v/>
      </c>
      <c r="X153" t="str">
        <f t="shared" si="65"/>
        <v/>
      </c>
      <c r="Y153" t="str">
        <f t="shared" si="56"/>
        <v/>
      </c>
      <c r="Z153" t="str">
        <f t="shared" si="66"/>
        <v/>
      </c>
      <c r="AA153" t="str">
        <f t="shared" si="57"/>
        <v/>
      </c>
      <c r="AB153" t="str">
        <f t="shared" si="67"/>
        <v/>
      </c>
      <c r="AC153" t="str">
        <f t="shared" si="58"/>
        <v/>
      </c>
      <c r="AD153" t="str">
        <f t="shared" si="68"/>
        <v/>
      </c>
      <c r="AE153" t="str">
        <f t="shared" si="59"/>
        <v/>
      </c>
      <c r="AF153" t="str">
        <f t="shared" si="69"/>
        <v/>
      </c>
      <c r="AG153">
        <f>COUNTIF('All Runners'!$A$5:$A$304,A153)</f>
        <v>0</v>
      </c>
    </row>
    <row r="154" spans="1:33" x14ac:dyDescent="0.25">
      <c r="A154" s="10">
        <v>112</v>
      </c>
      <c r="B154" s="94" t="str">
        <f t="shared" si="45"/>
        <v/>
      </c>
      <c r="C154" s="94"/>
      <c r="D154" s="94"/>
      <c r="E154" s="94"/>
      <c r="F154" s="94"/>
      <c r="G154" s="93" t="str">
        <f t="shared" si="46"/>
        <v/>
      </c>
      <c r="H154" s="93"/>
      <c r="I154" s="93"/>
      <c r="J154" s="77" t="str">
        <f t="shared" si="47"/>
        <v/>
      </c>
      <c r="K154" s="51" t="str">
        <f t="shared" si="48"/>
        <v/>
      </c>
      <c r="L154" s="2" t="str">
        <f t="shared" si="49"/>
        <v/>
      </c>
      <c r="M154" t="str">
        <f t="shared" si="50"/>
        <v/>
      </c>
      <c r="N154" t="str">
        <f t="shared" si="60"/>
        <v/>
      </c>
      <c r="O154" t="str">
        <f t="shared" si="51"/>
        <v/>
      </c>
      <c r="P154" t="str">
        <f t="shared" si="61"/>
        <v/>
      </c>
      <c r="Q154" t="str">
        <f t="shared" si="52"/>
        <v/>
      </c>
      <c r="R154" t="str">
        <f t="shared" si="62"/>
        <v/>
      </c>
      <c r="S154" t="str">
        <f t="shared" si="53"/>
        <v/>
      </c>
      <c r="T154" t="str">
        <f t="shared" si="63"/>
        <v/>
      </c>
      <c r="U154" t="str">
        <f t="shared" si="54"/>
        <v/>
      </c>
      <c r="V154" t="str">
        <f t="shared" si="64"/>
        <v/>
      </c>
      <c r="W154" t="str">
        <f t="shared" si="55"/>
        <v/>
      </c>
      <c r="X154" t="str">
        <f t="shared" si="65"/>
        <v/>
      </c>
      <c r="Y154" t="str">
        <f t="shared" si="56"/>
        <v/>
      </c>
      <c r="Z154" t="str">
        <f t="shared" si="66"/>
        <v/>
      </c>
      <c r="AA154" t="str">
        <f t="shared" si="57"/>
        <v/>
      </c>
      <c r="AB154" t="str">
        <f t="shared" si="67"/>
        <v/>
      </c>
      <c r="AC154" t="str">
        <f t="shared" si="58"/>
        <v/>
      </c>
      <c r="AD154" t="str">
        <f t="shared" si="68"/>
        <v/>
      </c>
      <c r="AE154" t="str">
        <f t="shared" si="59"/>
        <v/>
      </c>
      <c r="AF154" t="str">
        <f t="shared" si="69"/>
        <v/>
      </c>
      <c r="AG154">
        <f>COUNTIF('All Runners'!$A$5:$A$304,A154)</f>
        <v>0</v>
      </c>
    </row>
    <row r="155" spans="1:33" x14ac:dyDescent="0.25">
      <c r="A155" s="10">
        <v>113</v>
      </c>
      <c r="B155" s="94" t="str">
        <f t="shared" si="45"/>
        <v/>
      </c>
      <c r="C155" s="94"/>
      <c r="D155" s="94"/>
      <c r="E155" s="94"/>
      <c r="F155" s="94"/>
      <c r="G155" s="93" t="str">
        <f t="shared" si="46"/>
        <v/>
      </c>
      <c r="H155" s="93"/>
      <c r="I155" s="93"/>
      <c r="J155" s="77" t="str">
        <f t="shared" si="47"/>
        <v/>
      </c>
      <c r="K155" s="51" t="str">
        <f t="shared" si="48"/>
        <v/>
      </c>
      <c r="L155" s="2" t="str">
        <f t="shared" si="49"/>
        <v/>
      </c>
      <c r="M155" t="str">
        <f t="shared" si="50"/>
        <v/>
      </c>
      <c r="N155" t="str">
        <f t="shared" si="60"/>
        <v/>
      </c>
      <c r="O155" t="str">
        <f t="shared" si="51"/>
        <v/>
      </c>
      <c r="P155" t="str">
        <f t="shared" si="61"/>
        <v/>
      </c>
      <c r="Q155" t="str">
        <f t="shared" si="52"/>
        <v/>
      </c>
      <c r="R155" t="str">
        <f t="shared" si="62"/>
        <v/>
      </c>
      <c r="S155" t="str">
        <f t="shared" si="53"/>
        <v/>
      </c>
      <c r="T155" t="str">
        <f t="shared" si="63"/>
        <v/>
      </c>
      <c r="U155" t="str">
        <f t="shared" si="54"/>
        <v/>
      </c>
      <c r="V155" t="str">
        <f t="shared" si="64"/>
        <v/>
      </c>
      <c r="W155" t="str">
        <f t="shared" si="55"/>
        <v/>
      </c>
      <c r="X155" t="str">
        <f t="shared" si="65"/>
        <v/>
      </c>
      <c r="Y155" t="str">
        <f t="shared" si="56"/>
        <v/>
      </c>
      <c r="Z155" t="str">
        <f t="shared" si="66"/>
        <v/>
      </c>
      <c r="AA155" t="str">
        <f t="shared" si="57"/>
        <v/>
      </c>
      <c r="AB155" t="str">
        <f t="shared" si="67"/>
        <v/>
      </c>
      <c r="AC155" t="str">
        <f t="shared" si="58"/>
        <v/>
      </c>
      <c r="AD155" t="str">
        <f t="shared" si="68"/>
        <v/>
      </c>
      <c r="AE155" t="str">
        <f t="shared" si="59"/>
        <v/>
      </c>
      <c r="AF155" t="str">
        <f t="shared" si="69"/>
        <v/>
      </c>
      <c r="AG155">
        <f>COUNTIF('All Runners'!$A$5:$A$304,A155)</f>
        <v>0</v>
      </c>
    </row>
    <row r="156" spans="1:33" x14ac:dyDescent="0.25">
      <c r="A156" s="10">
        <v>114</v>
      </c>
      <c r="B156" s="94" t="str">
        <f t="shared" si="45"/>
        <v/>
      </c>
      <c r="C156" s="94"/>
      <c r="D156" s="94"/>
      <c r="E156" s="94"/>
      <c r="F156" s="94"/>
      <c r="G156" s="93" t="str">
        <f t="shared" si="46"/>
        <v/>
      </c>
      <c r="H156" s="93"/>
      <c r="I156" s="93"/>
      <c r="J156" s="77" t="str">
        <f t="shared" si="47"/>
        <v/>
      </c>
      <c r="K156" s="51" t="str">
        <f t="shared" si="48"/>
        <v/>
      </c>
      <c r="L156" s="2" t="str">
        <f t="shared" si="49"/>
        <v/>
      </c>
      <c r="M156" t="str">
        <f t="shared" si="50"/>
        <v/>
      </c>
      <c r="N156" t="str">
        <f t="shared" si="60"/>
        <v/>
      </c>
      <c r="O156" t="str">
        <f t="shared" si="51"/>
        <v/>
      </c>
      <c r="P156" t="str">
        <f t="shared" si="61"/>
        <v/>
      </c>
      <c r="Q156" t="str">
        <f t="shared" si="52"/>
        <v/>
      </c>
      <c r="R156" t="str">
        <f t="shared" si="62"/>
        <v/>
      </c>
      <c r="S156" t="str">
        <f t="shared" si="53"/>
        <v/>
      </c>
      <c r="T156" t="str">
        <f t="shared" si="63"/>
        <v/>
      </c>
      <c r="U156" t="str">
        <f t="shared" si="54"/>
        <v/>
      </c>
      <c r="V156" t="str">
        <f t="shared" si="64"/>
        <v/>
      </c>
      <c r="W156" t="str">
        <f t="shared" si="55"/>
        <v/>
      </c>
      <c r="X156" t="str">
        <f t="shared" si="65"/>
        <v/>
      </c>
      <c r="Y156" t="str">
        <f t="shared" si="56"/>
        <v/>
      </c>
      <c r="Z156" t="str">
        <f t="shared" si="66"/>
        <v/>
      </c>
      <c r="AA156" t="str">
        <f t="shared" si="57"/>
        <v/>
      </c>
      <c r="AB156" t="str">
        <f t="shared" si="67"/>
        <v/>
      </c>
      <c r="AC156" t="str">
        <f t="shared" si="58"/>
        <v/>
      </c>
      <c r="AD156" t="str">
        <f t="shared" si="68"/>
        <v/>
      </c>
      <c r="AE156" t="str">
        <f t="shared" si="59"/>
        <v/>
      </c>
      <c r="AF156" t="str">
        <f t="shared" si="69"/>
        <v/>
      </c>
      <c r="AG156">
        <f>COUNTIF('All Runners'!$A$5:$A$304,A156)</f>
        <v>0</v>
      </c>
    </row>
    <row r="157" spans="1:33" x14ac:dyDescent="0.25">
      <c r="A157" s="10">
        <v>115</v>
      </c>
      <c r="B157" s="94" t="str">
        <f t="shared" si="45"/>
        <v/>
      </c>
      <c r="C157" s="94"/>
      <c r="D157" s="94"/>
      <c r="E157" s="94"/>
      <c r="F157" s="94"/>
      <c r="G157" s="93" t="str">
        <f t="shared" si="46"/>
        <v/>
      </c>
      <c r="H157" s="93"/>
      <c r="I157" s="93"/>
      <c r="J157" s="77" t="str">
        <f t="shared" si="47"/>
        <v/>
      </c>
      <c r="K157" s="51" t="str">
        <f t="shared" si="48"/>
        <v/>
      </c>
      <c r="L157" s="2" t="str">
        <f t="shared" si="49"/>
        <v/>
      </c>
      <c r="M157" t="str">
        <f t="shared" si="50"/>
        <v/>
      </c>
      <c r="N157" t="str">
        <f t="shared" si="60"/>
        <v/>
      </c>
      <c r="O157" t="str">
        <f t="shared" si="51"/>
        <v/>
      </c>
      <c r="P157" t="str">
        <f t="shared" si="61"/>
        <v/>
      </c>
      <c r="Q157" t="str">
        <f t="shared" si="52"/>
        <v/>
      </c>
      <c r="R157" t="str">
        <f t="shared" si="62"/>
        <v/>
      </c>
      <c r="S157" t="str">
        <f t="shared" si="53"/>
        <v/>
      </c>
      <c r="T157" t="str">
        <f t="shared" si="63"/>
        <v/>
      </c>
      <c r="U157" t="str">
        <f t="shared" si="54"/>
        <v/>
      </c>
      <c r="V157" t="str">
        <f t="shared" si="64"/>
        <v/>
      </c>
      <c r="W157" t="str">
        <f t="shared" si="55"/>
        <v/>
      </c>
      <c r="X157" t="str">
        <f t="shared" si="65"/>
        <v/>
      </c>
      <c r="Y157" t="str">
        <f t="shared" si="56"/>
        <v/>
      </c>
      <c r="Z157" t="str">
        <f t="shared" si="66"/>
        <v/>
      </c>
      <c r="AA157" t="str">
        <f t="shared" si="57"/>
        <v/>
      </c>
      <c r="AB157" t="str">
        <f t="shared" si="67"/>
        <v/>
      </c>
      <c r="AC157" t="str">
        <f t="shared" si="58"/>
        <v/>
      </c>
      <c r="AD157" t="str">
        <f t="shared" si="68"/>
        <v/>
      </c>
      <c r="AE157" t="str">
        <f t="shared" si="59"/>
        <v/>
      </c>
      <c r="AF157" t="str">
        <f t="shared" si="69"/>
        <v/>
      </c>
      <c r="AG157">
        <f>COUNTIF('All Runners'!$A$5:$A$304,A157)</f>
        <v>0</v>
      </c>
    </row>
    <row r="158" spans="1:33" x14ac:dyDescent="0.25">
      <c r="A158" s="10">
        <v>116</v>
      </c>
      <c r="B158" s="94" t="str">
        <f t="shared" si="45"/>
        <v/>
      </c>
      <c r="C158" s="94"/>
      <c r="D158" s="94"/>
      <c r="E158" s="94"/>
      <c r="F158" s="94"/>
      <c r="G158" s="93" t="str">
        <f t="shared" si="46"/>
        <v/>
      </c>
      <c r="H158" s="93"/>
      <c r="I158" s="93"/>
      <c r="J158" s="77" t="str">
        <f t="shared" si="47"/>
        <v/>
      </c>
      <c r="K158" s="51" t="str">
        <f t="shared" si="48"/>
        <v/>
      </c>
      <c r="L158" s="2" t="str">
        <f t="shared" si="49"/>
        <v/>
      </c>
      <c r="M158" t="str">
        <f t="shared" si="50"/>
        <v/>
      </c>
      <c r="N158" t="str">
        <f t="shared" si="60"/>
        <v/>
      </c>
      <c r="O158" t="str">
        <f t="shared" si="51"/>
        <v/>
      </c>
      <c r="P158" t="str">
        <f t="shared" si="61"/>
        <v/>
      </c>
      <c r="Q158" t="str">
        <f t="shared" si="52"/>
        <v/>
      </c>
      <c r="R158" t="str">
        <f t="shared" si="62"/>
        <v/>
      </c>
      <c r="S158" t="str">
        <f t="shared" si="53"/>
        <v/>
      </c>
      <c r="T158" t="str">
        <f t="shared" si="63"/>
        <v/>
      </c>
      <c r="U158" t="str">
        <f t="shared" si="54"/>
        <v/>
      </c>
      <c r="V158" t="str">
        <f t="shared" si="64"/>
        <v/>
      </c>
      <c r="W158" t="str">
        <f t="shared" si="55"/>
        <v/>
      </c>
      <c r="X158" t="str">
        <f t="shared" si="65"/>
        <v/>
      </c>
      <c r="Y158" t="str">
        <f t="shared" si="56"/>
        <v/>
      </c>
      <c r="Z158" t="str">
        <f t="shared" si="66"/>
        <v/>
      </c>
      <c r="AA158" t="str">
        <f t="shared" si="57"/>
        <v/>
      </c>
      <c r="AB158" t="str">
        <f t="shared" si="67"/>
        <v/>
      </c>
      <c r="AC158" t="str">
        <f t="shared" si="58"/>
        <v/>
      </c>
      <c r="AD158" t="str">
        <f t="shared" si="68"/>
        <v/>
      </c>
      <c r="AE158" t="str">
        <f t="shared" si="59"/>
        <v/>
      </c>
      <c r="AF158" t="str">
        <f t="shared" si="69"/>
        <v/>
      </c>
      <c r="AG158">
        <f>COUNTIF('All Runners'!$A$5:$A$304,A158)</f>
        <v>0</v>
      </c>
    </row>
    <row r="159" spans="1:33" x14ac:dyDescent="0.25">
      <c r="A159" s="10">
        <v>117</v>
      </c>
      <c r="B159" s="94" t="str">
        <f t="shared" si="45"/>
        <v/>
      </c>
      <c r="C159" s="94"/>
      <c r="D159" s="94"/>
      <c r="E159" s="94"/>
      <c r="F159" s="94"/>
      <c r="G159" s="93" t="str">
        <f t="shared" si="46"/>
        <v/>
      </c>
      <c r="H159" s="93"/>
      <c r="I159" s="93"/>
      <c r="J159" s="77" t="str">
        <f t="shared" si="47"/>
        <v/>
      </c>
      <c r="K159" s="51" t="str">
        <f t="shared" si="48"/>
        <v/>
      </c>
      <c r="L159" s="2" t="str">
        <f t="shared" si="49"/>
        <v/>
      </c>
      <c r="M159" t="str">
        <f t="shared" si="50"/>
        <v/>
      </c>
      <c r="N159" t="str">
        <f t="shared" si="60"/>
        <v/>
      </c>
      <c r="O159" t="str">
        <f t="shared" si="51"/>
        <v/>
      </c>
      <c r="P159" t="str">
        <f t="shared" si="61"/>
        <v/>
      </c>
      <c r="Q159" t="str">
        <f t="shared" si="52"/>
        <v/>
      </c>
      <c r="R159" t="str">
        <f t="shared" si="62"/>
        <v/>
      </c>
      <c r="S159" t="str">
        <f t="shared" si="53"/>
        <v/>
      </c>
      <c r="T159" t="str">
        <f t="shared" si="63"/>
        <v/>
      </c>
      <c r="U159" t="str">
        <f t="shared" si="54"/>
        <v/>
      </c>
      <c r="V159" t="str">
        <f t="shared" si="64"/>
        <v/>
      </c>
      <c r="W159" t="str">
        <f t="shared" si="55"/>
        <v/>
      </c>
      <c r="X159" t="str">
        <f t="shared" si="65"/>
        <v/>
      </c>
      <c r="Y159" t="str">
        <f t="shared" si="56"/>
        <v/>
      </c>
      <c r="Z159" t="str">
        <f t="shared" si="66"/>
        <v/>
      </c>
      <c r="AA159" t="str">
        <f t="shared" si="57"/>
        <v/>
      </c>
      <c r="AB159" t="str">
        <f t="shared" si="67"/>
        <v/>
      </c>
      <c r="AC159" t="str">
        <f t="shared" si="58"/>
        <v/>
      </c>
      <c r="AD159" t="str">
        <f t="shared" si="68"/>
        <v/>
      </c>
      <c r="AE159" t="str">
        <f t="shared" si="59"/>
        <v/>
      </c>
      <c r="AF159" t="str">
        <f t="shared" si="69"/>
        <v/>
      </c>
      <c r="AG159">
        <f>COUNTIF('All Runners'!$A$5:$A$304,A159)</f>
        <v>0</v>
      </c>
    </row>
    <row r="160" spans="1:33" x14ac:dyDescent="0.25">
      <c r="A160" s="10">
        <v>118</v>
      </c>
      <c r="B160" s="94" t="str">
        <f t="shared" si="45"/>
        <v/>
      </c>
      <c r="C160" s="94"/>
      <c r="D160" s="94"/>
      <c r="E160" s="94"/>
      <c r="F160" s="94"/>
      <c r="G160" s="93" t="str">
        <f t="shared" si="46"/>
        <v/>
      </c>
      <c r="H160" s="93"/>
      <c r="I160" s="93"/>
      <c r="J160" s="77" t="str">
        <f t="shared" si="47"/>
        <v/>
      </c>
      <c r="K160" s="51" t="str">
        <f t="shared" si="48"/>
        <v/>
      </c>
      <c r="L160" s="2" t="str">
        <f t="shared" si="49"/>
        <v/>
      </c>
      <c r="M160" t="str">
        <f t="shared" si="50"/>
        <v/>
      </c>
      <c r="N160" t="str">
        <f t="shared" si="60"/>
        <v/>
      </c>
      <c r="O160" t="str">
        <f t="shared" si="51"/>
        <v/>
      </c>
      <c r="P160" t="str">
        <f t="shared" si="61"/>
        <v/>
      </c>
      <c r="Q160" t="str">
        <f t="shared" si="52"/>
        <v/>
      </c>
      <c r="R160" t="str">
        <f t="shared" si="62"/>
        <v/>
      </c>
      <c r="S160" t="str">
        <f t="shared" si="53"/>
        <v/>
      </c>
      <c r="T160" t="str">
        <f t="shared" si="63"/>
        <v/>
      </c>
      <c r="U160" t="str">
        <f t="shared" si="54"/>
        <v/>
      </c>
      <c r="V160" t="str">
        <f t="shared" si="64"/>
        <v/>
      </c>
      <c r="W160" t="str">
        <f t="shared" si="55"/>
        <v/>
      </c>
      <c r="X160" t="str">
        <f t="shared" si="65"/>
        <v/>
      </c>
      <c r="Y160" t="str">
        <f t="shared" si="56"/>
        <v/>
      </c>
      <c r="Z160" t="str">
        <f t="shared" si="66"/>
        <v/>
      </c>
      <c r="AA160" t="str">
        <f t="shared" si="57"/>
        <v/>
      </c>
      <c r="AB160" t="str">
        <f t="shared" si="67"/>
        <v/>
      </c>
      <c r="AC160" t="str">
        <f t="shared" si="58"/>
        <v/>
      </c>
      <c r="AD160" t="str">
        <f t="shared" si="68"/>
        <v/>
      </c>
      <c r="AE160" t="str">
        <f t="shared" si="59"/>
        <v/>
      </c>
      <c r="AF160" t="str">
        <f t="shared" si="69"/>
        <v/>
      </c>
      <c r="AG160">
        <f>COUNTIF('All Runners'!$A$5:$A$304,A160)</f>
        <v>0</v>
      </c>
    </row>
    <row r="161" spans="1:33" x14ac:dyDescent="0.25">
      <c r="A161" s="10">
        <v>119</v>
      </c>
      <c r="B161" s="94" t="str">
        <f t="shared" si="45"/>
        <v/>
      </c>
      <c r="C161" s="94"/>
      <c r="D161" s="94"/>
      <c r="E161" s="94"/>
      <c r="F161" s="94"/>
      <c r="G161" s="93" t="str">
        <f t="shared" si="46"/>
        <v/>
      </c>
      <c r="H161" s="93"/>
      <c r="I161" s="93"/>
      <c r="J161" s="77" t="str">
        <f t="shared" si="47"/>
        <v/>
      </c>
      <c r="K161" s="51" t="str">
        <f t="shared" si="48"/>
        <v/>
      </c>
      <c r="L161" s="2" t="str">
        <f t="shared" si="49"/>
        <v/>
      </c>
      <c r="M161" t="str">
        <f t="shared" si="50"/>
        <v/>
      </c>
      <c r="N161" t="str">
        <f t="shared" si="60"/>
        <v/>
      </c>
      <c r="O161" t="str">
        <f t="shared" si="51"/>
        <v/>
      </c>
      <c r="P161" t="str">
        <f t="shared" si="61"/>
        <v/>
      </c>
      <c r="Q161" t="str">
        <f t="shared" si="52"/>
        <v/>
      </c>
      <c r="R161" t="str">
        <f t="shared" si="62"/>
        <v/>
      </c>
      <c r="S161" t="str">
        <f t="shared" si="53"/>
        <v/>
      </c>
      <c r="T161" t="str">
        <f t="shared" si="63"/>
        <v/>
      </c>
      <c r="U161" t="str">
        <f t="shared" si="54"/>
        <v/>
      </c>
      <c r="V161" t="str">
        <f t="shared" si="64"/>
        <v/>
      </c>
      <c r="W161" t="str">
        <f t="shared" si="55"/>
        <v/>
      </c>
      <c r="X161" t="str">
        <f t="shared" si="65"/>
        <v/>
      </c>
      <c r="Y161" t="str">
        <f t="shared" si="56"/>
        <v/>
      </c>
      <c r="Z161" t="str">
        <f t="shared" si="66"/>
        <v/>
      </c>
      <c r="AA161" t="str">
        <f t="shared" si="57"/>
        <v/>
      </c>
      <c r="AB161" t="str">
        <f t="shared" si="67"/>
        <v/>
      </c>
      <c r="AC161" t="str">
        <f t="shared" si="58"/>
        <v/>
      </c>
      <c r="AD161" t="str">
        <f t="shared" si="68"/>
        <v/>
      </c>
      <c r="AE161" t="str">
        <f t="shared" si="59"/>
        <v/>
      </c>
      <c r="AF161" t="str">
        <f t="shared" si="69"/>
        <v/>
      </c>
      <c r="AG161">
        <f>COUNTIF('All Runners'!$A$5:$A$304,A161)</f>
        <v>0</v>
      </c>
    </row>
    <row r="162" spans="1:33" x14ac:dyDescent="0.25">
      <c r="A162" s="10">
        <v>120</v>
      </c>
      <c r="B162" s="94" t="str">
        <f t="shared" si="45"/>
        <v/>
      </c>
      <c r="C162" s="94"/>
      <c r="D162" s="94"/>
      <c r="E162" s="94"/>
      <c r="F162" s="94"/>
      <c r="G162" s="93" t="str">
        <f t="shared" si="46"/>
        <v/>
      </c>
      <c r="H162" s="93"/>
      <c r="I162" s="93"/>
      <c r="J162" s="77" t="str">
        <f t="shared" si="47"/>
        <v/>
      </c>
      <c r="K162" s="51" t="str">
        <f t="shared" si="48"/>
        <v/>
      </c>
      <c r="L162" s="2" t="str">
        <f t="shared" si="49"/>
        <v/>
      </c>
      <c r="M162" t="str">
        <f t="shared" si="50"/>
        <v/>
      </c>
      <c r="N162" t="str">
        <f t="shared" si="60"/>
        <v/>
      </c>
      <c r="O162" t="str">
        <f t="shared" si="51"/>
        <v/>
      </c>
      <c r="P162" t="str">
        <f t="shared" si="61"/>
        <v/>
      </c>
      <c r="Q162" t="str">
        <f t="shared" si="52"/>
        <v/>
      </c>
      <c r="R162" t="str">
        <f t="shared" si="62"/>
        <v/>
      </c>
      <c r="S162" t="str">
        <f t="shared" si="53"/>
        <v/>
      </c>
      <c r="T162" t="str">
        <f t="shared" si="63"/>
        <v/>
      </c>
      <c r="U162" t="str">
        <f t="shared" si="54"/>
        <v/>
      </c>
      <c r="V162" t="str">
        <f t="shared" si="64"/>
        <v/>
      </c>
      <c r="W162" t="str">
        <f t="shared" si="55"/>
        <v/>
      </c>
      <c r="X162" t="str">
        <f t="shared" si="65"/>
        <v/>
      </c>
      <c r="Y162" t="str">
        <f t="shared" si="56"/>
        <v/>
      </c>
      <c r="Z162" t="str">
        <f t="shared" si="66"/>
        <v/>
      </c>
      <c r="AA162" t="str">
        <f t="shared" si="57"/>
        <v/>
      </c>
      <c r="AB162" t="str">
        <f t="shared" si="67"/>
        <v/>
      </c>
      <c r="AC162" t="str">
        <f t="shared" si="58"/>
        <v/>
      </c>
      <c r="AD162" t="str">
        <f t="shared" si="68"/>
        <v/>
      </c>
      <c r="AE162" t="str">
        <f t="shared" si="59"/>
        <v/>
      </c>
      <c r="AF162" t="str">
        <f t="shared" si="69"/>
        <v/>
      </c>
      <c r="AG162">
        <f>COUNTIF('All Runners'!$A$5:$A$304,A162)</f>
        <v>0</v>
      </c>
    </row>
    <row r="163" spans="1:33" x14ac:dyDescent="0.25">
      <c r="A163" s="10">
        <v>121</v>
      </c>
      <c r="B163" s="94" t="str">
        <f t="shared" si="45"/>
        <v/>
      </c>
      <c r="C163" s="94"/>
      <c r="D163" s="94"/>
      <c r="E163" s="94"/>
      <c r="F163" s="94"/>
      <c r="G163" s="93" t="str">
        <f t="shared" si="46"/>
        <v/>
      </c>
      <c r="H163" s="93"/>
      <c r="I163" s="93"/>
      <c r="J163" s="77" t="str">
        <f t="shared" si="47"/>
        <v/>
      </c>
      <c r="K163" s="51" t="str">
        <f t="shared" si="48"/>
        <v/>
      </c>
      <c r="L163" s="2" t="str">
        <f t="shared" si="49"/>
        <v/>
      </c>
      <c r="M163" t="str">
        <f t="shared" si="50"/>
        <v/>
      </c>
      <c r="N163" t="str">
        <f t="shared" si="60"/>
        <v/>
      </c>
      <c r="O163" t="str">
        <f t="shared" si="51"/>
        <v/>
      </c>
      <c r="P163" t="str">
        <f t="shared" si="61"/>
        <v/>
      </c>
      <c r="Q163" t="str">
        <f t="shared" si="52"/>
        <v/>
      </c>
      <c r="R163" t="str">
        <f t="shared" si="62"/>
        <v/>
      </c>
      <c r="S163" t="str">
        <f t="shared" si="53"/>
        <v/>
      </c>
      <c r="T163" t="str">
        <f t="shared" si="63"/>
        <v/>
      </c>
      <c r="U163" t="str">
        <f t="shared" si="54"/>
        <v/>
      </c>
      <c r="V163" t="str">
        <f t="shared" si="64"/>
        <v/>
      </c>
      <c r="W163" t="str">
        <f t="shared" si="55"/>
        <v/>
      </c>
      <c r="X163" t="str">
        <f t="shared" si="65"/>
        <v/>
      </c>
      <c r="Y163" t="str">
        <f t="shared" si="56"/>
        <v/>
      </c>
      <c r="Z163" t="str">
        <f t="shared" si="66"/>
        <v/>
      </c>
      <c r="AA163" t="str">
        <f t="shared" si="57"/>
        <v/>
      </c>
      <c r="AB163" t="str">
        <f t="shared" si="67"/>
        <v/>
      </c>
      <c r="AC163" t="str">
        <f t="shared" si="58"/>
        <v/>
      </c>
      <c r="AD163" t="str">
        <f t="shared" si="68"/>
        <v/>
      </c>
      <c r="AE163" t="str">
        <f t="shared" si="59"/>
        <v/>
      </c>
      <c r="AF163" t="str">
        <f t="shared" si="69"/>
        <v/>
      </c>
      <c r="AG163">
        <f>COUNTIF('All Runners'!$A$5:$A$304,A163)</f>
        <v>0</v>
      </c>
    </row>
    <row r="164" spans="1:33" x14ac:dyDescent="0.25">
      <c r="A164" s="10">
        <v>122</v>
      </c>
      <c r="B164" s="94" t="str">
        <f t="shared" si="45"/>
        <v/>
      </c>
      <c r="C164" s="94"/>
      <c r="D164" s="94"/>
      <c r="E164" s="94"/>
      <c r="F164" s="94"/>
      <c r="G164" s="93" t="str">
        <f t="shared" si="46"/>
        <v/>
      </c>
      <c r="H164" s="93"/>
      <c r="I164" s="93"/>
      <c r="J164" s="77" t="str">
        <f t="shared" si="47"/>
        <v/>
      </c>
      <c r="K164" s="51" t="str">
        <f t="shared" si="48"/>
        <v/>
      </c>
      <c r="L164" s="2" t="str">
        <f t="shared" si="49"/>
        <v/>
      </c>
      <c r="M164" t="str">
        <f t="shared" si="50"/>
        <v/>
      </c>
      <c r="N164" t="str">
        <f t="shared" si="60"/>
        <v/>
      </c>
      <c r="O164" t="str">
        <f t="shared" si="51"/>
        <v/>
      </c>
      <c r="P164" t="str">
        <f t="shared" si="61"/>
        <v/>
      </c>
      <c r="Q164" t="str">
        <f t="shared" si="52"/>
        <v/>
      </c>
      <c r="R164" t="str">
        <f t="shared" si="62"/>
        <v/>
      </c>
      <c r="S164" t="str">
        <f t="shared" si="53"/>
        <v/>
      </c>
      <c r="T164" t="str">
        <f t="shared" si="63"/>
        <v/>
      </c>
      <c r="U164" t="str">
        <f t="shared" si="54"/>
        <v/>
      </c>
      <c r="V164" t="str">
        <f t="shared" si="64"/>
        <v/>
      </c>
      <c r="W164" t="str">
        <f t="shared" si="55"/>
        <v/>
      </c>
      <c r="X164" t="str">
        <f t="shared" si="65"/>
        <v/>
      </c>
      <c r="Y164" t="str">
        <f t="shared" si="56"/>
        <v/>
      </c>
      <c r="Z164" t="str">
        <f t="shared" si="66"/>
        <v/>
      </c>
      <c r="AA164" t="str">
        <f t="shared" si="57"/>
        <v/>
      </c>
      <c r="AB164" t="str">
        <f t="shared" si="67"/>
        <v/>
      </c>
      <c r="AC164" t="str">
        <f t="shared" si="58"/>
        <v/>
      </c>
      <c r="AD164" t="str">
        <f t="shared" si="68"/>
        <v/>
      </c>
      <c r="AE164" t="str">
        <f t="shared" si="59"/>
        <v/>
      </c>
      <c r="AF164" t="str">
        <f t="shared" si="69"/>
        <v/>
      </c>
      <c r="AG164">
        <f>COUNTIF('All Runners'!$A$5:$A$304,A164)</f>
        <v>0</v>
      </c>
    </row>
    <row r="165" spans="1:33" x14ac:dyDescent="0.25">
      <c r="A165" s="10">
        <v>123</v>
      </c>
      <c r="B165" s="94" t="str">
        <f t="shared" si="45"/>
        <v/>
      </c>
      <c r="C165" s="94"/>
      <c r="D165" s="94"/>
      <c r="E165" s="94"/>
      <c r="F165" s="94"/>
      <c r="G165" s="93" t="str">
        <f t="shared" si="46"/>
        <v/>
      </c>
      <c r="H165" s="93"/>
      <c r="I165" s="93"/>
      <c r="J165" s="77" t="str">
        <f t="shared" si="47"/>
        <v/>
      </c>
      <c r="K165" s="51" t="str">
        <f t="shared" si="48"/>
        <v/>
      </c>
      <c r="L165" s="2" t="str">
        <f t="shared" si="49"/>
        <v/>
      </c>
      <c r="M165" t="str">
        <f t="shared" si="50"/>
        <v/>
      </c>
      <c r="N165" t="str">
        <f t="shared" si="60"/>
        <v/>
      </c>
      <c r="O165" t="str">
        <f t="shared" si="51"/>
        <v/>
      </c>
      <c r="P165" t="str">
        <f t="shared" si="61"/>
        <v/>
      </c>
      <c r="Q165" t="str">
        <f t="shared" si="52"/>
        <v/>
      </c>
      <c r="R165" t="str">
        <f t="shared" si="62"/>
        <v/>
      </c>
      <c r="S165" t="str">
        <f t="shared" si="53"/>
        <v/>
      </c>
      <c r="T165" t="str">
        <f t="shared" si="63"/>
        <v/>
      </c>
      <c r="U165" t="str">
        <f t="shared" si="54"/>
        <v/>
      </c>
      <c r="V165" t="str">
        <f t="shared" si="64"/>
        <v/>
      </c>
      <c r="W165" t="str">
        <f t="shared" si="55"/>
        <v/>
      </c>
      <c r="X165" t="str">
        <f t="shared" si="65"/>
        <v/>
      </c>
      <c r="Y165" t="str">
        <f t="shared" si="56"/>
        <v/>
      </c>
      <c r="Z165" t="str">
        <f t="shared" si="66"/>
        <v/>
      </c>
      <c r="AA165" t="str">
        <f t="shared" si="57"/>
        <v/>
      </c>
      <c r="AB165" t="str">
        <f t="shared" si="67"/>
        <v/>
      </c>
      <c r="AC165" t="str">
        <f t="shared" si="58"/>
        <v/>
      </c>
      <c r="AD165" t="str">
        <f t="shared" si="68"/>
        <v/>
      </c>
      <c r="AE165" t="str">
        <f t="shared" si="59"/>
        <v/>
      </c>
      <c r="AF165" t="str">
        <f t="shared" si="69"/>
        <v/>
      </c>
      <c r="AG165">
        <f>COUNTIF('All Runners'!$A$5:$A$304,A165)</f>
        <v>0</v>
      </c>
    </row>
    <row r="166" spans="1:33" x14ac:dyDescent="0.25">
      <c r="A166" s="10">
        <v>124</v>
      </c>
      <c r="B166" s="94" t="str">
        <f t="shared" si="45"/>
        <v/>
      </c>
      <c r="C166" s="94"/>
      <c r="D166" s="94"/>
      <c r="E166" s="94"/>
      <c r="F166" s="94"/>
      <c r="G166" s="93" t="str">
        <f t="shared" si="46"/>
        <v/>
      </c>
      <c r="H166" s="93"/>
      <c r="I166" s="93"/>
      <c r="J166" s="77" t="str">
        <f t="shared" si="47"/>
        <v/>
      </c>
      <c r="K166" s="51" t="str">
        <f t="shared" si="48"/>
        <v/>
      </c>
      <c r="L166" s="2" t="str">
        <f t="shared" si="49"/>
        <v/>
      </c>
      <c r="M166" t="str">
        <f t="shared" si="50"/>
        <v/>
      </c>
      <c r="N166" t="str">
        <f t="shared" si="60"/>
        <v/>
      </c>
      <c r="O166" t="str">
        <f t="shared" si="51"/>
        <v/>
      </c>
      <c r="P166" t="str">
        <f t="shared" si="61"/>
        <v/>
      </c>
      <c r="Q166" t="str">
        <f t="shared" si="52"/>
        <v/>
      </c>
      <c r="R166" t="str">
        <f t="shared" si="62"/>
        <v/>
      </c>
      <c r="S166" t="str">
        <f t="shared" si="53"/>
        <v/>
      </c>
      <c r="T166" t="str">
        <f t="shared" si="63"/>
        <v/>
      </c>
      <c r="U166" t="str">
        <f t="shared" si="54"/>
        <v/>
      </c>
      <c r="V166" t="str">
        <f t="shared" si="64"/>
        <v/>
      </c>
      <c r="W166" t="str">
        <f t="shared" si="55"/>
        <v/>
      </c>
      <c r="X166" t="str">
        <f t="shared" si="65"/>
        <v/>
      </c>
      <c r="Y166" t="str">
        <f t="shared" si="56"/>
        <v/>
      </c>
      <c r="Z166" t="str">
        <f t="shared" si="66"/>
        <v/>
      </c>
      <c r="AA166" t="str">
        <f t="shared" si="57"/>
        <v/>
      </c>
      <c r="AB166" t="str">
        <f t="shared" si="67"/>
        <v/>
      </c>
      <c r="AC166" t="str">
        <f t="shared" si="58"/>
        <v/>
      </c>
      <c r="AD166" t="str">
        <f t="shared" si="68"/>
        <v/>
      </c>
      <c r="AE166" t="str">
        <f t="shared" si="59"/>
        <v/>
      </c>
      <c r="AF166" t="str">
        <f t="shared" si="69"/>
        <v/>
      </c>
      <c r="AG166">
        <f>COUNTIF('All Runners'!$A$5:$A$304,A166)</f>
        <v>0</v>
      </c>
    </row>
    <row r="167" spans="1:33" x14ac:dyDescent="0.25">
      <c r="A167" s="10">
        <v>125</v>
      </c>
      <c r="B167" s="94" t="str">
        <f t="shared" si="45"/>
        <v/>
      </c>
      <c r="C167" s="94"/>
      <c r="D167" s="94"/>
      <c r="E167" s="94"/>
      <c r="F167" s="94"/>
      <c r="G167" s="93" t="str">
        <f t="shared" si="46"/>
        <v/>
      </c>
      <c r="H167" s="93"/>
      <c r="I167" s="93"/>
      <c r="J167" s="77" t="str">
        <f t="shared" si="47"/>
        <v/>
      </c>
      <c r="K167" s="51" t="str">
        <f t="shared" si="48"/>
        <v/>
      </c>
      <c r="L167" s="2" t="str">
        <f t="shared" si="49"/>
        <v/>
      </c>
      <c r="M167" t="str">
        <f t="shared" si="50"/>
        <v/>
      </c>
      <c r="N167" t="str">
        <f t="shared" si="60"/>
        <v/>
      </c>
      <c r="O167" t="str">
        <f t="shared" si="51"/>
        <v/>
      </c>
      <c r="P167" t="str">
        <f t="shared" si="61"/>
        <v/>
      </c>
      <c r="Q167" t="str">
        <f t="shared" si="52"/>
        <v/>
      </c>
      <c r="R167" t="str">
        <f t="shared" si="62"/>
        <v/>
      </c>
      <c r="S167" t="str">
        <f t="shared" si="53"/>
        <v/>
      </c>
      <c r="T167" t="str">
        <f t="shared" si="63"/>
        <v/>
      </c>
      <c r="U167" t="str">
        <f t="shared" si="54"/>
        <v/>
      </c>
      <c r="V167" t="str">
        <f t="shared" si="64"/>
        <v/>
      </c>
      <c r="W167" t="str">
        <f t="shared" si="55"/>
        <v/>
      </c>
      <c r="X167" t="str">
        <f t="shared" si="65"/>
        <v/>
      </c>
      <c r="Y167" t="str">
        <f t="shared" si="56"/>
        <v/>
      </c>
      <c r="Z167" t="str">
        <f t="shared" si="66"/>
        <v/>
      </c>
      <c r="AA167" t="str">
        <f t="shared" si="57"/>
        <v/>
      </c>
      <c r="AB167" t="str">
        <f t="shared" si="67"/>
        <v/>
      </c>
      <c r="AC167" t="str">
        <f t="shared" si="58"/>
        <v/>
      </c>
      <c r="AD167" t="str">
        <f t="shared" si="68"/>
        <v/>
      </c>
      <c r="AE167" t="str">
        <f t="shared" si="59"/>
        <v/>
      </c>
      <c r="AF167" t="str">
        <f t="shared" si="69"/>
        <v/>
      </c>
      <c r="AG167">
        <f>COUNTIF('All Runners'!$A$5:$A$304,A167)</f>
        <v>0</v>
      </c>
    </row>
    <row r="168" spans="1:33" x14ac:dyDescent="0.25">
      <c r="A168" s="10">
        <v>126</v>
      </c>
      <c r="B168" s="94" t="str">
        <f t="shared" si="45"/>
        <v/>
      </c>
      <c r="C168" s="94"/>
      <c r="D168" s="94"/>
      <c r="E168" s="94"/>
      <c r="F168" s="94"/>
      <c r="G168" s="93" t="str">
        <f t="shared" si="46"/>
        <v/>
      </c>
      <c r="H168" s="93"/>
      <c r="I168" s="93"/>
      <c r="J168" s="77" t="str">
        <f t="shared" si="47"/>
        <v/>
      </c>
      <c r="K168" s="51" t="str">
        <f t="shared" si="48"/>
        <v/>
      </c>
      <c r="L168" s="2" t="str">
        <f t="shared" si="49"/>
        <v/>
      </c>
      <c r="M168" t="str">
        <f t="shared" si="50"/>
        <v/>
      </c>
      <c r="N168" t="str">
        <f t="shared" si="60"/>
        <v/>
      </c>
      <c r="O168" t="str">
        <f t="shared" si="51"/>
        <v/>
      </c>
      <c r="P168" t="str">
        <f t="shared" si="61"/>
        <v/>
      </c>
      <c r="Q168" t="str">
        <f t="shared" si="52"/>
        <v/>
      </c>
      <c r="R168" t="str">
        <f t="shared" si="62"/>
        <v/>
      </c>
      <c r="S168" t="str">
        <f t="shared" si="53"/>
        <v/>
      </c>
      <c r="T168" t="str">
        <f t="shared" si="63"/>
        <v/>
      </c>
      <c r="U168" t="str">
        <f t="shared" si="54"/>
        <v/>
      </c>
      <c r="V168" t="str">
        <f t="shared" si="64"/>
        <v/>
      </c>
      <c r="W168" t="str">
        <f t="shared" si="55"/>
        <v/>
      </c>
      <c r="X168" t="str">
        <f t="shared" si="65"/>
        <v/>
      </c>
      <c r="Y168" t="str">
        <f t="shared" si="56"/>
        <v/>
      </c>
      <c r="Z168" t="str">
        <f t="shared" si="66"/>
        <v/>
      </c>
      <c r="AA168" t="str">
        <f t="shared" si="57"/>
        <v/>
      </c>
      <c r="AB168" t="str">
        <f t="shared" si="67"/>
        <v/>
      </c>
      <c r="AC168" t="str">
        <f t="shared" si="58"/>
        <v/>
      </c>
      <c r="AD168" t="str">
        <f t="shared" si="68"/>
        <v/>
      </c>
      <c r="AE168" t="str">
        <f t="shared" si="59"/>
        <v/>
      </c>
      <c r="AF168" t="str">
        <f t="shared" si="69"/>
        <v/>
      </c>
      <c r="AG168">
        <f>COUNTIF('All Runners'!$A$5:$A$304,A168)</f>
        <v>0</v>
      </c>
    </row>
    <row r="169" spans="1:33" x14ac:dyDescent="0.25">
      <c r="A169" s="10">
        <v>127</v>
      </c>
      <c r="B169" s="94" t="str">
        <f t="shared" si="45"/>
        <v/>
      </c>
      <c r="C169" s="94"/>
      <c r="D169" s="94"/>
      <c r="E169" s="94"/>
      <c r="F169" s="94"/>
      <c r="G169" s="93" t="str">
        <f t="shared" si="46"/>
        <v/>
      </c>
      <c r="H169" s="93"/>
      <c r="I169" s="93"/>
      <c r="J169" s="77" t="str">
        <f t="shared" si="47"/>
        <v/>
      </c>
      <c r="K169" s="51" t="str">
        <f t="shared" si="48"/>
        <v/>
      </c>
      <c r="L169" s="2" t="str">
        <f t="shared" si="49"/>
        <v/>
      </c>
      <c r="M169" t="str">
        <f t="shared" si="50"/>
        <v/>
      </c>
      <c r="N169" t="str">
        <f t="shared" si="60"/>
        <v/>
      </c>
      <c r="O169" t="str">
        <f t="shared" si="51"/>
        <v/>
      </c>
      <c r="P169" t="str">
        <f t="shared" si="61"/>
        <v/>
      </c>
      <c r="Q169" t="str">
        <f t="shared" si="52"/>
        <v/>
      </c>
      <c r="R169" t="str">
        <f t="shared" si="62"/>
        <v/>
      </c>
      <c r="S169" t="str">
        <f t="shared" si="53"/>
        <v/>
      </c>
      <c r="T169" t="str">
        <f t="shared" si="63"/>
        <v/>
      </c>
      <c r="U169" t="str">
        <f t="shared" si="54"/>
        <v/>
      </c>
      <c r="V169" t="str">
        <f t="shared" si="64"/>
        <v/>
      </c>
      <c r="W169" t="str">
        <f t="shared" si="55"/>
        <v/>
      </c>
      <c r="X169" t="str">
        <f t="shared" si="65"/>
        <v/>
      </c>
      <c r="Y169" t="str">
        <f t="shared" si="56"/>
        <v/>
      </c>
      <c r="Z169" t="str">
        <f t="shared" si="66"/>
        <v/>
      </c>
      <c r="AA169" t="str">
        <f t="shared" si="57"/>
        <v/>
      </c>
      <c r="AB169" t="str">
        <f t="shared" si="67"/>
        <v/>
      </c>
      <c r="AC169" t="str">
        <f t="shared" si="58"/>
        <v/>
      </c>
      <c r="AD169" t="str">
        <f t="shared" si="68"/>
        <v/>
      </c>
      <c r="AE169" t="str">
        <f t="shared" si="59"/>
        <v/>
      </c>
      <c r="AF169" t="str">
        <f t="shared" si="69"/>
        <v/>
      </c>
      <c r="AG169">
        <f>COUNTIF('All Runners'!$A$5:$A$304,A169)</f>
        <v>0</v>
      </c>
    </row>
    <row r="170" spans="1:33" x14ac:dyDescent="0.25">
      <c r="A170" s="10">
        <v>128</v>
      </c>
      <c r="B170" s="94" t="str">
        <f t="shared" si="45"/>
        <v/>
      </c>
      <c r="C170" s="94"/>
      <c r="D170" s="94"/>
      <c r="E170" s="94"/>
      <c r="F170" s="94"/>
      <c r="G170" s="93" t="str">
        <f t="shared" si="46"/>
        <v/>
      </c>
      <c r="H170" s="93"/>
      <c r="I170" s="93"/>
      <c r="J170" s="77" t="str">
        <f t="shared" si="47"/>
        <v/>
      </c>
      <c r="K170" s="51" t="str">
        <f t="shared" si="48"/>
        <v/>
      </c>
      <c r="L170" s="2" t="str">
        <f t="shared" si="49"/>
        <v/>
      </c>
      <c r="M170" t="str">
        <f t="shared" si="50"/>
        <v/>
      </c>
      <c r="N170" t="str">
        <f t="shared" si="60"/>
        <v/>
      </c>
      <c r="O170" t="str">
        <f t="shared" si="51"/>
        <v/>
      </c>
      <c r="P170" t="str">
        <f t="shared" si="61"/>
        <v/>
      </c>
      <c r="Q170" t="str">
        <f t="shared" si="52"/>
        <v/>
      </c>
      <c r="R170" t="str">
        <f t="shared" si="62"/>
        <v/>
      </c>
      <c r="S170" t="str">
        <f t="shared" si="53"/>
        <v/>
      </c>
      <c r="T170" t="str">
        <f t="shared" si="63"/>
        <v/>
      </c>
      <c r="U170" t="str">
        <f t="shared" si="54"/>
        <v/>
      </c>
      <c r="V170" t="str">
        <f t="shared" si="64"/>
        <v/>
      </c>
      <c r="W170" t="str">
        <f t="shared" si="55"/>
        <v/>
      </c>
      <c r="X170" t="str">
        <f t="shared" si="65"/>
        <v/>
      </c>
      <c r="Y170" t="str">
        <f t="shared" si="56"/>
        <v/>
      </c>
      <c r="Z170" t="str">
        <f t="shared" si="66"/>
        <v/>
      </c>
      <c r="AA170" t="str">
        <f t="shared" si="57"/>
        <v/>
      </c>
      <c r="AB170" t="str">
        <f t="shared" si="67"/>
        <v/>
      </c>
      <c r="AC170" t="str">
        <f t="shared" si="58"/>
        <v/>
      </c>
      <c r="AD170" t="str">
        <f t="shared" si="68"/>
        <v/>
      </c>
      <c r="AE170" t="str">
        <f t="shared" si="59"/>
        <v/>
      </c>
      <c r="AF170" t="str">
        <f t="shared" si="69"/>
        <v/>
      </c>
      <c r="AG170">
        <f>COUNTIF('All Runners'!$A$5:$A$304,A170)</f>
        <v>0</v>
      </c>
    </row>
    <row r="171" spans="1:33" x14ac:dyDescent="0.25">
      <c r="A171" s="10">
        <v>129</v>
      </c>
      <c r="B171" s="94" t="str">
        <f t="shared" ref="B171:B234" si="70">IFERROR(VLOOKUP(A171,RunnerTable,2,FALSE),"")</f>
        <v/>
      </c>
      <c r="C171" s="94"/>
      <c r="D171" s="94"/>
      <c r="E171" s="94"/>
      <c r="F171" s="94"/>
      <c r="G171" s="93" t="str">
        <f t="shared" ref="G171:G234" si="71">IFERROR(VLOOKUP(A171,RunnerTable,3,FALSE),"")</f>
        <v/>
      </c>
      <c r="H171" s="93"/>
      <c r="I171" s="93"/>
      <c r="J171" s="77" t="str">
        <f t="shared" ref="J171:J234" si="72">IFERROR(VLOOKUP($A171,RunnerTable,6,FALSE),"")</f>
        <v/>
      </c>
      <c r="K171" s="51" t="str">
        <f t="shared" ref="K171:K234" si="73">IFERROR(VLOOKUP(A171,RunnerTable,4,FALSE),"")</f>
        <v/>
      </c>
      <c r="L171" s="2" t="str">
        <f t="shared" ref="L171:L234" si="74">IFERROR(VLOOKUP(A171,RunnerTable,5,FALSE),"")</f>
        <v/>
      </c>
      <c r="M171" t="str">
        <f t="shared" ref="M171:M234" si="75">IF(AND($L171&lt;=8,OR($G171=_Abb1,$G171=_Abb2)),$A171,"")</f>
        <v/>
      </c>
      <c r="N171" t="str">
        <f t="shared" si="60"/>
        <v/>
      </c>
      <c r="O171" t="str">
        <f t="shared" ref="O171:O234" si="76">IF(AND($L171&lt;=8,OR($G171=_Abb1,$G171=_Abb3)),$A171,"")</f>
        <v/>
      </c>
      <c r="P171" t="str">
        <f t="shared" si="61"/>
        <v/>
      </c>
      <c r="Q171" t="str">
        <f t="shared" ref="Q171:Q234" si="77">IF(AND($L171&lt;=8,OR($G171=_Abb1,$G171=_Abb4)),$A171,"")</f>
        <v/>
      </c>
      <c r="R171" t="str">
        <f t="shared" si="62"/>
        <v/>
      </c>
      <c r="S171" t="str">
        <f t="shared" ref="S171:S234" si="78">IF(AND($L171&lt;=8,OR($G171=_Abb1,$G171=_Abb5)),$A171,"")</f>
        <v/>
      </c>
      <c r="T171" t="str">
        <f t="shared" si="63"/>
        <v/>
      </c>
      <c r="U171" t="str">
        <f t="shared" ref="U171:U234" si="79">IF(AND($L171&lt;=8,OR($G171=_Abb2,$G171=_Abb3)),$A171,"")</f>
        <v/>
      </c>
      <c r="V171" t="str">
        <f t="shared" si="64"/>
        <v/>
      </c>
      <c r="W171" t="str">
        <f t="shared" ref="W171:W234" si="80">IF(AND($L171&lt;=8,OR($G171=_Abb2,$G171=_Abb4)),$A171,"")</f>
        <v/>
      </c>
      <c r="X171" t="str">
        <f t="shared" si="65"/>
        <v/>
      </c>
      <c r="Y171" t="str">
        <f t="shared" ref="Y171:Y234" si="81">IF(AND($L171&lt;=8,OR($G171=_Abb2,$G171=_Abb5)),$A171,"")</f>
        <v/>
      </c>
      <c r="Z171" t="str">
        <f t="shared" si="66"/>
        <v/>
      </c>
      <c r="AA171" t="str">
        <f t="shared" ref="AA171:AA234" si="82">IF(AND($L171&lt;=8,OR($G171=_Abb3,$G171=_Abb4)),$A171,"")</f>
        <v/>
      </c>
      <c r="AB171" t="str">
        <f t="shared" si="67"/>
        <v/>
      </c>
      <c r="AC171" t="str">
        <f t="shared" ref="AC171:AC234" si="83">IF(AND($L171&lt;=8,OR($G171=_Abb3,$G171=_Abb5)),$A171,"")</f>
        <v/>
      </c>
      <c r="AD171" t="str">
        <f t="shared" si="68"/>
        <v/>
      </c>
      <c r="AE171" t="str">
        <f t="shared" ref="AE171:AE234" si="84">IF(AND($L171&lt;=8,OR($G171=_Abb4,$G171=_Abb5)),$A171,"")</f>
        <v/>
      </c>
      <c r="AF171" t="str">
        <f t="shared" si="69"/>
        <v/>
      </c>
      <c r="AG171">
        <f>COUNTIF('All Runners'!$A$5:$A$304,A171)</f>
        <v>0</v>
      </c>
    </row>
    <row r="172" spans="1:33" x14ac:dyDescent="0.25">
      <c r="A172" s="10">
        <v>130</v>
      </c>
      <c r="B172" s="94" t="str">
        <f t="shared" si="70"/>
        <v/>
      </c>
      <c r="C172" s="94"/>
      <c r="D172" s="94"/>
      <c r="E172" s="94"/>
      <c r="F172" s="94"/>
      <c r="G172" s="93" t="str">
        <f t="shared" si="71"/>
        <v/>
      </c>
      <c r="H172" s="93"/>
      <c r="I172" s="93"/>
      <c r="J172" s="77" t="str">
        <f t="shared" si="72"/>
        <v/>
      </c>
      <c r="K172" s="51" t="str">
        <f t="shared" si="73"/>
        <v/>
      </c>
      <c r="L172" s="2" t="str">
        <f t="shared" si="74"/>
        <v/>
      </c>
      <c r="M172" t="str">
        <f t="shared" si="75"/>
        <v/>
      </c>
      <c r="N172" t="str">
        <f t="shared" ref="N172:N235" si="85">IF(M172&lt;&gt;"",RANK(M172,M$43:M$342,1),"")</f>
        <v/>
      </c>
      <c r="O172" t="str">
        <f t="shared" si="76"/>
        <v/>
      </c>
      <c r="P172" t="str">
        <f t="shared" ref="P172:P235" si="86">IF(O172&lt;&gt;"",RANK(O172,O$43:O$342,1),"")</f>
        <v/>
      </c>
      <c r="Q172" t="str">
        <f t="shared" si="77"/>
        <v/>
      </c>
      <c r="R172" t="str">
        <f t="shared" ref="R172:R235" si="87">IF(Q172&lt;&gt;"",RANK(Q172,Q$43:Q$342,1),"")</f>
        <v/>
      </c>
      <c r="S172" t="str">
        <f t="shared" si="78"/>
        <v/>
      </c>
      <c r="T172" t="str">
        <f t="shared" ref="T172:T235" si="88">IF(S172&lt;&gt;"",RANK(S172,S$43:S$342,1),"")</f>
        <v/>
      </c>
      <c r="U172" t="str">
        <f t="shared" si="79"/>
        <v/>
      </c>
      <c r="V172" t="str">
        <f t="shared" ref="V172:V235" si="89">IF(U172&lt;&gt;"",RANK(U172,U$43:U$342,1),"")</f>
        <v/>
      </c>
      <c r="W172" t="str">
        <f t="shared" si="80"/>
        <v/>
      </c>
      <c r="X172" t="str">
        <f t="shared" ref="X172:X235" si="90">IF(W172&lt;&gt;"",RANK(W172,W$43:W$342,1),"")</f>
        <v/>
      </c>
      <c r="Y172" t="str">
        <f t="shared" si="81"/>
        <v/>
      </c>
      <c r="Z172" t="str">
        <f t="shared" ref="Z172:Z235" si="91">IF(Y172&lt;&gt;"",RANK(Y172,Y$43:Y$342,1),"")</f>
        <v/>
      </c>
      <c r="AA172" t="str">
        <f t="shared" si="82"/>
        <v/>
      </c>
      <c r="AB172" t="str">
        <f t="shared" ref="AB172:AB235" si="92">IF(AA172&lt;&gt;"",RANK(AA172,AA$43:AA$342,1),"")</f>
        <v/>
      </c>
      <c r="AC172" t="str">
        <f t="shared" si="83"/>
        <v/>
      </c>
      <c r="AD172" t="str">
        <f t="shared" ref="AD172:AD235" si="93">IF(AC172&lt;&gt;"",RANK(AC172,AC$43:AC$342,1),"")</f>
        <v/>
      </c>
      <c r="AE172" t="str">
        <f t="shared" si="84"/>
        <v/>
      </c>
      <c r="AF172" t="str">
        <f t="shared" ref="AF172:AF235" si="94">IF(AE172&lt;&gt;"",RANK(AE172,AE$43:AE$342,1),"")</f>
        <v/>
      </c>
      <c r="AG172">
        <f>COUNTIF('All Runners'!$A$5:$A$304,A172)</f>
        <v>0</v>
      </c>
    </row>
    <row r="173" spans="1:33" x14ac:dyDescent="0.25">
      <c r="A173" s="10">
        <v>131</v>
      </c>
      <c r="B173" s="94" t="str">
        <f t="shared" si="70"/>
        <v/>
      </c>
      <c r="C173" s="94"/>
      <c r="D173" s="94"/>
      <c r="E173" s="94"/>
      <c r="F173" s="94"/>
      <c r="G173" s="93" t="str">
        <f t="shared" si="71"/>
        <v/>
      </c>
      <c r="H173" s="93"/>
      <c r="I173" s="93"/>
      <c r="J173" s="77" t="str">
        <f t="shared" si="72"/>
        <v/>
      </c>
      <c r="K173" s="51" t="str">
        <f t="shared" si="73"/>
        <v/>
      </c>
      <c r="L173" s="2" t="str">
        <f t="shared" si="74"/>
        <v/>
      </c>
      <c r="M173" t="str">
        <f t="shared" si="75"/>
        <v/>
      </c>
      <c r="N173" t="str">
        <f t="shared" si="85"/>
        <v/>
      </c>
      <c r="O173" t="str">
        <f t="shared" si="76"/>
        <v/>
      </c>
      <c r="P173" t="str">
        <f t="shared" si="86"/>
        <v/>
      </c>
      <c r="Q173" t="str">
        <f t="shared" si="77"/>
        <v/>
      </c>
      <c r="R173" t="str">
        <f t="shared" si="87"/>
        <v/>
      </c>
      <c r="S173" t="str">
        <f t="shared" si="78"/>
        <v/>
      </c>
      <c r="T173" t="str">
        <f t="shared" si="88"/>
        <v/>
      </c>
      <c r="U173" t="str">
        <f t="shared" si="79"/>
        <v/>
      </c>
      <c r="V173" t="str">
        <f t="shared" si="89"/>
        <v/>
      </c>
      <c r="W173" t="str">
        <f t="shared" si="80"/>
        <v/>
      </c>
      <c r="X173" t="str">
        <f t="shared" si="90"/>
        <v/>
      </c>
      <c r="Y173" t="str">
        <f t="shared" si="81"/>
        <v/>
      </c>
      <c r="Z173" t="str">
        <f t="shared" si="91"/>
        <v/>
      </c>
      <c r="AA173" t="str">
        <f t="shared" si="82"/>
        <v/>
      </c>
      <c r="AB173" t="str">
        <f t="shared" si="92"/>
        <v/>
      </c>
      <c r="AC173" t="str">
        <f t="shared" si="83"/>
        <v/>
      </c>
      <c r="AD173" t="str">
        <f t="shared" si="93"/>
        <v/>
      </c>
      <c r="AE173" t="str">
        <f t="shared" si="84"/>
        <v/>
      </c>
      <c r="AF173" t="str">
        <f t="shared" si="94"/>
        <v/>
      </c>
      <c r="AG173">
        <f>COUNTIF('All Runners'!$A$5:$A$304,A173)</f>
        <v>0</v>
      </c>
    </row>
    <row r="174" spans="1:33" x14ac:dyDescent="0.25">
      <c r="A174" s="10">
        <v>132</v>
      </c>
      <c r="B174" s="94" t="str">
        <f t="shared" si="70"/>
        <v/>
      </c>
      <c r="C174" s="94"/>
      <c r="D174" s="94"/>
      <c r="E174" s="94"/>
      <c r="F174" s="94"/>
      <c r="G174" s="93" t="str">
        <f t="shared" si="71"/>
        <v/>
      </c>
      <c r="H174" s="93"/>
      <c r="I174" s="93"/>
      <c r="J174" s="77" t="str">
        <f t="shared" si="72"/>
        <v/>
      </c>
      <c r="K174" s="51" t="str">
        <f t="shared" si="73"/>
        <v/>
      </c>
      <c r="L174" s="2" t="str">
        <f t="shared" si="74"/>
        <v/>
      </c>
      <c r="M174" t="str">
        <f t="shared" si="75"/>
        <v/>
      </c>
      <c r="N174" t="str">
        <f t="shared" si="85"/>
        <v/>
      </c>
      <c r="O174" t="str">
        <f t="shared" si="76"/>
        <v/>
      </c>
      <c r="P174" t="str">
        <f t="shared" si="86"/>
        <v/>
      </c>
      <c r="Q174" t="str">
        <f t="shared" si="77"/>
        <v/>
      </c>
      <c r="R174" t="str">
        <f t="shared" si="87"/>
        <v/>
      </c>
      <c r="S174" t="str">
        <f t="shared" si="78"/>
        <v/>
      </c>
      <c r="T174" t="str">
        <f t="shared" si="88"/>
        <v/>
      </c>
      <c r="U174" t="str">
        <f t="shared" si="79"/>
        <v/>
      </c>
      <c r="V174" t="str">
        <f t="shared" si="89"/>
        <v/>
      </c>
      <c r="W174" t="str">
        <f t="shared" si="80"/>
        <v/>
      </c>
      <c r="X174" t="str">
        <f t="shared" si="90"/>
        <v/>
      </c>
      <c r="Y174" t="str">
        <f t="shared" si="81"/>
        <v/>
      </c>
      <c r="Z174" t="str">
        <f t="shared" si="91"/>
        <v/>
      </c>
      <c r="AA174" t="str">
        <f t="shared" si="82"/>
        <v/>
      </c>
      <c r="AB174" t="str">
        <f t="shared" si="92"/>
        <v/>
      </c>
      <c r="AC174" t="str">
        <f t="shared" si="83"/>
        <v/>
      </c>
      <c r="AD174" t="str">
        <f t="shared" si="93"/>
        <v/>
      </c>
      <c r="AE174" t="str">
        <f t="shared" si="84"/>
        <v/>
      </c>
      <c r="AF174" t="str">
        <f t="shared" si="94"/>
        <v/>
      </c>
      <c r="AG174">
        <f>COUNTIF('All Runners'!$A$5:$A$304,A174)</f>
        <v>0</v>
      </c>
    </row>
    <row r="175" spans="1:33" x14ac:dyDescent="0.25">
      <c r="A175" s="10">
        <v>133</v>
      </c>
      <c r="B175" s="94" t="str">
        <f t="shared" si="70"/>
        <v/>
      </c>
      <c r="C175" s="94"/>
      <c r="D175" s="94"/>
      <c r="E175" s="94"/>
      <c r="F175" s="94"/>
      <c r="G175" s="93" t="str">
        <f t="shared" si="71"/>
        <v/>
      </c>
      <c r="H175" s="93"/>
      <c r="I175" s="93"/>
      <c r="J175" s="77" t="str">
        <f t="shared" si="72"/>
        <v/>
      </c>
      <c r="K175" s="51" t="str">
        <f t="shared" si="73"/>
        <v/>
      </c>
      <c r="L175" s="2" t="str">
        <f t="shared" si="74"/>
        <v/>
      </c>
      <c r="M175" t="str">
        <f t="shared" si="75"/>
        <v/>
      </c>
      <c r="N175" t="str">
        <f t="shared" si="85"/>
        <v/>
      </c>
      <c r="O175" t="str">
        <f t="shared" si="76"/>
        <v/>
      </c>
      <c r="P175" t="str">
        <f t="shared" si="86"/>
        <v/>
      </c>
      <c r="Q175" t="str">
        <f t="shared" si="77"/>
        <v/>
      </c>
      <c r="R175" t="str">
        <f t="shared" si="87"/>
        <v/>
      </c>
      <c r="S175" t="str">
        <f t="shared" si="78"/>
        <v/>
      </c>
      <c r="T175" t="str">
        <f t="shared" si="88"/>
        <v/>
      </c>
      <c r="U175" t="str">
        <f t="shared" si="79"/>
        <v/>
      </c>
      <c r="V175" t="str">
        <f t="shared" si="89"/>
        <v/>
      </c>
      <c r="W175" t="str">
        <f t="shared" si="80"/>
        <v/>
      </c>
      <c r="X175" t="str">
        <f t="shared" si="90"/>
        <v/>
      </c>
      <c r="Y175" t="str">
        <f t="shared" si="81"/>
        <v/>
      </c>
      <c r="Z175" t="str">
        <f t="shared" si="91"/>
        <v/>
      </c>
      <c r="AA175" t="str">
        <f t="shared" si="82"/>
        <v/>
      </c>
      <c r="AB175" t="str">
        <f t="shared" si="92"/>
        <v/>
      </c>
      <c r="AC175" t="str">
        <f t="shared" si="83"/>
        <v/>
      </c>
      <c r="AD175" t="str">
        <f t="shared" si="93"/>
        <v/>
      </c>
      <c r="AE175" t="str">
        <f t="shared" si="84"/>
        <v/>
      </c>
      <c r="AF175" t="str">
        <f t="shared" si="94"/>
        <v/>
      </c>
      <c r="AG175">
        <f>COUNTIF('All Runners'!$A$5:$A$304,A175)</f>
        <v>0</v>
      </c>
    </row>
    <row r="176" spans="1:33" x14ac:dyDescent="0.25">
      <c r="A176" s="10">
        <v>134</v>
      </c>
      <c r="B176" s="94" t="str">
        <f t="shared" si="70"/>
        <v/>
      </c>
      <c r="C176" s="94"/>
      <c r="D176" s="94"/>
      <c r="E176" s="94"/>
      <c r="F176" s="94"/>
      <c r="G176" s="93" t="str">
        <f t="shared" si="71"/>
        <v/>
      </c>
      <c r="H176" s="93"/>
      <c r="I176" s="93"/>
      <c r="J176" s="77" t="str">
        <f t="shared" si="72"/>
        <v/>
      </c>
      <c r="K176" s="51" t="str">
        <f t="shared" si="73"/>
        <v/>
      </c>
      <c r="L176" s="2" t="str">
        <f t="shared" si="74"/>
        <v/>
      </c>
      <c r="M176" t="str">
        <f t="shared" si="75"/>
        <v/>
      </c>
      <c r="N176" t="str">
        <f t="shared" si="85"/>
        <v/>
      </c>
      <c r="O176" t="str">
        <f t="shared" si="76"/>
        <v/>
      </c>
      <c r="P176" t="str">
        <f t="shared" si="86"/>
        <v/>
      </c>
      <c r="Q176" t="str">
        <f t="shared" si="77"/>
        <v/>
      </c>
      <c r="R176" t="str">
        <f t="shared" si="87"/>
        <v/>
      </c>
      <c r="S176" t="str">
        <f t="shared" si="78"/>
        <v/>
      </c>
      <c r="T176" t="str">
        <f t="shared" si="88"/>
        <v/>
      </c>
      <c r="U176" t="str">
        <f t="shared" si="79"/>
        <v/>
      </c>
      <c r="V176" t="str">
        <f t="shared" si="89"/>
        <v/>
      </c>
      <c r="W176" t="str">
        <f t="shared" si="80"/>
        <v/>
      </c>
      <c r="X176" t="str">
        <f t="shared" si="90"/>
        <v/>
      </c>
      <c r="Y176" t="str">
        <f t="shared" si="81"/>
        <v/>
      </c>
      <c r="Z176" t="str">
        <f t="shared" si="91"/>
        <v/>
      </c>
      <c r="AA176" t="str">
        <f t="shared" si="82"/>
        <v/>
      </c>
      <c r="AB176" t="str">
        <f t="shared" si="92"/>
        <v/>
      </c>
      <c r="AC176" t="str">
        <f t="shared" si="83"/>
        <v/>
      </c>
      <c r="AD176" t="str">
        <f t="shared" si="93"/>
        <v/>
      </c>
      <c r="AE176" t="str">
        <f t="shared" si="84"/>
        <v/>
      </c>
      <c r="AF176" t="str">
        <f t="shared" si="94"/>
        <v/>
      </c>
      <c r="AG176">
        <f>COUNTIF('All Runners'!$A$5:$A$304,A176)</f>
        <v>0</v>
      </c>
    </row>
    <row r="177" spans="1:33" x14ac:dyDescent="0.25">
      <c r="A177" s="10">
        <v>135</v>
      </c>
      <c r="B177" s="94" t="str">
        <f t="shared" si="70"/>
        <v/>
      </c>
      <c r="C177" s="94"/>
      <c r="D177" s="94"/>
      <c r="E177" s="94"/>
      <c r="F177" s="94"/>
      <c r="G177" s="93" t="str">
        <f t="shared" si="71"/>
        <v/>
      </c>
      <c r="H177" s="93"/>
      <c r="I177" s="93"/>
      <c r="J177" s="77" t="str">
        <f t="shared" si="72"/>
        <v/>
      </c>
      <c r="K177" s="51" t="str">
        <f t="shared" si="73"/>
        <v/>
      </c>
      <c r="L177" s="2" t="str">
        <f t="shared" si="74"/>
        <v/>
      </c>
      <c r="M177" t="str">
        <f t="shared" si="75"/>
        <v/>
      </c>
      <c r="N177" t="str">
        <f t="shared" si="85"/>
        <v/>
      </c>
      <c r="O177" t="str">
        <f t="shared" si="76"/>
        <v/>
      </c>
      <c r="P177" t="str">
        <f t="shared" si="86"/>
        <v/>
      </c>
      <c r="Q177" t="str">
        <f t="shared" si="77"/>
        <v/>
      </c>
      <c r="R177" t="str">
        <f t="shared" si="87"/>
        <v/>
      </c>
      <c r="S177" t="str">
        <f t="shared" si="78"/>
        <v/>
      </c>
      <c r="T177" t="str">
        <f t="shared" si="88"/>
        <v/>
      </c>
      <c r="U177" t="str">
        <f t="shared" si="79"/>
        <v/>
      </c>
      <c r="V177" t="str">
        <f t="shared" si="89"/>
        <v/>
      </c>
      <c r="W177" t="str">
        <f t="shared" si="80"/>
        <v/>
      </c>
      <c r="X177" t="str">
        <f t="shared" si="90"/>
        <v/>
      </c>
      <c r="Y177" t="str">
        <f t="shared" si="81"/>
        <v/>
      </c>
      <c r="Z177" t="str">
        <f t="shared" si="91"/>
        <v/>
      </c>
      <c r="AA177" t="str">
        <f t="shared" si="82"/>
        <v/>
      </c>
      <c r="AB177" t="str">
        <f t="shared" si="92"/>
        <v/>
      </c>
      <c r="AC177" t="str">
        <f t="shared" si="83"/>
        <v/>
      </c>
      <c r="AD177" t="str">
        <f t="shared" si="93"/>
        <v/>
      </c>
      <c r="AE177" t="str">
        <f t="shared" si="84"/>
        <v/>
      </c>
      <c r="AF177" t="str">
        <f t="shared" si="94"/>
        <v/>
      </c>
      <c r="AG177">
        <f>COUNTIF('All Runners'!$A$5:$A$304,A177)</f>
        <v>0</v>
      </c>
    </row>
    <row r="178" spans="1:33" x14ac:dyDescent="0.25">
      <c r="A178" s="10">
        <v>136</v>
      </c>
      <c r="B178" s="94" t="str">
        <f t="shared" si="70"/>
        <v/>
      </c>
      <c r="C178" s="94"/>
      <c r="D178" s="94"/>
      <c r="E178" s="94"/>
      <c r="F178" s="94"/>
      <c r="G178" s="93" t="str">
        <f t="shared" si="71"/>
        <v/>
      </c>
      <c r="H178" s="93"/>
      <c r="I178" s="93"/>
      <c r="J178" s="77" t="str">
        <f t="shared" si="72"/>
        <v/>
      </c>
      <c r="K178" s="51" t="str">
        <f t="shared" si="73"/>
        <v/>
      </c>
      <c r="L178" s="2" t="str">
        <f t="shared" si="74"/>
        <v/>
      </c>
      <c r="M178" t="str">
        <f t="shared" si="75"/>
        <v/>
      </c>
      <c r="N178" t="str">
        <f t="shared" si="85"/>
        <v/>
      </c>
      <c r="O178" t="str">
        <f t="shared" si="76"/>
        <v/>
      </c>
      <c r="P178" t="str">
        <f t="shared" si="86"/>
        <v/>
      </c>
      <c r="Q178" t="str">
        <f t="shared" si="77"/>
        <v/>
      </c>
      <c r="R178" t="str">
        <f t="shared" si="87"/>
        <v/>
      </c>
      <c r="S178" t="str">
        <f t="shared" si="78"/>
        <v/>
      </c>
      <c r="T178" t="str">
        <f t="shared" si="88"/>
        <v/>
      </c>
      <c r="U178" t="str">
        <f t="shared" si="79"/>
        <v/>
      </c>
      <c r="V178" t="str">
        <f t="shared" si="89"/>
        <v/>
      </c>
      <c r="W178" t="str">
        <f t="shared" si="80"/>
        <v/>
      </c>
      <c r="X178" t="str">
        <f t="shared" si="90"/>
        <v/>
      </c>
      <c r="Y178" t="str">
        <f t="shared" si="81"/>
        <v/>
      </c>
      <c r="Z178" t="str">
        <f t="shared" si="91"/>
        <v/>
      </c>
      <c r="AA178" t="str">
        <f t="shared" si="82"/>
        <v/>
      </c>
      <c r="AB178" t="str">
        <f t="shared" si="92"/>
        <v/>
      </c>
      <c r="AC178" t="str">
        <f t="shared" si="83"/>
        <v/>
      </c>
      <c r="AD178" t="str">
        <f t="shared" si="93"/>
        <v/>
      </c>
      <c r="AE178" t="str">
        <f t="shared" si="84"/>
        <v/>
      </c>
      <c r="AF178" t="str">
        <f t="shared" si="94"/>
        <v/>
      </c>
      <c r="AG178">
        <f>COUNTIF('All Runners'!$A$5:$A$304,A178)</f>
        <v>0</v>
      </c>
    </row>
    <row r="179" spans="1:33" x14ac:dyDescent="0.25">
      <c r="A179" s="10">
        <v>137</v>
      </c>
      <c r="B179" s="94" t="str">
        <f t="shared" si="70"/>
        <v/>
      </c>
      <c r="C179" s="94"/>
      <c r="D179" s="94"/>
      <c r="E179" s="94"/>
      <c r="F179" s="94"/>
      <c r="G179" s="93" t="str">
        <f t="shared" si="71"/>
        <v/>
      </c>
      <c r="H179" s="93"/>
      <c r="I179" s="93"/>
      <c r="J179" s="77" t="str">
        <f t="shared" si="72"/>
        <v/>
      </c>
      <c r="K179" s="51" t="str">
        <f t="shared" si="73"/>
        <v/>
      </c>
      <c r="L179" s="2" t="str">
        <f t="shared" si="74"/>
        <v/>
      </c>
      <c r="M179" t="str">
        <f t="shared" si="75"/>
        <v/>
      </c>
      <c r="N179" t="str">
        <f t="shared" si="85"/>
        <v/>
      </c>
      <c r="O179" t="str">
        <f t="shared" si="76"/>
        <v/>
      </c>
      <c r="P179" t="str">
        <f t="shared" si="86"/>
        <v/>
      </c>
      <c r="Q179" t="str">
        <f t="shared" si="77"/>
        <v/>
      </c>
      <c r="R179" t="str">
        <f t="shared" si="87"/>
        <v/>
      </c>
      <c r="S179" t="str">
        <f t="shared" si="78"/>
        <v/>
      </c>
      <c r="T179" t="str">
        <f t="shared" si="88"/>
        <v/>
      </c>
      <c r="U179" t="str">
        <f t="shared" si="79"/>
        <v/>
      </c>
      <c r="V179" t="str">
        <f t="shared" si="89"/>
        <v/>
      </c>
      <c r="W179" t="str">
        <f t="shared" si="80"/>
        <v/>
      </c>
      <c r="X179" t="str">
        <f t="shared" si="90"/>
        <v/>
      </c>
      <c r="Y179" t="str">
        <f t="shared" si="81"/>
        <v/>
      </c>
      <c r="Z179" t="str">
        <f t="shared" si="91"/>
        <v/>
      </c>
      <c r="AA179" t="str">
        <f t="shared" si="82"/>
        <v/>
      </c>
      <c r="AB179" t="str">
        <f t="shared" si="92"/>
        <v/>
      </c>
      <c r="AC179" t="str">
        <f t="shared" si="83"/>
        <v/>
      </c>
      <c r="AD179" t="str">
        <f t="shared" si="93"/>
        <v/>
      </c>
      <c r="AE179" t="str">
        <f t="shared" si="84"/>
        <v/>
      </c>
      <c r="AF179" t="str">
        <f t="shared" si="94"/>
        <v/>
      </c>
      <c r="AG179">
        <f>COUNTIF('All Runners'!$A$5:$A$304,A179)</f>
        <v>0</v>
      </c>
    </row>
    <row r="180" spans="1:33" x14ac:dyDescent="0.25">
      <c r="A180" s="10">
        <v>138</v>
      </c>
      <c r="B180" s="94" t="str">
        <f t="shared" si="70"/>
        <v/>
      </c>
      <c r="C180" s="94"/>
      <c r="D180" s="94"/>
      <c r="E180" s="94"/>
      <c r="F180" s="94"/>
      <c r="G180" s="93" t="str">
        <f t="shared" si="71"/>
        <v/>
      </c>
      <c r="H180" s="93"/>
      <c r="I180" s="93"/>
      <c r="J180" s="77" t="str">
        <f t="shared" si="72"/>
        <v/>
      </c>
      <c r="K180" s="51" t="str">
        <f t="shared" si="73"/>
        <v/>
      </c>
      <c r="L180" s="2" t="str">
        <f t="shared" si="74"/>
        <v/>
      </c>
      <c r="M180" t="str">
        <f t="shared" si="75"/>
        <v/>
      </c>
      <c r="N180" t="str">
        <f t="shared" si="85"/>
        <v/>
      </c>
      <c r="O180" t="str">
        <f t="shared" si="76"/>
        <v/>
      </c>
      <c r="P180" t="str">
        <f t="shared" si="86"/>
        <v/>
      </c>
      <c r="Q180" t="str">
        <f t="shared" si="77"/>
        <v/>
      </c>
      <c r="R180" t="str">
        <f t="shared" si="87"/>
        <v/>
      </c>
      <c r="S180" t="str">
        <f t="shared" si="78"/>
        <v/>
      </c>
      <c r="T180" t="str">
        <f t="shared" si="88"/>
        <v/>
      </c>
      <c r="U180" t="str">
        <f t="shared" si="79"/>
        <v/>
      </c>
      <c r="V180" t="str">
        <f t="shared" si="89"/>
        <v/>
      </c>
      <c r="W180" t="str">
        <f t="shared" si="80"/>
        <v/>
      </c>
      <c r="X180" t="str">
        <f t="shared" si="90"/>
        <v/>
      </c>
      <c r="Y180" t="str">
        <f t="shared" si="81"/>
        <v/>
      </c>
      <c r="Z180" t="str">
        <f t="shared" si="91"/>
        <v/>
      </c>
      <c r="AA180" t="str">
        <f t="shared" si="82"/>
        <v/>
      </c>
      <c r="AB180" t="str">
        <f t="shared" si="92"/>
        <v/>
      </c>
      <c r="AC180" t="str">
        <f t="shared" si="83"/>
        <v/>
      </c>
      <c r="AD180" t="str">
        <f t="shared" si="93"/>
        <v/>
      </c>
      <c r="AE180" t="str">
        <f t="shared" si="84"/>
        <v/>
      </c>
      <c r="AF180" t="str">
        <f t="shared" si="94"/>
        <v/>
      </c>
      <c r="AG180">
        <f>COUNTIF('All Runners'!$A$5:$A$304,A180)</f>
        <v>0</v>
      </c>
    </row>
    <row r="181" spans="1:33" x14ac:dyDescent="0.25">
      <c r="A181" s="10">
        <v>139</v>
      </c>
      <c r="B181" s="94" t="str">
        <f t="shared" si="70"/>
        <v/>
      </c>
      <c r="C181" s="94"/>
      <c r="D181" s="94"/>
      <c r="E181" s="94"/>
      <c r="F181" s="94"/>
      <c r="G181" s="93" t="str">
        <f t="shared" si="71"/>
        <v/>
      </c>
      <c r="H181" s="93"/>
      <c r="I181" s="93"/>
      <c r="J181" s="77" t="str">
        <f t="shared" si="72"/>
        <v/>
      </c>
      <c r="K181" s="51" t="str">
        <f t="shared" si="73"/>
        <v/>
      </c>
      <c r="L181" s="2" t="str">
        <f t="shared" si="74"/>
        <v/>
      </c>
      <c r="M181" t="str">
        <f t="shared" si="75"/>
        <v/>
      </c>
      <c r="N181" t="str">
        <f t="shared" si="85"/>
        <v/>
      </c>
      <c r="O181" t="str">
        <f t="shared" si="76"/>
        <v/>
      </c>
      <c r="P181" t="str">
        <f t="shared" si="86"/>
        <v/>
      </c>
      <c r="Q181" t="str">
        <f t="shared" si="77"/>
        <v/>
      </c>
      <c r="R181" t="str">
        <f t="shared" si="87"/>
        <v/>
      </c>
      <c r="S181" t="str">
        <f t="shared" si="78"/>
        <v/>
      </c>
      <c r="T181" t="str">
        <f t="shared" si="88"/>
        <v/>
      </c>
      <c r="U181" t="str">
        <f t="shared" si="79"/>
        <v/>
      </c>
      <c r="V181" t="str">
        <f t="shared" si="89"/>
        <v/>
      </c>
      <c r="W181" t="str">
        <f t="shared" si="80"/>
        <v/>
      </c>
      <c r="X181" t="str">
        <f t="shared" si="90"/>
        <v/>
      </c>
      <c r="Y181" t="str">
        <f t="shared" si="81"/>
        <v/>
      </c>
      <c r="Z181" t="str">
        <f t="shared" si="91"/>
        <v/>
      </c>
      <c r="AA181" t="str">
        <f t="shared" si="82"/>
        <v/>
      </c>
      <c r="AB181" t="str">
        <f t="shared" si="92"/>
        <v/>
      </c>
      <c r="AC181" t="str">
        <f t="shared" si="83"/>
        <v/>
      </c>
      <c r="AD181" t="str">
        <f t="shared" si="93"/>
        <v/>
      </c>
      <c r="AE181" t="str">
        <f t="shared" si="84"/>
        <v/>
      </c>
      <c r="AF181" t="str">
        <f t="shared" si="94"/>
        <v/>
      </c>
      <c r="AG181">
        <f>COUNTIF('All Runners'!$A$5:$A$304,A181)</f>
        <v>0</v>
      </c>
    </row>
    <row r="182" spans="1:33" x14ac:dyDescent="0.25">
      <c r="A182" s="10">
        <v>140</v>
      </c>
      <c r="B182" s="94" t="str">
        <f t="shared" si="70"/>
        <v/>
      </c>
      <c r="C182" s="94"/>
      <c r="D182" s="94"/>
      <c r="E182" s="94"/>
      <c r="F182" s="94"/>
      <c r="G182" s="93" t="str">
        <f t="shared" si="71"/>
        <v/>
      </c>
      <c r="H182" s="93"/>
      <c r="I182" s="93"/>
      <c r="J182" s="77" t="str">
        <f t="shared" si="72"/>
        <v/>
      </c>
      <c r="K182" s="51" t="str">
        <f t="shared" si="73"/>
        <v/>
      </c>
      <c r="L182" s="2" t="str">
        <f t="shared" si="74"/>
        <v/>
      </c>
      <c r="M182" t="str">
        <f t="shared" si="75"/>
        <v/>
      </c>
      <c r="N182" t="str">
        <f t="shared" si="85"/>
        <v/>
      </c>
      <c r="O182" t="str">
        <f t="shared" si="76"/>
        <v/>
      </c>
      <c r="P182" t="str">
        <f t="shared" si="86"/>
        <v/>
      </c>
      <c r="Q182" t="str">
        <f t="shared" si="77"/>
        <v/>
      </c>
      <c r="R182" t="str">
        <f t="shared" si="87"/>
        <v/>
      </c>
      <c r="S182" t="str">
        <f t="shared" si="78"/>
        <v/>
      </c>
      <c r="T182" t="str">
        <f t="shared" si="88"/>
        <v/>
      </c>
      <c r="U182" t="str">
        <f t="shared" si="79"/>
        <v/>
      </c>
      <c r="V182" t="str">
        <f t="shared" si="89"/>
        <v/>
      </c>
      <c r="W182" t="str">
        <f t="shared" si="80"/>
        <v/>
      </c>
      <c r="X182" t="str">
        <f t="shared" si="90"/>
        <v/>
      </c>
      <c r="Y182" t="str">
        <f t="shared" si="81"/>
        <v/>
      </c>
      <c r="Z182" t="str">
        <f t="shared" si="91"/>
        <v/>
      </c>
      <c r="AA182" t="str">
        <f t="shared" si="82"/>
        <v/>
      </c>
      <c r="AB182" t="str">
        <f t="shared" si="92"/>
        <v/>
      </c>
      <c r="AC182" t="str">
        <f t="shared" si="83"/>
        <v/>
      </c>
      <c r="AD182" t="str">
        <f t="shared" si="93"/>
        <v/>
      </c>
      <c r="AE182" t="str">
        <f t="shared" si="84"/>
        <v/>
      </c>
      <c r="AF182" t="str">
        <f t="shared" si="94"/>
        <v/>
      </c>
      <c r="AG182">
        <f>COUNTIF('All Runners'!$A$5:$A$304,A182)</f>
        <v>0</v>
      </c>
    </row>
    <row r="183" spans="1:33" x14ac:dyDescent="0.25">
      <c r="A183" s="10">
        <v>141</v>
      </c>
      <c r="B183" s="94" t="str">
        <f t="shared" si="70"/>
        <v/>
      </c>
      <c r="C183" s="94"/>
      <c r="D183" s="94"/>
      <c r="E183" s="94"/>
      <c r="F183" s="94"/>
      <c r="G183" s="93" t="str">
        <f t="shared" si="71"/>
        <v/>
      </c>
      <c r="H183" s="93"/>
      <c r="I183" s="93"/>
      <c r="J183" s="77" t="str">
        <f t="shared" si="72"/>
        <v/>
      </c>
      <c r="K183" s="51" t="str">
        <f t="shared" si="73"/>
        <v/>
      </c>
      <c r="L183" s="2" t="str">
        <f t="shared" si="74"/>
        <v/>
      </c>
      <c r="M183" t="str">
        <f t="shared" si="75"/>
        <v/>
      </c>
      <c r="N183" t="str">
        <f t="shared" si="85"/>
        <v/>
      </c>
      <c r="O183" t="str">
        <f t="shared" si="76"/>
        <v/>
      </c>
      <c r="P183" t="str">
        <f t="shared" si="86"/>
        <v/>
      </c>
      <c r="Q183" t="str">
        <f t="shared" si="77"/>
        <v/>
      </c>
      <c r="R183" t="str">
        <f t="shared" si="87"/>
        <v/>
      </c>
      <c r="S183" t="str">
        <f t="shared" si="78"/>
        <v/>
      </c>
      <c r="T183" t="str">
        <f t="shared" si="88"/>
        <v/>
      </c>
      <c r="U183" t="str">
        <f t="shared" si="79"/>
        <v/>
      </c>
      <c r="V183" t="str">
        <f t="shared" si="89"/>
        <v/>
      </c>
      <c r="W183" t="str">
        <f t="shared" si="80"/>
        <v/>
      </c>
      <c r="X183" t="str">
        <f t="shared" si="90"/>
        <v/>
      </c>
      <c r="Y183" t="str">
        <f t="shared" si="81"/>
        <v/>
      </c>
      <c r="Z183" t="str">
        <f t="shared" si="91"/>
        <v/>
      </c>
      <c r="AA183" t="str">
        <f t="shared" si="82"/>
        <v/>
      </c>
      <c r="AB183" t="str">
        <f t="shared" si="92"/>
        <v/>
      </c>
      <c r="AC183" t="str">
        <f t="shared" si="83"/>
        <v/>
      </c>
      <c r="AD183" t="str">
        <f t="shared" si="93"/>
        <v/>
      </c>
      <c r="AE183" t="str">
        <f t="shared" si="84"/>
        <v/>
      </c>
      <c r="AF183" t="str">
        <f t="shared" si="94"/>
        <v/>
      </c>
      <c r="AG183">
        <f>COUNTIF('All Runners'!$A$5:$A$304,A183)</f>
        <v>0</v>
      </c>
    </row>
    <row r="184" spans="1:33" x14ac:dyDescent="0.25">
      <c r="A184" s="10">
        <v>142</v>
      </c>
      <c r="B184" s="94" t="str">
        <f t="shared" si="70"/>
        <v/>
      </c>
      <c r="C184" s="94"/>
      <c r="D184" s="94"/>
      <c r="E184" s="94"/>
      <c r="F184" s="94"/>
      <c r="G184" s="93" t="str">
        <f t="shared" si="71"/>
        <v/>
      </c>
      <c r="H184" s="93"/>
      <c r="I184" s="93"/>
      <c r="J184" s="77" t="str">
        <f t="shared" si="72"/>
        <v/>
      </c>
      <c r="K184" s="51" t="str">
        <f t="shared" si="73"/>
        <v/>
      </c>
      <c r="L184" s="2" t="str">
        <f t="shared" si="74"/>
        <v/>
      </c>
      <c r="M184" t="str">
        <f t="shared" si="75"/>
        <v/>
      </c>
      <c r="N184" t="str">
        <f t="shared" si="85"/>
        <v/>
      </c>
      <c r="O184" t="str">
        <f t="shared" si="76"/>
        <v/>
      </c>
      <c r="P184" t="str">
        <f t="shared" si="86"/>
        <v/>
      </c>
      <c r="Q184" t="str">
        <f t="shared" si="77"/>
        <v/>
      </c>
      <c r="R184" t="str">
        <f t="shared" si="87"/>
        <v/>
      </c>
      <c r="S184" t="str">
        <f t="shared" si="78"/>
        <v/>
      </c>
      <c r="T184" t="str">
        <f t="shared" si="88"/>
        <v/>
      </c>
      <c r="U184" t="str">
        <f t="shared" si="79"/>
        <v/>
      </c>
      <c r="V184" t="str">
        <f t="shared" si="89"/>
        <v/>
      </c>
      <c r="W184" t="str">
        <f t="shared" si="80"/>
        <v/>
      </c>
      <c r="X184" t="str">
        <f t="shared" si="90"/>
        <v/>
      </c>
      <c r="Y184" t="str">
        <f t="shared" si="81"/>
        <v/>
      </c>
      <c r="Z184" t="str">
        <f t="shared" si="91"/>
        <v/>
      </c>
      <c r="AA184" t="str">
        <f t="shared" si="82"/>
        <v/>
      </c>
      <c r="AB184" t="str">
        <f t="shared" si="92"/>
        <v/>
      </c>
      <c r="AC184" t="str">
        <f t="shared" si="83"/>
        <v/>
      </c>
      <c r="AD184" t="str">
        <f t="shared" si="93"/>
        <v/>
      </c>
      <c r="AE184" t="str">
        <f t="shared" si="84"/>
        <v/>
      </c>
      <c r="AF184" t="str">
        <f t="shared" si="94"/>
        <v/>
      </c>
      <c r="AG184">
        <f>COUNTIF('All Runners'!$A$5:$A$304,A184)</f>
        <v>0</v>
      </c>
    </row>
    <row r="185" spans="1:33" x14ac:dyDescent="0.25">
      <c r="A185" s="10">
        <v>143</v>
      </c>
      <c r="B185" s="94" t="str">
        <f t="shared" si="70"/>
        <v/>
      </c>
      <c r="C185" s="94"/>
      <c r="D185" s="94"/>
      <c r="E185" s="94"/>
      <c r="F185" s="94"/>
      <c r="G185" s="93" t="str">
        <f t="shared" si="71"/>
        <v/>
      </c>
      <c r="H185" s="93"/>
      <c r="I185" s="93"/>
      <c r="J185" s="77" t="str">
        <f t="shared" si="72"/>
        <v/>
      </c>
      <c r="K185" s="51" t="str">
        <f t="shared" si="73"/>
        <v/>
      </c>
      <c r="L185" s="2" t="str">
        <f t="shared" si="74"/>
        <v/>
      </c>
      <c r="M185" t="str">
        <f t="shared" si="75"/>
        <v/>
      </c>
      <c r="N185" t="str">
        <f t="shared" si="85"/>
        <v/>
      </c>
      <c r="O185" t="str">
        <f t="shared" si="76"/>
        <v/>
      </c>
      <c r="P185" t="str">
        <f t="shared" si="86"/>
        <v/>
      </c>
      <c r="Q185" t="str">
        <f t="shared" si="77"/>
        <v/>
      </c>
      <c r="R185" t="str">
        <f t="shared" si="87"/>
        <v/>
      </c>
      <c r="S185" t="str">
        <f t="shared" si="78"/>
        <v/>
      </c>
      <c r="T185" t="str">
        <f t="shared" si="88"/>
        <v/>
      </c>
      <c r="U185" t="str">
        <f t="shared" si="79"/>
        <v/>
      </c>
      <c r="V185" t="str">
        <f t="shared" si="89"/>
        <v/>
      </c>
      <c r="W185" t="str">
        <f t="shared" si="80"/>
        <v/>
      </c>
      <c r="X185" t="str">
        <f t="shared" si="90"/>
        <v/>
      </c>
      <c r="Y185" t="str">
        <f t="shared" si="81"/>
        <v/>
      </c>
      <c r="Z185" t="str">
        <f t="shared" si="91"/>
        <v/>
      </c>
      <c r="AA185" t="str">
        <f t="shared" si="82"/>
        <v/>
      </c>
      <c r="AB185" t="str">
        <f t="shared" si="92"/>
        <v/>
      </c>
      <c r="AC185" t="str">
        <f t="shared" si="83"/>
        <v/>
      </c>
      <c r="AD185" t="str">
        <f t="shared" si="93"/>
        <v/>
      </c>
      <c r="AE185" t="str">
        <f t="shared" si="84"/>
        <v/>
      </c>
      <c r="AF185" t="str">
        <f t="shared" si="94"/>
        <v/>
      </c>
      <c r="AG185">
        <f>COUNTIF('All Runners'!$A$5:$A$304,A185)</f>
        <v>0</v>
      </c>
    </row>
    <row r="186" spans="1:33" x14ac:dyDescent="0.25">
      <c r="A186" s="10">
        <v>144</v>
      </c>
      <c r="B186" s="94" t="str">
        <f t="shared" si="70"/>
        <v/>
      </c>
      <c r="C186" s="94"/>
      <c r="D186" s="94"/>
      <c r="E186" s="94"/>
      <c r="F186" s="94"/>
      <c r="G186" s="93" t="str">
        <f t="shared" si="71"/>
        <v/>
      </c>
      <c r="H186" s="93"/>
      <c r="I186" s="93"/>
      <c r="J186" s="77" t="str">
        <f t="shared" si="72"/>
        <v/>
      </c>
      <c r="K186" s="51" t="str">
        <f t="shared" si="73"/>
        <v/>
      </c>
      <c r="L186" s="2" t="str">
        <f t="shared" si="74"/>
        <v/>
      </c>
      <c r="M186" t="str">
        <f t="shared" si="75"/>
        <v/>
      </c>
      <c r="N186" t="str">
        <f t="shared" si="85"/>
        <v/>
      </c>
      <c r="O186" t="str">
        <f t="shared" si="76"/>
        <v/>
      </c>
      <c r="P186" t="str">
        <f t="shared" si="86"/>
        <v/>
      </c>
      <c r="Q186" t="str">
        <f t="shared" si="77"/>
        <v/>
      </c>
      <c r="R186" t="str">
        <f t="shared" si="87"/>
        <v/>
      </c>
      <c r="S186" t="str">
        <f t="shared" si="78"/>
        <v/>
      </c>
      <c r="T186" t="str">
        <f t="shared" si="88"/>
        <v/>
      </c>
      <c r="U186" t="str">
        <f t="shared" si="79"/>
        <v/>
      </c>
      <c r="V186" t="str">
        <f t="shared" si="89"/>
        <v/>
      </c>
      <c r="W186" t="str">
        <f t="shared" si="80"/>
        <v/>
      </c>
      <c r="X186" t="str">
        <f t="shared" si="90"/>
        <v/>
      </c>
      <c r="Y186" t="str">
        <f t="shared" si="81"/>
        <v/>
      </c>
      <c r="Z186" t="str">
        <f t="shared" si="91"/>
        <v/>
      </c>
      <c r="AA186" t="str">
        <f t="shared" si="82"/>
        <v/>
      </c>
      <c r="AB186" t="str">
        <f t="shared" si="92"/>
        <v/>
      </c>
      <c r="AC186" t="str">
        <f t="shared" si="83"/>
        <v/>
      </c>
      <c r="AD186" t="str">
        <f t="shared" si="93"/>
        <v/>
      </c>
      <c r="AE186" t="str">
        <f t="shared" si="84"/>
        <v/>
      </c>
      <c r="AF186" t="str">
        <f t="shared" si="94"/>
        <v/>
      </c>
      <c r="AG186">
        <f>COUNTIF('All Runners'!$A$5:$A$304,A186)</f>
        <v>0</v>
      </c>
    </row>
    <row r="187" spans="1:33" x14ac:dyDescent="0.25">
      <c r="A187" s="10">
        <v>145</v>
      </c>
      <c r="B187" s="94" t="str">
        <f t="shared" si="70"/>
        <v/>
      </c>
      <c r="C187" s="94"/>
      <c r="D187" s="94"/>
      <c r="E187" s="94"/>
      <c r="F187" s="94"/>
      <c r="G187" s="93" t="str">
        <f t="shared" si="71"/>
        <v/>
      </c>
      <c r="H187" s="93"/>
      <c r="I187" s="93"/>
      <c r="J187" s="77" t="str">
        <f t="shared" si="72"/>
        <v/>
      </c>
      <c r="K187" s="51" t="str">
        <f t="shared" si="73"/>
        <v/>
      </c>
      <c r="L187" s="2" t="str">
        <f t="shared" si="74"/>
        <v/>
      </c>
      <c r="M187" t="str">
        <f t="shared" si="75"/>
        <v/>
      </c>
      <c r="N187" t="str">
        <f t="shared" si="85"/>
        <v/>
      </c>
      <c r="O187" t="str">
        <f t="shared" si="76"/>
        <v/>
      </c>
      <c r="P187" t="str">
        <f t="shared" si="86"/>
        <v/>
      </c>
      <c r="Q187" t="str">
        <f t="shared" si="77"/>
        <v/>
      </c>
      <c r="R187" t="str">
        <f t="shared" si="87"/>
        <v/>
      </c>
      <c r="S187" t="str">
        <f t="shared" si="78"/>
        <v/>
      </c>
      <c r="T187" t="str">
        <f t="shared" si="88"/>
        <v/>
      </c>
      <c r="U187" t="str">
        <f t="shared" si="79"/>
        <v/>
      </c>
      <c r="V187" t="str">
        <f t="shared" si="89"/>
        <v/>
      </c>
      <c r="W187" t="str">
        <f t="shared" si="80"/>
        <v/>
      </c>
      <c r="X187" t="str">
        <f t="shared" si="90"/>
        <v/>
      </c>
      <c r="Y187" t="str">
        <f t="shared" si="81"/>
        <v/>
      </c>
      <c r="Z187" t="str">
        <f t="shared" si="91"/>
        <v/>
      </c>
      <c r="AA187" t="str">
        <f t="shared" si="82"/>
        <v/>
      </c>
      <c r="AB187" t="str">
        <f t="shared" si="92"/>
        <v/>
      </c>
      <c r="AC187" t="str">
        <f t="shared" si="83"/>
        <v/>
      </c>
      <c r="AD187" t="str">
        <f t="shared" si="93"/>
        <v/>
      </c>
      <c r="AE187" t="str">
        <f t="shared" si="84"/>
        <v/>
      </c>
      <c r="AF187" t="str">
        <f t="shared" si="94"/>
        <v/>
      </c>
      <c r="AG187">
        <f>COUNTIF('All Runners'!$A$5:$A$304,A187)</f>
        <v>0</v>
      </c>
    </row>
    <row r="188" spans="1:33" x14ac:dyDescent="0.25">
      <c r="A188" s="10">
        <v>146</v>
      </c>
      <c r="B188" s="94" t="str">
        <f t="shared" si="70"/>
        <v/>
      </c>
      <c r="C188" s="94"/>
      <c r="D188" s="94"/>
      <c r="E188" s="94"/>
      <c r="F188" s="94"/>
      <c r="G188" s="93" t="str">
        <f t="shared" si="71"/>
        <v/>
      </c>
      <c r="H188" s="93"/>
      <c r="I188" s="93"/>
      <c r="J188" s="77" t="str">
        <f t="shared" si="72"/>
        <v/>
      </c>
      <c r="K188" s="51" t="str">
        <f t="shared" si="73"/>
        <v/>
      </c>
      <c r="L188" s="2" t="str">
        <f t="shared" si="74"/>
        <v/>
      </c>
      <c r="M188" t="str">
        <f t="shared" si="75"/>
        <v/>
      </c>
      <c r="N188" t="str">
        <f t="shared" si="85"/>
        <v/>
      </c>
      <c r="O188" t="str">
        <f t="shared" si="76"/>
        <v/>
      </c>
      <c r="P188" t="str">
        <f t="shared" si="86"/>
        <v/>
      </c>
      <c r="Q188" t="str">
        <f t="shared" si="77"/>
        <v/>
      </c>
      <c r="R188" t="str">
        <f t="shared" si="87"/>
        <v/>
      </c>
      <c r="S188" t="str">
        <f t="shared" si="78"/>
        <v/>
      </c>
      <c r="T188" t="str">
        <f t="shared" si="88"/>
        <v/>
      </c>
      <c r="U188" t="str">
        <f t="shared" si="79"/>
        <v/>
      </c>
      <c r="V188" t="str">
        <f t="shared" si="89"/>
        <v/>
      </c>
      <c r="W188" t="str">
        <f t="shared" si="80"/>
        <v/>
      </c>
      <c r="X188" t="str">
        <f t="shared" si="90"/>
        <v/>
      </c>
      <c r="Y188" t="str">
        <f t="shared" si="81"/>
        <v/>
      </c>
      <c r="Z188" t="str">
        <f t="shared" si="91"/>
        <v/>
      </c>
      <c r="AA188" t="str">
        <f t="shared" si="82"/>
        <v/>
      </c>
      <c r="AB188" t="str">
        <f t="shared" si="92"/>
        <v/>
      </c>
      <c r="AC188" t="str">
        <f t="shared" si="83"/>
        <v/>
      </c>
      <c r="AD188" t="str">
        <f t="shared" si="93"/>
        <v/>
      </c>
      <c r="AE188" t="str">
        <f t="shared" si="84"/>
        <v/>
      </c>
      <c r="AF188" t="str">
        <f t="shared" si="94"/>
        <v/>
      </c>
      <c r="AG188">
        <f>COUNTIF('All Runners'!$A$5:$A$304,A188)</f>
        <v>0</v>
      </c>
    </row>
    <row r="189" spans="1:33" x14ac:dyDescent="0.25">
      <c r="A189" s="10">
        <v>147</v>
      </c>
      <c r="B189" s="94" t="str">
        <f t="shared" si="70"/>
        <v/>
      </c>
      <c r="C189" s="94"/>
      <c r="D189" s="94"/>
      <c r="E189" s="94"/>
      <c r="F189" s="94"/>
      <c r="G189" s="93" t="str">
        <f t="shared" si="71"/>
        <v/>
      </c>
      <c r="H189" s="93"/>
      <c r="I189" s="93"/>
      <c r="J189" s="77" t="str">
        <f t="shared" si="72"/>
        <v/>
      </c>
      <c r="K189" s="51" t="str">
        <f t="shared" si="73"/>
        <v/>
      </c>
      <c r="L189" s="2" t="str">
        <f t="shared" si="74"/>
        <v/>
      </c>
      <c r="M189" t="str">
        <f t="shared" si="75"/>
        <v/>
      </c>
      <c r="N189" t="str">
        <f t="shared" si="85"/>
        <v/>
      </c>
      <c r="O189" t="str">
        <f t="shared" si="76"/>
        <v/>
      </c>
      <c r="P189" t="str">
        <f t="shared" si="86"/>
        <v/>
      </c>
      <c r="Q189" t="str">
        <f t="shared" si="77"/>
        <v/>
      </c>
      <c r="R189" t="str">
        <f t="shared" si="87"/>
        <v/>
      </c>
      <c r="S189" t="str">
        <f t="shared" si="78"/>
        <v/>
      </c>
      <c r="T189" t="str">
        <f t="shared" si="88"/>
        <v/>
      </c>
      <c r="U189" t="str">
        <f t="shared" si="79"/>
        <v/>
      </c>
      <c r="V189" t="str">
        <f t="shared" si="89"/>
        <v/>
      </c>
      <c r="W189" t="str">
        <f t="shared" si="80"/>
        <v/>
      </c>
      <c r="X189" t="str">
        <f t="shared" si="90"/>
        <v/>
      </c>
      <c r="Y189" t="str">
        <f t="shared" si="81"/>
        <v/>
      </c>
      <c r="Z189" t="str">
        <f t="shared" si="91"/>
        <v/>
      </c>
      <c r="AA189" t="str">
        <f t="shared" si="82"/>
        <v/>
      </c>
      <c r="AB189" t="str">
        <f t="shared" si="92"/>
        <v/>
      </c>
      <c r="AC189" t="str">
        <f t="shared" si="83"/>
        <v/>
      </c>
      <c r="AD189" t="str">
        <f t="shared" si="93"/>
        <v/>
      </c>
      <c r="AE189" t="str">
        <f t="shared" si="84"/>
        <v/>
      </c>
      <c r="AF189" t="str">
        <f t="shared" si="94"/>
        <v/>
      </c>
      <c r="AG189">
        <f>COUNTIF('All Runners'!$A$5:$A$304,A189)</f>
        <v>0</v>
      </c>
    </row>
    <row r="190" spans="1:33" x14ac:dyDescent="0.25">
      <c r="A190" s="10">
        <v>148</v>
      </c>
      <c r="B190" s="94" t="str">
        <f t="shared" si="70"/>
        <v/>
      </c>
      <c r="C190" s="94"/>
      <c r="D190" s="94"/>
      <c r="E190" s="94"/>
      <c r="F190" s="94"/>
      <c r="G190" s="93" t="str">
        <f t="shared" si="71"/>
        <v/>
      </c>
      <c r="H190" s="93"/>
      <c r="I190" s="93"/>
      <c r="J190" s="77" t="str">
        <f t="shared" si="72"/>
        <v/>
      </c>
      <c r="K190" s="51" t="str">
        <f t="shared" si="73"/>
        <v/>
      </c>
      <c r="L190" s="2" t="str">
        <f t="shared" si="74"/>
        <v/>
      </c>
      <c r="M190" t="str">
        <f t="shared" si="75"/>
        <v/>
      </c>
      <c r="N190" t="str">
        <f t="shared" si="85"/>
        <v/>
      </c>
      <c r="O190" t="str">
        <f t="shared" si="76"/>
        <v/>
      </c>
      <c r="P190" t="str">
        <f t="shared" si="86"/>
        <v/>
      </c>
      <c r="Q190" t="str">
        <f t="shared" si="77"/>
        <v/>
      </c>
      <c r="R190" t="str">
        <f t="shared" si="87"/>
        <v/>
      </c>
      <c r="S190" t="str">
        <f t="shared" si="78"/>
        <v/>
      </c>
      <c r="T190" t="str">
        <f t="shared" si="88"/>
        <v/>
      </c>
      <c r="U190" t="str">
        <f t="shared" si="79"/>
        <v/>
      </c>
      <c r="V190" t="str">
        <f t="shared" si="89"/>
        <v/>
      </c>
      <c r="W190" t="str">
        <f t="shared" si="80"/>
        <v/>
      </c>
      <c r="X190" t="str">
        <f t="shared" si="90"/>
        <v/>
      </c>
      <c r="Y190" t="str">
        <f t="shared" si="81"/>
        <v/>
      </c>
      <c r="Z190" t="str">
        <f t="shared" si="91"/>
        <v/>
      </c>
      <c r="AA190" t="str">
        <f t="shared" si="82"/>
        <v/>
      </c>
      <c r="AB190" t="str">
        <f t="shared" si="92"/>
        <v/>
      </c>
      <c r="AC190" t="str">
        <f t="shared" si="83"/>
        <v/>
      </c>
      <c r="AD190" t="str">
        <f t="shared" si="93"/>
        <v/>
      </c>
      <c r="AE190" t="str">
        <f t="shared" si="84"/>
        <v/>
      </c>
      <c r="AF190" t="str">
        <f t="shared" si="94"/>
        <v/>
      </c>
      <c r="AG190">
        <f>COUNTIF('All Runners'!$A$5:$A$304,A190)</f>
        <v>0</v>
      </c>
    </row>
    <row r="191" spans="1:33" x14ac:dyDescent="0.25">
      <c r="A191" s="10">
        <v>149</v>
      </c>
      <c r="B191" s="94" t="str">
        <f t="shared" si="70"/>
        <v/>
      </c>
      <c r="C191" s="94"/>
      <c r="D191" s="94"/>
      <c r="E191" s="94"/>
      <c r="F191" s="94"/>
      <c r="G191" s="93" t="str">
        <f t="shared" si="71"/>
        <v/>
      </c>
      <c r="H191" s="93"/>
      <c r="I191" s="93"/>
      <c r="J191" s="77" t="str">
        <f t="shared" si="72"/>
        <v/>
      </c>
      <c r="K191" s="51" t="str">
        <f t="shared" si="73"/>
        <v/>
      </c>
      <c r="L191" s="2" t="str">
        <f t="shared" si="74"/>
        <v/>
      </c>
      <c r="M191" t="str">
        <f t="shared" si="75"/>
        <v/>
      </c>
      <c r="N191" t="str">
        <f t="shared" si="85"/>
        <v/>
      </c>
      <c r="O191" t="str">
        <f t="shared" si="76"/>
        <v/>
      </c>
      <c r="P191" t="str">
        <f t="shared" si="86"/>
        <v/>
      </c>
      <c r="Q191" t="str">
        <f t="shared" si="77"/>
        <v/>
      </c>
      <c r="R191" t="str">
        <f t="shared" si="87"/>
        <v/>
      </c>
      <c r="S191" t="str">
        <f t="shared" si="78"/>
        <v/>
      </c>
      <c r="T191" t="str">
        <f t="shared" si="88"/>
        <v/>
      </c>
      <c r="U191" t="str">
        <f t="shared" si="79"/>
        <v/>
      </c>
      <c r="V191" t="str">
        <f t="shared" si="89"/>
        <v/>
      </c>
      <c r="W191" t="str">
        <f t="shared" si="80"/>
        <v/>
      </c>
      <c r="X191" t="str">
        <f t="shared" si="90"/>
        <v/>
      </c>
      <c r="Y191" t="str">
        <f t="shared" si="81"/>
        <v/>
      </c>
      <c r="Z191" t="str">
        <f t="shared" si="91"/>
        <v/>
      </c>
      <c r="AA191" t="str">
        <f t="shared" si="82"/>
        <v/>
      </c>
      <c r="AB191" t="str">
        <f t="shared" si="92"/>
        <v/>
      </c>
      <c r="AC191" t="str">
        <f t="shared" si="83"/>
        <v/>
      </c>
      <c r="AD191" t="str">
        <f t="shared" si="93"/>
        <v/>
      </c>
      <c r="AE191" t="str">
        <f t="shared" si="84"/>
        <v/>
      </c>
      <c r="AF191" t="str">
        <f t="shared" si="94"/>
        <v/>
      </c>
      <c r="AG191">
        <f>COUNTIF('All Runners'!$A$5:$A$304,A191)</f>
        <v>0</v>
      </c>
    </row>
    <row r="192" spans="1:33" x14ac:dyDescent="0.25">
      <c r="A192" s="10">
        <v>150</v>
      </c>
      <c r="B192" s="94" t="str">
        <f t="shared" si="70"/>
        <v/>
      </c>
      <c r="C192" s="94"/>
      <c r="D192" s="94"/>
      <c r="E192" s="94"/>
      <c r="F192" s="94"/>
      <c r="G192" s="93" t="str">
        <f t="shared" si="71"/>
        <v/>
      </c>
      <c r="H192" s="93"/>
      <c r="I192" s="93"/>
      <c r="J192" s="77" t="str">
        <f t="shared" si="72"/>
        <v/>
      </c>
      <c r="K192" s="51" t="str">
        <f t="shared" si="73"/>
        <v/>
      </c>
      <c r="L192" s="2" t="str">
        <f t="shared" si="74"/>
        <v/>
      </c>
      <c r="M192" t="str">
        <f t="shared" si="75"/>
        <v/>
      </c>
      <c r="N192" t="str">
        <f t="shared" si="85"/>
        <v/>
      </c>
      <c r="O192" t="str">
        <f t="shared" si="76"/>
        <v/>
      </c>
      <c r="P192" t="str">
        <f t="shared" si="86"/>
        <v/>
      </c>
      <c r="Q192" t="str">
        <f t="shared" si="77"/>
        <v/>
      </c>
      <c r="R192" t="str">
        <f t="shared" si="87"/>
        <v/>
      </c>
      <c r="S192" t="str">
        <f t="shared" si="78"/>
        <v/>
      </c>
      <c r="T192" t="str">
        <f t="shared" si="88"/>
        <v/>
      </c>
      <c r="U192" t="str">
        <f t="shared" si="79"/>
        <v/>
      </c>
      <c r="V192" t="str">
        <f t="shared" si="89"/>
        <v/>
      </c>
      <c r="W192" t="str">
        <f t="shared" si="80"/>
        <v/>
      </c>
      <c r="X192" t="str">
        <f t="shared" si="90"/>
        <v/>
      </c>
      <c r="Y192" t="str">
        <f t="shared" si="81"/>
        <v/>
      </c>
      <c r="Z192" t="str">
        <f t="shared" si="91"/>
        <v/>
      </c>
      <c r="AA192" t="str">
        <f t="shared" si="82"/>
        <v/>
      </c>
      <c r="AB192" t="str">
        <f t="shared" si="92"/>
        <v/>
      </c>
      <c r="AC192" t="str">
        <f t="shared" si="83"/>
        <v/>
      </c>
      <c r="AD192" t="str">
        <f t="shared" si="93"/>
        <v/>
      </c>
      <c r="AE192" t="str">
        <f t="shared" si="84"/>
        <v/>
      </c>
      <c r="AF192" t="str">
        <f t="shared" si="94"/>
        <v/>
      </c>
      <c r="AG192">
        <f>COUNTIF('All Runners'!$A$5:$A$304,A192)</f>
        <v>0</v>
      </c>
    </row>
    <row r="193" spans="1:33" x14ac:dyDescent="0.25">
      <c r="A193" s="10">
        <v>151</v>
      </c>
      <c r="B193" s="94" t="str">
        <f t="shared" si="70"/>
        <v/>
      </c>
      <c r="C193" s="94"/>
      <c r="D193" s="94"/>
      <c r="E193" s="94"/>
      <c r="F193" s="94"/>
      <c r="G193" s="93" t="str">
        <f t="shared" si="71"/>
        <v/>
      </c>
      <c r="H193" s="93"/>
      <c r="I193" s="93"/>
      <c r="J193" s="77" t="str">
        <f t="shared" si="72"/>
        <v/>
      </c>
      <c r="K193" s="51" t="str">
        <f t="shared" si="73"/>
        <v/>
      </c>
      <c r="L193" s="2" t="str">
        <f t="shared" si="74"/>
        <v/>
      </c>
      <c r="M193" t="str">
        <f t="shared" si="75"/>
        <v/>
      </c>
      <c r="N193" t="str">
        <f t="shared" si="85"/>
        <v/>
      </c>
      <c r="O193" t="str">
        <f t="shared" si="76"/>
        <v/>
      </c>
      <c r="P193" t="str">
        <f t="shared" si="86"/>
        <v/>
      </c>
      <c r="Q193" t="str">
        <f t="shared" si="77"/>
        <v/>
      </c>
      <c r="R193" t="str">
        <f t="shared" si="87"/>
        <v/>
      </c>
      <c r="S193" t="str">
        <f t="shared" si="78"/>
        <v/>
      </c>
      <c r="T193" t="str">
        <f t="shared" si="88"/>
        <v/>
      </c>
      <c r="U193" t="str">
        <f t="shared" si="79"/>
        <v/>
      </c>
      <c r="V193" t="str">
        <f t="shared" si="89"/>
        <v/>
      </c>
      <c r="W193" t="str">
        <f t="shared" si="80"/>
        <v/>
      </c>
      <c r="X193" t="str">
        <f t="shared" si="90"/>
        <v/>
      </c>
      <c r="Y193" t="str">
        <f t="shared" si="81"/>
        <v/>
      </c>
      <c r="Z193" t="str">
        <f t="shared" si="91"/>
        <v/>
      </c>
      <c r="AA193" t="str">
        <f t="shared" si="82"/>
        <v/>
      </c>
      <c r="AB193" t="str">
        <f t="shared" si="92"/>
        <v/>
      </c>
      <c r="AC193" t="str">
        <f t="shared" si="83"/>
        <v/>
      </c>
      <c r="AD193" t="str">
        <f t="shared" si="93"/>
        <v/>
      </c>
      <c r="AE193" t="str">
        <f t="shared" si="84"/>
        <v/>
      </c>
      <c r="AF193" t="str">
        <f t="shared" si="94"/>
        <v/>
      </c>
      <c r="AG193">
        <f>COUNTIF('All Runners'!$A$5:$A$304,A193)</f>
        <v>0</v>
      </c>
    </row>
    <row r="194" spans="1:33" x14ac:dyDescent="0.25">
      <c r="A194" s="10">
        <v>152</v>
      </c>
      <c r="B194" s="94" t="str">
        <f t="shared" si="70"/>
        <v/>
      </c>
      <c r="C194" s="94"/>
      <c r="D194" s="94"/>
      <c r="E194" s="94"/>
      <c r="F194" s="94"/>
      <c r="G194" s="93" t="str">
        <f t="shared" si="71"/>
        <v/>
      </c>
      <c r="H194" s="93"/>
      <c r="I194" s="93"/>
      <c r="J194" s="77" t="str">
        <f t="shared" si="72"/>
        <v/>
      </c>
      <c r="K194" s="51" t="str">
        <f t="shared" si="73"/>
        <v/>
      </c>
      <c r="L194" s="2" t="str">
        <f t="shared" si="74"/>
        <v/>
      </c>
      <c r="M194" t="str">
        <f t="shared" si="75"/>
        <v/>
      </c>
      <c r="N194" t="str">
        <f t="shared" si="85"/>
        <v/>
      </c>
      <c r="O194" t="str">
        <f t="shared" si="76"/>
        <v/>
      </c>
      <c r="P194" t="str">
        <f t="shared" si="86"/>
        <v/>
      </c>
      <c r="Q194" t="str">
        <f t="shared" si="77"/>
        <v/>
      </c>
      <c r="R194" t="str">
        <f t="shared" si="87"/>
        <v/>
      </c>
      <c r="S194" t="str">
        <f t="shared" si="78"/>
        <v/>
      </c>
      <c r="T194" t="str">
        <f t="shared" si="88"/>
        <v/>
      </c>
      <c r="U194" t="str">
        <f t="shared" si="79"/>
        <v/>
      </c>
      <c r="V194" t="str">
        <f t="shared" si="89"/>
        <v/>
      </c>
      <c r="W194" t="str">
        <f t="shared" si="80"/>
        <v/>
      </c>
      <c r="X194" t="str">
        <f t="shared" si="90"/>
        <v/>
      </c>
      <c r="Y194" t="str">
        <f t="shared" si="81"/>
        <v/>
      </c>
      <c r="Z194" t="str">
        <f t="shared" si="91"/>
        <v/>
      </c>
      <c r="AA194" t="str">
        <f t="shared" si="82"/>
        <v/>
      </c>
      <c r="AB194" t="str">
        <f t="shared" si="92"/>
        <v/>
      </c>
      <c r="AC194" t="str">
        <f t="shared" si="83"/>
        <v/>
      </c>
      <c r="AD194" t="str">
        <f t="shared" si="93"/>
        <v/>
      </c>
      <c r="AE194" t="str">
        <f t="shared" si="84"/>
        <v/>
      </c>
      <c r="AF194" t="str">
        <f t="shared" si="94"/>
        <v/>
      </c>
      <c r="AG194">
        <f>COUNTIF('All Runners'!$A$5:$A$304,A194)</f>
        <v>0</v>
      </c>
    </row>
    <row r="195" spans="1:33" x14ac:dyDescent="0.25">
      <c r="A195" s="10">
        <v>153</v>
      </c>
      <c r="B195" s="94" t="str">
        <f t="shared" si="70"/>
        <v/>
      </c>
      <c r="C195" s="94"/>
      <c r="D195" s="94"/>
      <c r="E195" s="94"/>
      <c r="F195" s="94"/>
      <c r="G195" s="93" t="str">
        <f t="shared" si="71"/>
        <v/>
      </c>
      <c r="H195" s="93"/>
      <c r="I195" s="93"/>
      <c r="J195" s="77" t="str">
        <f t="shared" si="72"/>
        <v/>
      </c>
      <c r="K195" s="51" t="str">
        <f t="shared" si="73"/>
        <v/>
      </c>
      <c r="L195" s="2" t="str">
        <f t="shared" si="74"/>
        <v/>
      </c>
      <c r="M195" t="str">
        <f t="shared" si="75"/>
        <v/>
      </c>
      <c r="N195" t="str">
        <f t="shared" si="85"/>
        <v/>
      </c>
      <c r="O195" t="str">
        <f t="shared" si="76"/>
        <v/>
      </c>
      <c r="P195" t="str">
        <f t="shared" si="86"/>
        <v/>
      </c>
      <c r="Q195" t="str">
        <f t="shared" si="77"/>
        <v/>
      </c>
      <c r="R195" t="str">
        <f t="shared" si="87"/>
        <v/>
      </c>
      <c r="S195" t="str">
        <f t="shared" si="78"/>
        <v/>
      </c>
      <c r="T195" t="str">
        <f t="shared" si="88"/>
        <v/>
      </c>
      <c r="U195" t="str">
        <f t="shared" si="79"/>
        <v/>
      </c>
      <c r="V195" t="str">
        <f t="shared" si="89"/>
        <v/>
      </c>
      <c r="W195" t="str">
        <f t="shared" si="80"/>
        <v/>
      </c>
      <c r="X195" t="str">
        <f t="shared" si="90"/>
        <v/>
      </c>
      <c r="Y195" t="str">
        <f t="shared" si="81"/>
        <v/>
      </c>
      <c r="Z195" t="str">
        <f t="shared" si="91"/>
        <v/>
      </c>
      <c r="AA195" t="str">
        <f t="shared" si="82"/>
        <v/>
      </c>
      <c r="AB195" t="str">
        <f t="shared" si="92"/>
        <v/>
      </c>
      <c r="AC195" t="str">
        <f t="shared" si="83"/>
        <v/>
      </c>
      <c r="AD195" t="str">
        <f t="shared" si="93"/>
        <v/>
      </c>
      <c r="AE195" t="str">
        <f t="shared" si="84"/>
        <v/>
      </c>
      <c r="AF195" t="str">
        <f t="shared" si="94"/>
        <v/>
      </c>
      <c r="AG195">
        <f>COUNTIF('All Runners'!$A$5:$A$304,A195)</f>
        <v>0</v>
      </c>
    </row>
    <row r="196" spans="1:33" x14ac:dyDescent="0.25">
      <c r="A196" s="10">
        <v>154</v>
      </c>
      <c r="B196" s="94" t="str">
        <f t="shared" si="70"/>
        <v/>
      </c>
      <c r="C196" s="94"/>
      <c r="D196" s="94"/>
      <c r="E196" s="94"/>
      <c r="F196" s="94"/>
      <c r="G196" s="93" t="str">
        <f t="shared" si="71"/>
        <v/>
      </c>
      <c r="H196" s="93"/>
      <c r="I196" s="93"/>
      <c r="J196" s="77" t="str">
        <f t="shared" si="72"/>
        <v/>
      </c>
      <c r="K196" s="51" t="str">
        <f t="shared" si="73"/>
        <v/>
      </c>
      <c r="L196" s="2" t="str">
        <f t="shared" si="74"/>
        <v/>
      </c>
      <c r="M196" t="str">
        <f t="shared" si="75"/>
        <v/>
      </c>
      <c r="N196" t="str">
        <f t="shared" si="85"/>
        <v/>
      </c>
      <c r="O196" t="str">
        <f t="shared" si="76"/>
        <v/>
      </c>
      <c r="P196" t="str">
        <f t="shared" si="86"/>
        <v/>
      </c>
      <c r="Q196" t="str">
        <f t="shared" si="77"/>
        <v/>
      </c>
      <c r="R196" t="str">
        <f t="shared" si="87"/>
        <v/>
      </c>
      <c r="S196" t="str">
        <f t="shared" si="78"/>
        <v/>
      </c>
      <c r="T196" t="str">
        <f t="shared" si="88"/>
        <v/>
      </c>
      <c r="U196" t="str">
        <f t="shared" si="79"/>
        <v/>
      </c>
      <c r="V196" t="str">
        <f t="shared" si="89"/>
        <v/>
      </c>
      <c r="W196" t="str">
        <f t="shared" si="80"/>
        <v/>
      </c>
      <c r="X196" t="str">
        <f t="shared" si="90"/>
        <v/>
      </c>
      <c r="Y196" t="str">
        <f t="shared" si="81"/>
        <v/>
      </c>
      <c r="Z196" t="str">
        <f t="shared" si="91"/>
        <v/>
      </c>
      <c r="AA196" t="str">
        <f t="shared" si="82"/>
        <v/>
      </c>
      <c r="AB196" t="str">
        <f t="shared" si="92"/>
        <v/>
      </c>
      <c r="AC196" t="str">
        <f t="shared" si="83"/>
        <v/>
      </c>
      <c r="AD196" t="str">
        <f t="shared" si="93"/>
        <v/>
      </c>
      <c r="AE196" t="str">
        <f t="shared" si="84"/>
        <v/>
      </c>
      <c r="AF196" t="str">
        <f t="shared" si="94"/>
        <v/>
      </c>
      <c r="AG196">
        <f>COUNTIF('All Runners'!$A$5:$A$304,A196)</f>
        <v>0</v>
      </c>
    </row>
    <row r="197" spans="1:33" x14ac:dyDescent="0.25">
      <c r="A197" s="10">
        <v>155</v>
      </c>
      <c r="B197" s="94" t="str">
        <f t="shared" si="70"/>
        <v/>
      </c>
      <c r="C197" s="94"/>
      <c r="D197" s="94"/>
      <c r="E197" s="94"/>
      <c r="F197" s="94"/>
      <c r="G197" s="93" t="str">
        <f t="shared" si="71"/>
        <v/>
      </c>
      <c r="H197" s="93"/>
      <c r="I197" s="93"/>
      <c r="J197" s="77" t="str">
        <f t="shared" si="72"/>
        <v/>
      </c>
      <c r="K197" s="51" t="str">
        <f t="shared" si="73"/>
        <v/>
      </c>
      <c r="L197" s="2" t="str">
        <f t="shared" si="74"/>
        <v/>
      </c>
      <c r="M197" t="str">
        <f t="shared" si="75"/>
        <v/>
      </c>
      <c r="N197" t="str">
        <f t="shared" si="85"/>
        <v/>
      </c>
      <c r="O197" t="str">
        <f t="shared" si="76"/>
        <v/>
      </c>
      <c r="P197" t="str">
        <f t="shared" si="86"/>
        <v/>
      </c>
      <c r="Q197" t="str">
        <f t="shared" si="77"/>
        <v/>
      </c>
      <c r="R197" t="str">
        <f t="shared" si="87"/>
        <v/>
      </c>
      <c r="S197" t="str">
        <f t="shared" si="78"/>
        <v/>
      </c>
      <c r="T197" t="str">
        <f t="shared" si="88"/>
        <v/>
      </c>
      <c r="U197" t="str">
        <f t="shared" si="79"/>
        <v/>
      </c>
      <c r="V197" t="str">
        <f t="shared" si="89"/>
        <v/>
      </c>
      <c r="W197" t="str">
        <f t="shared" si="80"/>
        <v/>
      </c>
      <c r="X197" t="str">
        <f t="shared" si="90"/>
        <v/>
      </c>
      <c r="Y197" t="str">
        <f t="shared" si="81"/>
        <v/>
      </c>
      <c r="Z197" t="str">
        <f t="shared" si="91"/>
        <v/>
      </c>
      <c r="AA197" t="str">
        <f t="shared" si="82"/>
        <v/>
      </c>
      <c r="AB197" t="str">
        <f t="shared" si="92"/>
        <v/>
      </c>
      <c r="AC197" t="str">
        <f t="shared" si="83"/>
        <v/>
      </c>
      <c r="AD197" t="str">
        <f t="shared" si="93"/>
        <v/>
      </c>
      <c r="AE197" t="str">
        <f t="shared" si="84"/>
        <v/>
      </c>
      <c r="AF197" t="str">
        <f t="shared" si="94"/>
        <v/>
      </c>
      <c r="AG197">
        <f>COUNTIF('All Runners'!$A$5:$A$304,A197)</f>
        <v>0</v>
      </c>
    </row>
    <row r="198" spans="1:33" x14ac:dyDescent="0.25">
      <c r="A198" s="10">
        <v>156</v>
      </c>
      <c r="B198" s="94" t="str">
        <f t="shared" si="70"/>
        <v/>
      </c>
      <c r="C198" s="94"/>
      <c r="D198" s="94"/>
      <c r="E198" s="94"/>
      <c r="F198" s="94"/>
      <c r="G198" s="93" t="str">
        <f t="shared" si="71"/>
        <v/>
      </c>
      <c r="H198" s="93"/>
      <c r="I198" s="93"/>
      <c r="J198" s="77" t="str">
        <f t="shared" si="72"/>
        <v/>
      </c>
      <c r="K198" s="51" t="str">
        <f t="shared" si="73"/>
        <v/>
      </c>
      <c r="L198" s="2" t="str">
        <f t="shared" si="74"/>
        <v/>
      </c>
      <c r="M198" t="str">
        <f t="shared" si="75"/>
        <v/>
      </c>
      <c r="N198" t="str">
        <f t="shared" si="85"/>
        <v/>
      </c>
      <c r="O198" t="str">
        <f t="shared" si="76"/>
        <v/>
      </c>
      <c r="P198" t="str">
        <f t="shared" si="86"/>
        <v/>
      </c>
      <c r="Q198" t="str">
        <f t="shared" si="77"/>
        <v/>
      </c>
      <c r="R198" t="str">
        <f t="shared" si="87"/>
        <v/>
      </c>
      <c r="S198" t="str">
        <f t="shared" si="78"/>
        <v/>
      </c>
      <c r="T198" t="str">
        <f t="shared" si="88"/>
        <v/>
      </c>
      <c r="U198" t="str">
        <f t="shared" si="79"/>
        <v/>
      </c>
      <c r="V198" t="str">
        <f t="shared" si="89"/>
        <v/>
      </c>
      <c r="W198" t="str">
        <f t="shared" si="80"/>
        <v/>
      </c>
      <c r="X198" t="str">
        <f t="shared" si="90"/>
        <v/>
      </c>
      <c r="Y198" t="str">
        <f t="shared" si="81"/>
        <v/>
      </c>
      <c r="Z198" t="str">
        <f t="shared" si="91"/>
        <v/>
      </c>
      <c r="AA198" t="str">
        <f t="shared" si="82"/>
        <v/>
      </c>
      <c r="AB198" t="str">
        <f t="shared" si="92"/>
        <v/>
      </c>
      <c r="AC198" t="str">
        <f t="shared" si="83"/>
        <v/>
      </c>
      <c r="AD198" t="str">
        <f t="shared" si="93"/>
        <v/>
      </c>
      <c r="AE198" t="str">
        <f t="shared" si="84"/>
        <v/>
      </c>
      <c r="AF198" t="str">
        <f t="shared" si="94"/>
        <v/>
      </c>
      <c r="AG198">
        <f>COUNTIF('All Runners'!$A$5:$A$304,A198)</f>
        <v>0</v>
      </c>
    </row>
    <row r="199" spans="1:33" x14ac:dyDescent="0.25">
      <c r="A199" s="10">
        <v>157</v>
      </c>
      <c r="B199" s="94" t="str">
        <f t="shared" si="70"/>
        <v/>
      </c>
      <c r="C199" s="94"/>
      <c r="D199" s="94"/>
      <c r="E199" s="94"/>
      <c r="F199" s="94"/>
      <c r="G199" s="93" t="str">
        <f t="shared" si="71"/>
        <v/>
      </c>
      <c r="H199" s="93"/>
      <c r="I199" s="93"/>
      <c r="J199" s="77" t="str">
        <f t="shared" si="72"/>
        <v/>
      </c>
      <c r="K199" s="51" t="str">
        <f t="shared" si="73"/>
        <v/>
      </c>
      <c r="L199" s="2" t="str">
        <f t="shared" si="74"/>
        <v/>
      </c>
      <c r="M199" t="str">
        <f t="shared" si="75"/>
        <v/>
      </c>
      <c r="N199" t="str">
        <f t="shared" si="85"/>
        <v/>
      </c>
      <c r="O199" t="str">
        <f t="shared" si="76"/>
        <v/>
      </c>
      <c r="P199" t="str">
        <f t="shared" si="86"/>
        <v/>
      </c>
      <c r="Q199" t="str">
        <f t="shared" si="77"/>
        <v/>
      </c>
      <c r="R199" t="str">
        <f t="shared" si="87"/>
        <v/>
      </c>
      <c r="S199" t="str">
        <f t="shared" si="78"/>
        <v/>
      </c>
      <c r="T199" t="str">
        <f t="shared" si="88"/>
        <v/>
      </c>
      <c r="U199" t="str">
        <f t="shared" si="79"/>
        <v/>
      </c>
      <c r="V199" t="str">
        <f t="shared" si="89"/>
        <v/>
      </c>
      <c r="W199" t="str">
        <f t="shared" si="80"/>
        <v/>
      </c>
      <c r="X199" t="str">
        <f t="shared" si="90"/>
        <v/>
      </c>
      <c r="Y199" t="str">
        <f t="shared" si="81"/>
        <v/>
      </c>
      <c r="Z199" t="str">
        <f t="shared" si="91"/>
        <v/>
      </c>
      <c r="AA199" t="str">
        <f t="shared" si="82"/>
        <v/>
      </c>
      <c r="AB199" t="str">
        <f t="shared" si="92"/>
        <v/>
      </c>
      <c r="AC199" t="str">
        <f t="shared" si="83"/>
        <v/>
      </c>
      <c r="AD199" t="str">
        <f t="shared" si="93"/>
        <v/>
      </c>
      <c r="AE199" t="str">
        <f t="shared" si="84"/>
        <v/>
      </c>
      <c r="AF199" t="str">
        <f t="shared" si="94"/>
        <v/>
      </c>
      <c r="AG199">
        <f>COUNTIF('All Runners'!$A$5:$A$304,A199)</f>
        <v>0</v>
      </c>
    </row>
    <row r="200" spans="1:33" x14ac:dyDescent="0.25">
      <c r="A200" s="10">
        <v>158</v>
      </c>
      <c r="B200" s="94" t="str">
        <f t="shared" si="70"/>
        <v/>
      </c>
      <c r="C200" s="94"/>
      <c r="D200" s="94"/>
      <c r="E200" s="94"/>
      <c r="F200" s="94"/>
      <c r="G200" s="93" t="str">
        <f t="shared" si="71"/>
        <v/>
      </c>
      <c r="H200" s="93"/>
      <c r="I200" s="93"/>
      <c r="J200" s="77" t="str">
        <f t="shared" si="72"/>
        <v/>
      </c>
      <c r="K200" s="51" t="str">
        <f t="shared" si="73"/>
        <v/>
      </c>
      <c r="L200" s="2" t="str">
        <f t="shared" si="74"/>
        <v/>
      </c>
      <c r="M200" t="str">
        <f t="shared" si="75"/>
        <v/>
      </c>
      <c r="N200" t="str">
        <f t="shared" si="85"/>
        <v/>
      </c>
      <c r="O200" t="str">
        <f t="shared" si="76"/>
        <v/>
      </c>
      <c r="P200" t="str">
        <f t="shared" si="86"/>
        <v/>
      </c>
      <c r="Q200" t="str">
        <f t="shared" si="77"/>
        <v/>
      </c>
      <c r="R200" t="str">
        <f t="shared" si="87"/>
        <v/>
      </c>
      <c r="S200" t="str">
        <f t="shared" si="78"/>
        <v/>
      </c>
      <c r="T200" t="str">
        <f t="shared" si="88"/>
        <v/>
      </c>
      <c r="U200" t="str">
        <f t="shared" si="79"/>
        <v/>
      </c>
      <c r="V200" t="str">
        <f t="shared" si="89"/>
        <v/>
      </c>
      <c r="W200" t="str">
        <f t="shared" si="80"/>
        <v/>
      </c>
      <c r="X200" t="str">
        <f t="shared" si="90"/>
        <v/>
      </c>
      <c r="Y200" t="str">
        <f t="shared" si="81"/>
        <v/>
      </c>
      <c r="Z200" t="str">
        <f t="shared" si="91"/>
        <v/>
      </c>
      <c r="AA200" t="str">
        <f t="shared" si="82"/>
        <v/>
      </c>
      <c r="AB200" t="str">
        <f t="shared" si="92"/>
        <v/>
      </c>
      <c r="AC200" t="str">
        <f t="shared" si="83"/>
        <v/>
      </c>
      <c r="AD200" t="str">
        <f t="shared" si="93"/>
        <v/>
      </c>
      <c r="AE200" t="str">
        <f t="shared" si="84"/>
        <v/>
      </c>
      <c r="AF200" t="str">
        <f t="shared" si="94"/>
        <v/>
      </c>
      <c r="AG200">
        <f>COUNTIF('All Runners'!$A$5:$A$304,A200)</f>
        <v>0</v>
      </c>
    </row>
    <row r="201" spans="1:33" x14ac:dyDescent="0.25">
      <c r="A201" s="10">
        <v>159</v>
      </c>
      <c r="B201" s="94" t="str">
        <f t="shared" si="70"/>
        <v/>
      </c>
      <c r="C201" s="94"/>
      <c r="D201" s="94"/>
      <c r="E201" s="94"/>
      <c r="F201" s="94"/>
      <c r="G201" s="93" t="str">
        <f t="shared" si="71"/>
        <v/>
      </c>
      <c r="H201" s="93"/>
      <c r="I201" s="93"/>
      <c r="J201" s="77" t="str">
        <f t="shared" si="72"/>
        <v/>
      </c>
      <c r="K201" s="51" t="str">
        <f t="shared" si="73"/>
        <v/>
      </c>
      <c r="L201" s="2" t="str">
        <f t="shared" si="74"/>
        <v/>
      </c>
      <c r="M201" t="str">
        <f t="shared" si="75"/>
        <v/>
      </c>
      <c r="N201" t="str">
        <f t="shared" si="85"/>
        <v/>
      </c>
      <c r="O201" t="str">
        <f t="shared" si="76"/>
        <v/>
      </c>
      <c r="P201" t="str">
        <f t="shared" si="86"/>
        <v/>
      </c>
      <c r="Q201" t="str">
        <f t="shared" si="77"/>
        <v/>
      </c>
      <c r="R201" t="str">
        <f t="shared" si="87"/>
        <v/>
      </c>
      <c r="S201" t="str">
        <f t="shared" si="78"/>
        <v/>
      </c>
      <c r="T201" t="str">
        <f t="shared" si="88"/>
        <v/>
      </c>
      <c r="U201" t="str">
        <f t="shared" si="79"/>
        <v/>
      </c>
      <c r="V201" t="str">
        <f t="shared" si="89"/>
        <v/>
      </c>
      <c r="W201" t="str">
        <f t="shared" si="80"/>
        <v/>
      </c>
      <c r="X201" t="str">
        <f t="shared" si="90"/>
        <v/>
      </c>
      <c r="Y201" t="str">
        <f t="shared" si="81"/>
        <v/>
      </c>
      <c r="Z201" t="str">
        <f t="shared" si="91"/>
        <v/>
      </c>
      <c r="AA201" t="str">
        <f t="shared" si="82"/>
        <v/>
      </c>
      <c r="AB201" t="str">
        <f t="shared" si="92"/>
        <v/>
      </c>
      <c r="AC201" t="str">
        <f t="shared" si="83"/>
        <v/>
      </c>
      <c r="AD201" t="str">
        <f t="shared" si="93"/>
        <v/>
      </c>
      <c r="AE201" t="str">
        <f t="shared" si="84"/>
        <v/>
      </c>
      <c r="AF201" t="str">
        <f t="shared" si="94"/>
        <v/>
      </c>
      <c r="AG201">
        <f>COUNTIF('All Runners'!$A$5:$A$304,A201)</f>
        <v>0</v>
      </c>
    </row>
    <row r="202" spans="1:33" x14ac:dyDescent="0.25">
      <c r="A202" s="10">
        <v>160</v>
      </c>
      <c r="B202" s="94" t="str">
        <f t="shared" si="70"/>
        <v/>
      </c>
      <c r="C202" s="94"/>
      <c r="D202" s="94"/>
      <c r="E202" s="94"/>
      <c r="F202" s="94"/>
      <c r="G202" s="93" t="str">
        <f t="shared" si="71"/>
        <v/>
      </c>
      <c r="H202" s="93"/>
      <c r="I202" s="93"/>
      <c r="J202" s="77" t="str">
        <f t="shared" si="72"/>
        <v/>
      </c>
      <c r="K202" s="51" t="str">
        <f t="shared" si="73"/>
        <v/>
      </c>
      <c r="L202" s="2" t="str">
        <f t="shared" si="74"/>
        <v/>
      </c>
      <c r="M202" t="str">
        <f t="shared" si="75"/>
        <v/>
      </c>
      <c r="N202" t="str">
        <f t="shared" si="85"/>
        <v/>
      </c>
      <c r="O202" t="str">
        <f t="shared" si="76"/>
        <v/>
      </c>
      <c r="P202" t="str">
        <f t="shared" si="86"/>
        <v/>
      </c>
      <c r="Q202" t="str">
        <f t="shared" si="77"/>
        <v/>
      </c>
      <c r="R202" t="str">
        <f t="shared" si="87"/>
        <v/>
      </c>
      <c r="S202" t="str">
        <f t="shared" si="78"/>
        <v/>
      </c>
      <c r="T202" t="str">
        <f t="shared" si="88"/>
        <v/>
      </c>
      <c r="U202" t="str">
        <f t="shared" si="79"/>
        <v/>
      </c>
      <c r="V202" t="str">
        <f t="shared" si="89"/>
        <v/>
      </c>
      <c r="W202" t="str">
        <f t="shared" si="80"/>
        <v/>
      </c>
      <c r="X202" t="str">
        <f t="shared" si="90"/>
        <v/>
      </c>
      <c r="Y202" t="str">
        <f t="shared" si="81"/>
        <v/>
      </c>
      <c r="Z202" t="str">
        <f t="shared" si="91"/>
        <v/>
      </c>
      <c r="AA202" t="str">
        <f t="shared" si="82"/>
        <v/>
      </c>
      <c r="AB202" t="str">
        <f t="shared" si="92"/>
        <v/>
      </c>
      <c r="AC202" t="str">
        <f t="shared" si="83"/>
        <v/>
      </c>
      <c r="AD202" t="str">
        <f t="shared" si="93"/>
        <v/>
      </c>
      <c r="AE202" t="str">
        <f t="shared" si="84"/>
        <v/>
      </c>
      <c r="AF202" t="str">
        <f t="shared" si="94"/>
        <v/>
      </c>
      <c r="AG202">
        <f>COUNTIF('All Runners'!$A$5:$A$304,A202)</f>
        <v>0</v>
      </c>
    </row>
    <row r="203" spans="1:33" x14ac:dyDescent="0.25">
      <c r="A203" s="10">
        <v>161</v>
      </c>
      <c r="B203" s="94" t="str">
        <f t="shared" si="70"/>
        <v/>
      </c>
      <c r="C203" s="94"/>
      <c r="D203" s="94"/>
      <c r="E203" s="94"/>
      <c r="F203" s="94"/>
      <c r="G203" s="93" t="str">
        <f t="shared" si="71"/>
        <v/>
      </c>
      <c r="H203" s="93"/>
      <c r="I203" s="93"/>
      <c r="J203" s="77" t="str">
        <f t="shared" si="72"/>
        <v/>
      </c>
      <c r="K203" s="51" t="str">
        <f t="shared" si="73"/>
        <v/>
      </c>
      <c r="L203" s="2" t="str">
        <f t="shared" si="74"/>
        <v/>
      </c>
      <c r="M203" t="str">
        <f t="shared" si="75"/>
        <v/>
      </c>
      <c r="N203" t="str">
        <f t="shared" si="85"/>
        <v/>
      </c>
      <c r="O203" t="str">
        <f t="shared" si="76"/>
        <v/>
      </c>
      <c r="P203" t="str">
        <f t="shared" si="86"/>
        <v/>
      </c>
      <c r="Q203" t="str">
        <f t="shared" si="77"/>
        <v/>
      </c>
      <c r="R203" t="str">
        <f t="shared" si="87"/>
        <v/>
      </c>
      <c r="S203" t="str">
        <f t="shared" si="78"/>
        <v/>
      </c>
      <c r="T203" t="str">
        <f t="shared" si="88"/>
        <v/>
      </c>
      <c r="U203" t="str">
        <f t="shared" si="79"/>
        <v/>
      </c>
      <c r="V203" t="str">
        <f t="shared" si="89"/>
        <v/>
      </c>
      <c r="W203" t="str">
        <f t="shared" si="80"/>
        <v/>
      </c>
      <c r="X203" t="str">
        <f t="shared" si="90"/>
        <v/>
      </c>
      <c r="Y203" t="str">
        <f t="shared" si="81"/>
        <v/>
      </c>
      <c r="Z203" t="str">
        <f t="shared" si="91"/>
        <v/>
      </c>
      <c r="AA203" t="str">
        <f t="shared" si="82"/>
        <v/>
      </c>
      <c r="AB203" t="str">
        <f t="shared" si="92"/>
        <v/>
      </c>
      <c r="AC203" t="str">
        <f t="shared" si="83"/>
        <v/>
      </c>
      <c r="AD203" t="str">
        <f t="shared" si="93"/>
        <v/>
      </c>
      <c r="AE203" t="str">
        <f t="shared" si="84"/>
        <v/>
      </c>
      <c r="AF203" t="str">
        <f t="shared" si="94"/>
        <v/>
      </c>
      <c r="AG203">
        <f>COUNTIF('All Runners'!$A$5:$A$304,A203)</f>
        <v>0</v>
      </c>
    </row>
    <row r="204" spans="1:33" x14ac:dyDescent="0.25">
      <c r="A204" s="10">
        <v>162</v>
      </c>
      <c r="B204" s="94" t="str">
        <f t="shared" si="70"/>
        <v/>
      </c>
      <c r="C204" s="94"/>
      <c r="D204" s="94"/>
      <c r="E204" s="94"/>
      <c r="F204" s="94"/>
      <c r="G204" s="93" t="str">
        <f t="shared" si="71"/>
        <v/>
      </c>
      <c r="H204" s="93"/>
      <c r="I204" s="93"/>
      <c r="J204" s="77" t="str">
        <f t="shared" si="72"/>
        <v/>
      </c>
      <c r="K204" s="51" t="str">
        <f t="shared" si="73"/>
        <v/>
      </c>
      <c r="L204" s="2" t="str">
        <f t="shared" si="74"/>
        <v/>
      </c>
      <c r="M204" t="str">
        <f t="shared" si="75"/>
        <v/>
      </c>
      <c r="N204" t="str">
        <f t="shared" si="85"/>
        <v/>
      </c>
      <c r="O204" t="str">
        <f t="shared" si="76"/>
        <v/>
      </c>
      <c r="P204" t="str">
        <f t="shared" si="86"/>
        <v/>
      </c>
      <c r="Q204" t="str">
        <f t="shared" si="77"/>
        <v/>
      </c>
      <c r="R204" t="str">
        <f t="shared" si="87"/>
        <v/>
      </c>
      <c r="S204" t="str">
        <f t="shared" si="78"/>
        <v/>
      </c>
      <c r="T204" t="str">
        <f t="shared" si="88"/>
        <v/>
      </c>
      <c r="U204" t="str">
        <f t="shared" si="79"/>
        <v/>
      </c>
      <c r="V204" t="str">
        <f t="shared" si="89"/>
        <v/>
      </c>
      <c r="W204" t="str">
        <f t="shared" si="80"/>
        <v/>
      </c>
      <c r="X204" t="str">
        <f t="shared" si="90"/>
        <v/>
      </c>
      <c r="Y204" t="str">
        <f t="shared" si="81"/>
        <v/>
      </c>
      <c r="Z204" t="str">
        <f t="shared" si="91"/>
        <v/>
      </c>
      <c r="AA204" t="str">
        <f t="shared" si="82"/>
        <v/>
      </c>
      <c r="AB204" t="str">
        <f t="shared" si="92"/>
        <v/>
      </c>
      <c r="AC204" t="str">
        <f t="shared" si="83"/>
        <v/>
      </c>
      <c r="AD204" t="str">
        <f t="shared" si="93"/>
        <v/>
      </c>
      <c r="AE204" t="str">
        <f t="shared" si="84"/>
        <v/>
      </c>
      <c r="AF204" t="str">
        <f t="shared" si="94"/>
        <v/>
      </c>
      <c r="AG204">
        <f>COUNTIF('All Runners'!$A$5:$A$304,A204)</f>
        <v>0</v>
      </c>
    </row>
    <row r="205" spans="1:33" x14ac:dyDescent="0.25">
      <c r="A205" s="10">
        <v>163</v>
      </c>
      <c r="B205" s="94" t="str">
        <f t="shared" si="70"/>
        <v/>
      </c>
      <c r="C205" s="94"/>
      <c r="D205" s="94"/>
      <c r="E205" s="94"/>
      <c r="F205" s="94"/>
      <c r="G205" s="93" t="str">
        <f t="shared" si="71"/>
        <v/>
      </c>
      <c r="H205" s="93"/>
      <c r="I205" s="93"/>
      <c r="J205" s="77" t="str">
        <f t="shared" si="72"/>
        <v/>
      </c>
      <c r="K205" s="51" t="str">
        <f t="shared" si="73"/>
        <v/>
      </c>
      <c r="L205" s="2" t="str">
        <f t="shared" si="74"/>
        <v/>
      </c>
      <c r="M205" t="str">
        <f t="shared" si="75"/>
        <v/>
      </c>
      <c r="N205" t="str">
        <f t="shared" si="85"/>
        <v/>
      </c>
      <c r="O205" t="str">
        <f t="shared" si="76"/>
        <v/>
      </c>
      <c r="P205" t="str">
        <f t="shared" si="86"/>
        <v/>
      </c>
      <c r="Q205" t="str">
        <f t="shared" si="77"/>
        <v/>
      </c>
      <c r="R205" t="str">
        <f t="shared" si="87"/>
        <v/>
      </c>
      <c r="S205" t="str">
        <f t="shared" si="78"/>
        <v/>
      </c>
      <c r="T205" t="str">
        <f t="shared" si="88"/>
        <v/>
      </c>
      <c r="U205" t="str">
        <f t="shared" si="79"/>
        <v/>
      </c>
      <c r="V205" t="str">
        <f t="shared" si="89"/>
        <v/>
      </c>
      <c r="W205" t="str">
        <f t="shared" si="80"/>
        <v/>
      </c>
      <c r="X205" t="str">
        <f t="shared" si="90"/>
        <v/>
      </c>
      <c r="Y205" t="str">
        <f t="shared" si="81"/>
        <v/>
      </c>
      <c r="Z205" t="str">
        <f t="shared" si="91"/>
        <v/>
      </c>
      <c r="AA205" t="str">
        <f t="shared" si="82"/>
        <v/>
      </c>
      <c r="AB205" t="str">
        <f t="shared" si="92"/>
        <v/>
      </c>
      <c r="AC205" t="str">
        <f t="shared" si="83"/>
        <v/>
      </c>
      <c r="AD205" t="str">
        <f t="shared" si="93"/>
        <v/>
      </c>
      <c r="AE205" t="str">
        <f t="shared" si="84"/>
        <v/>
      </c>
      <c r="AF205" t="str">
        <f t="shared" si="94"/>
        <v/>
      </c>
      <c r="AG205">
        <f>COUNTIF('All Runners'!$A$5:$A$304,A205)</f>
        <v>0</v>
      </c>
    </row>
    <row r="206" spans="1:33" x14ac:dyDescent="0.25">
      <c r="A206" s="10">
        <v>164</v>
      </c>
      <c r="B206" s="94" t="str">
        <f t="shared" si="70"/>
        <v/>
      </c>
      <c r="C206" s="94"/>
      <c r="D206" s="94"/>
      <c r="E206" s="94"/>
      <c r="F206" s="94"/>
      <c r="G206" s="93" t="str">
        <f t="shared" si="71"/>
        <v/>
      </c>
      <c r="H206" s="93"/>
      <c r="I206" s="93"/>
      <c r="J206" s="77" t="str">
        <f t="shared" si="72"/>
        <v/>
      </c>
      <c r="K206" s="51" t="str">
        <f t="shared" si="73"/>
        <v/>
      </c>
      <c r="L206" s="2" t="str">
        <f t="shared" si="74"/>
        <v/>
      </c>
      <c r="M206" t="str">
        <f t="shared" si="75"/>
        <v/>
      </c>
      <c r="N206" t="str">
        <f t="shared" si="85"/>
        <v/>
      </c>
      <c r="O206" t="str">
        <f t="shared" si="76"/>
        <v/>
      </c>
      <c r="P206" t="str">
        <f t="shared" si="86"/>
        <v/>
      </c>
      <c r="Q206" t="str">
        <f t="shared" si="77"/>
        <v/>
      </c>
      <c r="R206" t="str">
        <f t="shared" si="87"/>
        <v/>
      </c>
      <c r="S206" t="str">
        <f t="shared" si="78"/>
        <v/>
      </c>
      <c r="T206" t="str">
        <f t="shared" si="88"/>
        <v/>
      </c>
      <c r="U206" t="str">
        <f t="shared" si="79"/>
        <v/>
      </c>
      <c r="V206" t="str">
        <f t="shared" si="89"/>
        <v/>
      </c>
      <c r="W206" t="str">
        <f t="shared" si="80"/>
        <v/>
      </c>
      <c r="X206" t="str">
        <f t="shared" si="90"/>
        <v/>
      </c>
      <c r="Y206" t="str">
        <f t="shared" si="81"/>
        <v/>
      </c>
      <c r="Z206" t="str">
        <f t="shared" si="91"/>
        <v/>
      </c>
      <c r="AA206" t="str">
        <f t="shared" si="82"/>
        <v/>
      </c>
      <c r="AB206" t="str">
        <f t="shared" si="92"/>
        <v/>
      </c>
      <c r="AC206" t="str">
        <f t="shared" si="83"/>
        <v/>
      </c>
      <c r="AD206" t="str">
        <f t="shared" si="93"/>
        <v/>
      </c>
      <c r="AE206" t="str">
        <f t="shared" si="84"/>
        <v/>
      </c>
      <c r="AF206" t="str">
        <f t="shared" si="94"/>
        <v/>
      </c>
      <c r="AG206">
        <f>COUNTIF('All Runners'!$A$5:$A$304,A206)</f>
        <v>0</v>
      </c>
    </row>
    <row r="207" spans="1:33" x14ac:dyDescent="0.25">
      <c r="A207" s="10">
        <v>165</v>
      </c>
      <c r="B207" s="94" t="str">
        <f t="shared" si="70"/>
        <v/>
      </c>
      <c r="C207" s="94"/>
      <c r="D207" s="94"/>
      <c r="E207" s="94"/>
      <c r="F207" s="94"/>
      <c r="G207" s="93" t="str">
        <f t="shared" si="71"/>
        <v/>
      </c>
      <c r="H207" s="93"/>
      <c r="I207" s="93"/>
      <c r="J207" s="77" t="str">
        <f t="shared" si="72"/>
        <v/>
      </c>
      <c r="K207" s="51" t="str">
        <f t="shared" si="73"/>
        <v/>
      </c>
      <c r="L207" s="2" t="str">
        <f t="shared" si="74"/>
        <v/>
      </c>
      <c r="M207" t="str">
        <f t="shared" si="75"/>
        <v/>
      </c>
      <c r="N207" t="str">
        <f t="shared" si="85"/>
        <v/>
      </c>
      <c r="O207" t="str">
        <f t="shared" si="76"/>
        <v/>
      </c>
      <c r="P207" t="str">
        <f t="shared" si="86"/>
        <v/>
      </c>
      <c r="Q207" t="str">
        <f t="shared" si="77"/>
        <v/>
      </c>
      <c r="R207" t="str">
        <f t="shared" si="87"/>
        <v/>
      </c>
      <c r="S207" t="str">
        <f t="shared" si="78"/>
        <v/>
      </c>
      <c r="T207" t="str">
        <f t="shared" si="88"/>
        <v/>
      </c>
      <c r="U207" t="str">
        <f t="shared" si="79"/>
        <v/>
      </c>
      <c r="V207" t="str">
        <f t="shared" si="89"/>
        <v/>
      </c>
      <c r="W207" t="str">
        <f t="shared" si="80"/>
        <v/>
      </c>
      <c r="X207" t="str">
        <f t="shared" si="90"/>
        <v/>
      </c>
      <c r="Y207" t="str">
        <f t="shared" si="81"/>
        <v/>
      </c>
      <c r="Z207" t="str">
        <f t="shared" si="91"/>
        <v/>
      </c>
      <c r="AA207" t="str">
        <f t="shared" si="82"/>
        <v/>
      </c>
      <c r="AB207" t="str">
        <f t="shared" si="92"/>
        <v/>
      </c>
      <c r="AC207" t="str">
        <f t="shared" si="83"/>
        <v/>
      </c>
      <c r="AD207" t="str">
        <f t="shared" si="93"/>
        <v/>
      </c>
      <c r="AE207" t="str">
        <f t="shared" si="84"/>
        <v/>
      </c>
      <c r="AF207" t="str">
        <f t="shared" si="94"/>
        <v/>
      </c>
      <c r="AG207">
        <f>COUNTIF('All Runners'!$A$5:$A$304,A207)</f>
        <v>0</v>
      </c>
    </row>
    <row r="208" spans="1:33" x14ac:dyDescent="0.25">
      <c r="A208" s="10">
        <v>166</v>
      </c>
      <c r="B208" s="94" t="str">
        <f t="shared" si="70"/>
        <v/>
      </c>
      <c r="C208" s="94"/>
      <c r="D208" s="94"/>
      <c r="E208" s="94"/>
      <c r="F208" s="94"/>
      <c r="G208" s="93" t="str">
        <f t="shared" si="71"/>
        <v/>
      </c>
      <c r="H208" s="93"/>
      <c r="I208" s="93"/>
      <c r="J208" s="77" t="str">
        <f t="shared" si="72"/>
        <v/>
      </c>
      <c r="K208" s="51" t="str">
        <f t="shared" si="73"/>
        <v/>
      </c>
      <c r="L208" s="2" t="str">
        <f t="shared" si="74"/>
        <v/>
      </c>
      <c r="M208" t="str">
        <f t="shared" si="75"/>
        <v/>
      </c>
      <c r="N208" t="str">
        <f t="shared" si="85"/>
        <v/>
      </c>
      <c r="O208" t="str">
        <f t="shared" si="76"/>
        <v/>
      </c>
      <c r="P208" t="str">
        <f t="shared" si="86"/>
        <v/>
      </c>
      <c r="Q208" t="str">
        <f t="shared" si="77"/>
        <v/>
      </c>
      <c r="R208" t="str">
        <f t="shared" si="87"/>
        <v/>
      </c>
      <c r="S208" t="str">
        <f t="shared" si="78"/>
        <v/>
      </c>
      <c r="T208" t="str">
        <f t="shared" si="88"/>
        <v/>
      </c>
      <c r="U208" t="str">
        <f t="shared" si="79"/>
        <v/>
      </c>
      <c r="V208" t="str">
        <f t="shared" si="89"/>
        <v/>
      </c>
      <c r="W208" t="str">
        <f t="shared" si="80"/>
        <v/>
      </c>
      <c r="X208" t="str">
        <f t="shared" si="90"/>
        <v/>
      </c>
      <c r="Y208" t="str">
        <f t="shared" si="81"/>
        <v/>
      </c>
      <c r="Z208" t="str">
        <f t="shared" si="91"/>
        <v/>
      </c>
      <c r="AA208" t="str">
        <f t="shared" si="82"/>
        <v/>
      </c>
      <c r="AB208" t="str">
        <f t="shared" si="92"/>
        <v/>
      </c>
      <c r="AC208" t="str">
        <f t="shared" si="83"/>
        <v/>
      </c>
      <c r="AD208" t="str">
        <f t="shared" si="93"/>
        <v/>
      </c>
      <c r="AE208" t="str">
        <f t="shared" si="84"/>
        <v/>
      </c>
      <c r="AF208" t="str">
        <f t="shared" si="94"/>
        <v/>
      </c>
      <c r="AG208">
        <f>COUNTIF('All Runners'!$A$5:$A$304,A208)</f>
        <v>0</v>
      </c>
    </row>
    <row r="209" spans="1:33" x14ac:dyDescent="0.25">
      <c r="A209" s="10">
        <v>167</v>
      </c>
      <c r="B209" s="94" t="str">
        <f t="shared" si="70"/>
        <v/>
      </c>
      <c r="C209" s="94"/>
      <c r="D209" s="94"/>
      <c r="E209" s="94"/>
      <c r="F209" s="94"/>
      <c r="G209" s="93" t="str">
        <f t="shared" si="71"/>
        <v/>
      </c>
      <c r="H209" s="93"/>
      <c r="I209" s="93"/>
      <c r="J209" s="77" t="str">
        <f t="shared" si="72"/>
        <v/>
      </c>
      <c r="K209" s="51" t="str">
        <f t="shared" si="73"/>
        <v/>
      </c>
      <c r="L209" s="2" t="str">
        <f t="shared" si="74"/>
        <v/>
      </c>
      <c r="M209" t="str">
        <f t="shared" si="75"/>
        <v/>
      </c>
      <c r="N209" t="str">
        <f t="shared" si="85"/>
        <v/>
      </c>
      <c r="O209" t="str">
        <f t="shared" si="76"/>
        <v/>
      </c>
      <c r="P209" t="str">
        <f t="shared" si="86"/>
        <v/>
      </c>
      <c r="Q209" t="str">
        <f t="shared" si="77"/>
        <v/>
      </c>
      <c r="R209" t="str">
        <f t="shared" si="87"/>
        <v/>
      </c>
      <c r="S209" t="str">
        <f t="shared" si="78"/>
        <v/>
      </c>
      <c r="T209" t="str">
        <f t="shared" si="88"/>
        <v/>
      </c>
      <c r="U209" t="str">
        <f t="shared" si="79"/>
        <v/>
      </c>
      <c r="V209" t="str">
        <f t="shared" si="89"/>
        <v/>
      </c>
      <c r="W209" t="str">
        <f t="shared" si="80"/>
        <v/>
      </c>
      <c r="X209" t="str">
        <f t="shared" si="90"/>
        <v/>
      </c>
      <c r="Y209" t="str">
        <f t="shared" si="81"/>
        <v/>
      </c>
      <c r="Z209" t="str">
        <f t="shared" si="91"/>
        <v/>
      </c>
      <c r="AA209" t="str">
        <f t="shared" si="82"/>
        <v/>
      </c>
      <c r="AB209" t="str">
        <f t="shared" si="92"/>
        <v/>
      </c>
      <c r="AC209" t="str">
        <f t="shared" si="83"/>
        <v/>
      </c>
      <c r="AD209" t="str">
        <f t="shared" si="93"/>
        <v/>
      </c>
      <c r="AE209" t="str">
        <f t="shared" si="84"/>
        <v/>
      </c>
      <c r="AF209" t="str">
        <f t="shared" si="94"/>
        <v/>
      </c>
      <c r="AG209">
        <f>COUNTIF('All Runners'!$A$5:$A$304,A209)</f>
        <v>0</v>
      </c>
    </row>
    <row r="210" spans="1:33" x14ac:dyDescent="0.25">
      <c r="A210" s="10">
        <v>168</v>
      </c>
      <c r="B210" s="94" t="str">
        <f t="shared" si="70"/>
        <v/>
      </c>
      <c r="C210" s="94"/>
      <c r="D210" s="94"/>
      <c r="E210" s="94"/>
      <c r="F210" s="94"/>
      <c r="G210" s="93" t="str">
        <f t="shared" si="71"/>
        <v/>
      </c>
      <c r="H210" s="93"/>
      <c r="I210" s="93"/>
      <c r="J210" s="77" t="str">
        <f t="shared" si="72"/>
        <v/>
      </c>
      <c r="K210" s="51" t="str">
        <f t="shared" si="73"/>
        <v/>
      </c>
      <c r="L210" s="2" t="str">
        <f t="shared" si="74"/>
        <v/>
      </c>
      <c r="M210" t="str">
        <f t="shared" si="75"/>
        <v/>
      </c>
      <c r="N210" t="str">
        <f t="shared" si="85"/>
        <v/>
      </c>
      <c r="O210" t="str">
        <f t="shared" si="76"/>
        <v/>
      </c>
      <c r="P210" t="str">
        <f t="shared" si="86"/>
        <v/>
      </c>
      <c r="Q210" t="str">
        <f t="shared" si="77"/>
        <v/>
      </c>
      <c r="R210" t="str">
        <f t="shared" si="87"/>
        <v/>
      </c>
      <c r="S210" t="str">
        <f t="shared" si="78"/>
        <v/>
      </c>
      <c r="T210" t="str">
        <f t="shared" si="88"/>
        <v/>
      </c>
      <c r="U210" t="str">
        <f t="shared" si="79"/>
        <v/>
      </c>
      <c r="V210" t="str">
        <f t="shared" si="89"/>
        <v/>
      </c>
      <c r="W210" t="str">
        <f t="shared" si="80"/>
        <v/>
      </c>
      <c r="X210" t="str">
        <f t="shared" si="90"/>
        <v/>
      </c>
      <c r="Y210" t="str">
        <f t="shared" si="81"/>
        <v/>
      </c>
      <c r="Z210" t="str">
        <f t="shared" si="91"/>
        <v/>
      </c>
      <c r="AA210" t="str">
        <f t="shared" si="82"/>
        <v/>
      </c>
      <c r="AB210" t="str">
        <f t="shared" si="92"/>
        <v/>
      </c>
      <c r="AC210" t="str">
        <f t="shared" si="83"/>
        <v/>
      </c>
      <c r="AD210" t="str">
        <f t="shared" si="93"/>
        <v/>
      </c>
      <c r="AE210" t="str">
        <f t="shared" si="84"/>
        <v/>
      </c>
      <c r="AF210" t="str">
        <f t="shared" si="94"/>
        <v/>
      </c>
      <c r="AG210">
        <f>COUNTIF('All Runners'!$A$5:$A$304,A210)</f>
        <v>0</v>
      </c>
    </row>
    <row r="211" spans="1:33" x14ac:dyDescent="0.25">
      <c r="A211" s="10">
        <v>169</v>
      </c>
      <c r="B211" s="94" t="str">
        <f t="shared" si="70"/>
        <v/>
      </c>
      <c r="C211" s="94"/>
      <c r="D211" s="94"/>
      <c r="E211" s="94"/>
      <c r="F211" s="94"/>
      <c r="G211" s="93" t="str">
        <f t="shared" si="71"/>
        <v/>
      </c>
      <c r="H211" s="93"/>
      <c r="I211" s="93"/>
      <c r="J211" s="77" t="str">
        <f t="shared" si="72"/>
        <v/>
      </c>
      <c r="K211" s="51" t="str">
        <f t="shared" si="73"/>
        <v/>
      </c>
      <c r="L211" s="2" t="str">
        <f t="shared" si="74"/>
        <v/>
      </c>
      <c r="M211" t="str">
        <f t="shared" si="75"/>
        <v/>
      </c>
      <c r="N211" t="str">
        <f t="shared" si="85"/>
        <v/>
      </c>
      <c r="O211" t="str">
        <f t="shared" si="76"/>
        <v/>
      </c>
      <c r="P211" t="str">
        <f t="shared" si="86"/>
        <v/>
      </c>
      <c r="Q211" t="str">
        <f t="shared" si="77"/>
        <v/>
      </c>
      <c r="R211" t="str">
        <f t="shared" si="87"/>
        <v/>
      </c>
      <c r="S211" t="str">
        <f t="shared" si="78"/>
        <v/>
      </c>
      <c r="T211" t="str">
        <f t="shared" si="88"/>
        <v/>
      </c>
      <c r="U211" t="str">
        <f t="shared" si="79"/>
        <v/>
      </c>
      <c r="V211" t="str">
        <f t="shared" si="89"/>
        <v/>
      </c>
      <c r="W211" t="str">
        <f t="shared" si="80"/>
        <v/>
      </c>
      <c r="X211" t="str">
        <f t="shared" si="90"/>
        <v/>
      </c>
      <c r="Y211" t="str">
        <f t="shared" si="81"/>
        <v/>
      </c>
      <c r="Z211" t="str">
        <f t="shared" si="91"/>
        <v/>
      </c>
      <c r="AA211" t="str">
        <f t="shared" si="82"/>
        <v/>
      </c>
      <c r="AB211" t="str">
        <f t="shared" si="92"/>
        <v/>
      </c>
      <c r="AC211" t="str">
        <f t="shared" si="83"/>
        <v/>
      </c>
      <c r="AD211" t="str">
        <f t="shared" si="93"/>
        <v/>
      </c>
      <c r="AE211" t="str">
        <f t="shared" si="84"/>
        <v/>
      </c>
      <c r="AF211" t="str">
        <f t="shared" si="94"/>
        <v/>
      </c>
      <c r="AG211">
        <f>COUNTIF('All Runners'!$A$5:$A$304,A211)</f>
        <v>0</v>
      </c>
    </row>
    <row r="212" spans="1:33" x14ac:dyDescent="0.25">
      <c r="A212" s="10">
        <v>170</v>
      </c>
      <c r="B212" s="94" t="str">
        <f t="shared" si="70"/>
        <v/>
      </c>
      <c r="C212" s="94"/>
      <c r="D212" s="94"/>
      <c r="E212" s="94"/>
      <c r="F212" s="94"/>
      <c r="G212" s="93" t="str">
        <f t="shared" si="71"/>
        <v/>
      </c>
      <c r="H212" s="93"/>
      <c r="I212" s="93"/>
      <c r="J212" s="77" t="str">
        <f t="shared" si="72"/>
        <v/>
      </c>
      <c r="K212" s="51" t="str">
        <f t="shared" si="73"/>
        <v/>
      </c>
      <c r="L212" s="2" t="str">
        <f t="shared" si="74"/>
        <v/>
      </c>
      <c r="M212" t="str">
        <f t="shared" si="75"/>
        <v/>
      </c>
      <c r="N212" t="str">
        <f t="shared" si="85"/>
        <v/>
      </c>
      <c r="O212" t="str">
        <f t="shared" si="76"/>
        <v/>
      </c>
      <c r="P212" t="str">
        <f t="shared" si="86"/>
        <v/>
      </c>
      <c r="Q212" t="str">
        <f t="shared" si="77"/>
        <v/>
      </c>
      <c r="R212" t="str">
        <f t="shared" si="87"/>
        <v/>
      </c>
      <c r="S212" t="str">
        <f t="shared" si="78"/>
        <v/>
      </c>
      <c r="T212" t="str">
        <f t="shared" si="88"/>
        <v/>
      </c>
      <c r="U212" t="str">
        <f t="shared" si="79"/>
        <v/>
      </c>
      <c r="V212" t="str">
        <f t="shared" si="89"/>
        <v/>
      </c>
      <c r="W212" t="str">
        <f t="shared" si="80"/>
        <v/>
      </c>
      <c r="X212" t="str">
        <f t="shared" si="90"/>
        <v/>
      </c>
      <c r="Y212" t="str">
        <f t="shared" si="81"/>
        <v/>
      </c>
      <c r="Z212" t="str">
        <f t="shared" si="91"/>
        <v/>
      </c>
      <c r="AA212" t="str">
        <f t="shared" si="82"/>
        <v/>
      </c>
      <c r="AB212" t="str">
        <f t="shared" si="92"/>
        <v/>
      </c>
      <c r="AC212" t="str">
        <f t="shared" si="83"/>
        <v/>
      </c>
      <c r="AD212" t="str">
        <f t="shared" si="93"/>
        <v/>
      </c>
      <c r="AE212" t="str">
        <f t="shared" si="84"/>
        <v/>
      </c>
      <c r="AF212" t="str">
        <f t="shared" si="94"/>
        <v/>
      </c>
      <c r="AG212">
        <f>COUNTIF('All Runners'!$A$5:$A$304,A212)</f>
        <v>0</v>
      </c>
    </row>
    <row r="213" spans="1:33" x14ac:dyDescent="0.25">
      <c r="A213" s="10">
        <v>171</v>
      </c>
      <c r="B213" s="94" t="str">
        <f t="shared" si="70"/>
        <v/>
      </c>
      <c r="C213" s="94"/>
      <c r="D213" s="94"/>
      <c r="E213" s="94"/>
      <c r="F213" s="94"/>
      <c r="G213" s="93" t="str">
        <f t="shared" si="71"/>
        <v/>
      </c>
      <c r="H213" s="93"/>
      <c r="I213" s="93"/>
      <c r="J213" s="77" t="str">
        <f t="shared" si="72"/>
        <v/>
      </c>
      <c r="K213" s="51" t="str">
        <f t="shared" si="73"/>
        <v/>
      </c>
      <c r="L213" s="2" t="str">
        <f t="shared" si="74"/>
        <v/>
      </c>
      <c r="M213" t="str">
        <f t="shared" si="75"/>
        <v/>
      </c>
      <c r="N213" t="str">
        <f t="shared" si="85"/>
        <v/>
      </c>
      <c r="O213" t="str">
        <f t="shared" si="76"/>
        <v/>
      </c>
      <c r="P213" t="str">
        <f t="shared" si="86"/>
        <v/>
      </c>
      <c r="Q213" t="str">
        <f t="shared" si="77"/>
        <v/>
      </c>
      <c r="R213" t="str">
        <f t="shared" si="87"/>
        <v/>
      </c>
      <c r="S213" t="str">
        <f t="shared" si="78"/>
        <v/>
      </c>
      <c r="T213" t="str">
        <f t="shared" si="88"/>
        <v/>
      </c>
      <c r="U213" t="str">
        <f t="shared" si="79"/>
        <v/>
      </c>
      <c r="V213" t="str">
        <f t="shared" si="89"/>
        <v/>
      </c>
      <c r="W213" t="str">
        <f t="shared" si="80"/>
        <v/>
      </c>
      <c r="X213" t="str">
        <f t="shared" si="90"/>
        <v/>
      </c>
      <c r="Y213" t="str">
        <f t="shared" si="81"/>
        <v/>
      </c>
      <c r="Z213" t="str">
        <f t="shared" si="91"/>
        <v/>
      </c>
      <c r="AA213" t="str">
        <f t="shared" si="82"/>
        <v/>
      </c>
      <c r="AB213" t="str">
        <f t="shared" si="92"/>
        <v/>
      </c>
      <c r="AC213" t="str">
        <f t="shared" si="83"/>
        <v/>
      </c>
      <c r="AD213" t="str">
        <f t="shared" si="93"/>
        <v/>
      </c>
      <c r="AE213" t="str">
        <f t="shared" si="84"/>
        <v/>
      </c>
      <c r="AF213" t="str">
        <f t="shared" si="94"/>
        <v/>
      </c>
      <c r="AG213">
        <f>COUNTIF('All Runners'!$A$5:$A$304,A213)</f>
        <v>0</v>
      </c>
    </row>
    <row r="214" spans="1:33" x14ac:dyDescent="0.25">
      <c r="A214" s="10">
        <v>172</v>
      </c>
      <c r="B214" s="94" t="str">
        <f t="shared" si="70"/>
        <v/>
      </c>
      <c r="C214" s="94"/>
      <c r="D214" s="94"/>
      <c r="E214" s="94"/>
      <c r="F214" s="94"/>
      <c r="G214" s="93" t="str">
        <f t="shared" si="71"/>
        <v/>
      </c>
      <c r="H214" s="93"/>
      <c r="I214" s="93"/>
      <c r="J214" s="77" t="str">
        <f t="shared" si="72"/>
        <v/>
      </c>
      <c r="K214" s="51" t="str">
        <f t="shared" si="73"/>
        <v/>
      </c>
      <c r="L214" s="2" t="str">
        <f t="shared" si="74"/>
        <v/>
      </c>
      <c r="M214" t="str">
        <f t="shared" si="75"/>
        <v/>
      </c>
      <c r="N214" t="str">
        <f t="shared" si="85"/>
        <v/>
      </c>
      <c r="O214" t="str">
        <f t="shared" si="76"/>
        <v/>
      </c>
      <c r="P214" t="str">
        <f t="shared" si="86"/>
        <v/>
      </c>
      <c r="Q214" t="str">
        <f t="shared" si="77"/>
        <v/>
      </c>
      <c r="R214" t="str">
        <f t="shared" si="87"/>
        <v/>
      </c>
      <c r="S214" t="str">
        <f t="shared" si="78"/>
        <v/>
      </c>
      <c r="T214" t="str">
        <f t="shared" si="88"/>
        <v/>
      </c>
      <c r="U214" t="str">
        <f t="shared" si="79"/>
        <v/>
      </c>
      <c r="V214" t="str">
        <f t="shared" si="89"/>
        <v/>
      </c>
      <c r="W214" t="str">
        <f t="shared" si="80"/>
        <v/>
      </c>
      <c r="X214" t="str">
        <f t="shared" si="90"/>
        <v/>
      </c>
      <c r="Y214" t="str">
        <f t="shared" si="81"/>
        <v/>
      </c>
      <c r="Z214" t="str">
        <f t="shared" si="91"/>
        <v/>
      </c>
      <c r="AA214" t="str">
        <f t="shared" si="82"/>
        <v/>
      </c>
      <c r="AB214" t="str">
        <f t="shared" si="92"/>
        <v/>
      </c>
      <c r="AC214" t="str">
        <f t="shared" si="83"/>
        <v/>
      </c>
      <c r="AD214" t="str">
        <f t="shared" si="93"/>
        <v/>
      </c>
      <c r="AE214" t="str">
        <f t="shared" si="84"/>
        <v/>
      </c>
      <c r="AF214" t="str">
        <f t="shared" si="94"/>
        <v/>
      </c>
      <c r="AG214">
        <f>COUNTIF('All Runners'!$A$5:$A$304,A214)</f>
        <v>0</v>
      </c>
    </row>
    <row r="215" spans="1:33" x14ac:dyDescent="0.25">
      <c r="A215" s="10">
        <v>173</v>
      </c>
      <c r="B215" s="94" t="str">
        <f t="shared" si="70"/>
        <v/>
      </c>
      <c r="C215" s="94"/>
      <c r="D215" s="94"/>
      <c r="E215" s="94"/>
      <c r="F215" s="94"/>
      <c r="G215" s="93" t="str">
        <f t="shared" si="71"/>
        <v/>
      </c>
      <c r="H215" s="93"/>
      <c r="I215" s="93"/>
      <c r="J215" s="77" t="str">
        <f t="shared" si="72"/>
        <v/>
      </c>
      <c r="K215" s="51" t="str">
        <f t="shared" si="73"/>
        <v/>
      </c>
      <c r="L215" s="2" t="str">
        <f t="shared" si="74"/>
        <v/>
      </c>
      <c r="M215" t="str">
        <f t="shared" si="75"/>
        <v/>
      </c>
      <c r="N215" t="str">
        <f t="shared" si="85"/>
        <v/>
      </c>
      <c r="O215" t="str">
        <f t="shared" si="76"/>
        <v/>
      </c>
      <c r="P215" t="str">
        <f t="shared" si="86"/>
        <v/>
      </c>
      <c r="Q215" t="str">
        <f t="shared" si="77"/>
        <v/>
      </c>
      <c r="R215" t="str">
        <f t="shared" si="87"/>
        <v/>
      </c>
      <c r="S215" t="str">
        <f t="shared" si="78"/>
        <v/>
      </c>
      <c r="T215" t="str">
        <f t="shared" si="88"/>
        <v/>
      </c>
      <c r="U215" t="str">
        <f t="shared" si="79"/>
        <v/>
      </c>
      <c r="V215" t="str">
        <f t="shared" si="89"/>
        <v/>
      </c>
      <c r="W215" t="str">
        <f t="shared" si="80"/>
        <v/>
      </c>
      <c r="X215" t="str">
        <f t="shared" si="90"/>
        <v/>
      </c>
      <c r="Y215" t="str">
        <f t="shared" si="81"/>
        <v/>
      </c>
      <c r="Z215" t="str">
        <f t="shared" si="91"/>
        <v/>
      </c>
      <c r="AA215" t="str">
        <f t="shared" si="82"/>
        <v/>
      </c>
      <c r="AB215" t="str">
        <f t="shared" si="92"/>
        <v/>
      </c>
      <c r="AC215" t="str">
        <f t="shared" si="83"/>
        <v/>
      </c>
      <c r="AD215" t="str">
        <f t="shared" si="93"/>
        <v/>
      </c>
      <c r="AE215" t="str">
        <f t="shared" si="84"/>
        <v/>
      </c>
      <c r="AF215" t="str">
        <f t="shared" si="94"/>
        <v/>
      </c>
      <c r="AG215">
        <f>COUNTIF('All Runners'!$A$5:$A$304,A215)</f>
        <v>0</v>
      </c>
    </row>
    <row r="216" spans="1:33" x14ac:dyDescent="0.25">
      <c r="A216" s="10">
        <v>174</v>
      </c>
      <c r="B216" s="94" t="str">
        <f t="shared" si="70"/>
        <v/>
      </c>
      <c r="C216" s="94"/>
      <c r="D216" s="94"/>
      <c r="E216" s="94"/>
      <c r="F216" s="94"/>
      <c r="G216" s="93" t="str">
        <f t="shared" si="71"/>
        <v/>
      </c>
      <c r="H216" s="93"/>
      <c r="I216" s="93"/>
      <c r="J216" s="77" t="str">
        <f t="shared" si="72"/>
        <v/>
      </c>
      <c r="K216" s="51" t="str">
        <f t="shared" si="73"/>
        <v/>
      </c>
      <c r="L216" s="2" t="str">
        <f t="shared" si="74"/>
        <v/>
      </c>
      <c r="M216" t="str">
        <f t="shared" si="75"/>
        <v/>
      </c>
      <c r="N216" t="str">
        <f t="shared" si="85"/>
        <v/>
      </c>
      <c r="O216" t="str">
        <f t="shared" si="76"/>
        <v/>
      </c>
      <c r="P216" t="str">
        <f t="shared" si="86"/>
        <v/>
      </c>
      <c r="Q216" t="str">
        <f t="shared" si="77"/>
        <v/>
      </c>
      <c r="R216" t="str">
        <f t="shared" si="87"/>
        <v/>
      </c>
      <c r="S216" t="str">
        <f t="shared" si="78"/>
        <v/>
      </c>
      <c r="T216" t="str">
        <f t="shared" si="88"/>
        <v/>
      </c>
      <c r="U216" t="str">
        <f t="shared" si="79"/>
        <v/>
      </c>
      <c r="V216" t="str">
        <f t="shared" si="89"/>
        <v/>
      </c>
      <c r="W216" t="str">
        <f t="shared" si="80"/>
        <v/>
      </c>
      <c r="X216" t="str">
        <f t="shared" si="90"/>
        <v/>
      </c>
      <c r="Y216" t="str">
        <f t="shared" si="81"/>
        <v/>
      </c>
      <c r="Z216" t="str">
        <f t="shared" si="91"/>
        <v/>
      </c>
      <c r="AA216" t="str">
        <f t="shared" si="82"/>
        <v/>
      </c>
      <c r="AB216" t="str">
        <f t="shared" si="92"/>
        <v/>
      </c>
      <c r="AC216" t="str">
        <f t="shared" si="83"/>
        <v/>
      </c>
      <c r="AD216" t="str">
        <f t="shared" si="93"/>
        <v/>
      </c>
      <c r="AE216" t="str">
        <f t="shared" si="84"/>
        <v/>
      </c>
      <c r="AF216" t="str">
        <f t="shared" si="94"/>
        <v/>
      </c>
      <c r="AG216">
        <f>COUNTIF('All Runners'!$A$5:$A$304,A216)</f>
        <v>0</v>
      </c>
    </row>
    <row r="217" spans="1:33" x14ac:dyDescent="0.25">
      <c r="A217" s="10">
        <v>175</v>
      </c>
      <c r="B217" s="94" t="str">
        <f t="shared" si="70"/>
        <v/>
      </c>
      <c r="C217" s="94"/>
      <c r="D217" s="94"/>
      <c r="E217" s="94"/>
      <c r="F217" s="94"/>
      <c r="G217" s="93" t="str">
        <f t="shared" si="71"/>
        <v/>
      </c>
      <c r="H217" s="93"/>
      <c r="I217" s="93"/>
      <c r="J217" s="77" t="str">
        <f t="shared" si="72"/>
        <v/>
      </c>
      <c r="K217" s="51" t="str">
        <f t="shared" si="73"/>
        <v/>
      </c>
      <c r="L217" s="2" t="str">
        <f t="shared" si="74"/>
        <v/>
      </c>
      <c r="M217" t="str">
        <f t="shared" si="75"/>
        <v/>
      </c>
      <c r="N217" t="str">
        <f t="shared" si="85"/>
        <v/>
      </c>
      <c r="O217" t="str">
        <f t="shared" si="76"/>
        <v/>
      </c>
      <c r="P217" t="str">
        <f t="shared" si="86"/>
        <v/>
      </c>
      <c r="Q217" t="str">
        <f t="shared" si="77"/>
        <v/>
      </c>
      <c r="R217" t="str">
        <f t="shared" si="87"/>
        <v/>
      </c>
      <c r="S217" t="str">
        <f t="shared" si="78"/>
        <v/>
      </c>
      <c r="T217" t="str">
        <f t="shared" si="88"/>
        <v/>
      </c>
      <c r="U217" t="str">
        <f t="shared" si="79"/>
        <v/>
      </c>
      <c r="V217" t="str">
        <f t="shared" si="89"/>
        <v/>
      </c>
      <c r="W217" t="str">
        <f t="shared" si="80"/>
        <v/>
      </c>
      <c r="X217" t="str">
        <f t="shared" si="90"/>
        <v/>
      </c>
      <c r="Y217" t="str">
        <f t="shared" si="81"/>
        <v/>
      </c>
      <c r="Z217" t="str">
        <f t="shared" si="91"/>
        <v/>
      </c>
      <c r="AA217" t="str">
        <f t="shared" si="82"/>
        <v/>
      </c>
      <c r="AB217" t="str">
        <f t="shared" si="92"/>
        <v/>
      </c>
      <c r="AC217" t="str">
        <f t="shared" si="83"/>
        <v/>
      </c>
      <c r="AD217" t="str">
        <f t="shared" si="93"/>
        <v/>
      </c>
      <c r="AE217" t="str">
        <f t="shared" si="84"/>
        <v/>
      </c>
      <c r="AF217" t="str">
        <f t="shared" si="94"/>
        <v/>
      </c>
      <c r="AG217">
        <f>COUNTIF('All Runners'!$A$5:$A$304,A217)</f>
        <v>0</v>
      </c>
    </row>
    <row r="218" spans="1:33" x14ac:dyDescent="0.25">
      <c r="A218" s="10">
        <v>176</v>
      </c>
      <c r="B218" s="94" t="str">
        <f t="shared" si="70"/>
        <v/>
      </c>
      <c r="C218" s="94"/>
      <c r="D218" s="94"/>
      <c r="E218" s="94"/>
      <c r="F218" s="94"/>
      <c r="G218" s="93" t="str">
        <f t="shared" si="71"/>
        <v/>
      </c>
      <c r="H218" s="93"/>
      <c r="I218" s="93"/>
      <c r="J218" s="77" t="str">
        <f t="shared" si="72"/>
        <v/>
      </c>
      <c r="K218" s="51" t="str">
        <f t="shared" si="73"/>
        <v/>
      </c>
      <c r="L218" s="2" t="str">
        <f t="shared" si="74"/>
        <v/>
      </c>
      <c r="M218" t="str">
        <f t="shared" si="75"/>
        <v/>
      </c>
      <c r="N218" t="str">
        <f t="shared" si="85"/>
        <v/>
      </c>
      <c r="O218" t="str">
        <f t="shared" si="76"/>
        <v/>
      </c>
      <c r="P218" t="str">
        <f t="shared" si="86"/>
        <v/>
      </c>
      <c r="Q218" t="str">
        <f t="shared" si="77"/>
        <v/>
      </c>
      <c r="R218" t="str">
        <f t="shared" si="87"/>
        <v/>
      </c>
      <c r="S218" t="str">
        <f t="shared" si="78"/>
        <v/>
      </c>
      <c r="T218" t="str">
        <f t="shared" si="88"/>
        <v/>
      </c>
      <c r="U218" t="str">
        <f t="shared" si="79"/>
        <v/>
      </c>
      <c r="V218" t="str">
        <f t="shared" si="89"/>
        <v/>
      </c>
      <c r="W218" t="str">
        <f t="shared" si="80"/>
        <v/>
      </c>
      <c r="X218" t="str">
        <f t="shared" si="90"/>
        <v/>
      </c>
      <c r="Y218" t="str">
        <f t="shared" si="81"/>
        <v/>
      </c>
      <c r="Z218" t="str">
        <f t="shared" si="91"/>
        <v/>
      </c>
      <c r="AA218" t="str">
        <f t="shared" si="82"/>
        <v/>
      </c>
      <c r="AB218" t="str">
        <f t="shared" si="92"/>
        <v/>
      </c>
      <c r="AC218" t="str">
        <f t="shared" si="83"/>
        <v/>
      </c>
      <c r="AD218" t="str">
        <f t="shared" si="93"/>
        <v/>
      </c>
      <c r="AE218" t="str">
        <f t="shared" si="84"/>
        <v/>
      </c>
      <c r="AF218" t="str">
        <f t="shared" si="94"/>
        <v/>
      </c>
      <c r="AG218">
        <f>COUNTIF('All Runners'!$A$5:$A$304,A218)</f>
        <v>0</v>
      </c>
    </row>
    <row r="219" spans="1:33" x14ac:dyDescent="0.25">
      <c r="A219" s="10">
        <v>177</v>
      </c>
      <c r="B219" s="94" t="str">
        <f t="shared" si="70"/>
        <v/>
      </c>
      <c r="C219" s="94"/>
      <c r="D219" s="94"/>
      <c r="E219" s="94"/>
      <c r="F219" s="94"/>
      <c r="G219" s="93" t="str">
        <f t="shared" si="71"/>
        <v/>
      </c>
      <c r="H219" s="93"/>
      <c r="I219" s="93"/>
      <c r="J219" s="77" t="str">
        <f t="shared" si="72"/>
        <v/>
      </c>
      <c r="K219" s="51" t="str">
        <f t="shared" si="73"/>
        <v/>
      </c>
      <c r="L219" s="2" t="str">
        <f t="shared" si="74"/>
        <v/>
      </c>
      <c r="M219" t="str">
        <f t="shared" si="75"/>
        <v/>
      </c>
      <c r="N219" t="str">
        <f t="shared" si="85"/>
        <v/>
      </c>
      <c r="O219" t="str">
        <f t="shared" si="76"/>
        <v/>
      </c>
      <c r="P219" t="str">
        <f t="shared" si="86"/>
        <v/>
      </c>
      <c r="Q219" t="str">
        <f t="shared" si="77"/>
        <v/>
      </c>
      <c r="R219" t="str">
        <f t="shared" si="87"/>
        <v/>
      </c>
      <c r="S219" t="str">
        <f t="shared" si="78"/>
        <v/>
      </c>
      <c r="T219" t="str">
        <f t="shared" si="88"/>
        <v/>
      </c>
      <c r="U219" t="str">
        <f t="shared" si="79"/>
        <v/>
      </c>
      <c r="V219" t="str">
        <f t="shared" si="89"/>
        <v/>
      </c>
      <c r="W219" t="str">
        <f t="shared" si="80"/>
        <v/>
      </c>
      <c r="X219" t="str">
        <f t="shared" si="90"/>
        <v/>
      </c>
      <c r="Y219" t="str">
        <f t="shared" si="81"/>
        <v/>
      </c>
      <c r="Z219" t="str">
        <f t="shared" si="91"/>
        <v/>
      </c>
      <c r="AA219" t="str">
        <f t="shared" si="82"/>
        <v/>
      </c>
      <c r="AB219" t="str">
        <f t="shared" si="92"/>
        <v/>
      </c>
      <c r="AC219" t="str">
        <f t="shared" si="83"/>
        <v/>
      </c>
      <c r="AD219" t="str">
        <f t="shared" si="93"/>
        <v/>
      </c>
      <c r="AE219" t="str">
        <f t="shared" si="84"/>
        <v/>
      </c>
      <c r="AF219" t="str">
        <f t="shared" si="94"/>
        <v/>
      </c>
      <c r="AG219">
        <f>COUNTIF('All Runners'!$A$5:$A$304,A219)</f>
        <v>0</v>
      </c>
    </row>
    <row r="220" spans="1:33" x14ac:dyDescent="0.25">
      <c r="A220" s="10">
        <v>178</v>
      </c>
      <c r="B220" s="94" t="str">
        <f t="shared" si="70"/>
        <v/>
      </c>
      <c r="C220" s="94"/>
      <c r="D220" s="94"/>
      <c r="E220" s="94"/>
      <c r="F220" s="94"/>
      <c r="G220" s="93" t="str">
        <f t="shared" si="71"/>
        <v/>
      </c>
      <c r="H220" s="93"/>
      <c r="I220" s="93"/>
      <c r="J220" s="77" t="str">
        <f t="shared" si="72"/>
        <v/>
      </c>
      <c r="K220" s="51" t="str">
        <f t="shared" si="73"/>
        <v/>
      </c>
      <c r="L220" s="2" t="str">
        <f t="shared" si="74"/>
        <v/>
      </c>
      <c r="M220" t="str">
        <f t="shared" si="75"/>
        <v/>
      </c>
      <c r="N220" t="str">
        <f t="shared" si="85"/>
        <v/>
      </c>
      <c r="O220" t="str">
        <f t="shared" si="76"/>
        <v/>
      </c>
      <c r="P220" t="str">
        <f t="shared" si="86"/>
        <v/>
      </c>
      <c r="Q220" t="str">
        <f t="shared" si="77"/>
        <v/>
      </c>
      <c r="R220" t="str">
        <f t="shared" si="87"/>
        <v/>
      </c>
      <c r="S220" t="str">
        <f t="shared" si="78"/>
        <v/>
      </c>
      <c r="T220" t="str">
        <f t="shared" si="88"/>
        <v/>
      </c>
      <c r="U220" t="str">
        <f t="shared" si="79"/>
        <v/>
      </c>
      <c r="V220" t="str">
        <f t="shared" si="89"/>
        <v/>
      </c>
      <c r="W220" t="str">
        <f t="shared" si="80"/>
        <v/>
      </c>
      <c r="X220" t="str">
        <f t="shared" si="90"/>
        <v/>
      </c>
      <c r="Y220" t="str">
        <f t="shared" si="81"/>
        <v/>
      </c>
      <c r="Z220" t="str">
        <f t="shared" si="91"/>
        <v/>
      </c>
      <c r="AA220" t="str">
        <f t="shared" si="82"/>
        <v/>
      </c>
      <c r="AB220" t="str">
        <f t="shared" si="92"/>
        <v/>
      </c>
      <c r="AC220" t="str">
        <f t="shared" si="83"/>
        <v/>
      </c>
      <c r="AD220" t="str">
        <f t="shared" si="93"/>
        <v/>
      </c>
      <c r="AE220" t="str">
        <f t="shared" si="84"/>
        <v/>
      </c>
      <c r="AF220" t="str">
        <f t="shared" si="94"/>
        <v/>
      </c>
      <c r="AG220">
        <f>COUNTIF('All Runners'!$A$5:$A$304,A220)</f>
        <v>0</v>
      </c>
    </row>
    <row r="221" spans="1:33" x14ac:dyDescent="0.25">
      <c r="A221" s="10">
        <v>179</v>
      </c>
      <c r="B221" s="94" t="str">
        <f t="shared" si="70"/>
        <v/>
      </c>
      <c r="C221" s="94"/>
      <c r="D221" s="94"/>
      <c r="E221" s="94"/>
      <c r="F221" s="94"/>
      <c r="G221" s="93" t="str">
        <f t="shared" si="71"/>
        <v/>
      </c>
      <c r="H221" s="93"/>
      <c r="I221" s="93"/>
      <c r="J221" s="77" t="str">
        <f t="shared" si="72"/>
        <v/>
      </c>
      <c r="K221" s="51" t="str">
        <f t="shared" si="73"/>
        <v/>
      </c>
      <c r="L221" s="2" t="str">
        <f t="shared" si="74"/>
        <v/>
      </c>
      <c r="M221" t="str">
        <f t="shared" si="75"/>
        <v/>
      </c>
      <c r="N221" t="str">
        <f t="shared" si="85"/>
        <v/>
      </c>
      <c r="O221" t="str">
        <f t="shared" si="76"/>
        <v/>
      </c>
      <c r="P221" t="str">
        <f t="shared" si="86"/>
        <v/>
      </c>
      <c r="Q221" t="str">
        <f t="shared" si="77"/>
        <v/>
      </c>
      <c r="R221" t="str">
        <f t="shared" si="87"/>
        <v/>
      </c>
      <c r="S221" t="str">
        <f t="shared" si="78"/>
        <v/>
      </c>
      <c r="T221" t="str">
        <f t="shared" si="88"/>
        <v/>
      </c>
      <c r="U221" t="str">
        <f t="shared" si="79"/>
        <v/>
      </c>
      <c r="V221" t="str">
        <f t="shared" si="89"/>
        <v/>
      </c>
      <c r="W221" t="str">
        <f t="shared" si="80"/>
        <v/>
      </c>
      <c r="X221" t="str">
        <f t="shared" si="90"/>
        <v/>
      </c>
      <c r="Y221" t="str">
        <f t="shared" si="81"/>
        <v/>
      </c>
      <c r="Z221" t="str">
        <f t="shared" si="91"/>
        <v/>
      </c>
      <c r="AA221" t="str">
        <f t="shared" si="82"/>
        <v/>
      </c>
      <c r="AB221" t="str">
        <f t="shared" si="92"/>
        <v/>
      </c>
      <c r="AC221" t="str">
        <f t="shared" si="83"/>
        <v/>
      </c>
      <c r="AD221" t="str">
        <f t="shared" si="93"/>
        <v/>
      </c>
      <c r="AE221" t="str">
        <f t="shared" si="84"/>
        <v/>
      </c>
      <c r="AF221" t="str">
        <f t="shared" si="94"/>
        <v/>
      </c>
      <c r="AG221">
        <f>COUNTIF('All Runners'!$A$5:$A$304,A221)</f>
        <v>0</v>
      </c>
    </row>
    <row r="222" spans="1:33" x14ac:dyDescent="0.25">
      <c r="A222" s="10">
        <v>180</v>
      </c>
      <c r="B222" s="94" t="str">
        <f t="shared" si="70"/>
        <v/>
      </c>
      <c r="C222" s="94"/>
      <c r="D222" s="94"/>
      <c r="E222" s="94"/>
      <c r="F222" s="94"/>
      <c r="G222" s="93" t="str">
        <f t="shared" si="71"/>
        <v/>
      </c>
      <c r="H222" s="93"/>
      <c r="I222" s="93"/>
      <c r="J222" s="77" t="str">
        <f t="shared" si="72"/>
        <v/>
      </c>
      <c r="K222" s="51" t="str">
        <f t="shared" si="73"/>
        <v/>
      </c>
      <c r="L222" s="2" t="str">
        <f t="shared" si="74"/>
        <v/>
      </c>
      <c r="M222" t="str">
        <f t="shared" si="75"/>
        <v/>
      </c>
      <c r="N222" t="str">
        <f t="shared" si="85"/>
        <v/>
      </c>
      <c r="O222" t="str">
        <f t="shared" si="76"/>
        <v/>
      </c>
      <c r="P222" t="str">
        <f t="shared" si="86"/>
        <v/>
      </c>
      <c r="Q222" t="str">
        <f t="shared" si="77"/>
        <v/>
      </c>
      <c r="R222" t="str">
        <f t="shared" si="87"/>
        <v/>
      </c>
      <c r="S222" t="str">
        <f t="shared" si="78"/>
        <v/>
      </c>
      <c r="T222" t="str">
        <f t="shared" si="88"/>
        <v/>
      </c>
      <c r="U222" t="str">
        <f t="shared" si="79"/>
        <v/>
      </c>
      <c r="V222" t="str">
        <f t="shared" si="89"/>
        <v/>
      </c>
      <c r="W222" t="str">
        <f t="shared" si="80"/>
        <v/>
      </c>
      <c r="X222" t="str">
        <f t="shared" si="90"/>
        <v/>
      </c>
      <c r="Y222" t="str">
        <f t="shared" si="81"/>
        <v/>
      </c>
      <c r="Z222" t="str">
        <f t="shared" si="91"/>
        <v/>
      </c>
      <c r="AA222" t="str">
        <f t="shared" si="82"/>
        <v/>
      </c>
      <c r="AB222" t="str">
        <f t="shared" si="92"/>
        <v/>
      </c>
      <c r="AC222" t="str">
        <f t="shared" si="83"/>
        <v/>
      </c>
      <c r="AD222" t="str">
        <f t="shared" si="93"/>
        <v/>
      </c>
      <c r="AE222" t="str">
        <f t="shared" si="84"/>
        <v/>
      </c>
      <c r="AF222" t="str">
        <f t="shared" si="94"/>
        <v/>
      </c>
      <c r="AG222">
        <f>COUNTIF('All Runners'!$A$5:$A$304,A222)</f>
        <v>0</v>
      </c>
    </row>
    <row r="223" spans="1:33" x14ac:dyDescent="0.25">
      <c r="A223" s="10">
        <v>181</v>
      </c>
      <c r="B223" s="94" t="str">
        <f t="shared" si="70"/>
        <v/>
      </c>
      <c r="C223" s="94"/>
      <c r="D223" s="94"/>
      <c r="E223" s="94"/>
      <c r="F223" s="94"/>
      <c r="G223" s="93" t="str">
        <f t="shared" si="71"/>
        <v/>
      </c>
      <c r="H223" s="93"/>
      <c r="I223" s="93"/>
      <c r="J223" s="77" t="str">
        <f t="shared" si="72"/>
        <v/>
      </c>
      <c r="K223" s="51" t="str">
        <f t="shared" si="73"/>
        <v/>
      </c>
      <c r="L223" s="2" t="str">
        <f t="shared" si="74"/>
        <v/>
      </c>
      <c r="M223" t="str">
        <f t="shared" si="75"/>
        <v/>
      </c>
      <c r="N223" t="str">
        <f t="shared" si="85"/>
        <v/>
      </c>
      <c r="O223" t="str">
        <f t="shared" si="76"/>
        <v/>
      </c>
      <c r="P223" t="str">
        <f t="shared" si="86"/>
        <v/>
      </c>
      <c r="Q223" t="str">
        <f t="shared" si="77"/>
        <v/>
      </c>
      <c r="R223" t="str">
        <f t="shared" si="87"/>
        <v/>
      </c>
      <c r="S223" t="str">
        <f t="shared" si="78"/>
        <v/>
      </c>
      <c r="T223" t="str">
        <f t="shared" si="88"/>
        <v/>
      </c>
      <c r="U223" t="str">
        <f t="shared" si="79"/>
        <v/>
      </c>
      <c r="V223" t="str">
        <f t="shared" si="89"/>
        <v/>
      </c>
      <c r="W223" t="str">
        <f t="shared" si="80"/>
        <v/>
      </c>
      <c r="X223" t="str">
        <f t="shared" si="90"/>
        <v/>
      </c>
      <c r="Y223" t="str">
        <f t="shared" si="81"/>
        <v/>
      </c>
      <c r="Z223" t="str">
        <f t="shared" si="91"/>
        <v/>
      </c>
      <c r="AA223" t="str">
        <f t="shared" si="82"/>
        <v/>
      </c>
      <c r="AB223" t="str">
        <f t="shared" si="92"/>
        <v/>
      </c>
      <c r="AC223" t="str">
        <f t="shared" si="83"/>
        <v/>
      </c>
      <c r="AD223" t="str">
        <f t="shared" si="93"/>
        <v/>
      </c>
      <c r="AE223" t="str">
        <f t="shared" si="84"/>
        <v/>
      </c>
      <c r="AF223" t="str">
        <f t="shared" si="94"/>
        <v/>
      </c>
      <c r="AG223">
        <f>COUNTIF('All Runners'!$A$5:$A$304,A223)</f>
        <v>0</v>
      </c>
    </row>
    <row r="224" spans="1:33" x14ac:dyDescent="0.25">
      <c r="A224" s="10">
        <v>182</v>
      </c>
      <c r="B224" s="94" t="str">
        <f t="shared" si="70"/>
        <v/>
      </c>
      <c r="C224" s="94"/>
      <c r="D224" s="94"/>
      <c r="E224" s="94"/>
      <c r="F224" s="94"/>
      <c r="G224" s="93" t="str">
        <f t="shared" si="71"/>
        <v/>
      </c>
      <c r="H224" s="93"/>
      <c r="I224" s="93"/>
      <c r="J224" s="77" t="str">
        <f t="shared" si="72"/>
        <v/>
      </c>
      <c r="K224" s="51" t="str">
        <f t="shared" si="73"/>
        <v/>
      </c>
      <c r="L224" s="2" t="str">
        <f t="shared" si="74"/>
        <v/>
      </c>
      <c r="M224" t="str">
        <f t="shared" si="75"/>
        <v/>
      </c>
      <c r="N224" t="str">
        <f t="shared" si="85"/>
        <v/>
      </c>
      <c r="O224" t="str">
        <f t="shared" si="76"/>
        <v/>
      </c>
      <c r="P224" t="str">
        <f t="shared" si="86"/>
        <v/>
      </c>
      <c r="Q224" t="str">
        <f t="shared" si="77"/>
        <v/>
      </c>
      <c r="R224" t="str">
        <f t="shared" si="87"/>
        <v/>
      </c>
      <c r="S224" t="str">
        <f t="shared" si="78"/>
        <v/>
      </c>
      <c r="T224" t="str">
        <f t="shared" si="88"/>
        <v/>
      </c>
      <c r="U224" t="str">
        <f t="shared" si="79"/>
        <v/>
      </c>
      <c r="V224" t="str">
        <f t="shared" si="89"/>
        <v/>
      </c>
      <c r="W224" t="str">
        <f t="shared" si="80"/>
        <v/>
      </c>
      <c r="X224" t="str">
        <f t="shared" si="90"/>
        <v/>
      </c>
      <c r="Y224" t="str">
        <f t="shared" si="81"/>
        <v/>
      </c>
      <c r="Z224" t="str">
        <f t="shared" si="91"/>
        <v/>
      </c>
      <c r="AA224" t="str">
        <f t="shared" si="82"/>
        <v/>
      </c>
      <c r="AB224" t="str">
        <f t="shared" si="92"/>
        <v/>
      </c>
      <c r="AC224" t="str">
        <f t="shared" si="83"/>
        <v/>
      </c>
      <c r="AD224" t="str">
        <f t="shared" si="93"/>
        <v/>
      </c>
      <c r="AE224" t="str">
        <f t="shared" si="84"/>
        <v/>
      </c>
      <c r="AF224" t="str">
        <f t="shared" si="94"/>
        <v/>
      </c>
      <c r="AG224">
        <f>COUNTIF('All Runners'!$A$5:$A$304,A224)</f>
        <v>0</v>
      </c>
    </row>
    <row r="225" spans="1:33" x14ac:dyDescent="0.25">
      <c r="A225" s="10">
        <v>183</v>
      </c>
      <c r="B225" s="94" t="str">
        <f t="shared" si="70"/>
        <v/>
      </c>
      <c r="C225" s="94"/>
      <c r="D225" s="94"/>
      <c r="E225" s="94"/>
      <c r="F225" s="94"/>
      <c r="G225" s="93" t="str">
        <f t="shared" si="71"/>
        <v/>
      </c>
      <c r="H225" s="93"/>
      <c r="I225" s="93"/>
      <c r="J225" s="77" t="str">
        <f t="shared" si="72"/>
        <v/>
      </c>
      <c r="K225" s="51" t="str">
        <f t="shared" si="73"/>
        <v/>
      </c>
      <c r="L225" s="2" t="str">
        <f t="shared" si="74"/>
        <v/>
      </c>
      <c r="M225" t="str">
        <f t="shared" si="75"/>
        <v/>
      </c>
      <c r="N225" t="str">
        <f t="shared" si="85"/>
        <v/>
      </c>
      <c r="O225" t="str">
        <f t="shared" si="76"/>
        <v/>
      </c>
      <c r="P225" t="str">
        <f t="shared" si="86"/>
        <v/>
      </c>
      <c r="Q225" t="str">
        <f t="shared" si="77"/>
        <v/>
      </c>
      <c r="R225" t="str">
        <f t="shared" si="87"/>
        <v/>
      </c>
      <c r="S225" t="str">
        <f t="shared" si="78"/>
        <v/>
      </c>
      <c r="T225" t="str">
        <f t="shared" si="88"/>
        <v/>
      </c>
      <c r="U225" t="str">
        <f t="shared" si="79"/>
        <v/>
      </c>
      <c r="V225" t="str">
        <f t="shared" si="89"/>
        <v/>
      </c>
      <c r="W225" t="str">
        <f t="shared" si="80"/>
        <v/>
      </c>
      <c r="X225" t="str">
        <f t="shared" si="90"/>
        <v/>
      </c>
      <c r="Y225" t="str">
        <f t="shared" si="81"/>
        <v/>
      </c>
      <c r="Z225" t="str">
        <f t="shared" si="91"/>
        <v/>
      </c>
      <c r="AA225" t="str">
        <f t="shared" si="82"/>
        <v/>
      </c>
      <c r="AB225" t="str">
        <f t="shared" si="92"/>
        <v/>
      </c>
      <c r="AC225" t="str">
        <f t="shared" si="83"/>
        <v/>
      </c>
      <c r="AD225" t="str">
        <f t="shared" si="93"/>
        <v/>
      </c>
      <c r="AE225" t="str">
        <f t="shared" si="84"/>
        <v/>
      </c>
      <c r="AF225" t="str">
        <f t="shared" si="94"/>
        <v/>
      </c>
      <c r="AG225">
        <f>COUNTIF('All Runners'!$A$5:$A$304,A225)</f>
        <v>0</v>
      </c>
    </row>
    <row r="226" spans="1:33" x14ac:dyDescent="0.25">
      <c r="A226" s="10">
        <v>184</v>
      </c>
      <c r="B226" s="94" t="str">
        <f t="shared" si="70"/>
        <v/>
      </c>
      <c r="C226" s="94"/>
      <c r="D226" s="94"/>
      <c r="E226" s="94"/>
      <c r="F226" s="94"/>
      <c r="G226" s="93" t="str">
        <f t="shared" si="71"/>
        <v/>
      </c>
      <c r="H226" s="93"/>
      <c r="I226" s="93"/>
      <c r="J226" s="77" t="str">
        <f t="shared" si="72"/>
        <v/>
      </c>
      <c r="K226" s="51" t="str">
        <f t="shared" si="73"/>
        <v/>
      </c>
      <c r="L226" s="2" t="str">
        <f t="shared" si="74"/>
        <v/>
      </c>
      <c r="M226" t="str">
        <f t="shared" si="75"/>
        <v/>
      </c>
      <c r="N226" t="str">
        <f t="shared" si="85"/>
        <v/>
      </c>
      <c r="O226" t="str">
        <f t="shared" si="76"/>
        <v/>
      </c>
      <c r="P226" t="str">
        <f t="shared" si="86"/>
        <v/>
      </c>
      <c r="Q226" t="str">
        <f t="shared" si="77"/>
        <v/>
      </c>
      <c r="R226" t="str">
        <f t="shared" si="87"/>
        <v/>
      </c>
      <c r="S226" t="str">
        <f t="shared" si="78"/>
        <v/>
      </c>
      <c r="T226" t="str">
        <f t="shared" si="88"/>
        <v/>
      </c>
      <c r="U226" t="str">
        <f t="shared" si="79"/>
        <v/>
      </c>
      <c r="V226" t="str">
        <f t="shared" si="89"/>
        <v/>
      </c>
      <c r="W226" t="str">
        <f t="shared" si="80"/>
        <v/>
      </c>
      <c r="X226" t="str">
        <f t="shared" si="90"/>
        <v/>
      </c>
      <c r="Y226" t="str">
        <f t="shared" si="81"/>
        <v/>
      </c>
      <c r="Z226" t="str">
        <f t="shared" si="91"/>
        <v/>
      </c>
      <c r="AA226" t="str">
        <f t="shared" si="82"/>
        <v/>
      </c>
      <c r="AB226" t="str">
        <f t="shared" si="92"/>
        <v/>
      </c>
      <c r="AC226" t="str">
        <f t="shared" si="83"/>
        <v/>
      </c>
      <c r="AD226" t="str">
        <f t="shared" si="93"/>
        <v/>
      </c>
      <c r="AE226" t="str">
        <f t="shared" si="84"/>
        <v/>
      </c>
      <c r="AF226" t="str">
        <f t="shared" si="94"/>
        <v/>
      </c>
      <c r="AG226">
        <f>COUNTIF('All Runners'!$A$5:$A$304,A226)</f>
        <v>0</v>
      </c>
    </row>
    <row r="227" spans="1:33" x14ac:dyDescent="0.25">
      <c r="A227" s="10">
        <v>185</v>
      </c>
      <c r="B227" s="94" t="str">
        <f t="shared" si="70"/>
        <v/>
      </c>
      <c r="C227" s="94"/>
      <c r="D227" s="94"/>
      <c r="E227" s="94"/>
      <c r="F227" s="94"/>
      <c r="G227" s="93" t="str">
        <f t="shared" si="71"/>
        <v/>
      </c>
      <c r="H227" s="93"/>
      <c r="I227" s="93"/>
      <c r="J227" s="77" t="str">
        <f t="shared" si="72"/>
        <v/>
      </c>
      <c r="K227" s="51" t="str">
        <f t="shared" si="73"/>
        <v/>
      </c>
      <c r="L227" s="2" t="str">
        <f t="shared" si="74"/>
        <v/>
      </c>
      <c r="M227" t="str">
        <f t="shared" si="75"/>
        <v/>
      </c>
      <c r="N227" t="str">
        <f t="shared" si="85"/>
        <v/>
      </c>
      <c r="O227" t="str">
        <f t="shared" si="76"/>
        <v/>
      </c>
      <c r="P227" t="str">
        <f t="shared" si="86"/>
        <v/>
      </c>
      <c r="Q227" t="str">
        <f t="shared" si="77"/>
        <v/>
      </c>
      <c r="R227" t="str">
        <f t="shared" si="87"/>
        <v/>
      </c>
      <c r="S227" t="str">
        <f t="shared" si="78"/>
        <v/>
      </c>
      <c r="T227" t="str">
        <f t="shared" si="88"/>
        <v/>
      </c>
      <c r="U227" t="str">
        <f t="shared" si="79"/>
        <v/>
      </c>
      <c r="V227" t="str">
        <f t="shared" si="89"/>
        <v/>
      </c>
      <c r="W227" t="str">
        <f t="shared" si="80"/>
        <v/>
      </c>
      <c r="X227" t="str">
        <f t="shared" si="90"/>
        <v/>
      </c>
      <c r="Y227" t="str">
        <f t="shared" si="81"/>
        <v/>
      </c>
      <c r="Z227" t="str">
        <f t="shared" si="91"/>
        <v/>
      </c>
      <c r="AA227" t="str">
        <f t="shared" si="82"/>
        <v/>
      </c>
      <c r="AB227" t="str">
        <f t="shared" si="92"/>
        <v/>
      </c>
      <c r="AC227" t="str">
        <f t="shared" si="83"/>
        <v/>
      </c>
      <c r="AD227" t="str">
        <f t="shared" si="93"/>
        <v/>
      </c>
      <c r="AE227" t="str">
        <f t="shared" si="84"/>
        <v/>
      </c>
      <c r="AF227" t="str">
        <f t="shared" si="94"/>
        <v/>
      </c>
      <c r="AG227">
        <f>COUNTIF('All Runners'!$A$5:$A$304,A227)</f>
        <v>0</v>
      </c>
    </row>
    <row r="228" spans="1:33" x14ac:dyDescent="0.25">
      <c r="A228" s="10">
        <v>186</v>
      </c>
      <c r="B228" s="94" t="str">
        <f t="shared" si="70"/>
        <v/>
      </c>
      <c r="C228" s="94"/>
      <c r="D228" s="94"/>
      <c r="E228" s="94"/>
      <c r="F228" s="94"/>
      <c r="G228" s="93" t="str">
        <f t="shared" si="71"/>
        <v/>
      </c>
      <c r="H228" s="93"/>
      <c r="I228" s="93"/>
      <c r="J228" s="77" t="str">
        <f t="shared" si="72"/>
        <v/>
      </c>
      <c r="K228" s="51" t="str">
        <f t="shared" si="73"/>
        <v/>
      </c>
      <c r="L228" s="2" t="str">
        <f t="shared" si="74"/>
        <v/>
      </c>
      <c r="M228" t="str">
        <f t="shared" si="75"/>
        <v/>
      </c>
      <c r="N228" t="str">
        <f t="shared" si="85"/>
        <v/>
      </c>
      <c r="O228" t="str">
        <f t="shared" si="76"/>
        <v/>
      </c>
      <c r="P228" t="str">
        <f t="shared" si="86"/>
        <v/>
      </c>
      <c r="Q228" t="str">
        <f t="shared" si="77"/>
        <v/>
      </c>
      <c r="R228" t="str">
        <f t="shared" si="87"/>
        <v/>
      </c>
      <c r="S228" t="str">
        <f t="shared" si="78"/>
        <v/>
      </c>
      <c r="T228" t="str">
        <f t="shared" si="88"/>
        <v/>
      </c>
      <c r="U228" t="str">
        <f t="shared" si="79"/>
        <v/>
      </c>
      <c r="V228" t="str">
        <f t="shared" si="89"/>
        <v/>
      </c>
      <c r="W228" t="str">
        <f t="shared" si="80"/>
        <v/>
      </c>
      <c r="X228" t="str">
        <f t="shared" si="90"/>
        <v/>
      </c>
      <c r="Y228" t="str">
        <f t="shared" si="81"/>
        <v/>
      </c>
      <c r="Z228" t="str">
        <f t="shared" si="91"/>
        <v/>
      </c>
      <c r="AA228" t="str">
        <f t="shared" si="82"/>
        <v/>
      </c>
      <c r="AB228" t="str">
        <f t="shared" si="92"/>
        <v/>
      </c>
      <c r="AC228" t="str">
        <f t="shared" si="83"/>
        <v/>
      </c>
      <c r="AD228" t="str">
        <f t="shared" si="93"/>
        <v/>
      </c>
      <c r="AE228" t="str">
        <f t="shared" si="84"/>
        <v/>
      </c>
      <c r="AF228" t="str">
        <f t="shared" si="94"/>
        <v/>
      </c>
      <c r="AG228">
        <f>COUNTIF('All Runners'!$A$5:$A$304,A228)</f>
        <v>0</v>
      </c>
    </row>
    <row r="229" spans="1:33" x14ac:dyDescent="0.25">
      <c r="A229" s="10">
        <v>187</v>
      </c>
      <c r="B229" s="94" t="str">
        <f t="shared" si="70"/>
        <v/>
      </c>
      <c r="C229" s="94"/>
      <c r="D229" s="94"/>
      <c r="E229" s="94"/>
      <c r="F229" s="94"/>
      <c r="G229" s="93" t="str">
        <f t="shared" si="71"/>
        <v/>
      </c>
      <c r="H229" s="93"/>
      <c r="I229" s="93"/>
      <c r="J229" s="77" t="str">
        <f t="shared" si="72"/>
        <v/>
      </c>
      <c r="K229" s="51" t="str">
        <f t="shared" si="73"/>
        <v/>
      </c>
      <c r="L229" s="2" t="str">
        <f t="shared" si="74"/>
        <v/>
      </c>
      <c r="M229" t="str">
        <f t="shared" si="75"/>
        <v/>
      </c>
      <c r="N229" t="str">
        <f t="shared" si="85"/>
        <v/>
      </c>
      <c r="O229" t="str">
        <f t="shared" si="76"/>
        <v/>
      </c>
      <c r="P229" t="str">
        <f t="shared" si="86"/>
        <v/>
      </c>
      <c r="Q229" t="str">
        <f t="shared" si="77"/>
        <v/>
      </c>
      <c r="R229" t="str">
        <f t="shared" si="87"/>
        <v/>
      </c>
      <c r="S229" t="str">
        <f t="shared" si="78"/>
        <v/>
      </c>
      <c r="T229" t="str">
        <f t="shared" si="88"/>
        <v/>
      </c>
      <c r="U229" t="str">
        <f t="shared" si="79"/>
        <v/>
      </c>
      <c r="V229" t="str">
        <f t="shared" si="89"/>
        <v/>
      </c>
      <c r="W229" t="str">
        <f t="shared" si="80"/>
        <v/>
      </c>
      <c r="X229" t="str">
        <f t="shared" si="90"/>
        <v/>
      </c>
      <c r="Y229" t="str">
        <f t="shared" si="81"/>
        <v/>
      </c>
      <c r="Z229" t="str">
        <f t="shared" si="91"/>
        <v/>
      </c>
      <c r="AA229" t="str">
        <f t="shared" si="82"/>
        <v/>
      </c>
      <c r="AB229" t="str">
        <f t="shared" si="92"/>
        <v/>
      </c>
      <c r="AC229" t="str">
        <f t="shared" si="83"/>
        <v/>
      </c>
      <c r="AD229" t="str">
        <f t="shared" si="93"/>
        <v/>
      </c>
      <c r="AE229" t="str">
        <f t="shared" si="84"/>
        <v/>
      </c>
      <c r="AF229" t="str">
        <f t="shared" si="94"/>
        <v/>
      </c>
      <c r="AG229">
        <f>COUNTIF('All Runners'!$A$5:$A$304,A229)</f>
        <v>0</v>
      </c>
    </row>
    <row r="230" spans="1:33" x14ac:dyDescent="0.25">
      <c r="A230" s="10">
        <v>188</v>
      </c>
      <c r="B230" s="94" t="str">
        <f t="shared" si="70"/>
        <v/>
      </c>
      <c r="C230" s="94"/>
      <c r="D230" s="94"/>
      <c r="E230" s="94"/>
      <c r="F230" s="94"/>
      <c r="G230" s="93" t="str">
        <f t="shared" si="71"/>
        <v/>
      </c>
      <c r="H230" s="93"/>
      <c r="I230" s="93"/>
      <c r="J230" s="77" t="str">
        <f t="shared" si="72"/>
        <v/>
      </c>
      <c r="K230" s="51" t="str">
        <f t="shared" si="73"/>
        <v/>
      </c>
      <c r="L230" s="2" t="str">
        <f t="shared" si="74"/>
        <v/>
      </c>
      <c r="M230" t="str">
        <f t="shared" si="75"/>
        <v/>
      </c>
      <c r="N230" t="str">
        <f t="shared" si="85"/>
        <v/>
      </c>
      <c r="O230" t="str">
        <f t="shared" si="76"/>
        <v/>
      </c>
      <c r="P230" t="str">
        <f t="shared" si="86"/>
        <v/>
      </c>
      <c r="Q230" t="str">
        <f t="shared" si="77"/>
        <v/>
      </c>
      <c r="R230" t="str">
        <f t="shared" si="87"/>
        <v/>
      </c>
      <c r="S230" t="str">
        <f t="shared" si="78"/>
        <v/>
      </c>
      <c r="T230" t="str">
        <f t="shared" si="88"/>
        <v/>
      </c>
      <c r="U230" t="str">
        <f t="shared" si="79"/>
        <v/>
      </c>
      <c r="V230" t="str">
        <f t="shared" si="89"/>
        <v/>
      </c>
      <c r="W230" t="str">
        <f t="shared" si="80"/>
        <v/>
      </c>
      <c r="X230" t="str">
        <f t="shared" si="90"/>
        <v/>
      </c>
      <c r="Y230" t="str">
        <f t="shared" si="81"/>
        <v/>
      </c>
      <c r="Z230" t="str">
        <f t="shared" si="91"/>
        <v/>
      </c>
      <c r="AA230" t="str">
        <f t="shared" si="82"/>
        <v/>
      </c>
      <c r="AB230" t="str">
        <f t="shared" si="92"/>
        <v/>
      </c>
      <c r="AC230" t="str">
        <f t="shared" si="83"/>
        <v/>
      </c>
      <c r="AD230" t="str">
        <f t="shared" si="93"/>
        <v/>
      </c>
      <c r="AE230" t="str">
        <f t="shared" si="84"/>
        <v/>
      </c>
      <c r="AF230" t="str">
        <f t="shared" si="94"/>
        <v/>
      </c>
      <c r="AG230">
        <f>COUNTIF('All Runners'!$A$5:$A$304,A230)</f>
        <v>0</v>
      </c>
    </row>
    <row r="231" spans="1:33" x14ac:dyDescent="0.25">
      <c r="A231" s="10">
        <v>189</v>
      </c>
      <c r="B231" s="94" t="str">
        <f t="shared" si="70"/>
        <v/>
      </c>
      <c r="C231" s="94"/>
      <c r="D231" s="94"/>
      <c r="E231" s="94"/>
      <c r="F231" s="94"/>
      <c r="G231" s="93" t="str">
        <f t="shared" si="71"/>
        <v/>
      </c>
      <c r="H231" s="93"/>
      <c r="I231" s="93"/>
      <c r="J231" s="77" t="str">
        <f t="shared" si="72"/>
        <v/>
      </c>
      <c r="K231" s="51" t="str">
        <f t="shared" si="73"/>
        <v/>
      </c>
      <c r="L231" s="2" t="str">
        <f t="shared" si="74"/>
        <v/>
      </c>
      <c r="M231" t="str">
        <f t="shared" si="75"/>
        <v/>
      </c>
      <c r="N231" t="str">
        <f t="shared" si="85"/>
        <v/>
      </c>
      <c r="O231" t="str">
        <f t="shared" si="76"/>
        <v/>
      </c>
      <c r="P231" t="str">
        <f t="shared" si="86"/>
        <v/>
      </c>
      <c r="Q231" t="str">
        <f t="shared" si="77"/>
        <v/>
      </c>
      <c r="R231" t="str">
        <f t="shared" si="87"/>
        <v/>
      </c>
      <c r="S231" t="str">
        <f t="shared" si="78"/>
        <v/>
      </c>
      <c r="T231" t="str">
        <f t="shared" si="88"/>
        <v/>
      </c>
      <c r="U231" t="str">
        <f t="shared" si="79"/>
        <v/>
      </c>
      <c r="V231" t="str">
        <f t="shared" si="89"/>
        <v/>
      </c>
      <c r="W231" t="str">
        <f t="shared" si="80"/>
        <v/>
      </c>
      <c r="X231" t="str">
        <f t="shared" si="90"/>
        <v/>
      </c>
      <c r="Y231" t="str">
        <f t="shared" si="81"/>
        <v/>
      </c>
      <c r="Z231" t="str">
        <f t="shared" si="91"/>
        <v/>
      </c>
      <c r="AA231" t="str">
        <f t="shared" si="82"/>
        <v/>
      </c>
      <c r="AB231" t="str">
        <f t="shared" si="92"/>
        <v/>
      </c>
      <c r="AC231" t="str">
        <f t="shared" si="83"/>
        <v/>
      </c>
      <c r="AD231" t="str">
        <f t="shared" si="93"/>
        <v/>
      </c>
      <c r="AE231" t="str">
        <f t="shared" si="84"/>
        <v/>
      </c>
      <c r="AF231" t="str">
        <f t="shared" si="94"/>
        <v/>
      </c>
      <c r="AG231">
        <f>COUNTIF('All Runners'!$A$5:$A$304,A231)</f>
        <v>0</v>
      </c>
    </row>
    <row r="232" spans="1:33" x14ac:dyDescent="0.25">
      <c r="A232" s="10">
        <v>190</v>
      </c>
      <c r="B232" s="94" t="str">
        <f t="shared" si="70"/>
        <v/>
      </c>
      <c r="C232" s="94"/>
      <c r="D232" s="94"/>
      <c r="E232" s="94"/>
      <c r="F232" s="94"/>
      <c r="G232" s="93" t="str">
        <f t="shared" si="71"/>
        <v/>
      </c>
      <c r="H232" s="93"/>
      <c r="I232" s="93"/>
      <c r="J232" s="77" t="str">
        <f t="shared" si="72"/>
        <v/>
      </c>
      <c r="K232" s="51" t="str">
        <f t="shared" si="73"/>
        <v/>
      </c>
      <c r="L232" s="2" t="str">
        <f t="shared" si="74"/>
        <v/>
      </c>
      <c r="M232" t="str">
        <f t="shared" si="75"/>
        <v/>
      </c>
      <c r="N232" t="str">
        <f t="shared" si="85"/>
        <v/>
      </c>
      <c r="O232" t="str">
        <f t="shared" si="76"/>
        <v/>
      </c>
      <c r="P232" t="str">
        <f t="shared" si="86"/>
        <v/>
      </c>
      <c r="Q232" t="str">
        <f t="shared" si="77"/>
        <v/>
      </c>
      <c r="R232" t="str">
        <f t="shared" si="87"/>
        <v/>
      </c>
      <c r="S232" t="str">
        <f t="shared" si="78"/>
        <v/>
      </c>
      <c r="T232" t="str">
        <f t="shared" si="88"/>
        <v/>
      </c>
      <c r="U232" t="str">
        <f t="shared" si="79"/>
        <v/>
      </c>
      <c r="V232" t="str">
        <f t="shared" si="89"/>
        <v/>
      </c>
      <c r="W232" t="str">
        <f t="shared" si="80"/>
        <v/>
      </c>
      <c r="X232" t="str">
        <f t="shared" si="90"/>
        <v/>
      </c>
      <c r="Y232" t="str">
        <f t="shared" si="81"/>
        <v/>
      </c>
      <c r="Z232" t="str">
        <f t="shared" si="91"/>
        <v/>
      </c>
      <c r="AA232" t="str">
        <f t="shared" si="82"/>
        <v/>
      </c>
      <c r="AB232" t="str">
        <f t="shared" si="92"/>
        <v/>
      </c>
      <c r="AC232" t="str">
        <f t="shared" si="83"/>
        <v/>
      </c>
      <c r="AD232" t="str">
        <f t="shared" si="93"/>
        <v/>
      </c>
      <c r="AE232" t="str">
        <f t="shared" si="84"/>
        <v/>
      </c>
      <c r="AF232" t="str">
        <f t="shared" si="94"/>
        <v/>
      </c>
      <c r="AG232">
        <f>COUNTIF('All Runners'!$A$5:$A$304,A232)</f>
        <v>0</v>
      </c>
    </row>
    <row r="233" spans="1:33" x14ac:dyDescent="0.25">
      <c r="A233" s="10">
        <v>191</v>
      </c>
      <c r="B233" s="94" t="str">
        <f t="shared" si="70"/>
        <v/>
      </c>
      <c r="C233" s="94"/>
      <c r="D233" s="94"/>
      <c r="E233" s="94"/>
      <c r="F233" s="94"/>
      <c r="G233" s="93" t="str">
        <f t="shared" si="71"/>
        <v/>
      </c>
      <c r="H233" s="93"/>
      <c r="I233" s="93"/>
      <c r="J233" s="77" t="str">
        <f t="shared" si="72"/>
        <v/>
      </c>
      <c r="K233" s="51" t="str">
        <f t="shared" si="73"/>
        <v/>
      </c>
      <c r="L233" s="2" t="str">
        <f t="shared" si="74"/>
        <v/>
      </c>
      <c r="M233" t="str">
        <f t="shared" si="75"/>
        <v/>
      </c>
      <c r="N233" t="str">
        <f t="shared" si="85"/>
        <v/>
      </c>
      <c r="O233" t="str">
        <f t="shared" si="76"/>
        <v/>
      </c>
      <c r="P233" t="str">
        <f t="shared" si="86"/>
        <v/>
      </c>
      <c r="Q233" t="str">
        <f t="shared" si="77"/>
        <v/>
      </c>
      <c r="R233" t="str">
        <f t="shared" si="87"/>
        <v/>
      </c>
      <c r="S233" t="str">
        <f t="shared" si="78"/>
        <v/>
      </c>
      <c r="T233" t="str">
        <f t="shared" si="88"/>
        <v/>
      </c>
      <c r="U233" t="str">
        <f t="shared" si="79"/>
        <v/>
      </c>
      <c r="V233" t="str">
        <f t="shared" si="89"/>
        <v/>
      </c>
      <c r="W233" t="str">
        <f t="shared" si="80"/>
        <v/>
      </c>
      <c r="X233" t="str">
        <f t="shared" si="90"/>
        <v/>
      </c>
      <c r="Y233" t="str">
        <f t="shared" si="81"/>
        <v/>
      </c>
      <c r="Z233" t="str">
        <f t="shared" si="91"/>
        <v/>
      </c>
      <c r="AA233" t="str">
        <f t="shared" si="82"/>
        <v/>
      </c>
      <c r="AB233" t="str">
        <f t="shared" si="92"/>
        <v/>
      </c>
      <c r="AC233" t="str">
        <f t="shared" si="83"/>
        <v/>
      </c>
      <c r="AD233" t="str">
        <f t="shared" si="93"/>
        <v/>
      </c>
      <c r="AE233" t="str">
        <f t="shared" si="84"/>
        <v/>
      </c>
      <c r="AF233" t="str">
        <f t="shared" si="94"/>
        <v/>
      </c>
      <c r="AG233">
        <f>COUNTIF('All Runners'!$A$5:$A$304,A233)</f>
        <v>0</v>
      </c>
    </row>
    <row r="234" spans="1:33" x14ac:dyDescent="0.25">
      <c r="A234" s="10">
        <v>192</v>
      </c>
      <c r="B234" s="94" t="str">
        <f t="shared" si="70"/>
        <v/>
      </c>
      <c r="C234" s="94"/>
      <c r="D234" s="94"/>
      <c r="E234" s="94"/>
      <c r="F234" s="94"/>
      <c r="G234" s="93" t="str">
        <f t="shared" si="71"/>
        <v/>
      </c>
      <c r="H234" s="93"/>
      <c r="I234" s="93"/>
      <c r="J234" s="77" t="str">
        <f t="shared" si="72"/>
        <v/>
      </c>
      <c r="K234" s="51" t="str">
        <f t="shared" si="73"/>
        <v/>
      </c>
      <c r="L234" s="2" t="str">
        <f t="shared" si="74"/>
        <v/>
      </c>
      <c r="M234" t="str">
        <f t="shared" si="75"/>
        <v/>
      </c>
      <c r="N234" t="str">
        <f t="shared" si="85"/>
        <v/>
      </c>
      <c r="O234" t="str">
        <f t="shared" si="76"/>
        <v/>
      </c>
      <c r="P234" t="str">
        <f t="shared" si="86"/>
        <v/>
      </c>
      <c r="Q234" t="str">
        <f t="shared" si="77"/>
        <v/>
      </c>
      <c r="R234" t="str">
        <f t="shared" si="87"/>
        <v/>
      </c>
      <c r="S234" t="str">
        <f t="shared" si="78"/>
        <v/>
      </c>
      <c r="T234" t="str">
        <f t="shared" si="88"/>
        <v/>
      </c>
      <c r="U234" t="str">
        <f t="shared" si="79"/>
        <v/>
      </c>
      <c r="V234" t="str">
        <f t="shared" si="89"/>
        <v/>
      </c>
      <c r="W234" t="str">
        <f t="shared" si="80"/>
        <v/>
      </c>
      <c r="X234" t="str">
        <f t="shared" si="90"/>
        <v/>
      </c>
      <c r="Y234" t="str">
        <f t="shared" si="81"/>
        <v/>
      </c>
      <c r="Z234" t="str">
        <f t="shared" si="91"/>
        <v/>
      </c>
      <c r="AA234" t="str">
        <f t="shared" si="82"/>
        <v/>
      </c>
      <c r="AB234" t="str">
        <f t="shared" si="92"/>
        <v/>
      </c>
      <c r="AC234" t="str">
        <f t="shared" si="83"/>
        <v/>
      </c>
      <c r="AD234" t="str">
        <f t="shared" si="93"/>
        <v/>
      </c>
      <c r="AE234" t="str">
        <f t="shared" si="84"/>
        <v/>
      </c>
      <c r="AF234" t="str">
        <f t="shared" si="94"/>
        <v/>
      </c>
      <c r="AG234">
        <f>COUNTIF('All Runners'!$A$5:$A$304,A234)</f>
        <v>0</v>
      </c>
    </row>
    <row r="235" spans="1:33" x14ac:dyDescent="0.25">
      <c r="A235" s="10">
        <v>193</v>
      </c>
      <c r="B235" s="94" t="str">
        <f t="shared" ref="B235:B298" si="95">IFERROR(VLOOKUP(A235,RunnerTable,2,FALSE),"")</f>
        <v/>
      </c>
      <c r="C235" s="94"/>
      <c r="D235" s="94"/>
      <c r="E235" s="94"/>
      <c r="F235" s="94"/>
      <c r="G235" s="93" t="str">
        <f t="shared" ref="G235:G298" si="96">IFERROR(VLOOKUP(A235,RunnerTable,3,FALSE),"")</f>
        <v/>
      </c>
      <c r="H235" s="93"/>
      <c r="I235" s="93"/>
      <c r="J235" s="77" t="str">
        <f t="shared" ref="J235:J298" si="97">IFERROR(VLOOKUP($A235,RunnerTable,6,FALSE),"")</f>
        <v/>
      </c>
      <c r="K235" s="51" t="str">
        <f t="shared" ref="K235:K298" si="98">IFERROR(VLOOKUP(A235,RunnerTable,4,FALSE),"")</f>
        <v/>
      </c>
      <c r="L235" s="2" t="str">
        <f t="shared" ref="L235:L298" si="99">IFERROR(VLOOKUP(A235,RunnerTable,5,FALSE),"")</f>
        <v/>
      </c>
      <c r="M235" t="str">
        <f t="shared" ref="M235:M298" si="100">IF(AND($L235&lt;=8,OR($G235=_Abb1,$G235=_Abb2)),$A235,"")</f>
        <v/>
      </c>
      <c r="N235" t="str">
        <f t="shared" si="85"/>
        <v/>
      </c>
      <c r="O235" t="str">
        <f t="shared" ref="O235:O298" si="101">IF(AND($L235&lt;=8,OR($G235=_Abb1,$G235=_Abb3)),$A235,"")</f>
        <v/>
      </c>
      <c r="P235" t="str">
        <f t="shared" si="86"/>
        <v/>
      </c>
      <c r="Q235" t="str">
        <f t="shared" ref="Q235:Q298" si="102">IF(AND($L235&lt;=8,OR($G235=_Abb1,$G235=_Abb4)),$A235,"")</f>
        <v/>
      </c>
      <c r="R235" t="str">
        <f t="shared" si="87"/>
        <v/>
      </c>
      <c r="S235" t="str">
        <f t="shared" ref="S235:S298" si="103">IF(AND($L235&lt;=8,OR($G235=_Abb1,$G235=_Abb5)),$A235,"")</f>
        <v/>
      </c>
      <c r="T235" t="str">
        <f t="shared" si="88"/>
        <v/>
      </c>
      <c r="U235" t="str">
        <f t="shared" ref="U235:U298" si="104">IF(AND($L235&lt;=8,OR($G235=_Abb2,$G235=_Abb3)),$A235,"")</f>
        <v/>
      </c>
      <c r="V235" t="str">
        <f t="shared" si="89"/>
        <v/>
      </c>
      <c r="W235" t="str">
        <f t="shared" ref="W235:W298" si="105">IF(AND($L235&lt;=8,OR($G235=_Abb2,$G235=_Abb4)),$A235,"")</f>
        <v/>
      </c>
      <c r="X235" t="str">
        <f t="shared" si="90"/>
        <v/>
      </c>
      <c r="Y235" t="str">
        <f t="shared" ref="Y235:Y298" si="106">IF(AND($L235&lt;=8,OR($G235=_Abb2,$G235=_Abb5)),$A235,"")</f>
        <v/>
      </c>
      <c r="Z235" t="str">
        <f t="shared" si="91"/>
        <v/>
      </c>
      <c r="AA235" t="str">
        <f t="shared" ref="AA235:AA298" si="107">IF(AND($L235&lt;=8,OR($G235=_Abb3,$G235=_Abb4)),$A235,"")</f>
        <v/>
      </c>
      <c r="AB235" t="str">
        <f t="shared" si="92"/>
        <v/>
      </c>
      <c r="AC235" t="str">
        <f t="shared" ref="AC235:AC298" si="108">IF(AND($L235&lt;=8,OR($G235=_Abb3,$G235=_Abb5)),$A235,"")</f>
        <v/>
      </c>
      <c r="AD235" t="str">
        <f t="shared" si="93"/>
        <v/>
      </c>
      <c r="AE235" t="str">
        <f t="shared" ref="AE235:AE298" si="109">IF(AND($L235&lt;=8,OR($G235=_Abb4,$G235=_Abb5)),$A235,"")</f>
        <v/>
      </c>
      <c r="AF235" t="str">
        <f t="shared" si="94"/>
        <v/>
      </c>
      <c r="AG235">
        <f>COUNTIF('All Runners'!$A$5:$A$304,A235)</f>
        <v>0</v>
      </c>
    </row>
    <row r="236" spans="1:33" x14ac:dyDescent="0.25">
      <c r="A236" s="10">
        <v>194</v>
      </c>
      <c r="B236" s="94" t="str">
        <f t="shared" si="95"/>
        <v/>
      </c>
      <c r="C236" s="94"/>
      <c r="D236" s="94"/>
      <c r="E236" s="94"/>
      <c r="F236" s="94"/>
      <c r="G236" s="93" t="str">
        <f t="shared" si="96"/>
        <v/>
      </c>
      <c r="H236" s="93"/>
      <c r="I236" s="93"/>
      <c r="J236" s="77" t="str">
        <f t="shared" si="97"/>
        <v/>
      </c>
      <c r="K236" s="51" t="str">
        <f t="shared" si="98"/>
        <v/>
      </c>
      <c r="L236" s="2" t="str">
        <f t="shared" si="99"/>
        <v/>
      </c>
      <c r="M236" t="str">
        <f t="shared" si="100"/>
        <v/>
      </c>
      <c r="N236" t="str">
        <f t="shared" ref="N236:N299" si="110">IF(M236&lt;&gt;"",RANK(M236,M$43:M$342,1),"")</f>
        <v/>
      </c>
      <c r="O236" t="str">
        <f t="shared" si="101"/>
        <v/>
      </c>
      <c r="P236" t="str">
        <f t="shared" ref="P236:P299" si="111">IF(O236&lt;&gt;"",RANK(O236,O$43:O$342,1),"")</f>
        <v/>
      </c>
      <c r="Q236" t="str">
        <f t="shared" si="102"/>
        <v/>
      </c>
      <c r="R236" t="str">
        <f t="shared" ref="R236:R299" si="112">IF(Q236&lt;&gt;"",RANK(Q236,Q$43:Q$342,1),"")</f>
        <v/>
      </c>
      <c r="S236" t="str">
        <f t="shared" si="103"/>
        <v/>
      </c>
      <c r="T236" t="str">
        <f t="shared" ref="T236:T299" si="113">IF(S236&lt;&gt;"",RANK(S236,S$43:S$342,1),"")</f>
        <v/>
      </c>
      <c r="U236" t="str">
        <f t="shared" si="104"/>
        <v/>
      </c>
      <c r="V236" t="str">
        <f t="shared" ref="V236:V299" si="114">IF(U236&lt;&gt;"",RANK(U236,U$43:U$342,1),"")</f>
        <v/>
      </c>
      <c r="W236" t="str">
        <f t="shared" si="105"/>
        <v/>
      </c>
      <c r="X236" t="str">
        <f t="shared" ref="X236:X299" si="115">IF(W236&lt;&gt;"",RANK(W236,W$43:W$342,1),"")</f>
        <v/>
      </c>
      <c r="Y236" t="str">
        <f t="shared" si="106"/>
        <v/>
      </c>
      <c r="Z236" t="str">
        <f t="shared" ref="Z236:Z299" si="116">IF(Y236&lt;&gt;"",RANK(Y236,Y$43:Y$342,1),"")</f>
        <v/>
      </c>
      <c r="AA236" t="str">
        <f t="shared" si="107"/>
        <v/>
      </c>
      <c r="AB236" t="str">
        <f t="shared" ref="AB236:AB299" si="117">IF(AA236&lt;&gt;"",RANK(AA236,AA$43:AA$342,1),"")</f>
        <v/>
      </c>
      <c r="AC236" t="str">
        <f t="shared" si="108"/>
        <v/>
      </c>
      <c r="AD236" t="str">
        <f t="shared" ref="AD236:AD299" si="118">IF(AC236&lt;&gt;"",RANK(AC236,AC$43:AC$342,1),"")</f>
        <v/>
      </c>
      <c r="AE236" t="str">
        <f t="shared" si="109"/>
        <v/>
      </c>
      <c r="AF236" t="str">
        <f t="shared" ref="AF236:AF299" si="119">IF(AE236&lt;&gt;"",RANK(AE236,AE$43:AE$342,1),"")</f>
        <v/>
      </c>
      <c r="AG236">
        <f>COUNTIF('All Runners'!$A$5:$A$304,A236)</f>
        <v>0</v>
      </c>
    </row>
    <row r="237" spans="1:33" x14ac:dyDescent="0.25">
      <c r="A237" s="10">
        <v>195</v>
      </c>
      <c r="B237" s="94" t="str">
        <f t="shared" si="95"/>
        <v/>
      </c>
      <c r="C237" s="94"/>
      <c r="D237" s="94"/>
      <c r="E237" s="94"/>
      <c r="F237" s="94"/>
      <c r="G237" s="93" t="str">
        <f t="shared" si="96"/>
        <v/>
      </c>
      <c r="H237" s="93"/>
      <c r="I237" s="93"/>
      <c r="J237" s="77" t="str">
        <f t="shared" si="97"/>
        <v/>
      </c>
      <c r="K237" s="51" t="str">
        <f t="shared" si="98"/>
        <v/>
      </c>
      <c r="L237" s="2" t="str">
        <f t="shared" si="99"/>
        <v/>
      </c>
      <c r="M237" t="str">
        <f t="shared" si="100"/>
        <v/>
      </c>
      <c r="N237" t="str">
        <f t="shared" si="110"/>
        <v/>
      </c>
      <c r="O237" t="str">
        <f t="shared" si="101"/>
        <v/>
      </c>
      <c r="P237" t="str">
        <f t="shared" si="111"/>
        <v/>
      </c>
      <c r="Q237" t="str">
        <f t="shared" si="102"/>
        <v/>
      </c>
      <c r="R237" t="str">
        <f t="shared" si="112"/>
        <v/>
      </c>
      <c r="S237" t="str">
        <f t="shared" si="103"/>
        <v/>
      </c>
      <c r="T237" t="str">
        <f t="shared" si="113"/>
        <v/>
      </c>
      <c r="U237" t="str">
        <f t="shared" si="104"/>
        <v/>
      </c>
      <c r="V237" t="str">
        <f t="shared" si="114"/>
        <v/>
      </c>
      <c r="W237" t="str">
        <f t="shared" si="105"/>
        <v/>
      </c>
      <c r="X237" t="str">
        <f t="shared" si="115"/>
        <v/>
      </c>
      <c r="Y237" t="str">
        <f t="shared" si="106"/>
        <v/>
      </c>
      <c r="Z237" t="str">
        <f t="shared" si="116"/>
        <v/>
      </c>
      <c r="AA237" t="str">
        <f t="shared" si="107"/>
        <v/>
      </c>
      <c r="AB237" t="str">
        <f t="shared" si="117"/>
        <v/>
      </c>
      <c r="AC237" t="str">
        <f t="shared" si="108"/>
        <v/>
      </c>
      <c r="AD237" t="str">
        <f t="shared" si="118"/>
        <v/>
      </c>
      <c r="AE237" t="str">
        <f t="shared" si="109"/>
        <v/>
      </c>
      <c r="AF237" t="str">
        <f t="shared" si="119"/>
        <v/>
      </c>
      <c r="AG237">
        <f>COUNTIF('All Runners'!$A$5:$A$304,A237)</f>
        <v>0</v>
      </c>
    </row>
    <row r="238" spans="1:33" x14ac:dyDescent="0.25">
      <c r="A238" s="10">
        <v>196</v>
      </c>
      <c r="B238" s="94" t="str">
        <f t="shared" si="95"/>
        <v/>
      </c>
      <c r="C238" s="94"/>
      <c r="D238" s="94"/>
      <c r="E238" s="94"/>
      <c r="F238" s="94"/>
      <c r="G238" s="93" t="str">
        <f t="shared" si="96"/>
        <v/>
      </c>
      <c r="H238" s="93"/>
      <c r="I238" s="93"/>
      <c r="J238" s="77" t="str">
        <f t="shared" si="97"/>
        <v/>
      </c>
      <c r="K238" s="51" t="str">
        <f t="shared" si="98"/>
        <v/>
      </c>
      <c r="L238" s="2" t="str">
        <f t="shared" si="99"/>
        <v/>
      </c>
      <c r="M238" t="str">
        <f t="shared" si="100"/>
        <v/>
      </c>
      <c r="N238" t="str">
        <f t="shared" si="110"/>
        <v/>
      </c>
      <c r="O238" t="str">
        <f t="shared" si="101"/>
        <v/>
      </c>
      <c r="P238" t="str">
        <f t="shared" si="111"/>
        <v/>
      </c>
      <c r="Q238" t="str">
        <f t="shared" si="102"/>
        <v/>
      </c>
      <c r="R238" t="str">
        <f t="shared" si="112"/>
        <v/>
      </c>
      <c r="S238" t="str">
        <f t="shared" si="103"/>
        <v/>
      </c>
      <c r="T238" t="str">
        <f t="shared" si="113"/>
        <v/>
      </c>
      <c r="U238" t="str">
        <f t="shared" si="104"/>
        <v/>
      </c>
      <c r="V238" t="str">
        <f t="shared" si="114"/>
        <v/>
      </c>
      <c r="W238" t="str">
        <f t="shared" si="105"/>
        <v/>
      </c>
      <c r="X238" t="str">
        <f t="shared" si="115"/>
        <v/>
      </c>
      <c r="Y238" t="str">
        <f t="shared" si="106"/>
        <v/>
      </c>
      <c r="Z238" t="str">
        <f t="shared" si="116"/>
        <v/>
      </c>
      <c r="AA238" t="str">
        <f t="shared" si="107"/>
        <v/>
      </c>
      <c r="AB238" t="str">
        <f t="shared" si="117"/>
        <v/>
      </c>
      <c r="AC238" t="str">
        <f t="shared" si="108"/>
        <v/>
      </c>
      <c r="AD238" t="str">
        <f t="shared" si="118"/>
        <v/>
      </c>
      <c r="AE238" t="str">
        <f t="shared" si="109"/>
        <v/>
      </c>
      <c r="AF238" t="str">
        <f t="shared" si="119"/>
        <v/>
      </c>
      <c r="AG238">
        <f>COUNTIF('All Runners'!$A$5:$A$304,A238)</f>
        <v>0</v>
      </c>
    </row>
    <row r="239" spans="1:33" x14ac:dyDescent="0.25">
      <c r="A239" s="10">
        <v>197</v>
      </c>
      <c r="B239" s="94" t="str">
        <f t="shared" si="95"/>
        <v/>
      </c>
      <c r="C239" s="94"/>
      <c r="D239" s="94"/>
      <c r="E239" s="94"/>
      <c r="F239" s="94"/>
      <c r="G239" s="93" t="str">
        <f t="shared" si="96"/>
        <v/>
      </c>
      <c r="H239" s="93"/>
      <c r="I239" s="93"/>
      <c r="J239" s="77" t="str">
        <f t="shared" si="97"/>
        <v/>
      </c>
      <c r="K239" s="51" t="str">
        <f t="shared" si="98"/>
        <v/>
      </c>
      <c r="L239" s="2" t="str">
        <f t="shared" si="99"/>
        <v/>
      </c>
      <c r="M239" t="str">
        <f t="shared" si="100"/>
        <v/>
      </c>
      <c r="N239" t="str">
        <f t="shared" si="110"/>
        <v/>
      </c>
      <c r="O239" t="str">
        <f t="shared" si="101"/>
        <v/>
      </c>
      <c r="P239" t="str">
        <f t="shared" si="111"/>
        <v/>
      </c>
      <c r="Q239" t="str">
        <f t="shared" si="102"/>
        <v/>
      </c>
      <c r="R239" t="str">
        <f t="shared" si="112"/>
        <v/>
      </c>
      <c r="S239" t="str">
        <f t="shared" si="103"/>
        <v/>
      </c>
      <c r="T239" t="str">
        <f t="shared" si="113"/>
        <v/>
      </c>
      <c r="U239" t="str">
        <f t="shared" si="104"/>
        <v/>
      </c>
      <c r="V239" t="str">
        <f t="shared" si="114"/>
        <v/>
      </c>
      <c r="W239" t="str">
        <f t="shared" si="105"/>
        <v/>
      </c>
      <c r="X239" t="str">
        <f t="shared" si="115"/>
        <v/>
      </c>
      <c r="Y239" t="str">
        <f t="shared" si="106"/>
        <v/>
      </c>
      <c r="Z239" t="str">
        <f t="shared" si="116"/>
        <v/>
      </c>
      <c r="AA239" t="str">
        <f t="shared" si="107"/>
        <v/>
      </c>
      <c r="AB239" t="str">
        <f t="shared" si="117"/>
        <v/>
      </c>
      <c r="AC239" t="str">
        <f t="shared" si="108"/>
        <v/>
      </c>
      <c r="AD239" t="str">
        <f t="shared" si="118"/>
        <v/>
      </c>
      <c r="AE239" t="str">
        <f t="shared" si="109"/>
        <v/>
      </c>
      <c r="AF239" t="str">
        <f t="shared" si="119"/>
        <v/>
      </c>
      <c r="AG239">
        <f>COUNTIF('All Runners'!$A$5:$A$304,A239)</f>
        <v>0</v>
      </c>
    </row>
    <row r="240" spans="1:33" x14ac:dyDescent="0.25">
      <c r="A240" s="10">
        <v>198</v>
      </c>
      <c r="B240" s="94" t="str">
        <f t="shared" si="95"/>
        <v/>
      </c>
      <c r="C240" s="94"/>
      <c r="D240" s="94"/>
      <c r="E240" s="94"/>
      <c r="F240" s="94"/>
      <c r="G240" s="93" t="str">
        <f t="shared" si="96"/>
        <v/>
      </c>
      <c r="H240" s="93"/>
      <c r="I240" s="93"/>
      <c r="J240" s="77" t="str">
        <f t="shared" si="97"/>
        <v/>
      </c>
      <c r="K240" s="51" t="str">
        <f t="shared" si="98"/>
        <v/>
      </c>
      <c r="L240" s="2" t="str">
        <f t="shared" si="99"/>
        <v/>
      </c>
      <c r="M240" t="str">
        <f t="shared" si="100"/>
        <v/>
      </c>
      <c r="N240" t="str">
        <f t="shared" si="110"/>
        <v/>
      </c>
      <c r="O240" t="str">
        <f t="shared" si="101"/>
        <v/>
      </c>
      <c r="P240" t="str">
        <f t="shared" si="111"/>
        <v/>
      </c>
      <c r="Q240" t="str">
        <f t="shared" si="102"/>
        <v/>
      </c>
      <c r="R240" t="str">
        <f t="shared" si="112"/>
        <v/>
      </c>
      <c r="S240" t="str">
        <f t="shared" si="103"/>
        <v/>
      </c>
      <c r="T240" t="str">
        <f t="shared" si="113"/>
        <v/>
      </c>
      <c r="U240" t="str">
        <f t="shared" si="104"/>
        <v/>
      </c>
      <c r="V240" t="str">
        <f t="shared" si="114"/>
        <v/>
      </c>
      <c r="W240" t="str">
        <f t="shared" si="105"/>
        <v/>
      </c>
      <c r="X240" t="str">
        <f t="shared" si="115"/>
        <v/>
      </c>
      <c r="Y240" t="str">
        <f t="shared" si="106"/>
        <v/>
      </c>
      <c r="Z240" t="str">
        <f t="shared" si="116"/>
        <v/>
      </c>
      <c r="AA240" t="str">
        <f t="shared" si="107"/>
        <v/>
      </c>
      <c r="AB240" t="str">
        <f t="shared" si="117"/>
        <v/>
      </c>
      <c r="AC240" t="str">
        <f t="shared" si="108"/>
        <v/>
      </c>
      <c r="AD240" t="str">
        <f t="shared" si="118"/>
        <v/>
      </c>
      <c r="AE240" t="str">
        <f t="shared" si="109"/>
        <v/>
      </c>
      <c r="AF240" t="str">
        <f t="shared" si="119"/>
        <v/>
      </c>
      <c r="AG240">
        <f>COUNTIF('All Runners'!$A$5:$A$304,A240)</f>
        <v>0</v>
      </c>
    </row>
    <row r="241" spans="1:33" x14ac:dyDescent="0.25">
      <c r="A241" s="10">
        <v>199</v>
      </c>
      <c r="B241" s="94" t="str">
        <f t="shared" si="95"/>
        <v/>
      </c>
      <c r="C241" s="94"/>
      <c r="D241" s="94"/>
      <c r="E241" s="94"/>
      <c r="F241" s="94"/>
      <c r="G241" s="93" t="str">
        <f t="shared" si="96"/>
        <v/>
      </c>
      <c r="H241" s="93"/>
      <c r="I241" s="93"/>
      <c r="J241" s="77" t="str">
        <f t="shared" si="97"/>
        <v/>
      </c>
      <c r="K241" s="51" t="str">
        <f t="shared" si="98"/>
        <v/>
      </c>
      <c r="L241" s="2" t="str">
        <f t="shared" si="99"/>
        <v/>
      </c>
      <c r="M241" t="str">
        <f t="shared" si="100"/>
        <v/>
      </c>
      <c r="N241" t="str">
        <f t="shared" si="110"/>
        <v/>
      </c>
      <c r="O241" t="str">
        <f t="shared" si="101"/>
        <v/>
      </c>
      <c r="P241" t="str">
        <f t="shared" si="111"/>
        <v/>
      </c>
      <c r="Q241" t="str">
        <f t="shared" si="102"/>
        <v/>
      </c>
      <c r="R241" t="str">
        <f t="shared" si="112"/>
        <v/>
      </c>
      <c r="S241" t="str">
        <f t="shared" si="103"/>
        <v/>
      </c>
      <c r="T241" t="str">
        <f t="shared" si="113"/>
        <v/>
      </c>
      <c r="U241" t="str">
        <f t="shared" si="104"/>
        <v/>
      </c>
      <c r="V241" t="str">
        <f t="shared" si="114"/>
        <v/>
      </c>
      <c r="W241" t="str">
        <f t="shared" si="105"/>
        <v/>
      </c>
      <c r="X241" t="str">
        <f t="shared" si="115"/>
        <v/>
      </c>
      <c r="Y241" t="str">
        <f t="shared" si="106"/>
        <v/>
      </c>
      <c r="Z241" t="str">
        <f t="shared" si="116"/>
        <v/>
      </c>
      <c r="AA241" t="str">
        <f t="shared" si="107"/>
        <v/>
      </c>
      <c r="AB241" t="str">
        <f t="shared" si="117"/>
        <v/>
      </c>
      <c r="AC241" t="str">
        <f t="shared" si="108"/>
        <v/>
      </c>
      <c r="AD241" t="str">
        <f t="shared" si="118"/>
        <v/>
      </c>
      <c r="AE241" t="str">
        <f t="shared" si="109"/>
        <v/>
      </c>
      <c r="AF241" t="str">
        <f t="shared" si="119"/>
        <v/>
      </c>
      <c r="AG241">
        <f>COUNTIF('All Runners'!$A$5:$A$304,A241)</f>
        <v>0</v>
      </c>
    </row>
    <row r="242" spans="1:33" x14ac:dyDescent="0.25">
      <c r="A242" s="10">
        <v>200</v>
      </c>
      <c r="B242" s="94" t="str">
        <f t="shared" si="95"/>
        <v/>
      </c>
      <c r="C242" s="94"/>
      <c r="D242" s="94"/>
      <c r="E242" s="94"/>
      <c r="F242" s="94"/>
      <c r="G242" s="93" t="str">
        <f t="shared" si="96"/>
        <v/>
      </c>
      <c r="H242" s="93"/>
      <c r="I242" s="93"/>
      <c r="J242" s="77" t="str">
        <f t="shared" si="97"/>
        <v/>
      </c>
      <c r="K242" s="51" t="str">
        <f t="shared" si="98"/>
        <v/>
      </c>
      <c r="L242" s="2" t="str">
        <f t="shared" si="99"/>
        <v/>
      </c>
      <c r="M242" t="str">
        <f t="shared" si="100"/>
        <v/>
      </c>
      <c r="N242" t="str">
        <f t="shared" si="110"/>
        <v/>
      </c>
      <c r="O242" t="str">
        <f t="shared" si="101"/>
        <v/>
      </c>
      <c r="P242" t="str">
        <f t="shared" si="111"/>
        <v/>
      </c>
      <c r="Q242" t="str">
        <f t="shared" si="102"/>
        <v/>
      </c>
      <c r="R242" t="str">
        <f t="shared" si="112"/>
        <v/>
      </c>
      <c r="S242" t="str">
        <f t="shared" si="103"/>
        <v/>
      </c>
      <c r="T242" t="str">
        <f t="shared" si="113"/>
        <v/>
      </c>
      <c r="U242" t="str">
        <f t="shared" si="104"/>
        <v/>
      </c>
      <c r="V242" t="str">
        <f t="shared" si="114"/>
        <v/>
      </c>
      <c r="W242" t="str">
        <f t="shared" si="105"/>
        <v/>
      </c>
      <c r="X242" t="str">
        <f t="shared" si="115"/>
        <v/>
      </c>
      <c r="Y242" t="str">
        <f t="shared" si="106"/>
        <v/>
      </c>
      <c r="Z242" t="str">
        <f t="shared" si="116"/>
        <v/>
      </c>
      <c r="AA242" t="str">
        <f t="shared" si="107"/>
        <v/>
      </c>
      <c r="AB242" t="str">
        <f t="shared" si="117"/>
        <v/>
      </c>
      <c r="AC242" t="str">
        <f t="shared" si="108"/>
        <v/>
      </c>
      <c r="AD242" t="str">
        <f t="shared" si="118"/>
        <v/>
      </c>
      <c r="AE242" t="str">
        <f t="shared" si="109"/>
        <v/>
      </c>
      <c r="AF242" t="str">
        <f t="shared" si="119"/>
        <v/>
      </c>
      <c r="AG242">
        <f>COUNTIF('All Runners'!$A$5:$A$304,A242)</f>
        <v>0</v>
      </c>
    </row>
    <row r="243" spans="1:33" x14ac:dyDescent="0.25">
      <c r="A243" s="10">
        <v>201</v>
      </c>
      <c r="B243" s="94" t="str">
        <f t="shared" si="95"/>
        <v/>
      </c>
      <c r="C243" s="94"/>
      <c r="D243" s="94"/>
      <c r="E243" s="94"/>
      <c r="F243" s="94"/>
      <c r="G243" s="93" t="str">
        <f t="shared" si="96"/>
        <v/>
      </c>
      <c r="H243" s="93"/>
      <c r="I243" s="93"/>
      <c r="J243" s="77" t="str">
        <f t="shared" si="97"/>
        <v/>
      </c>
      <c r="K243" s="51" t="str">
        <f t="shared" si="98"/>
        <v/>
      </c>
      <c r="L243" s="2" t="str">
        <f t="shared" si="99"/>
        <v/>
      </c>
      <c r="M243" t="str">
        <f t="shared" si="100"/>
        <v/>
      </c>
      <c r="N243" t="str">
        <f t="shared" si="110"/>
        <v/>
      </c>
      <c r="O243" t="str">
        <f t="shared" si="101"/>
        <v/>
      </c>
      <c r="P243" t="str">
        <f t="shared" si="111"/>
        <v/>
      </c>
      <c r="Q243" t="str">
        <f t="shared" si="102"/>
        <v/>
      </c>
      <c r="R243" t="str">
        <f t="shared" si="112"/>
        <v/>
      </c>
      <c r="S243" t="str">
        <f t="shared" si="103"/>
        <v/>
      </c>
      <c r="T243" t="str">
        <f t="shared" si="113"/>
        <v/>
      </c>
      <c r="U243" t="str">
        <f t="shared" si="104"/>
        <v/>
      </c>
      <c r="V243" t="str">
        <f t="shared" si="114"/>
        <v/>
      </c>
      <c r="W243" t="str">
        <f t="shared" si="105"/>
        <v/>
      </c>
      <c r="X243" t="str">
        <f t="shared" si="115"/>
        <v/>
      </c>
      <c r="Y243" t="str">
        <f t="shared" si="106"/>
        <v/>
      </c>
      <c r="Z243" t="str">
        <f t="shared" si="116"/>
        <v/>
      </c>
      <c r="AA243" t="str">
        <f t="shared" si="107"/>
        <v/>
      </c>
      <c r="AB243" t="str">
        <f t="shared" si="117"/>
        <v/>
      </c>
      <c r="AC243" t="str">
        <f t="shared" si="108"/>
        <v/>
      </c>
      <c r="AD243" t="str">
        <f t="shared" si="118"/>
        <v/>
      </c>
      <c r="AE243" t="str">
        <f t="shared" si="109"/>
        <v/>
      </c>
      <c r="AF243" t="str">
        <f t="shared" si="119"/>
        <v/>
      </c>
      <c r="AG243">
        <f>COUNTIF('All Runners'!$A$5:$A$304,A243)</f>
        <v>0</v>
      </c>
    </row>
    <row r="244" spans="1:33" x14ac:dyDescent="0.25">
      <c r="A244" s="10">
        <v>202</v>
      </c>
      <c r="B244" s="94" t="str">
        <f t="shared" si="95"/>
        <v/>
      </c>
      <c r="C244" s="94"/>
      <c r="D244" s="94"/>
      <c r="E244" s="94"/>
      <c r="F244" s="94"/>
      <c r="G244" s="93" t="str">
        <f t="shared" si="96"/>
        <v/>
      </c>
      <c r="H244" s="93"/>
      <c r="I244" s="93"/>
      <c r="J244" s="77" t="str">
        <f t="shared" si="97"/>
        <v/>
      </c>
      <c r="K244" s="51" t="str">
        <f t="shared" si="98"/>
        <v/>
      </c>
      <c r="L244" s="2" t="str">
        <f t="shared" si="99"/>
        <v/>
      </c>
      <c r="M244" t="str">
        <f t="shared" si="100"/>
        <v/>
      </c>
      <c r="N244" t="str">
        <f t="shared" si="110"/>
        <v/>
      </c>
      <c r="O244" t="str">
        <f t="shared" si="101"/>
        <v/>
      </c>
      <c r="P244" t="str">
        <f t="shared" si="111"/>
        <v/>
      </c>
      <c r="Q244" t="str">
        <f t="shared" si="102"/>
        <v/>
      </c>
      <c r="R244" t="str">
        <f t="shared" si="112"/>
        <v/>
      </c>
      <c r="S244" t="str">
        <f t="shared" si="103"/>
        <v/>
      </c>
      <c r="T244" t="str">
        <f t="shared" si="113"/>
        <v/>
      </c>
      <c r="U244" t="str">
        <f t="shared" si="104"/>
        <v/>
      </c>
      <c r="V244" t="str">
        <f t="shared" si="114"/>
        <v/>
      </c>
      <c r="W244" t="str">
        <f t="shared" si="105"/>
        <v/>
      </c>
      <c r="X244" t="str">
        <f t="shared" si="115"/>
        <v/>
      </c>
      <c r="Y244" t="str">
        <f t="shared" si="106"/>
        <v/>
      </c>
      <c r="Z244" t="str">
        <f t="shared" si="116"/>
        <v/>
      </c>
      <c r="AA244" t="str">
        <f t="shared" si="107"/>
        <v/>
      </c>
      <c r="AB244" t="str">
        <f t="shared" si="117"/>
        <v/>
      </c>
      <c r="AC244" t="str">
        <f t="shared" si="108"/>
        <v/>
      </c>
      <c r="AD244" t="str">
        <f t="shared" si="118"/>
        <v/>
      </c>
      <c r="AE244" t="str">
        <f t="shared" si="109"/>
        <v/>
      </c>
      <c r="AF244" t="str">
        <f t="shared" si="119"/>
        <v/>
      </c>
      <c r="AG244">
        <f>COUNTIF('All Runners'!$A$5:$A$304,A244)</f>
        <v>0</v>
      </c>
    </row>
    <row r="245" spans="1:33" x14ac:dyDescent="0.25">
      <c r="A245" s="10">
        <v>203</v>
      </c>
      <c r="B245" s="94" t="str">
        <f t="shared" si="95"/>
        <v/>
      </c>
      <c r="C245" s="94"/>
      <c r="D245" s="94"/>
      <c r="E245" s="94"/>
      <c r="F245" s="94"/>
      <c r="G245" s="93" t="str">
        <f t="shared" si="96"/>
        <v/>
      </c>
      <c r="H245" s="93"/>
      <c r="I245" s="93"/>
      <c r="J245" s="77" t="str">
        <f t="shared" si="97"/>
        <v/>
      </c>
      <c r="K245" s="51" t="str">
        <f t="shared" si="98"/>
        <v/>
      </c>
      <c r="L245" s="2" t="str">
        <f t="shared" si="99"/>
        <v/>
      </c>
      <c r="M245" t="str">
        <f t="shared" si="100"/>
        <v/>
      </c>
      <c r="N245" t="str">
        <f t="shared" si="110"/>
        <v/>
      </c>
      <c r="O245" t="str">
        <f t="shared" si="101"/>
        <v/>
      </c>
      <c r="P245" t="str">
        <f t="shared" si="111"/>
        <v/>
      </c>
      <c r="Q245" t="str">
        <f t="shared" si="102"/>
        <v/>
      </c>
      <c r="R245" t="str">
        <f t="shared" si="112"/>
        <v/>
      </c>
      <c r="S245" t="str">
        <f t="shared" si="103"/>
        <v/>
      </c>
      <c r="T245" t="str">
        <f t="shared" si="113"/>
        <v/>
      </c>
      <c r="U245" t="str">
        <f t="shared" si="104"/>
        <v/>
      </c>
      <c r="V245" t="str">
        <f t="shared" si="114"/>
        <v/>
      </c>
      <c r="W245" t="str">
        <f t="shared" si="105"/>
        <v/>
      </c>
      <c r="X245" t="str">
        <f t="shared" si="115"/>
        <v/>
      </c>
      <c r="Y245" t="str">
        <f t="shared" si="106"/>
        <v/>
      </c>
      <c r="Z245" t="str">
        <f t="shared" si="116"/>
        <v/>
      </c>
      <c r="AA245" t="str">
        <f t="shared" si="107"/>
        <v/>
      </c>
      <c r="AB245" t="str">
        <f t="shared" si="117"/>
        <v/>
      </c>
      <c r="AC245" t="str">
        <f t="shared" si="108"/>
        <v/>
      </c>
      <c r="AD245" t="str">
        <f t="shared" si="118"/>
        <v/>
      </c>
      <c r="AE245" t="str">
        <f t="shared" si="109"/>
        <v/>
      </c>
      <c r="AF245" t="str">
        <f t="shared" si="119"/>
        <v/>
      </c>
      <c r="AG245">
        <f>COUNTIF('All Runners'!$A$5:$A$304,A245)</f>
        <v>0</v>
      </c>
    </row>
    <row r="246" spans="1:33" x14ac:dyDescent="0.25">
      <c r="A246" s="10">
        <v>204</v>
      </c>
      <c r="B246" s="94" t="str">
        <f t="shared" si="95"/>
        <v/>
      </c>
      <c r="C246" s="94"/>
      <c r="D246" s="94"/>
      <c r="E246" s="94"/>
      <c r="F246" s="94"/>
      <c r="G246" s="93" t="str">
        <f t="shared" si="96"/>
        <v/>
      </c>
      <c r="H246" s="93"/>
      <c r="I246" s="93"/>
      <c r="J246" s="77" t="str">
        <f t="shared" si="97"/>
        <v/>
      </c>
      <c r="K246" s="51" t="str">
        <f t="shared" si="98"/>
        <v/>
      </c>
      <c r="L246" s="2" t="str">
        <f t="shared" si="99"/>
        <v/>
      </c>
      <c r="M246" t="str">
        <f t="shared" si="100"/>
        <v/>
      </c>
      <c r="N246" t="str">
        <f t="shared" si="110"/>
        <v/>
      </c>
      <c r="O246" t="str">
        <f t="shared" si="101"/>
        <v/>
      </c>
      <c r="P246" t="str">
        <f t="shared" si="111"/>
        <v/>
      </c>
      <c r="Q246" t="str">
        <f t="shared" si="102"/>
        <v/>
      </c>
      <c r="R246" t="str">
        <f t="shared" si="112"/>
        <v/>
      </c>
      <c r="S246" t="str">
        <f t="shared" si="103"/>
        <v/>
      </c>
      <c r="T246" t="str">
        <f t="shared" si="113"/>
        <v/>
      </c>
      <c r="U246" t="str">
        <f t="shared" si="104"/>
        <v/>
      </c>
      <c r="V246" t="str">
        <f t="shared" si="114"/>
        <v/>
      </c>
      <c r="W246" t="str">
        <f t="shared" si="105"/>
        <v/>
      </c>
      <c r="X246" t="str">
        <f t="shared" si="115"/>
        <v/>
      </c>
      <c r="Y246" t="str">
        <f t="shared" si="106"/>
        <v/>
      </c>
      <c r="Z246" t="str">
        <f t="shared" si="116"/>
        <v/>
      </c>
      <c r="AA246" t="str">
        <f t="shared" si="107"/>
        <v/>
      </c>
      <c r="AB246" t="str">
        <f t="shared" si="117"/>
        <v/>
      </c>
      <c r="AC246" t="str">
        <f t="shared" si="108"/>
        <v/>
      </c>
      <c r="AD246" t="str">
        <f t="shared" si="118"/>
        <v/>
      </c>
      <c r="AE246" t="str">
        <f t="shared" si="109"/>
        <v/>
      </c>
      <c r="AF246" t="str">
        <f t="shared" si="119"/>
        <v/>
      </c>
      <c r="AG246">
        <f>COUNTIF('All Runners'!$A$5:$A$304,A246)</f>
        <v>0</v>
      </c>
    </row>
    <row r="247" spans="1:33" x14ac:dyDescent="0.25">
      <c r="A247" s="10">
        <v>205</v>
      </c>
      <c r="B247" s="94" t="str">
        <f t="shared" si="95"/>
        <v/>
      </c>
      <c r="C247" s="94"/>
      <c r="D247" s="94"/>
      <c r="E247" s="94"/>
      <c r="F247" s="94"/>
      <c r="G247" s="93" t="str">
        <f t="shared" si="96"/>
        <v/>
      </c>
      <c r="H247" s="93"/>
      <c r="I247" s="93"/>
      <c r="J247" s="77" t="str">
        <f t="shared" si="97"/>
        <v/>
      </c>
      <c r="K247" s="51" t="str">
        <f t="shared" si="98"/>
        <v/>
      </c>
      <c r="L247" s="2" t="str">
        <f t="shared" si="99"/>
        <v/>
      </c>
      <c r="M247" t="str">
        <f t="shared" si="100"/>
        <v/>
      </c>
      <c r="N247" t="str">
        <f t="shared" si="110"/>
        <v/>
      </c>
      <c r="O247" t="str">
        <f t="shared" si="101"/>
        <v/>
      </c>
      <c r="P247" t="str">
        <f t="shared" si="111"/>
        <v/>
      </c>
      <c r="Q247" t="str">
        <f t="shared" si="102"/>
        <v/>
      </c>
      <c r="R247" t="str">
        <f t="shared" si="112"/>
        <v/>
      </c>
      <c r="S247" t="str">
        <f t="shared" si="103"/>
        <v/>
      </c>
      <c r="T247" t="str">
        <f t="shared" si="113"/>
        <v/>
      </c>
      <c r="U247" t="str">
        <f t="shared" si="104"/>
        <v/>
      </c>
      <c r="V247" t="str">
        <f t="shared" si="114"/>
        <v/>
      </c>
      <c r="W247" t="str">
        <f t="shared" si="105"/>
        <v/>
      </c>
      <c r="X247" t="str">
        <f t="shared" si="115"/>
        <v/>
      </c>
      <c r="Y247" t="str">
        <f t="shared" si="106"/>
        <v/>
      </c>
      <c r="Z247" t="str">
        <f t="shared" si="116"/>
        <v/>
      </c>
      <c r="AA247" t="str">
        <f t="shared" si="107"/>
        <v/>
      </c>
      <c r="AB247" t="str">
        <f t="shared" si="117"/>
        <v/>
      </c>
      <c r="AC247" t="str">
        <f t="shared" si="108"/>
        <v/>
      </c>
      <c r="AD247" t="str">
        <f t="shared" si="118"/>
        <v/>
      </c>
      <c r="AE247" t="str">
        <f t="shared" si="109"/>
        <v/>
      </c>
      <c r="AF247" t="str">
        <f t="shared" si="119"/>
        <v/>
      </c>
      <c r="AG247">
        <f>COUNTIF('All Runners'!$A$5:$A$304,A247)</f>
        <v>0</v>
      </c>
    </row>
    <row r="248" spans="1:33" x14ac:dyDescent="0.25">
      <c r="A248" s="10">
        <v>206</v>
      </c>
      <c r="B248" s="94" t="str">
        <f t="shared" si="95"/>
        <v/>
      </c>
      <c r="C248" s="94"/>
      <c r="D248" s="94"/>
      <c r="E248" s="94"/>
      <c r="F248" s="94"/>
      <c r="G248" s="93" t="str">
        <f t="shared" si="96"/>
        <v/>
      </c>
      <c r="H248" s="93"/>
      <c r="I248" s="93"/>
      <c r="J248" s="77" t="str">
        <f t="shared" si="97"/>
        <v/>
      </c>
      <c r="K248" s="51" t="str">
        <f t="shared" si="98"/>
        <v/>
      </c>
      <c r="L248" s="2" t="str">
        <f t="shared" si="99"/>
        <v/>
      </c>
      <c r="M248" t="str">
        <f t="shared" si="100"/>
        <v/>
      </c>
      <c r="N248" t="str">
        <f t="shared" si="110"/>
        <v/>
      </c>
      <c r="O248" t="str">
        <f t="shared" si="101"/>
        <v/>
      </c>
      <c r="P248" t="str">
        <f t="shared" si="111"/>
        <v/>
      </c>
      <c r="Q248" t="str">
        <f t="shared" si="102"/>
        <v/>
      </c>
      <c r="R248" t="str">
        <f t="shared" si="112"/>
        <v/>
      </c>
      <c r="S248" t="str">
        <f t="shared" si="103"/>
        <v/>
      </c>
      <c r="T248" t="str">
        <f t="shared" si="113"/>
        <v/>
      </c>
      <c r="U248" t="str">
        <f t="shared" si="104"/>
        <v/>
      </c>
      <c r="V248" t="str">
        <f t="shared" si="114"/>
        <v/>
      </c>
      <c r="W248" t="str">
        <f t="shared" si="105"/>
        <v/>
      </c>
      <c r="X248" t="str">
        <f t="shared" si="115"/>
        <v/>
      </c>
      <c r="Y248" t="str">
        <f t="shared" si="106"/>
        <v/>
      </c>
      <c r="Z248" t="str">
        <f t="shared" si="116"/>
        <v/>
      </c>
      <c r="AA248" t="str">
        <f t="shared" si="107"/>
        <v/>
      </c>
      <c r="AB248" t="str">
        <f t="shared" si="117"/>
        <v/>
      </c>
      <c r="AC248" t="str">
        <f t="shared" si="108"/>
        <v/>
      </c>
      <c r="AD248" t="str">
        <f t="shared" si="118"/>
        <v/>
      </c>
      <c r="AE248" t="str">
        <f t="shared" si="109"/>
        <v/>
      </c>
      <c r="AF248" t="str">
        <f t="shared" si="119"/>
        <v/>
      </c>
      <c r="AG248">
        <f>COUNTIF('All Runners'!$A$5:$A$304,A248)</f>
        <v>0</v>
      </c>
    </row>
    <row r="249" spans="1:33" x14ac:dyDescent="0.25">
      <c r="A249" s="10">
        <v>207</v>
      </c>
      <c r="B249" s="94" t="str">
        <f t="shared" si="95"/>
        <v/>
      </c>
      <c r="C249" s="94"/>
      <c r="D249" s="94"/>
      <c r="E249" s="94"/>
      <c r="F249" s="94"/>
      <c r="G249" s="93" t="str">
        <f t="shared" si="96"/>
        <v/>
      </c>
      <c r="H249" s="93"/>
      <c r="I249" s="93"/>
      <c r="J249" s="77" t="str">
        <f t="shared" si="97"/>
        <v/>
      </c>
      <c r="K249" s="51" t="str">
        <f t="shared" si="98"/>
        <v/>
      </c>
      <c r="L249" s="2" t="str">
        <f t="shared" si="99"/>
        <v/>
      </c>
      <c r="M249" t="str">
        <f t="shared" si="100"/>
        <v/>
      </c>
      <c r="N249" t="str">
        <f t="shared" si="110"/>
        <v/>
      </c>
      <c r="O249" t="str">
        <f t="shared" si="101"/>
        <v/>
      </c>
      <c r="P249" t="str">
        <f t="shared" si="111"/>
        <v/>
      </c>
      <c r="Q249" t="str">
        <f t="shared" si="102"/>
        <v/>
      </c>
      <c r="R249" t="str">
        <f t="shared" si="112"/>
        <v/>
      </c>
      <c r="S249" t="str">
        <f t="shared" si="103"/>
        <v/>
      </c>
      <c r="T249" t="str">
        <f t="shared" si="113"/>
        <v/>
      </c>
      <c r="U249" t="str">
        <f t="shared" si="104"/>
        <v/>
      </c>
      <c r="V249" t="str">
        <f t="shared" si="114"/>
        <v/>
      </c>
      <c r="W249" t="str">
        <f t="shared" si="105"/>
        <v/>
      </c>
      <c r="X249" t="str">
        <f t="shared" si="115"/>
        <v/>
      </c>
      <c r="Y249" t="str">
        <f t="shared" si="106"/>
        <v/>
      </c>
      <c r="Z249" t="str">
        <f t="shared" si="116"/>
        <v/>
      </c>
      <c r="AA249" t="str">
        <f t="shared" si="107"/>
        <v/>
      </c>
      <c r="AB249" t="str">
        <f t="shared" si="117"/>
        <v/>
      </c>
      <c r="AC249" t="str">
        <f t="shared" si="108"/>
        <v/>
      </c>
      <c r="AD249" t="str">
        <f t="shared" si="118"/>
        <v/>
      </c>
      <c r="AE249" t="str">
        <f t="shared" si="109"/>
        <v/>
      </c>
      <c r="AF249" t="str">
        <f t="shared" si="119"/>
        <v/>
      </c>
      <c r="AG249">
        <f>COUNTIF('All Runners'!$A$5:$A$304,A249)</f>
        <v>0</v>
      </c>
    </row>
    <row r="250" spans="1:33" x14ac:dyDescent="0.25">
      <c r="A250" s="10">
        <v>208</v>
      </c>
      <c r="B250" s="94" t="str">
        <f t="shared" si="95"/>
        <v/>
      </c>
      <c r="C250" s="94"/>
      <c r="D250" s="94"/>
      <c r="E250" s="94"/>
      <c r="F250" s="94"/>
      <c r="G250" s="93" t="str">
        <f t="shared" si="96"/>
        <v/>
      </c>
      <c r="H250" s="93"/>
      <c r="I250" s="93"/>
      <c r="J250" s="77" t="str">
        <f t="shared" si="97"/>
        <v/>
      </c>
      <c r="K250" s="51" t="str">
        <f t="shared" si="98"/>
        <v/>
      </c>
      <c r="L250" s="2" t="str">
        <f t="shared" si="99"/>
        <v/>
      </c>
      <c r="M250" t="str">
        <f t="shared" si="100"/>
        <v/>
      </c>
      <c r="N250" t="str">
        <f t="shared" si="110"/>
        <v/>
      </c>
      <c r="O250" t="str">
        <f t="shared" si="101"/>
        <v/>
      </c>
      <c r="P250" t="str">
        <f t="shared" si="111"/>
        <v/>
      </c>
      <c r="Q250" t="str">
        <f t="shared" si="102"/>
        <v/>
      </c>
      <c r="R250" t="str">
        <f t="shared" si="112"/>
        <v/>
      </c>
      <c r="S250" t="str">
        <f t="shared" si="103"/>
        <v/>
      </c>
      <c r="T250" t="str">
        <f t="shared" si="113"/>
        <v/>
      </c>
      <c r="U250" t="str">
        <f t="shared" si="104"/>
        <v/>
      </c>
      <c r="V250" t="str">
        <f t="shared" si="114"/>
        <v/>
      </c>
      <c r="W250" t="str">
        <f t="shared" si="105"/>
        <v/>
      </c>
      <c r="X250" t="str">
        <f t="shared" si="115"/>
        <v/>
      </c>
      <c r="Y250" t="str">
        <f t="shared" si="106"/>
        <v/>
      </c>
      <c r="Z250" t="str">
        <f t="shared" si="116"/>
        <v/>
      </c>
      <c r="AA250" t="str">
        <f t="shared" si="107"/>
        <v/>
      </c>
      <c r="AB250" t="str">
        <f t="shared" si="117"/>
        <v/>
      </c>
      <c r="AC250" t="str">
        <f t="shared" si="108"/>
        <v/>
      </c>
      <c r="AD250" t="str">
        <f t="shared" si="118"/>
        <v/>
      </c>
      <c r="AE250" t="str">
        <f t="shared" si="109"/>
        <v/>
      </c>
      <c r="AF250" t="str">
        <f t="shared" si="119"/>
        <v/>
      </c>
      <c r="AG250">
        <f>COUNTIF('All Runners'!$A$5:$A$304,A250)</f>
        <v>0</v>
      </c>
    </row>
    <row r="251" spans="1:33" x14ac:dyDescent="0.25">
      <c r="A251" s="10">
        <v>209</v>
      </c>
      <c r="B251" s="94" t="str">
        <f t="shared" si="95"/>
        <v/>
      </c>
      <c r="C251" s="94"/>
      <c r="D251" s="94"/>
      <c r="E251" s="94"/>
      <c r="F251" s="94"/>
      <c r="G251" s="93" t="str">
        <f t="shared" si="96"/>
        <v/>
      </c>
      <c r="H251" s="93"/>
      <c r="I251" s="93"/>
      <c r="J251" s="77" t="str">
        <f t="shared" si="97"/>
        <v/>
      </c>
      <c r="K251" s="51" t="str">
        <f t="shared" si="98"/>
        <v/>
      </c>
      <c r="L251" s="2" t="str">
        <f t="shared" si="99"/>
        <v/>
      </c>
      <c r="M251" t="str">
        <f t="shared" si="100"/>
        <v/>
      </c>
      <c r="N251" t="str">
        <f t="shared" si="110"/>
        <v/>
      </c>
      <c r="O251" t="str">
        <f t="shared" si="101"/>
        <v/>
      </c>
      <c r="P251" t="str">
        <f t="shared" si="111"/>
        <v/>
      </c>
      <c r="Q251" t="str">
        <f t="shared" si="102"/>
        <v/>
      </c>
      <c r="R251" t="str">
        <f t="shared" si="112"/>
        <v/>
      </c>
      <c r="S251" t="str">
        <f t="shared" si="103"/>
        <v/>
      </c>
      <c r="T251" t="str">
        <f t="shared" si="113"/>
        <v/>
      </c>
      <c r="U251" t="str">
        <f t="shared" si="104"/>
        <v/>
      </c>
      <c r="V251" t="str">
        <f t="shared" si="114"/>
        <v/>
      </c>
      <c r="W251" t="str">
        <f t="shared" si="105"/>
        <v/>
      </c>
      <c r="X251" t="str">
        <f t="shared" si="115"/>
        <v/>
      </c>
      <c r="Y251" t="str">
        <f t="shared" si="106"/>
        <v/>
      </c>
      <c r="Z251" t="str">
        <f t="shared" si="116"/>
        <v/>
      </c>
      <c r="AA251" t="str">
        <f t="shared" si="107"/>
        <v/>
      </c>
      <c r="AB251" t="str">
        <f t="shared" si="117"/>
        <v/>
      </c>
      <c r="AC251" t="str">
        <f t="shared" si="108"/>
        <v/>
      </c>
      <c r="AD251" t="str">
        <f t="shared" si="118"/>
        <v/>
      </c>
      <c r="AE251" t="str">
        <f t="shared" si="109"/>
        <v/>
      </c>
      <c r="AF251" t="str">
        <f t="shared" si="119"/>
        <v/>
      </c>
      <c r="AG251">
        <f>COUNTIF('All Runners'!$A$5:$A$304,A251)</f>
        <v>0</v>
      </c>
    </row>
    <row r="252" spans="1:33" x14ac:dyDescent="0.25">
      <c r="A252" s="10">
        <v>210</v>
      </c>
      <c r="B252" s="94" t="str">
        <f t="shared" si="95"/>
        <v/>
      </c>
      <c r="C252" s="94"/>
      <c r="D252" s="94"/>
      <c r="E252" s="94"/>
      <c r="F252" s="94"/>
      <c r="G252" s="93" t="str">
        <f t="shared" si="96"/>
        <v/>
      </c>
      <c r="H252" s="93"/>
      <c r="I252" s="93"/>
      <c r="J252" s="77" t="str">
        <f t="shared" si="97"/>
        <v/>
      </c>
      <c r="K252" s="51" t="str">
        <f t="shared" si="98"/>
        <v/>
      </c>
      <c r="L252" s="2" t="str">
        <f t="shared" si="99"/>
        <v/>
      </c>
      <c r="M252" t="str">
        <f t="shared" si="100"/>
        <v/>
      </c>
      <c r="N252" t="str">
        <f t="shared" si="110"/>
        <v/>
      </c>
      <c r="O252" t="str">
        <f t="shared" si="101"/>
        <v/>
      </c>
      <c r="P252" t="str">
        <f t="shared" si="111"/>
        <v/>
      </c>
      <c r="Q252" t="str">
        <f t="shared" si="102"/>
        <v/>
      </c>
      <c r="R252" t="str">
        <f t="shared" si="112"/>
        <v/>
      </c>
      <c r="S252" t="str">
        <f t="shared" si="103"/>
        <v/>
      </c>
      <c r="T252" t="str">
        <f t="shared" si="113"/>
        <v/>
      </c>
      <c r="U252" t="str">
        <f t="shared" si="104"/>
        <v/>
      </c>
      <c r="V252" t="str">
        <f t="shared" si="114"/>
        <v/>
      </c>
      <c r="W252" t="str">
        <f t="shared" si="105"/>
        <v/>
      </c>
      <c r="X252" t="str">
        <f t="shared" si="115"/>
        <v/>
      </c>
      <c r="Y252" t="str">
        <f t="shared" si="106"/>
        <v/>
      </c>
      <c r="Z252" t="str">
        <f t="shared" si="116"/>
        <v/>
      </c>
      <c r="AA252" t="str">
        <f t="shared" si="107"/>
        <v/>
      </c>
      <c r="AB252" t="str">
        <f t="shared" si="117"/>
        <v/>
      </c>
      <c r="AC252" t="str">
        <f t="shared" si="108"/>
        <v/>
      </c>
      <c r="AD252" t="str">
        <f t="shared" si="118"/>
        <v/>
      </c>
      <c r="AE252" t="str">
        <f t="shared" si="109"/>
        <v/>
      </c>
      <c r="AF252" t="str">
        <f t="shared" si="119"/>
        <v/>
      </c>
      <c r="AG252">
        <f>COUNTIF('All Runners'!$A$5:$A$304,A252)</f>
        <v>0</v>
      </c>
    </row>
    <row r="253" spans="1:33" x14ac:dyDescent="0.25">
      <c r="A253" s="10">
        <v>211</v>
      </c>
      <c r="B253" s="94" t="str">
        <f t="shared" si="95"/>
        <v/>
      </c>
      <c r="C253" s="94"/>
      <c r="D253" s="94"/>
      <c r="E253" s="94"/>
      <c r="F253" s="94"/>
      <c r="G253" s="93" t="str">
        <f t="shared" si="96"/>
        <v/>
      </c>
      <c r="H253" s="93"/>
      <c r="I253" s="93"/>
      <c r="J253" s="77" t="str">
        <f t="shared" si="97"/>
        <v/>
      </c>
      <c r="K253" s="51" t="str">
        <f t="shared" si="98"/>
        <v/>
      </c>
      <c r="L253" s="2" t="str">
        <f t="shared" si="99"/>
        <v/>
      </c>
      <c r="M253" t="str">
        <f t="shared" si="100"/>
        <v/>
      </c>
      <c r="N253" t="str">
        <f t="shared" si="110"/>
        <v/>
      </c>
      <c r="O253" t="str">
        <f t="shared" si="101"/>
        <v/>
      </c>
      <c r="P253" t="str">
        <f t="shared" si="111"/>
        <v/>
      </c>
      <c r="Q253" t="str">
        <f t="shared" si="102"/>
        <v/>
      </c>
      <c r="R253" t="str">
        <f t="shared" si="112"/>
        <v/>
      </c>
      <c r="S253" t="str">
        <f t="shared" si="103"/>
        <v/>
      </c>
      <c r="T253" t="str">
        <f t="shared" si="113"/>
        <v/>
      </c>
      <c r="U253" t="str">
        <f t="shared" si="104"/>
        <v/>
      </c>
      <c r="V253" t="str">
        <f t="shared" si="114"/>
        <v/>
      </c>
      <c r="W253" t="str">
        <f t="shared" si="105"/>
        <v/>
      </c>
      <c r="X253" t="str">
        <f t="shared" si="115"/>
        <v/>
      </c>
      <c r="Y253" t="str">
        <f t="shared" si="106"/>
        <v/>
      </c>
      <c r="Z253" t="str">
        <f t="shared" si="116"/>
        <v/>
      </c>
      <c r="AA253" t="str">
        <f t="shared" si="107"/>
        <v/>
      </c>
      <c r="AB253" t="str">
        <f t="shared" si="117"/>
        <v/>
      </c>
      <c r="AC253" t="str">
        <f t="shared" si="108"/>
        <v/>
      </c>
      <c r="AD253" t="str">
        <f t="shared" si="118"/>
        <v/>
      </c>
      <c r="AE253" t="str">
        <f t="shared" si="109"/>
        <v/>
      </c>
      <c r="AF253" t="str">
        <f t="shared" si="119"/>
        <v/>
      </c>
      <c r="AG253">
        <f>COUNTIF('All Runners'!$A$5:$A$304,A253)</f>
        <v>0</v>
      </c>
    </row>
    <row r="254" spans="1:33" x14ac:dyDescent="0.25">
      <c r="A254" s="10">
        <v>212</v>
      </c>
      <c r="B254" s="94" t="str">
        <f t="shared" si="95"/>
        <v/>
      </c>
      <c r="C254" s="94"/>
      <c r="D254" s="94"/>
      <c r="E254" s="94"/>
      <c r="F254" s="94"/>
      <c r="G254" s="93" t="str">
        <f t="shared" si="96"/>
        <v/>
      </c>
      <c r="H254" s="93"/>
      <c r="I254" s="93"/>
      <c r="J254" s="77" t="str">
        <f t="shared" si="97"/>
        <v/>
      </c>
      <c r="K254" s="51" t="str">
        <f t="shared" si="98"/>
        <v/>
      </c>
      <c r="L254" s="2" t="str">
        <f t="shared" si="99"/>
        <v/>
      </c>
      <c r="M254" t="str">
        <f t="shared" si="100"/>
        <v/>
      </c>
      <c r="N254" t="str">
        <f t="shared" si="110"/>
        <v/>
      </c>
      <c r="O254" t="str">
        <f t="shared" si="101"/>
        <v/>
      </c>
      <c r="P254" t="str">
        <f t="shared" si="111"/>
        <v/>
      </c>
      <c r="Q254" t="str">
        <f t="shared" si="102"/>
        <v/>
      </c>
      <c r="R254" t="str">
        <f t="shared" si="112"/>
        <v/>
      </c>
      <c r="S254" t="str">
        <f t="shared" si="103"/>
        <v/>
      </c>
      <c r="T254" t="str">
        <f t="shared" si="113"/>
        <v/>
      </c>
      <c r="U254" t="str">
        <f t="shared" si="104"/>
        <v/>
      </c>
      <c r="V254" t="str">
        <f t="shared" si="114"/>
        <v/>
      </c>
      <c r="W254" t="str">
        <f t="shared" si="105"/>
        <v/>
      </c>
      <c r="X254" t="str">
        <f t="shared" si="115"/>
        <v/>
      </c>
      <c r="Y254" t="str">
        <f t="shared" si="106"/>
        <v/>
      </c>
      <c r="Z254" t="str">
        <f t="shared" si="116"/>
        <v/>
      </c>
      <c r="AA254" t="str">
        <f t="shared" si="107"/>
        <v/>
      </c>
      <c r="AB254" t="str">
        <f t="shared" si="117"/>
        <v/>
      </c>
      <c r="AC254" t="str">
        <f t="shared" si="108"/>
        <v/>
      </c>
      <c r="AD254" t="str">
        <f t="shared" si="118"/>
        <v/>
      </c>
      <c r="AE254" t="str">
        <f t="shared" si="109"/>
        <v/>
      </c>
      <c r="AF254" t="str">
        <f t="shared" si="119"/>
        <v/>
      </c>
      <c r="AG254">
        <f>COUNTIF('All Runners'!$A$5:$A$304,A254)</f>
        <v>0</v>
      </c>
    </row>
    <row r="255" spans="1:33" x14ac:dyDescent="0.25">
      <c r="A255" s="10">
        <v>213</v>
      </c>
      <c r="B255" s="94" t="str">
        <f t="shared" si="95"/>
        <v/>
      </c>
      <c r="C255" s="94"/>
      <c r="D255" s="94"/>
      <c r="E255" s="94"/>
      <c r="F255" s="94"/>
      <c r="G255" s="93" t="str">
        <f t="shared" si="96"/>
        <v/>
      </c>
      <c r="H255" s="93"/>
      <c r="I255" s="93"/>
      <c r="J255" s="77" t="str">
        <f t="shared" si="97"/>
        <v/>
      </c>
      <c r="K255" s="51" t="str">
        <f t="shared" si="98"/>
        <v/>
      </c>
      <c r="L255" s="2" t="str">
        <f t="shared" si="99"/>
        <v/>
      </c>
      <c r="M255" t="str">
        <f t="shared" si="100"/>
        <v/>
      </c>
      <c r="N255" t="str">
        <f t="shared" si="110"/>
        <v/>
      </c>
      <c r="O255" t="str">
        <f t="shared" si="101"/>
        <v/>
      </c>
      <c r="P255" t="str">
        <f t="shared" si="111"/>
        <v/>
      </c>
      <c r="Q255" t="str">
        <f t="shared" si="102"/>
        <v/>
      </c>
      <c r="R255" t="str">
        <f t="shared" si="112"/>
        <v/>
      </c>
      <c r="S255" t="str">
        <f t="shared" si="103"/>
        <v/>
      </c>
      <c r="T255" t="str">
        <f t="shared" si="113"/>
        <v/>
      </c>
      <c r="U255" t="str">
        <f t="shared" si="104"/>
        <v/>
      </c>
      <c r="V255" t="str">
        <f t="shared" si="114"/>
        <v/>
      </c>
      <c r="W255" t="str">
        <f t="shared" si="105"/>
        <v/>
      </c>
      <c r="X255" t="str">
        <f t="shared" si="115"/>
        <v/>
      </c>
      <c r="Y255" t="str">
        <f t="shared" si="106"/>
        <v/>
      </c>
      <c r="Z255" t="str">
        <f t="shared" si="116"/>
        <v/>
      </c>
      <c r="AA255" t="str">
        <f t="shared" si="107"/>
        <v/>
      </c>
      <c r="AB255" t="str">
        <f t="shared" si="117"/>
        <v/>
      </c>
      <c r="AC255" t="str">
        <f t="shared" si="108"/>
        <v/>
      </c>
      <c r="AD255" t="str">
        <f t="shared" si="118"/>
        <v/>
      </c>
      <c r="AE255" t="str">
        <f t="shared" si="109"/>
        <v/>
      </c>
      <c r="AF255" t="str">
        <f t="shared" si="119"/>
        <v/>
      </c>
      <c r="AG255">
        <f>COUNTIF('All Runners'!$A$5:$A$304,A255)</f>
        <v>0</v>
      </c>
    </row>
    <row r="256" spans="1:33" x14ac:dyDescent="0.25">
      <c r="A256" s="10">
        <v>214</v>
      </c>
      <c r="B256" s="94" t="str">
        <f t="shared" si="95"/>
        <v/>
      </c>
      <c r="C256" s="94"/>
      <c r="D256" s="94"/>
      <c r="E256" s="94"/>
      <c r="F256" s="94"/>
      <c r="G256" s="93" t="str">
        <f t="shared" si="96"/>
        <v/>
      </c>
      <c r="H256" s="93"/>
      <c r="I256" s="93"/>
      <c r="J256" s="77" t="str">
        <f t="shared" si="97"/>
        <v/>
      </c>
      <c r="K256" s="51" t="str">
        <f t="shared" si="98"/>
        <v/>
      </c>
      <c r="L256" s="2" t="str">
        <f t="shared" si="99"/>
        <v/>
      </c>
      <c r="M256" t="str">
        <f t="shared" si="100"/>
        <v/>
      </c>
      <c r="N256" t="str">
        <f t="shared" si="110"/>
        <v/>
      </c>
      <c r="O256" t="str">
        <f t="shared" si="101"/>
        <v/>
      </c>
      <c r="P256" t="str">
        <f t="shared" si="111"/>
        <v/>
      </c>
      <c r="Q256" t="str">
        <f t="shared" si="102"/>
        <v/>
      </c>
      <c r="R256" t="str">
        <f t="shared" si="112"/>
        <v/>
      </c>
      <c r="S256" t="str">
        <f t="shared" si="103"/>
        <v/>
      </c>
      <c r="T256" t="str">
        <f t="shared" si="113"/>
        <v/>
      </c>
      <c r="U256" t="str">
        <f t="shared" si="104"/>
        <v/>
      </c>
      <c r="V256" t="str">
        <f t="shared" si="114"/>
        <v/>
      </c>
      <c r="W256" t="str">
        <f t="shared" si="105"/>
        <v/>
      </c>
      <c r="X256" t="str">
        <f t="shared" si="115"/>
        <v/>
      </c>
      <c r="Y256" t="str">
        <f t="shared" si="106"/>
        <v/>
      </c>
      <c r="Z256" t="str">
        <f t="shared" si="116"/>
        <v/>
      </c>
      <c r="AA256" t="str">
        <f t="shared" si="107"/>
        <v/>
      </c>
      <c r="AB256" t="str">
        <f t="shared" si="117"/>
        <v/>
      </c>
      <c r="AC256" t="str">
        <f t="shared" si="108"/>
        <v/>
      </c>
      <c r="AD256" t="str">
        <f t="shared" si="118"/>
        <v/>
      </c>
      <c r="AE256" t="str">
        <f t="shared" si="109"/>
        <v/>
      </c>
      <c r="AF256" t="str">
        <f t="shared" si="119"/>
        <v/>
      </c>
      <c r="AG256">
        <f>COUNTIF('All Runners'!$A$5:$A$304,A256)</f>
        <v>0</v>
      </c>
    </row>
    <row r="257" spans="1:33" x14ac:dyDescent="0.25">
      <c r="A257" s="10">
        <v>215</v>
      </c>
      <c r="B257" s="94" t="str">
        <f t="shared" si="95"/>
        <v/>
      </c>
      <c r="C257" s="94"/>
      <c r="D257" s="94"/>
      <c r="E257" s="94"/>
      <c r="F257" s="94"/>
      <c r="G257" s="93" t="str">
        <f t="shared" si="96"/>
        <v/>
      </c>
      <c r="H257" s="93"/>
      <c r="I257" s="93"/>
      <c r="J257" s="77" t="str">
        <f t="shared" si="97"/>
        <v/>
      </c>
      <c r="K257" s="51" t="str">
        <f t="shared" si="98"/>
        <v/>
      </c>
      <c r="L257" s="2" t="str">
        <f t="shared" si="99"/>
        <v/>
      </c>
      <c r="M257" t="str">
        <f t="shared" si="100"/>
        <v/>
      </c>
      <c r="N257" t="str">
        <f t="shared" si="110"/>
        <v/>
      </c>
      <c r="O257" t="str">
        <f t="shared" si="101"/>
        <v/>
      </c>
      <c r="P257" t="str">
        <f t="shared" si="111"/>
        <v/>
      </c>
      <c r="Q257" t="str">
        <f t="shared" si="102"/>
        <v/>
      </c>
      <c r="R257" t="str">
        <f t="shared" si="112"/>
        <v/>
      </c>
      <c r="S257" t="str">
        <f t="shared" si="103"/>
        <v/>
      </c>
      <c r="T257" t="str">
        <f t="shared" si="113"/>
        <v/>
      </c>
      <c r="U257" t="str">
        <f t="shared" si="104"/>
        <v/>
      </c>
      <c r="V257" t="str">
        <f t="shared" si="114"/>
        <v/>
      </c>
      <c r="W257" t="str">
        <f t="shared" si="105"/>
        <v/>
      </c>
      <c r="X257" t="str">
        <f t="shared" si="115"/>
        <v/>
      </c>
      <c r="Y257" t="str">
        <f t="shared" si="106"/>
        <v/>
      </c>
      <c r="Z257" t="str">
        <f t="shared" si="116"/>
        <v/>
      </c>
      <c r="AA257" t="str">
        <f t="shared" si="107"/>
        <v/>
      </c>
      <c r="AB257" t="str">
        <f t="shared" si="117"/>
        <v/>
      </c>
      <c r="AC257" t="str">
        <f t="shared" si="108"/>
        <v/>
      </c>
      <c r="AD257" t="str">
        <f t="shared" si="118"/>
        <v/>
      </c>
      <c r="AE257" t="str">
        <f t="shared" si="109"/>
        <v/>
      </c>
      <c r="AF257" t="str">
        <f t="shared" si="119"/>
        <v/>
      </c>
      <c r="AG257">
        <f>COUNTIF('All Runners'!$A$5:$A$304,A257)</f>
        <v>0</v>
      </c>
    </row>
    <row r="258" spans="1:33" x14ac:dyDescent="0.25">
      <c r="A258" s="10">
        <v>216</v>
      </c>
      <c r="B258" s="94" t="str">
        <f t="shared" si="95"/>
        <v/>
      </c>
      <c r="C258" s="94"/>
      <c r="D258" s="94"/>
      <c r="E258" s="94"/>
      <c r="F258" s="94"/>
      <c r="G258" s="93" t="str">
        <f t="shared" si="96"/>
        <v/>
      </c>
      <c r="H258" s="93"/>
      <c r="I258" s="93"/>
      <c r="J258" s="77" t="str">
        <f t="shared" si="97"/>
        <v/>
      </c>
      <c r="K258" s="51" t="str">
        <f t="shared" si="98"/>
        <v/>
      </c>
      <c r="L258" s="2" t="str">
        <f t="shared" si="99"/>
        <v/>
      </c>
      <c r="M258" t="str">
        <f t="shared" si="100"/>
        <v/>
      </c>
      <c r="N258" t="str">
        <f t="shared" si="110"/>
        <v/>
      </c>
      <c r="O258" t="str">
        <f t="shared" si="101"/>
        <v/>
      </c>
      <c r="P258" t="str">
        <f t="shared" si="111"/>
        <v/>
      </c>
      <c r="Q258" t="str">
        <f t="shared" si="102"/>
        <v/>
      </c>
      <c r="R258" t="str">
        <f t="shared" si="112"/>
        <v/>
      </c>
      <c r="S258" t="str">
        <f t="shared" si="103"/>
        <v/>
      </c>
      <c r="T258" t="str">
        <f t="shared" si="113"/>
        <v/>
      </c>
      <c r="U258" t="str">
        <f t="shared" si="104"/>
        <v/>
      </c>
      <c r="V258" t="str">
        <f t="shared" si="114"/>
        <v/>
      </c>
      <c r="W258" t="str">
        <f t="shared" si="105"/>
        <v/>
      </c>
      <c r="X258" t="str">
        <f t="shared" si="115"/>
        <v/>
      </c>
      <c r="Y258" t="str">
        <f t="shared" si="106"/>
        <v/>
      </c>
      <c r="Z258" t="str">
        <f t="shared" si="116"/>
        <v/>
      </c>
      <c r="AA258" t="str">
        <f t="shared" si="107"/>
        <v/>
      </c>
      <c r="AB258" t="str">
        <f t="shared" si="117"/>
        <v/>
      </c>
      <c r="AC258" t="str">
        <f t="shared" si="108"/>
        <v/>
      </c>
      <c r="AD258" t="str">
        <f t="shared" si="118"/>
        <v/>
      </c>
      <c r="AE258" t="str">
        <f t="shared" si="109"/>
        <v/>
      </c>
      <c r="AF258" t="str">
        <f t="shared" si="119"/>
        <v/>
      </c>
      <c r="AG258">
        <f>COUNTIF('All Runners'!$A$5:$A$304,A258)</f>
        <v>0</v>
      </c>
    </row>
    <row r="259" spans="1:33" x14ac:dyDescent="0.25">
      <c r="A259" s="10">
        <v>217</v>
      </c>
      <c r="B259" s="94" t="str">
        <f t="shared" si="95"/>
        <v/>
      </c>
      <c r="C259" s="94"/>
      <c r="D259" s="94"/>
      <c r="E259" s="94"/>
      <c r="F259" s="94"/>
      <c r="G259" s="93" t="str">
        <f t="shared" si="96"/>
        <v/>
      </c>
      <c r="H259" s="93"/>
      <c r="I259" s="93"/>
      <c r="J259" s="77" t="str">
        <f t="shared" si="97"/>
        <v/>
      </c>
      <c r="K259" s="51" t="str">
        <f t="shared" si="98"/>
        <v/>
      </c>
      <c r="L259" s="2" t="str">
        <f t="shared" si="99"/>
        <v/>
      </c>
      <c r="M259" t="str">
        <f t="shared" si="100"/>
        <v/>
      </c>
      <c r="N259" t="str">
        <f t="shared" si="110"/>
        <v/>
      </c>
      <c r="O259" t="str">
        <f t="shared" si="101"/>
        <v/>
      </c>
      <c r="P259" t="str">
        <f t="shared" si="111"/>
        <v/>
      </c>
      <c r="Q259" t="str">
        <f t="shared" si="102"/>
        <v/>
      </c>
      <c r="R259" t="str">
        <f t="shared" si="112"/>
        <v/>
      </c>
      <c r="S259" t="str">
        <f t="shared" si="103"/>
        <v/>
      </c>
      <c r="T259" t="str">
        <f t="shared" si="113"/>
        <v/>
      </c>
      <c r="U259" t="str">
        <f t="shared" si="104"/>
        <v/>
      </c>
      <c r="V259" t="str">
        <f t="shared" si="114"/>
        <v/>
      </c>
      <c r="W259" t="str">
        <f t="shared" si="105"/>
        <v/>
      </c>
      <c r="X259" t="str">
        <f t="shared" si="115"/>
        <v/>
      </c>
      <c r="Y259" t="str">
        <f t="shared" si="106"/>
        <v/>
      </c>
      <c r="Z259" t="str">
        <f t="shared" si="116"/>
        <v/>
      </c>
      <c r="AA259" t="str">
        <f t="shared" si="107"/>
        <v/>
      </c>
      <c r="AB259" t="str">
        <f t="shared" si="117"/>
        <v/>
      </c>
      <c r="AC259" t="str">
        <f t="shared" si="108"/>
        <v/>
      </c>
      <c r="AD259" t="str">
        <f t="shared" si="118"/>
        <v/>
      </c>
      <c r="AE259" t="str">
        <f t="shared" si="109"/>
        <v/>
      </c>
      <c r="AF259" t="str">
        <f t="shared" si="119"/>
        <v/>
      </c>
      <c r="AG259">
        <f>COUNTIF('All Runners'!$A$5:$A$304,A259)</f>
        <v>0</v>
      </c>
    </row>
    <row r="260" spans="1:33" x14ac:dyDescent="0.25">
      <c r="A260" s="10">
        <v>218</v>
      </c>
      <c r="B260" s="94" t="str">
        <f t="shared" si="95"/>
        <v/>
      </c>
      <c r="C260" s="94"/>
      <c r="D260" s="94"/>
      <c r="E260" s="94"/>
      <c r="F260" s="94"/>
      <c r="G260" s="93" t="str">
        <f t="shared" si="96"/>
        <v/>
      </c>
      <c r="H260" s="93"/>
      <c r="I260" s="93"/>
      <c r="J260" s="77" t="str">
        <f t="shared" si="97"/>
        <v/>
      </c>
      <c r="K260" s="51" t="str">
        <f t="shared" si="98"/>
        <v/>
      </c>
      <c r="L260" s="2" t="str">
        <f t="shared" si="99"/>
        <v/>
      </c>
      <c r="M260" t="str">
        <f t="shared" si="100"/>
        <v/>
      </c>
      <c r="N260" t="str">
        <f t="shared" si="110"/>
        <v/>
      </c>
      <c r="O260" t="str">
        <f t="shared" si="101"/>
        <v/>
      </c>
      <c r="P260" t="str">
        <f t="shared" si="111"/>
        <v/>
      </c>
      <c r="Q260" t="str">
        <f t="shared" si="102"/>
        <v/>
      </c>
      <c r="R260" t="str">
        <f t="shared" si="112"/>
        <v/>
      </c>
      <c r="S260" t="str">
        <f t="shared" si="103"/>
        <v/>
      </c>
      <c r="T260" t="str">
        <f t="shared" si="113"/>
        <v/>
      </c>
      <c r="U260" t="str">
        <f t="shared" si="104"/>
        <v/>
      </c>
      <c r="V260" t="str">
        <f t="shared" si="114"/>
        <v/>
      </c>
      <c r="W260" t="str">
        <f t="shared" si="105"/>
        <v/>
      </c>
      <c r="X260" t="str">
        <f t="shared" si="115"/>
        <v/>
      </c>
      <c r="Y260" t="str">
        <f t="shared" si="106"/>
        <v/>
      </c>
      <c r="Z260" t="str">
        <f t="shared" si="116"/>
        <v/>
      </c>
      <c r="AA260" t="str">
        <f t="shared" si="107"/>
        <v/>
      </c>
      <c r="AB260" t="str">
        <f t="shared" si="117"/>
        <v/>
      </c>
      <c r="AC260" t="str">
        <f t="shared" si="108"/>
        <v/>
      </c>
      <c r="AD260" t="str">
        <f t="shared" si="118"/>
        <v/>
      </c>
      <c r="AE260" t="str">
        <f t="shared" si="109"/>
        <v/>
      </c>
      <c r="AF260" t="str">
        <f t="shared" si="119"/>
        <v/>
      </c>
      <c r="AG260">
        <f>COUNTIF('All Runners'!$A$5:$A$304,A260)</f>
        <v>0</v>
      </c>
    </row>
    <row r="261" spans="1:33" x14ac:dyDescent="0.25">
      <c r="A261" s="10">
        <v>219</v>
      </c>
      <c r="B261" s="94" t="str">
        <f t="shared" si="95"/>
        <v/>
      </c>
      <c r="C261" s="94"/>
      <c r="D261" s="94"/>
      <c r="E261" s="94"/>
      <c r="F261" s="94"/>
      <c r="G261" s="93" t="str">
        <f t="shared" si="96"/>
        <v/>
      </c>
      <c r="H261" s="93"/>
      <c r="I261" s="93"/>
      <c r="J261" s="77" t="str">
        <f t="shared" si="97"/>
        <v/>
      </c>
      <c r="K261" s="51" t="str">
        <f t="shared" si="98"/>
        <v/>
      </c>
      <c r="L261" s="2" t="str">
        <f t="shared" si="99"/>
        <v/>
      </c>
      <c r="M261" t="str">
        <f t="shared" si="100"/>
        <v/>
      </c>
      <c r="N261" t="str">
        <f t="shared" si="110"/>
        <v/>
      </c>
      <c r="O261" t="str">
        <f t="shared" si="101"/>
        <v/>
      </c>
      <c r="P261" t="str">
        <f t="shared" si="111"/>
        <v/>
      </c>
      <c r="Q261" t="str">
        <f t="shared" si="102"/>
        <v/>
      </c>
      <c r="R261" t="str">
        <f t="shared" si="112"/>
        <v/>
      </c>
      <c r="S261" t="str">
        <f t="shared" si="103"/>
        <v/>
      </c>
      <c r="T261" t="str">
        <f t="shared" si="113"/>
        <v/>
      </c>
      <c r="U261" t="str">
        <f t="shared" si="104"/>
        <v/>
      </c>
      <c r="V261" t="str">
        <f t="shared" si="114"/>
        <v/>
      </c>
      <c r="W261" t="str">
        <f t="shared" si="105"/>
        <v/>
      </c>
      <c r="X261" t="str">
        <f t="shared" si="115"/>
        <v/>
      </c>
      <c r="Y261" t="str">
        <f t="shared" si="106"/>
        <v/>
      </c>
      <c r="Z261" t="str">
        <f t="shared" si="116"/>
        <v/>
      </c>
      <c r="AA261" t="str">
        <f t="shared" si="107"/>
        <v/>
      </c>
      <c r="AB261" t="str">
        <f t="shared" si="117"/>
        <v/>
      </c>
      <c r="AC261" t="str">
        <f t="shared" si="108"/>
        <v/>
      </c>
      <c r="AD261" t="str">
        <f t="shared" si="118"/>
        <v/>
      </c>
      <c r="AE261" t="str">
        <f t="shared" si="109"/>
        <v/>
      </c>
      <c r="AF261" t="str">
        <f t="shared" si="119"/>
        <v/>
      </c>
      <c r="AG261">
        <f>COUNTIF('All Runners'!$A$5:$A$304,A261)</f>
        <v>0</v>
      </c>
    </row>
    <row r="262" spans="1:33" x14ac:dyDescent="0.25">
      <c r="A262" s="10">
        <v>220</v>
      </c>
      <c r="B262" s="94" t="str">
        <f t="shared" si="95"/>
        <v/>
      </c>
      <c r="C262" s="94"/>
      <c r="D262" s="94"/>
      <c r="E262" s="94"/>
      <c r="F262" s="94"/>
      <c r="G262" s="93" t="str">
        <f t="shared" si="96"/>
        <v/>
      </c>
      <c r="H262" s="93"/>
      <c r="I262" s="93"/>
      <c r="J262" s="77" t="str">
        <f t="shared" si="97"/>
        <v/>
      </c>
      <c r="K262" s="51" t="str">
        <f t="shared" si="98"/>
        <v/>
      </c>
      <c r="L262" s="2" t="str">
        <f t="shared" si="99"/>
        <v/>
      </c>
      <c r="M262" t="str">
        <f t="shared" si="100"/>
        <v/>
      </c>
      <c r="N262" t="str">
        <f t="shared" si="110"/>
        <v/>
      </c>
      <c r="O262" t="str">
        <f t="shared" si="101"/>
        <v/>
      </c>
      <c r="P262" t="str">
        <f t="shared" si="111"/>
        <v/>
      </c>
      <c r="Q262" t="str">
        <f t="shared" si="102"/>
        <v/>
      </c>
      <c r="R262" t="str">
        <f t="shared" si="112"/>
        <v/>
      </c>
      <c r="S262" t="str">
        <f t="shared" si="103"/>
        <v/>
      </c>
      <c r="T262" t="str">
        <f t="shared" si="113"/>
        <v/>
      </c>
      <c r="U262" t="str">
        <f t="shared" si="104"/>
        <v/>
      </c>
      <c r="V262" t="str">
        <f t="shared" si="114"/>
        <v/>
      </c>
      <c r="W262" t="str">
        <f t="shared" si="105"/>
        <v/>
      </c>
      <c r="X262" t="str">
        <f t="shared" si="115"/>
        <v/>
      </c>
      <c r="Y262" t="str">
        <f t="shared" si="106"/>
        <v/>
      </c>
      <c r="Z262" t="str">
        <f t="shared" si="116"/>
        <v/>
      </c>
      <c r="AA262" t="str">
        <f t="shared" si="107"/>
        <v/>
      </c>
      <c r="AB262" t="str">
        <f t="shared" si="117"/>
        <v/>
      </c>
      <c r="AC262" t="str">
        <f t="shared" si="108"/>
        <v/>
      </c>
      <c r="AD262" t="str">
        <f t="shared" si="118"/>
        <v/>
      </c>
      <c r="AE262" t="str">
        <f t="shared" si="109"/>
        <v/>
      </c>
      <c r="AF262" t="str">
        <f t="shared" si="119"/>
        <v/>
      </c>
      <c r="AG262">
        <f>COUNTIF('All Runners'!$A$5:$A$304,A262)</f>
        <v>0</v>
      </c>
    </row>
    <row r="263" spans="1:33" x14ac:dyDescent="0.25">
      <c r="A263" s="10">
        <v>221</v>
      </c>
      <c r="B263" s="94" t="str">
        <f t="shared" si="95"/>
        <v/>
      </c>
      <c r="C263" s="94"/>
      <c r="D263" s="94"/>
      <c r="E263" s="94"/>
      <c r="F263" s="94"/>
      <c r="G263" s="93" t="str">
        <f t="shared" si="96"/>
        <v/>
      </c>
      <c r="H263" s="93"/>
      <c r="I263" s="93"/>
      <c r="J263" s="77" t="str">
        <f t="shared" si="97"/>
        <v/>
      </c>
      <c r="K263" s="51" t="str">
        <f t="shared" si="98"/>
        <v/>
      </c>
      <c r="L263" s="2" t="str">
        <f t="shared" si="99"/>
        <v/>
      </c>
      <c r="M263" t="str">
        <f t="shared" si="100"/>
        <v/>
      </c>
      <c r="N263" t="str">
        <f t="shared" si="110"/>
        <v/>
      </c>
      <c r="O263" t="str">
        <f t="shared" si="101"/>
        <v/>
      </c>
      <c r="P263" t="str">
        <f t="shared" si="111"/>
        <v/>
      </c>
      <c r="Q263" t="str">
        <f t="shared" si="102"/>
        <v/>
      </c>
      <c r="R263" t="str">
        <f t="shared" si="112"/>
        <v/>
      </c>
      <c r="S263" t="str">
        <f t="shared" si="103"/>
        <v/>
      </c>
      <c r="T263" t="str">
        <f t="shared" si="113"/>
        <v/>
      </c>
      <c r="U263" t="str">
        <f t="shared" si="104"/>
        <v/>
      </c>
      <c r="V263" t="str">
        <f t="shared" si="114"/>
        <v/>
      </c>
      <c r="W263" t="str">
        <f t="shared" si="105"/>
        <v/>
      </c>
      <c r="X263" t="str">
        <f t="shared" si="115"/>
        <v/>
      </c>
      <c r="Y263" t="str">
        <f t="shared" si="106"/>
        <v/>
      </c>
      <c r="Z263" t="str">
        <f t="shared" si="116"/>
        <v/>
      </c>
      <c r="AA263" t="str">
        <f t="shared" si="107"/>
        <v/>
      </c>
      <c r="AB263" t="str">
        <f t="shared" si="117"/>
        <v/>
      </c>
      <c r="AC263" t="str">
        <f t="shared" si="108"/>
        <v/>
      </c>
      <c r="AD263" t="str">
        <f t="shared" si="118"/>
        <v/>
      </c>
      <c r="AE263" t="str">
        <f t="shared" si="109"/>
        <v/>
      </c>
      <c r="AF263" t="str">
        <f t="shared" si="119"/>
        <v/>
      </c>
      <c r="AG263">
        <f>COUNTIF('All Runners'!$A$5:$A$304,A263)</f>
        <v>0</v>
      </c>
    </row>
    <row r="264" spans="1:33" x14ac:dyDescent="0.25">
      <c r="A264" s="10">
        <v>222</v>
      </c>
      <c r="B264" s="94" t="str">
        <f t="shared" si="95"/>
        <v/>
      </c>
      <c r="C264" s="94"/>
      <c r="D264" s="94"/>
      <c r="E264" s="94"/>
      <c r="F264" s="94"/>
      <c r="G264" s="93" t="str">
        <f t="shared" si="96"/>
        <v/>
      </c>
      <c r="H264" s="93"/>
      <c r="I264" s="93"/>
      <c r="J264" s="77" t="str">
        <f t="shared" si="97"/>
        <v/>
      </c>
      <c r="K264" s="51" t="str">
        <f t="shared" si="98"/>
        <v/>
      </c>
      <c r="L264" s="2" t="str">
        <f t="shared" si="99"/>
        <v/>
      </c>
      <c r="M264" t="str">
        <f t="shared" si="100"/>
        <v/>
      </c>
      <c r="N264" t="str">
        <f t="shared" si="110"/>
        <v/>
      </c>
      <c r="O264" t="str">
        <f t="shared" si="101"/>
        <v/>
      </c>
      <c r="P264" t="str">
        <f t="shared" si="111"/>
        <v/>
      </c>
      <c r="Q264" t="str">
        <f t="shared" si="102"/>
        <v/>
      </c>
      <c r="R264" t="str">
        <f t="shared" si="112"/>
        <v/>
      </c>
      <c r="S264" t="str">
        <f t="shared" si="103"/>
        <v/>
      </c>
      <c r="T264" t="str">
        <f t="shared" si="113"/>
        <v/>
      </c>
      <c r="U264" t="str">
        <f t="shared" si="104"/>
        <v/>
      </c>
      <c r="V264" t="str">
        <f t="shared" si="114"/>
        <v/>
      </c>
      <c r="W264" t="str">
        <f t="shared" si="105"/>
        <v/>
      </c>
      <c r="X264" t="str">
        <f t="shared" si="115"/>
        <v/>
      </c>
      <c r="Y264" t="str">
        <f t="shared" si="106"/>
        <v/>
      </c>
      <c r="Z264" t="str">
        <f t="shared" si="116"/>
        <v/>
      </c>
      <c r="AA264" t="str">
        <f t="shared" si="107"/>
        <v/>
      </c>
      <c r="AB264" t="str">
        <f t="shared" si="117"/>
        <v/>
      </c>
      <c r="AC264" t="str">
        <f t="shared" si="108"/>
        <v/>
      </c>
      <c r="AD264" t="str">
        <f t="shared" si="118"/>
        <v/>
      </c>
      <c r="AE264" t="str">
        <f t="shared" si="109"/>
        <v/>
      </c>
      <c r="AF264" t="str">
        <f t="shared" si="119"/>
        <v/>
      </c>
      <c r="AG264">
        <f>COUNTIF('All Runners'!$A$5:$A$304,A264)</f>
        <v>0</v>
      </c>
    </row>
    <row r="265" spans="1:33" x14ac:dyDescent="0.25">
      <c r="A265" s="10">
        <v>223</v>
      </c>
      <c r="B265" s="94" t="str">
        <f t="shared" si="95"/>
        <v/>
      </c>
      <c r="C265" s="94"/>
      <c r="D265" s="94"/>
      <c r="E265" s="94"/>
      <c r="F265" s="94"/>
      <c r="G265" s="93" t="str">
        <f t="shared" si="96"/>
        <v/>
      </c>
      <c r="H265" s="93"/>
      <c r="I265" s="93"/>
      <c r="J265" s="77" t="str">
        <f t="shared" si="97"/>
        <v/>
      </c>
      <c r="K265" s="51" t="str">
        <f t="shared" si="98"/>
        <v/>
      </c>
      <c r="L265" s="2" t="str">
        <f t="shared" si="99"/>
        <v/>
      </c>
      <c r="M265" t="str">
        <f t="shared" si="100"/>
        <v/>
      </c>
      <c r="N265" t="str">
        <f t="shared" si="110"/>
        <v/>
      </c>
      <c r="O265" t="str">
        <f t="shared" si="101"/>
        <v/>
      </c>
      <c r="P265" t="str">
        <f t="shared" si="111"/>
        <v/>
      </c>
      <c r="Q265" t="str">
        <f t="shared" si="102"/>
        <v/>
      </c>
      <c r="R265" t="str">
        <f t="shared" si="112"/>
        <v/>
      </c>
      <c r="S265" t="str">
        <f t="shared" si="103"/>
        <v/>
      </c>
      <c r="T265" t="str">
        <f t="shared" si="113"/>
        <v/>
      </c>
      <c r="U265" t="str">
        <f t="shared" si="104"/>
        <v/>
      </c>
      <c r="V265" t="str">
        <f t="shared" si="114"/>
        <v/>
      </c>
      <c r="W265" t="str">
        <f t="shared" si="105"/>
        <v/>
      </c>
      <c r="X265" t="str">
        <f t="shared" si="115"/>
        <v/>
      </c>
      <c r="Y265" t="str">
        <f t="shared" si="106"/>
        <v/>
      </c>
      <c r="Z265" t="str">
        <f t="shared" si="116"/>
        <v/>
      </c>
      <c r="AA265" t="str">
        <f t="shared" si="107"/>
        <v/>
      </c>
      <c r="AB265" t="str">
        <f t="shared" si="117"/>
        <v/>
      </c>
      <c r="AC265" t="str">
        <f t="shared" si="108"/>
        <v/>
      </c>
      <c r="AD265" t="str">
        <f t="shared" si="118"/>
        <v/>
      </c>
      <c r="AE265" t="str">
        <f t="shared" si="109"/>
        <v/>
      </c>
      <c r="AF265" t="str">
        <f t="shared" si="119"/>
        <v/>
      </c>
      <c r="AG265">
        <f>COUNTIF('All Runners'!$A$5:$A$304,A265)</f>
        <v>0</v>
      </c>
    </row>
    <row r="266" spans="1:33" x14ac:dyDescent="0.25">
      <c r="A266" s="10">
        <v>224</v>
      </c>
      <c r="B266" s="94" t="str">
        <f t="shared" si="95"/>
        <v/>
      </c>
      <c r="C266" s="94"/>
      <c r="D266" s="94"/>
      <c r="E266" s="94"/>
      <c r="F266" s="94"/>
      <c r="G266" s="93" t="str">
        <f t="shared" si="96"/>
        <v/>
      </c>
      <c r="H266" s="93"/>
      <c r="I266" s="93"/>
      <c r="J266" s="77" t="str">
        <f t="shared" si="97"/>
        <v/>
      </c>
      <c r="K266" s="51" t="str">
        <f t="shared" si="98"/>
        <v/>
      </c>
      <c r="L266" s="2" t="str">
        <f t="shared" si="99"/>
        <v/>
      </c>
      <c r="M266" t="str">
        <f t="shared" si="100"/>
        <v/>
      </c>
      <c r="N266" t="str">
        <f t="shared" si="110"/>
        <v/>
      </c>
      <c r="O266" t="str">
        <f t="shared" si="101"/>
        <v/>
      </c>
      <c r="P266" t="str">
        <f t="shared" si="111"/>
        <v/>
      </c>
      <c r="Q266" t="str">
        <f t="shared" si="102"/>
        <v/>
      </c>
      <c r="R266" t="str">
        <f t="shared" si="112"/>
        <v/>
      </c>
      <c r="S266" t="str">
        <f t="shared" si="103"/>
        <v/>
      </c>
      <c r="T266" t="str">
        <f t="shared" si="113"/>
        <v/>
      </c>
      <c r="U266" t="str">
        <f t="shared" si="104"/>
        <v/>
      </c>
      <c r="V266" t="str">
        <f t="shared" si="114"/>
        <v/>
      </c>
      <c r="W266" t="str">
        <f t="shared" si="105"/>
        <v/>
      </c>
      <c r="X266" t="str">
        <f t="shared" si="115"/>
        <v/>
      </c>
      <c r="Y266" t="str">
        <f t="shared" si="106"/>
        <v/>
      </c>
      <c r="Z266" t="str">
        <f t="shared" si="116"/>
        <v/>
      </c>
      <c r="AA266" t="str">
        <f t="shared" si="107"/>
        <v/>
      </c>
      <c r="AB266" t="str">
        <f t="shared" si="117"/>
        <v/>
      </c>
      <c r="AC266" t="str">
        <f t="shared" si="108"/>
        <v/>
      </c>
      <c r="AD266" t="str">
        <f t="shared" si="118"/>
        <v/>
      </c>
      <c r="AE266" t="str">
        <f t="shared" si="109"/>
        <v/>
      </c>
      <c r="AF266" t="str">
        <f t="shared" si="119"/>
        <v/>
      </c>
      <c r="AG266">
        <f>COUNTIF('All Runners'!$A$5:$A$304,A266)</f>
        <v>0</v>
      </c>
    </row>
    <row r="267" spans="1:33" x14ac:dyDescent="0.25">
      <c r="A267" s="10">
        <v>225</v>
      </c>
      <c r="B267" s="94" t="str">
        <f t="shared" si="95"/>
        <v/>
      </c>
      <c r="C267" s="94"/>
      <c r="D267" s="94"/>
      <c r="E267" s="94"/>
      <c r="F267" s="94"/>
      <c r="G267" s="93" t="str">
        <f t="shared" si="96"/>
        <v/>
      </c>
      <c r="H267" s="93"/>
      <c r="I267" s="93"/>
      <c r="J267" s="77" t="str">
        <f t="shared" si="97"/>
        <v/>
      </c>
      <c r="K267" s="51" t="str">
        <f t="shared" si="98"/>
        <v/>
      </c>
      <c r="L267" s="2" t="str">
        <f t="shared" si="99"/>
        <v/>
      </c>
      <c r="M267" t="str">
        <f t="shared" si="100"/>
        <v/>
      </c>
      <c r="N267" t="str">
        <f t="shared" si="110"/>
        <v/>
      </c>
      <c r="O267" t="str">
        <f t="shared" si="101"/>
        <v/>
      </c>
      <c r="P267" t="str">
        <f t="shared" si="111"/>
        <v/>
      </c>
      <c r="Q267" t="str">
        <f t="shared" si="102"/>
        <v/>
      </c>
      <c r="R267" t="str">
        <f t="shared" si="112"/>
        <v/>
      </c>
      <c r="S267" t="str">
        <f t="shared" si="103"/>
        <v/>
      </c>
      <c r="T267" t="str">
        <f t="shared" si="113"/>
        <v/>
      </c>
      <c r="U267" t="str">
        <f t="shared" si="104"/>
        <v/>
      </c>
      <c r="V267" t="str">
        <f t="shared" si="114"/>
        <v/>
      </c>
      <c r="W267" t="str">
        <f t="shared" si="105"/>
        <v/>
      </c>
      <c r="X267" t="str">
        <f t="shared" si="115"/>
        <v/>
      </c>
      <c r="Y267" t="str">
        <f t="shared" si="106"/>
        <v/>
      </c>
      <c r="Z267" t="str">
        <f t="shared" si="116"/>
        <v/>
      </c>
      <c r="AA267" t="str">
        <f t="shared" si="107"/>
        <v/>
      </c>
      <c r="AB267" t="str">
        <f t="shared" si="117"/>
        <v/>
      </c>
      <c r="AC267" t="str">
        <f t="shared" si="108"/>
        <v/>
      </c>
      <c r="AD267" t="str">
        <f t="shared" si="118"/>
        <v/>
      </c>
      <c r="AE267" t="str">
        <f t="shared" si="109"/>
        <v/>
      </c>
      <c r="AF267" t="str">
        <f t="shared" si="119"/>
        <v/>
      </c>
      <c r="AG267">
        <f>COUNTIF('All Runners'!$A$5:$A$304,A267)</f>
        <v>0</v>
      </c>
    </row>
    <row r="268" spans="1:33" x14ac:dyDescent="0.25">
      <c r="A268" s="10">
        <v>226</v>
      </c>
      <c r="B268" s="94" t="str">
        <f t="shared" si="95"/>
        <v/>
      </c>
      <c r="C268" s="94"/>
      <c r="D268" s="94"/>
      <c r="E268" s="94"/>
      <c r="F268" s="94"/>
      <c r="G268" s="93" t="str">
        <f t="shared" si="96"/>
        <v/>
      </c>
      <c r="H268" s="93"/>
      <c r="I268" s="93"/>
      <c r="J268" s="77" t="str">
        <f t="shared" si="97"/>
        <v/>
      </c>
      <c r="K268" s="51" t="str">
        <f t="shared" si="98"/>
        <v/>
      </c>
      <c r="L268" s="2" t="str">
        <f t="shared" si="99"/>
        <v/>
      </c>
      <c r="M268" t="str">
        <f t="shared" si="100"/>
        <v/>
      </c>
      <c r="N268" t="str">
        <f t="shared" si="110"/>
        <v/>
      </c>
      <c r="O268" t="str">
        <f t="shared" si="101"/>
        <v/>
      </c>
      <c r="P268" t="str">
        <f t="shared" si="111"/>
        <v/>
      </c>
      <c r="Q268" t="str">
        <f t="shared" si="102"/>
        <v/>
      </c>
      <c r="R268" t="str">
        <f t="shared" si="112"/>
        <v/>
      </c>
      <c r="S268" t="str">
        <f t="shared" si="103"/>
        <v/>
      </c>
      <c r="T268" t="str">
        <f t="shared" si="113"/>
        <v/>
      </c>
      <c r="U268" t="str">
        <f t="shared" si="104"/>
        <v/>
      </c>
      <c r="V268" t="str">
        <f t="shared" si="114"/>
        <v/>
      </c>
      <c r="W268" t="str">
        <f t="shared" si="105"/>
        <v/>
      </c>
      <c r="X268" t="str">
        <f t="shared" si="115"/>
        <v/>
      </c>
      <c r="Y268" t="str">
        <f t="shared" si="106"/>
        <v/>
      </c>
      <c r="Z268" t="str">
        <f t="shared" si="116"/>
        <v/>
      </c>
      <c r="AA268" t="str">
        <f t="shared" si="107"/>
        <v/>
      </c>
      <c r="AB268" t="str">
        <f t="shared" si="117"/>
        <v/>
      </c>
      <c r="AC268" t="str">
        <f t="shared" si="108"/>
        <v/>
      </c>
      <c r="AD268" t="str">
        <f t="shared" si="118"/>
        <v/>
      </c>
      <c r="AE268" t="str">
        <f t="shared" si="109"/>
        <v/>
      </c>
      <c r="AF268" t="str">
        <f t="shared" si="119"/>
        <v/>
      </c>
      <c r="AG268">
        <f>COUNTIF('All Runners'!$A$5:$A$304,A268)</f>
        <v>0</v>
      </c>
    </row>
    <row r="269" spans="1:33" x14ac:dyDescent="0.25">
      <c r="A269" s="10">
        <v>227</v>
      </c>
      <c r="B269" s="94" t="str">
        <f t="shared" si="95"/>
        <v/>
      </c>
      <c r="C269" s="94"/>
      <c r="D269" s="94"/>
      <c r="E269" s="94"/>
      <c r="F269" s="94"/>
      <c r="G269" s="93" t="str">
        <f t="shared" si="96"/>
        <v/>
      </c>
      <c r="H269" s="93"/>
      <c r="I269" s="93"/>
      <c r="J269" s="77" t="str">
        <f t="shared" si="97"/>
        <v/>
      </c>
      <c r="K269" s="51" t="str">
        <f t="shared" si="98"/>
        <v/>
      </c>
      <c r="L269" s="2" t="str">
        <f t="shared" si="99"/>
        <v/>
      </c>
      <c r="M269" t="str">
        <f t="shared" si="100"/>
        <v/>
      </c>
      <c r="N269" t="str">
        <f t="shared" si="110"/>
        <v/>
      </c>
      <c r="O269" t="str">
        <f t="shared" si="101"/>
        <v/>
      </c>
      <c r="P269" t="str">
        <f t="shared" si="111"/>
        <v/>
      </c>
      <c r="Q269" t="str">
        <f t="shared" si="102"/>
        <v/>
      </c>
      <c r="R269" t="str">
        <f t="shared" si="112"/>
        <v/>
      </c>
      <c r="S269" t="str">
        <f t="shared" si="103"/>
        <v/>
      </c>
      <c r="T269" t="str">
        <f t="shared" si="113"/>
        <v/>
      </c>
      <c r="U269" t="str">
        <f t="shared" si="104"/>
        <v/>
      </c>
      <c r="V269" t="str">
        <f t="shared" si="114"/>
        <v/>
      </c>
      <c r="W269" t="str">
        <f t="shared" si="105"/>
        <v/>
      </c>
      <c r="X269" t="str">
        <f t="shared" si="115"/>
        <v/>
      </c>
      <c r="Y269" t="str">
        <f t="shared" si="106"/>
        <v/>
      </c>
      <c r="Z269" t="str">
        <f t="shared" si="116"/>
        <v/>
      </c>
      <c r="AA269" t="str">
        <f t="shared" si="107"/>
        <v/>
      </c>
      <c r="AB269" t="str">
        <f t="shared" si="117"/>
        <v/>
      </c>
      <c r="AC269" t="str">
        <f t="shared" si="108"/>
        <v/>
      </c>
      <c r="AD269" t="str">
        <f t="shared" si="118"/>
        <v/>
      </c>
      <c r="AE269" t="str">
        <f t="shared" si="109"/>
        <v/>
      </c>
      <c r="AF269" t="str">
        <f t="shared" si="119"/>
        <v/>
      </c>
      <c r="AG269">
        <f>COUNTIF('All Runners'!$A$5:$A$304,A269)</f>
        <v>0</v>
      </c>
    </row>
    <row r="270" spans="1:33" x14ac:dyDescent="0.25">
      <c r="A270" s="10">
        <v>228</v>
      </c>
      <c r="B270" s="94" t="str">
        <f t="shared" si="95"/>
        <v/>
      </c>
      <c r="C270" s="94"/>
      <c r="D270" s="94"/>
      <c r="E270" s="94"/>
      <c r="F270" s="94"/>
      <c r="G270" s="93" t="str">
        <f t="shared" si="96"/>
        <v/>
      </c>
      <c r="H270" s="93"/>
      <c r="I270" s="93"/>
      <c r="J270" s="77" t="str">
        <f t="shared" si="97"/>
        <v/>
      </c>
      <c r="K270" s="51" t="str">
        <f t="shared" si="98"/>
        <v/>
      </c>
      <c r="L270" s="2" t="str">
        <f t="shared" si="99"/>
        <v/>
      </c>
      <c r="M270" t="str">
        <f t="shared" si="100"/>
        <v/>
      </c>
      <c r="N270" t="str">
        <f t="shared" si="110"/>
        <v/>
      </c>
      <c r="O270" t="str">
        <f t="shared" si="101"/>
        <v/>
      </c>
      <c r="P270" t="str">
        <f t="shared" si="111"/>
        <v/>
      </c>
      <c r="Q270" t="str">
        <f t="shared" si="102"/>
        <v/>
      </c>
      <c r="R270" t="str">
        <f t="shared" si="112"/>
        <v/>
      </c>
      <c r="S270" t="str">
        <f t="shared" si="103"/>
        <v/>
      </c>
      <c r="T270" t="str">
        <f t="shared" si="113"/>
        <v/>
      </c>
      <c r="U270" t="str">
        <f t="shared" si="104"/>
        <v/>
      </c>
      <c r="V270" t="str">
        <f t="shared" si="114"/>
        <v/>
      </c>
      <c r="W270" t="str">
        <f t="shared" si="105"/>
        <v/>
      </c>
      <c r="X270" t="str">
        <f t="shared" si="115"/>
        <v/>
      </c>
      <c r="Y270" t="str">
        <f t="shared" si="106"/>
        <v/>
      </c>
      <c r="Z270" t="str">
        <f t="shared" si="116"/>
        <v/>
      </c>
      <c r="AA270" t="str">
        <f t="shared" si="107"/>
        <v/>
      </c>
      <c r="AB270" t="str">
        <f t="shared" si="117"/>
        <v/>
      </c>
      <c r="AC270" t="str">
        <f t="shared" si="108"/>
        <v/>
      </c>
      <c r="AD270" t="str">
        <f t="shared" si="118"/>
        <v/>
      </c>
      <c r="AE270" t="str">
        <f t="shared" si="109"/>
        <v/>
      </c>
      <c r="AF270" t="str">
        <f t="shared" si="119"/>
        <v/>
      </c>
      <c r="AG270">
        <f>COUNTIF('All Runners'!$A$5:$A$304,A270)</f>
        <v>0</v>
      </c>
    </row>
    <row r="271" spans="1:33" x14ac:dyDescent="0.25">
      <c r="A271" s="10">
        <v>229</v>
      </c>
      <c r="B271" s="94" t="str">
        <f t="shared" si="95"/>
        <v/>
      </c>
      <c r="C271" s="94"/>
      <c r="D271" s="94"/>
      <c r="E271" s="94"/>
      <c r="F271" s="94"/>
      <c r="G271" s="93" t="str">
        <f t="shared" si="96"/>
        <v/>
      </c>
      <c r="H271" s="93"/>
      <c r="I271" s="93"/>
      <c r="J271" s="77" t="str">
        <f t="shared" si="97"/>
        <v/>
      </c>
      <c r="K271" s="51" t="str">
        <f t="shared" si="98"/>
        <v/>
      </c>
      <c r="L271" s="2" t="str">
        <f t="shared" si="99"/>
        <v/>
      </c>
      <c r="M271" t="str">
        <f t="shared" si="100"/>
        <v/>
      </c>
      <c r="N271" t="str">
        <f t="shared" si="110"/>
        <v/>
      </c>
      <c r="O271" t="str">
        <f t="shared" si="101"/>
        <v/>
      </c>
      <c r="P271" t="str">
        <f t="shared" si="111"/>
        <v/>
      </c>
      <c r="Q271" t="str">
        <f t="shared" si="102"/>
        <v/>
      </c>
      <c r="R271" t="str">
        <f t="shared" si="112"/>
        <v/>
      </c>
      <c r="S271" t="str">
        <f t="shared" si="103"/>
        <v/>
      </c>
      <c r="T271" t="str">
        <f t="shared" si="113"/>
        <v/>
      </c>
      <c r="U271" t="str">
        <f t="shared" si="104"/>
        <v/>
      </c>
      <c r="V271" t="str">
        <f t="shared" si="114"/>
        <v/>
      </c>
      <c r="W271" t="str">
        <f t="shared" si="105"/>
        <v/>
      </c>
      <c r="X271" t="str">
        <f t="shared" si="115"/>
        <v/>
      </c>
      <c r="Y271" t="str">
        <f t="shared" si="106"/>
        <v/>
      </c>
      <c r="Z271" t="str">
        <f t="shared" si="116"/>
        <v/>
      </c>
      <c r="AA271" t="str">
        <f t="shared" si="107"/>
        <v/>
      </c>
      <c r="AB271" t="str">
        <f t="shared" si="117"/>
        <v/>
      </c>
      <c r="AC271" t="str">
        <f t="shared" si="108"/>
        <v/>
      </c>
      <c r="AD271" t="str">
        <f t="shared" si="118"/>
        <v/>
      </c>
      <c r="AE271" t="str">
        <f t="shared" si="109"/>
        <v/>
      </c>
      <c r="AF271" t="str">
        <f t="shared" si="119"/>
        <v/>
      </c>
      <c r="AG271">
        <f>COUNTIF('All Runners'!$A$5:$A$304,A271)</f>
        <v>0</v>
      </c>
    </row>
    <row r="272" spans="1:33" x14ac:dyDescent="0.25">
      <c r="A272" s="10">
        <v>230</v>
      </c>
      <c r="B272" s="94" t="str">
        <f t="shared" si="95"/>
        <v/>
      </c>
      <c r="C272" s="94"/>
      <c r="D272" s="94"/>
      <c r="E272" s="94"/>
      <c r="F272" s="94"/>
      <c r="G272" s="93" t="str">
        <f t="shared" si="96"/>
        <v/>
      </c>
      <c r="H272" s="93"/>
      <c r="I272" s="93"/>
      <c r="J272" s="77" t="str">
        <f t="shared" si="97"/>
        <v/>
      </c>
      <c r="K272" s="51" t="str">
        <f t="shared" si="98"/>
        <v/>
      </c>
      <c r="L272" s="2" t="str">
        <f t="shared" si="99"/>
        <v/>
      </c>
      <c r="M272" t="str">
        <f t="shared" si="100"/>
        <v/>
      </c>
      <c r="N272" t="str">
        <f t="shared" si="110"/>
        <v/>
      </c>
      <c r="O272" t="str">
        <f t="shared" si="101"/>
        <v/>
      </c>
      <c r="P272" t="str">
        <f t="shared" si="111"/>
        <v/>
      </c>
      <c r="Q272" t="str">
        <f t="shared" si="102"/>
        <v/>
      </c>
      <c r="R272" t="str">
        <f t="shared" si="112"/>
        <v/>
      </c>
      <c r="S272" t="str">
        <f t="shared" si="103"/>
        <v/>
      </c>
      <c r="T272" t="str">
        <f t="shared" si="113"/>
        <v/>
      </c>
      <c r="U272" t="str">
        <f t="shared" si="104"/>
        <v/>
      </c>
      <c r="V272" t="str">
        <f t="shared" si="114"/>
        <v/>
      </c>
      <c r="W272" t="str">
        <f t="shared" si="105"/>
        <v/>
      </c>
      <c r="X272" t="str">
        <f t="shared" si="115"/>
        <v/>
      </c>
      <c r="Y272" t="str">
        <f t="shared" si="106"/>
        <v/>
      </c>
      <c r="Z272" t="str">
        <f t="shared" si="116"/>
        <v/>
      </c>
      <c r="AA272" t="str">
        <f t="shared" si="107"/>
        <v/>
      </c>
      <c r="AB272" t="str">
        <f t="shared" si="117"/>
        <v/>
      </c>
      <c r="AC272" t="str">
        <f t="shared" si="108"/>
        <v/>
      </c>
      <c r="AD272" t="str">
        <f t="shared" si="118"/>
        <v/>
      </c>
      <c r="AE272" t="str">
        <f t="shared" si="109"/>
        <v/>
      </c>
      <c r="AF272" t="str">
        <f t="shared" si="119"/>
        <v/>
      </c>
      <c r="AG272">
        <f>COUNTIF('All Runners'!$A$5:$A$304,A272)</f>
        <v>0</v>
      </c>
    </row>
    <row r="273" spans="1:33" x14ac:dyDescent="0.25">
      <c r="A273" s="10">
        <v>231</v>
      </c>
      <c r="B273" s="94" t="str">
        <f t="shared" si="95"/>
        <v/>
      </c>
      <c r="C273" s="94"/>
      <c r="D273" s="94"/>
      <c r="E273" s="94"/>
      <c r="F273" s="94"/>
      <c r="G273" s="93" t="str">
        <f t="shared" si="96"/>
        <v/>
      </c>
      <c r="H273" s="93"/>
      <c r="I273" s="93"/>
      <c r="J273" s="77" t="str">
        <f t="shared" si="97"/>
        <v/>
      </c>
      <c r="K273" s="51" t="str">
        <f t="shared" si="98"/>
        <v/>
      </c>
      <c r="L273" s="2" t="str">
        <f t="shared" si="99"/>
        <v/>
      </c>
      <c r="M273" t="str">
        <f t="shared" si="100"/>
        <v/>
      </c>
      <c r="N273" t="str">
        <f t="shared" si="110"/>
        <v/>
      </c>
      <c r="O273" t="str">
        <f t="shared" si="101"/>
        <v/>
      </c>
      <c r="P273" t="str">
        <f t="shared" si="111"/>
        <v/>
      </c>
      <c r="Q273" t="str">
        <f t="shared" si="102"/>
        <v/>
      </c>
      <c r="R273" t="str">
        <f t="shared" si="112"/>
        <v/>
      </c>
      <c r="S273" t="str">
        <f t="shared" si="103"/>
        <v/>
      </c>
      <c r="T273" t="str">
        <f t="shared" si="113"/>
        <v/>
      </c>
      <c r="U273" t="str">
        <f t="shared" si="104"/>
        <v/>
      </c>
      <c r="V273" t="str">
        <f t="shared" si="114"/>
        <v/>
      </c>
      <c r="W273" t="str">
        <f t="shared" si="105"/>
        <v/>
      </c>
      <c r="X273" t="str">
        <f t="shared" si="115"/>
        <v/>
      </c>
      <c r="Y273" t="str">
        <f t="shared" si="106"/>
        <v/>
      </c>
      <c r="Z273" t="str">
        <f t="shared" si="116"/>
        <v/>
      </c>
      <c r="AA273" t="str">
        <f t="shared" si="107"/>
        <v/>
      </c>
      <c r="AB273" t="str">
        <f t="shared" si="117"/>
        <v/>
      </c>
      <c r="AC273" t="str">
        <f t="shared" si="108"/>
        <v/>
      </c>
      <c r="AD273" t="str">
        <f t="shared" si="118"/>
        <v/>
      </c>
      <c r="AE273" t="str">
        <f t="shared" si="109"/>
        <v/>
      </c>
      <c r="AF273" t="str">
        <f t="shared" si="119"/>
        <v/>
      </c>
      <c r="AG273">
        <f>COUNTIF('All Runners'!$A$5:$A$304,A273)</f>
        <v>0</v>
      </c>
    </row>
    <row r="274" spans="1:33" x14ac:dyDescent="0.25">
      <c r="A274" s="10">
        <v>232</v>
      </c>
      <c r="B274" s="94" t="str">
        <f t="shared" si="95"/>
        <v/>
      </c>
      <c r="C274" s="94"/>
      <c r="D274" s="94"/>
      <c r="E274" s="94"/>
      <c r="F274" s="94"/>
      <c r="G274" s="93" t="str">
        <f t="shared" si="96"/>
        <v/>
      </c>
      <c r="H274" s="93"/>
      <c r="I274" s="93"/>
      <c r="J274" s="77" t="str">
        <f t="shared" si="97"/>
        <v/>
      </c>
      <c r="K274" s="51" t="str">
        <f t="shared" si="98"/>
        <v/>
      </c>
      <c r="L274" s="2" t="str">
        <f t="shared" si="99"/>
        <v/>
      </c>
      <c r="M274" t="str">
        <f t="shared" si="100"/>
        <v/>
      </c>
      <c r="N274" t="str">
        <f t="shared" si="110"/>
        <v/>
      </c>
      <c r="O274" t="str">
        <f t="shared" si="101"/>
        <v/>
      </c>
      <c r="P274" t="str">
        <f t="shared" si="111"/>
        <v/>
      </c>
      <c r="Q274" t="str">
        <f t="shared" si="102"/>
        <v/>
      </c>
      <c r="R274" t="str">
        <f t="shared" si="112"/>
        <v/>
      </c>
      <c r="S274" t="str">
        <f t="shared" si="103"/>
        <v/>
      </c>
      <c r="T274" t="str">
        <f t="shared" si="113"/>
        <v/>
      </c>
      <c r="U274" t="str">
        <f t="shared" si="104"/>
        <v/>
      </c>
      <c r="V274" t="str">
        <f t="shared" si="114"/>
        <v/>
      </c>
      <c r="W274" t="str">
        <f t="shared" si="105"/>
        <v/>
      </c>
      <c r="X274" t="str">
        <f t="shared" si="115"/>
        <v/>
      </c>
      <c r="Y274" t="str">
        <f t="shared" si="106"/>
        <v/>
      </c>
      <c r="Z274" t="str">
        <f t="shared" si="116"/>
        <v/>
      </c>
      <c r="AA274" t="str">
        <f t="shared" si="107"/>
        <v/>
      </c>
      <c r="AB274" t="str">
        <f t="shared" si="117"/>
        <v/>
      </c>
      <c r="AC274" t="str">
        <f t="shared" si="108"/>
        <v/>
      </c>
      <c r="AD274" t="str">
        <f t="shared" si="118"/>
        <v/>
      </c>
      <c r="AE274" t="str">
        <f t="shared" si="109"/>
        <v/>
      </c>
      <c r="AF274" t="str">
        <f t="shared" si="119"/>
        <v/>
      </c>
      <c r="AG274">
        <f>COUNTIF('All Runners'!$A$5:$A$304,A274)</f>
        <v>0</v>
      </c>
    </row>
    <row r="275" spans="1:33" x14ac:dyDescent="0.25">
      <c r="A275" s="10">
        <v>233</v>
      </c>
      <c r="B275" s="94" t="str">
        <f t="shared" si="95"/>
        <v/>
      </c>
      <c r="C275" s="94"/>
      <c r="D275" s="94"/>
      <c r="E275" s="94"/>
      <c r="F275" s="94"/>
      <c r="G275" s="93" t="str">
        <f t="shared" si="96"/>
        <v/>
      </c>
      <c r="H275" s="93"/>
      <c r="I275" s="93"/>
      <c r="J275" s="77" t="str">
        <f t="shared" si="97"/>
        <v/>
      </c>
      <c r="K275" s="51" t="str">
        <f t="shared" si="98"/>
        <v/>
      </c>
      <c r="L275" s="2" t="str">
        <f t="shared" si="99"/>
        <v/>
      </c>
      <c r="M275" t="str">
        <f t="shared" si="100"/>
        <v/>
      </c>
      <c r="N275" t="str">
        <f t="shared" si="110"/>
        <v/>
      </c>
      <c r="O275" t="str">
        <f t="shared" si="101"/>
        <v/>
      </c>
      <c r="P275" t="str">
        <f t="shared" si="111"/>
        <v/>
      </c>
      <c r="Q275" t="str">
        <f t="shared" si="102"/>
        <v/>
      </c>
      <c r="R275" t="str">
        <f t="shared" si="112"/>
        <v/>
      </c>
      <c r="S275" t="str">
        <f t="shared" si="103"/>
        <v/>
      </c>
      <c r="T275" t="str">
        <f t="shared" si="113"/>
        <v/>
      </c>
      <c r="U275" t="str">
        <f t="shared" si="104"/>
        <v/>
      </c>
      <c r="V275" t="str">
        <f t="shared" si="114"/>
        <v/>
      </c>
      <c r="W275" t="str">
        <f t="shared" si="105"/>
        <v/>
      </c>
      <c r="X275" t="str">
        <f t="shared" si="115"/>
        <v/>
      </c>
      <c r="Y275" t="str">
        <f t="shared" si="106"/>
        <v/>
      </c>
      <c r="Z275" t="str">
        <f t="shared" si="116"/>
        <v/>
      </c>
      <c r="AA275" t="str">
        <f t="shared" si="107"/>
        <v/>
      </c>
      <c r="AB275" t="str">
        <f t="shared" si="117"/>
        <v/>
      </c>
      <c r="AC275" t="str">
        <f t="shared" si="108"/>
        <v/>
      </c>
      <c r="AD275" t="str">
        <f t="shared" si="118"/>
        <v/>
      </c>
      <c r="AE275" t="str">
        <f t="shared" si="109"/>
        <v/>
      </c>
      <c r="AF275" t="str">
        <f t="shared" si="119"/>
        <v/>
      </c>
      <c r="AG275">
        <f>COUNTIF('All Runners'!$A$5:$A$304,A275)</f>
        <v>0</v>
      </c>
    </row>
    <row r="276" spans="1:33" x14ac:dyDescent="0.25">
      <c r="A276" s="10">
        <v>234</v>
      </c>
      <c r="B276" s="94" t="str">
        <f t="shared" si="95"/>
        <v/>
      </c>
      <c r="C276" s="94"/>
      <c r="D276" s="94"/>
      <c r="E276" s="94"/>
      <c r="F276" s="94"/>
      <c r="G276" s="93" t="str">
        <f t="shared" si="96"/>
        <v/>
      </c>
      <c r="H276" s="93"/>
      <c r="I276" s="93"/>
      <c r="J276" s="77" t="str">
        <f t="shared" si="97"/>
        <v/>
      </c>
      <c r="K276" s="51" t="str">
        <f t="shared" si="98"/>
        <v/>
      </c>
      <c r="L276" s="2" t="str">
        <f t="shared" si="99"/>
        <v/>
      </c>
      <c r="M276" t="str">
        <f t="shared" si="100"/>
        <v/>
      </c>
      <c r="N276" t="str">
        <f t="shared" si="110"/>
        <v/>
      </c>
      <c r="O276" t="str">
        <f t="shared" si="101"/>
        <v/>
      </c>
      <c r="P276" t="str">
        <f t="shared" si="111"/>
        <v/>
      </c>
      <c r="Q276" t="str">
        <f t="shared" si="102"/>
        <v/>
      </c>
      <c r="R276" t="str">
        <f t="shared" si="112"/>
        <v/>
      </c>
      <c r="S276" t="str">
        <f t="shared" si="103"/>
        <v/>
      </c>
      <c r="T276" t="str">
        <f t="shared" si="113"/>
        <v/>
      </c>
      <c r="U276" t="str">
        <f t="shared" si="104"/>
        <v/>
      </c>
      <c r="V276" t="str">
        <f t="shared" si="114"/>
        <v/>
      </c>
      <c r="W276" t="str">
        <f t="shared" si="105"/>
        <v/>
      </c>
      <c r="X276" t="str">
        <f t="shared" si="115"/>
        <v/>
      </c>
      <c r="Y276" t="str">
        <f t="shared" si="106"/>
        <v/>
      </c>
      <c r="Z276" t="str">
        <f t="shared" si="116"/>
        <v/>
      </c>
      <c r="AA276" t="str">
        <f t="shared" si="107"/>
        <v/>
      </c>
      <c r="AB276" t="str">
        <f t="shared" si="117"/>
        <v/>
      </c>
      <c r="AC276" t="str">
        <f t="shared" si="108"/>
        <v/>
      </c>
      <c r="AD276" t="str">
        <f t="shared" si="118"/>
        <v/>
      </c>
      <c r="AE276" t="str">
        <f t="shared" si="109"/>
        <v/>
      </c>
      <c r="AF276" t="str">
        <f t="shared" si="119"/>
        <v/>
      </c>
      <c r="AG276">
        <f>COUNTIF('All Runners'!$A$5:$A$304,A276)</f>
        <v>0</v>
      </c>
    </row>
    <row r="277" spans="1:33" x14ac:dyDescent="0.25">
      <c r="A277" s="10">
        <v>235</v>
      </c>
      <c r="B277" s="94" t="str">
        <f t="shared" si="95"/>
        <v/>
      </c>
      <c r="C277" s="94"/>
      <c r="D277" s="94"/>
      <c r="E277" s="94"/>
      <c r="F277" s="94"/>
      <c r="G277" s="93" t="str">
        <f t="shared" si="96"/>
        <v/>
      </c>
      <c r="H277" s="93"/>
      <c r="I277" s="93"/>
      <c r="J277" s="77" t="str">
        <f t="shared" si="97"/>
        <v/>
      </c>
      <c r="K277" s="51" t="str">
        <f t="shared" si="98"/>
        <v/>
      </c>
      <c r="L277" s="2" t="str">
        <f t="shared" si="99"/>
        <v/>
      </c>
      <c r="M277" t="str">
        <f t="shared" si="100"/>
        <v/>
      </c>
      <c r="N277" t="str">
        <f t="shared" si="110"/>
        <v/>
      </c>
      <c r="O277" t="str">
        <f t="shared" si="101"/>
        <v/>
      </c>
      <c r="P277" t="str">
        <f t="shared" si="111"/>
        <v/>
      </c>
      <c r="Q277" t="str">
        <f t="shared" si="102"/>
        <v/>
      </c>
      <c r="R277" t="str">
        <f t="shared" si="112"/>
        <v/>
      </c>
      <c r="S277" t="str">
        <f t="shared" si="103"/>
        <v/>
      </c>
      <c r="T277" t="str">
        <f t="shared" si="113"/>
        <v/>
      </c>
      <c r="U277" t="str">
        <f t="shared" si="104"/>
        <v/>
      </c>
      <c r="V277" t="str">
        <f t="shared" si="114"/>
        <v/>
      </c>
      <c r="W277" t="str">
        <f t="shared" si="105"/>
        <v/>
      </c>
      <c r="X277" t="str">
        <f t="shared" si="115"/>
        <v/>
      </c>
      <c r="Y277" t="str">
        <f t="shared" si="106"/>
        <v/>
      </c>
      <c r="Z277" t="str">
        <f t="shared" si="116"/>
        <v/>
      </c>
      <c r="AA277" t="str">
        <f t="shared" si="107"/>
        <v/>
      </c>
      <c r="AB277" t="str">
        <f t="shared" si="117"/>
        <v/>
      </c>
      <c r="AC277" t="str">
        <f t="shared" si="108"/>
        <v/>
      </c>
      <c r="AD277" t="str">
        <f t="shared" si="118"/>
        <v/>
      </c>
      <c r="AE277" t="str">
        <f t="shared" si="109"/>
        <v/>
      </c>
      <c r="AF277" t="str">
        <f t="shared" si="119"/>
        <v/>
      </c>
      <c r="AG277">
        <f>COUNTIF('All Runners'!$A$5:$A$304,A277)</f>
        <v>0</v>
      </c>
    </row>
    <row r="278" spans="1:33" x14ac:dyDescent="0.25">
      <c r="A278" s="10">
        <v>236</v>
      </c>
      <c r="B278" s="94" t="str">
        <f t="shared" si="95"/>
        <v/>
      </c>
      <c r="C278" s="94"/>
      <c r="D278" s="94"/>
      <c r="E278" s="94"/>
      <c r="F278" s="94"/>
      <c r="G278" s="93" t="str">
        <f t="shared" si="96"/>
        <v/>
      </c>
      <c r="H278" s="93"/>
      <c r="I278" s="93"/>
      <c r="J278" s="77" t="str">
        <f t="shared" si="97"/>
        <v/>
      </c>
      <c r="K278" s="51" t="str">
        <f t="shared" si="98"/>
        <v/>
      </c>
      <c r="L278" s="2" t="str">
        <f t="shared" si="99"/>
        <v/>
      </c>
      <c r="M278" t="str">
        <f t="shared" si="100"/>
        <v/>
      </c>
      <c r="N278" t="str">
        <f t="shared" si="110"/>
        <v/>
      </c>
      <c r="O278" t="str">
        <f t="shared" si="101"/>
        <v/>
      </c>
      <c r="P278" t="str">
        <f t="shared" si="111"/>
        <v/>
      </c>
      <c r="Q278" t="str">
        <f t="shared" si="102"/>
        <v/>
      </c>
      <c r="R278" t="str">
        <f t="shared" si="112"/>
        <v/>
      </c>
      <c r="S278" t="str">
        <f t="shared" si="103"/>
        <v/>
      </c>
      <c r="T278" t="str">
        <f t="shared" si="113"/>
        <v/>
      </c>
      <c r="U278" t="str">
        <f t="shared" si="104"/>
        <v/>
      </c>
      <c r="V278" t="str">
        <f t="shared" si="114"/>
        <v/>
      </c>
      <c r="W278" t="str">
        <f t="shared" si="105"/>
        <v/>
      </c>
      <c r="X278" t="str">
        <f t="shared" si="115"/>
        <v/>
      </c>
      <c r="Y278" t="str">
        <f t="shared" si="106"/>
        <v/>
      </c>
      <c r="Z278" t="str">
        <f t="shared" si="116"/>
        <v/>
      </c>
      <c r="AA278" t="str">
        <f t="shared" si="107"/>
        <v/>
      </c>
      <c r="AB278" t="str">
        <f t="shared" si="117"/>
        <v/>
      </c>
      <c r="AC278" t="str">
        <f t="shared" si="108"/>
        <v/>
      </c>
      <c r="AD278" t="str">
        <f t="shared" si="118"/>
        <v/>
      </c>
      <c r="AE278" t="str">
        <f t="shared" si="109"/>
        <v/>
      </c>
      <c r="AF278" t="str">
        <f t="shared" si="119"/>
        <v/>
      </c>
      <c r="AG278">
        <f>COUNTIF('All Runners'!$A$5:$A$304,A278)</f>
        <v>0</v>
      </c>
    </row>
    <row r="279" spans="1:33" x14ac:dyDescent="0.25">
      <c r="A279" s="10">
        <v>237</v>
      </c>
      <c r="B279" s="94" t="str">
        <f t="shared" si="95"/>
        <v/>
      </c>
      <c r="C279" s="94"/>
      <c r="D279" s="94"/>
      <c r="E279" s="94"/>
      <c r="F279" s="94"/>
      <c r="G279" s="93" t="str">
        <f t="shared" si="96"/>
        <v/>
      </c>
      <c r="H279" s="93"/>
      <c r="I279" s="93"/>
      <c r="J279" s="77" t="str">
        <f t="shared" si="97"/>
        <v/>
      </c>
      <c r="K279" s="51" t="str">
        <f t="shared" si="98"/>
        <v/>
      </c>
      <c r="L279" s="2" t="str">
        <f t="shared" si="99"/>
        <v/>
      </c>
      <c r="M279" t="str">
        <f t="shared" si="100"/>
        <v/>
      </c>
      <c r="N279" t="str">
        <f t="shared" si="110"/>
        <v/>
      </c>
      <c r="O279" t="str">
        <f t="shared" si="101"/>
        <v/>
      </c>
      <c r="P279" t="str">
        <f t="shared" si="111"/>
        <v/>
      </c>
      <c r="Q279" t="str">
        <f t="shared" si="102"/>
        <v/>
      </c>
      <c r="R279" t="str">
        <f t="shared" si="112"/>
        <v/>
      </c>
      <c r="S279" t="str">
        <f t="shared" si="103"/>
        <v/>
      </c>
      <c r="T279" t="str">
        <f t="shared" si="113"/>
        <v/>
      </c>
      <c r="U279" t="str">
        <f t="shared" si="104"/>
        <v/>
      </c>
      <c r="V279" t="str">
        <f t="shared" si="114"/>
        <v/>
      </c>
      <c r="W279" t="str">
        <f t="shared" si="105"/>
        <v/>
      </c>
      <c r="X279" t="str">
        <f t="shared" si="115"/>
        <v/>
      </c>
      <c r="Y279" t="str">
        <f t="shared" si="106"/>
        <v/>
      </c>
      <c r="Z279" t="str">
        <f t="shared" si="116"/>
        <v/>
      </c>
      <c r="AA279" t="str">
        <f t="shared" si="107"/>
        <v/>
      </c>
      <c r="AB279" t="str">
        <f t="shared" si="117"/>
        <v/>
      </c>
      <c r="AC279" t="str">
        <f t="shared" si="108"/>
        <v/>
      </c>
      <c r="AD279" t="str">
        <f t="shared" si="118"/>
        <v/>
      </c>
      <c r="AE279" t="str">
        <f t="shared" si="109"/>
        <v/>
      </c>
      <c r="AF279" t="str">
        <f t="shared" si="119"/>
        <v/>
      </c>
      <c r="AG279">
        <f>COUNTIF('All Runners'!$A$5:$A$304,A279)</f>
        <v>0</v>
      </c>
    </row>
    <row r="280" spans="1:33" x14ac:dyDescent="0.25">
      <c r="A280" s="10">
        <v>238</v>
      </c>
      <c r="B280" s="94" t="str">
        <f t="shared" si="95"/>
        <v/>
      </c>
      <c r="C280" s="94"/>
      <c r="D280" s="94"/>
      <c r="E280" s="94"/>
      <c r="F280" s="94"/>
      <c r="G280" s="93" t="str">
        <f t="shared" si="96"/>
        <v/>
      </c>
      <c r="H280" s="93"/>
      <c r="I280" s="93"/>
      <c r="J280" s="77" t="str">
        <f t="shared" si="97"/>
        <v/>
      </c>
      <c r="K280" s="51" t="str">
        <f t="shared" si="98"/>
        <v/>
      </c>
      <c r="L280" s="2" t="str">
        <f t="shared" si="99"/>
        <v/>
      </c>
      <c r="M280" t="str">
        <f t="shared" si="100"/>
        <v/>
      </c>
      <c r="N280" t="str">
        <f t="shared" si="110"/>
        <v/>
      </c>
      <c r="O280" t="str">
        <f t="shared" si="101"/>
        <v/>
      </c>
      <c r="P280" t="str">
        <f t="shared" si="111"/>
        <v/>
      </c>
      <c r="Q280" t="str">
        <f t="shared" si="102"/>
        <v/>
      </c>
      <c r="R280" t="str">
        <f t="shared" si="112"/>
        <v/>
      </c>
      <c r="S280" t="str">
        <f t="shared" si="103"/>
        <v/>
      </c>
      <c r="T280" t="str">
        <f t="shared" si="113"/>
        <v/>
      </c>
      <c r="U280" t="str">
        <f t="shared" si="104"/>
        <v/>
      </c>
      <c r="V280" t="str">
        <f t="shared" si="114"/>
        <v/>
      </c>
      <c r="W280" t="str">
        <f t="shared" si="105"/>
        <v/>
      </c>
      <c r="X280" t="str">
        <f t="shared" si="115"/>
        <v/>
      </c>
      <c r="Y280" t="str">
        <f t="shared" si="106"/>
        <v/>
      </c>
      <c r="Z280" t="str">
        <f t="shared" si="116"/>
        <v/>
      </c>
      <c r="AA280" t="str">
        <f t="shared" si="107"/>
        <v/>
      </c>
      <c r="AB280" t="str">
        <f t="shared" si="117"/>
        <v/>
      </c>
      <c r="AC280" t="str">
        <f t="shared" si="108"/>
        <v/>
      </c>
      <c r="AD280" t="str">
        <f t="shared" si="118"/>
        <v/>
      </c>
      <c r="AE280" t="str">
        <f t="shared" si="109"/>
        <v/>
      </c>
      <c r="AF280" t="str">
        <f t="shared" si="119"/>
        <v/>
      </c>
      <c r="AG280">
        <f>COUNTIF('All Runners'!$A$5:$A$304,A280)</f>
        <v>0</v>
      </c>
    </row>
    <row r="281" spans="1:33" x14ac:dyDescent="0.25">
      <c r="A281" s="10">
        <v>239</v>
      </c>
      <c r="B281" s="94" t="str">
        <f t="shared" si="95"/>
        <v/>
      </c>
      <c r="C281" s="94"/>
      <c r="D281" s="94"/>
      <c r="E281" s="94"/>
      <c r="F281" s="94"/>
      <c r="G281" s="93" t="str">
        <f t="shared" si="96"/>
        <v/>
      </c>
      <c r="H281" s="93"/>
      <c r="I281" s="93"/>
      <c r="J281" s="77" t="str">
        <f t="shared" si="97"/>
        <v/>
      </c>
      <c r="K281" s="51" t="str">
        <f t="shared" si="98"/>
        <v/>
      </c>
      <c r="L281" s="2" t="str">
        <f t="shared" si="99"/>
        <v/>
      </c>
      <c r="M281" t="str">
        <f t="shared" si="100"/>
        <v/>
      </c>
      <c r="N281" t="str">
        <f t="shared" si="110"/>
        <v/>
      </c>
      <c r="O281" t="str">
        <f t="shared" si="101"/>
        <v/>
      </c>
      <c r="P281" t="str">
        <f t="shared" si="111"/>
        <v/>
      </c>
      <c r="Q281" t="str">
        <f t="shared" si="102"/>
        <v/>
      </c>
      <c r="R281" t="str">
        <f t="shared" si="112"/>
        <v/>
      </c>
      <c r="S281" t="str">
        <f t="shared" si="103"/>
        <v/>
      </c>
      <c r="T281" t="str">
        <f t="shared" si="113"/>
        <v/>
      </c>
      <c r="U281" t="str">
        <f t="shared" si="104"/>
        <v/>
      </c>
      <c r="V281" t="str">
        <f t="shared" si="114"/>
        <v/>
      </c>
      <c r="W281" t="str">
        <f t="shared" si="105"/>
        <v/>
      </c>
      <c r="X281" t="str">
        <f t="shared" si="115"/>
        <v/>
      </c>
      <c r="Y281" t="str">
        <f t="shared" si="106"/>
        <v/>
      </c>
      <c r="Z281" t="str">
        <f t="shared" si="116"/>
        <v/>
      </c>
      <c r="AA281" t="str">
        <f t="shared" si="107"/>
        <v/>
      </c>
      <c r="AB281" t="str">
        <f t="shared" si="117"/>
        <v/>
      </c>
      <c r="AC281" t="str">
        <f t="shared" si="108"/>
        <v/>
      </c>
      <c r="AD281" t="str">
        <f t="shared" si="118"/>
        <v/>
      </c>
      <c r="AE281" t="str">
        <f t="shared" si="109"/>
        <v/>
      </c>
      <c r="AF281" t="str">
        <f t="shared" si="119"/>
        <v/>
      </c>
      <c r="AG281">
        <f>COUNTIF('All Runners'!$A$5:$A$304,A281)</f>
        <v>0</v>
      </c>
    </row>
    <row r="282" spans="1:33" x14ac:dyDescent="0.25">
      <c r="A282" s="10">
        <v>240</v>
      </c>
      <c r="B282" s="94" t="str">
        <f t="shared" si="95"/>
        <v/>
      </c>
      <c r="C282" s="94"/>
      <c r="D282" s="94"/>
      <c r="E282" s="94"/>
      <c r="F282" s="94"/>
      <c r="G282" s="93" t="str">
        <f t="shared" si="96"/>
        <v/>
      </c>
      <c r="H282" s="93"/>
      <c r="I282" s="93"/>
      <c r="J282" s="77" t="str">
        <f t="shared" si="97"/>
        <v/>
      </c>
      <c r="K282" s="51" t="str">
        <f t="shared" si="98"/>
        <v/>
      </c>
      <c r="L282" s="2" t="str">
        <f t="shared" si="99"/>
        <v/>
      </c>
      <c r="M282" t="str">
        <f t="shared" si="100"/>
        <v/>
      </c>
      <c r="N282" t="str">
        <f t="shared" si="110"/>
        <v/>
      </c>
      <c r="O282" t="str">
        <f t="shared" si="101"/>
        <v/>
      </c>
      <c r="P282" t="str">
        <f t="shared" si="111"/>
        <v/>
      </c>
      <c r="Q282" t="str">
        <f t="shared" si="102"/>
        <v/>
      </c>
      <c r="R282" t="str">
        <f t="shared" si="112"/>
        <v/>
      </c>
      <c r="S282" t="str">
        <f t="shared" si="103"/>
        <v/>
      </c>
      <c r="T282" t="str">
        <f t="shared" si="113"/>
        <v/>
      </c>
      <c r="U282" t="str">
        <f t="shared" si="104"/>
        <v/>
      </c>
      <c r="V282" t="str">
        <f t="shared" si="114"/>
        <v/>
      </c>
      <c r="W282" t="str">
        <f t="shared" si="105"/>
        <v/>
      </c>
      <c r="X282" t="str">
        <f t="shared" si="115"/>
        <v/>
      </c>
      <c r="Y282" t="str">
        <f t="shared" si="106"/>
        <v/>
      </c>
      <c r="Z282" t="str">
        <f t="shared" si="116"/>
        <v/>
      </c>
      <c r="AA282" t="str">
        <f t="shared" si="107"/>
        <v/>
      </c>
      <c r="AB282" t="str">
        <f t="shared" si="117"/>
        <v/>
      </c>
      <c r="AC282" t="str">
        <f t="shared" si="108"/>
        <v/>
      </c>
      <c r="AD282" t="str">
        <f t="shared" si="118"/>
        <v/>
      </c>
      <c r="AE282" t="str">
        <f t="shared" si="109"/>
        <v/>
      </c>
      <c r="AF282" t="str">
        <f t="shared" si="119"/>
        <v/>
      </c>
      <c r="AG282">
        <f>COUNTIF('All Runners'!$A$5:$A$304,A282)</f>
        <v>0</v>
      </c>
    </row>
    <row r="283" spans="1:33" x14ac:dyDescent="0.25">
      <c r="A283" s="10">
        <v>241</v>
      </c>
      <c r="B283" s="94" t="str">
        <f t="shared" si="95"/>
        <v/>
      </c>
      <c r="C283" s="94"/>
      <c r="D283" s="94"/>
      <c r="E283" s="94"/>
      <c r="F283" s="94"/>
      <c r="G283" s="93" t="str">
        <f t="shared" si="96"/>
        <v/>
      </c>
      <c r="H283" s="93"/>
      <c r="I283" s="93"/>
      <c r="J283" s="77" t="str">
        <f t="shared" si="97"/>
        <v/>
      </c>
      <c r="K283" s="51" t="str">
        <f t="shared" si="98"/>
        <v/>
      </c>
      <c r="L283" s="2" t="str">
        <f t="shared" si="99"/>
        <v/>
      </c>
      <c r="M283" t="str">
        <f t="shared" si="100"/>
        <v/>
      </c>
      <c r="N283" t="str">
        <f t="shared" si="110"/>
        <v/>
      </c>
      <c r="O283" t="str">
        <f t="shared" si="101"/>
        <v/>
      </c>
      <c r="P283" t="str">
        <f t="shared" si="111"/>
        <v/>
      </c>
      <c r="Q283" t="str">
        <f t="shared" si="102"/>
        <v/>
      </c>
      <c r="R283" t="str">
        <f t="shared" si="112"/>
        <v/>
      </c>
      <c r="S283" t="str">
        <f t="shared" si="103"/>
        <v/>
      </c>
      <c r="T283" t="str">
        <f t="shared" si="113"/>
        <v/>
      </c>
      <c r="U283" t="str">
        <f t="shared" si="104"/>
        <v/>
      </c>
      <c r="V283" t="str">
        <f t="shared" si="114"/>
        <v/>
      </c>
      <c r="W283" t="str">
        <f t="shared" si="105"/>
        <v/>
      </c>
      <c r="X283" t="str">
        <f t="shared" si="115"/>
        <v/>
      </c>
      <c r="Y283" t="str">
        <f t="shared" si="106"/>
        <v/>
      </c>
      <c r="Z283" t="str">
        <f t="shared" si="116"/>
        <v/>
      </c>
      <c r="AA283" t="str">
        <f t="shared" si="107"/>
        <v/>
      </c>
      <c r="AB283" t="str">
        <f t="shared" si="117"/>
        <v/>
      </c>
      <c r="AC283" t="str">
        <f t="shared" si="108"/>
        <v/>
      </c>
      <c r="AD283" t="str">
        <f t="shared" si="118"/>
        <v/>
      </c>
      <c r="AE283" t="str">
        <f t="shared" si="109"/>
        <v/>
      </c>
      <c r="AF283" t="str">
        <f t="shared" si="119"/>
        <v/>
      </c>
      <c r="AG283">
        <f>COUNTIF('All Runners'!$A$5:$A$304,A283)</f>
        <v>0</v>
      </c>
    </row>
    <row r="284" spans="1:33" x14ac:dyDescent="0.25">
      <c r="A284" s="10">
        <v>242</v>
      </c>
      <c r="B284" s="94" t="str">
        <f t="shared" si="95"/>
        <v/>
      </c>
      <c r="C284" s="94"/>
      <c r="D284" s="94"/>
      <c r="E284" s="94"/>
      <c r="F284" s="94"/>
      <c r="G284" s="93" t="str">
        <f t="shared" si="96"/>
        <v/>
      </c>
      <c r="H284" s="93"/>
      <c r="I284" s="93"/>
      <c r="J284" s="77" t="str">
        <f t="shared" si="97"/>
        <v/>
      </c>
      <c r="K284" s="51" t="str">
        <f t="shared" si="98"/>
        <v/>
      </c>
      <c r="L284" s="2" t="str">
        <f t="shared" si="99"/>
        <v/>
      </c>
      <c r="M284" t="str">
        <f t="shared" si="100"/>
        <v/>
      </c>
      <c r="N284" t="str">
        <f t="shared" si="110"/>
        <v/>
      </c>
      <c r="O284" t="str">
        <f t="shared" si="101"/>
        <v/>
      </c>
      <c r="P284" t="str">
        <f t="shared" si="111"/>
        <v/>
      </c>
      <c r="Q284" t="str">
        <f t="shared" si="102"/>
        <v/>
      </c>
      <c r="R284" t="str">
        <f t="shared" si="112"/>
        <v/>
      </c>
      <c r="S284" t="str">
        <f t="shared" si="103"/>
        <v/>
      </c>
      <c r="T284" t="str">
        <f t="shared" si="113"/>
        <v/>
      </c>
      <c r="U284" t="str">
        <f t="shared" si="104"/>
        <v/>
      </c>
      <c r="V284" t="str">
        <f t="shared" si="114"/>
        <v/>
      </c>
      <c r="W284" t="str">
        <f t="shared" si="105"/>
        <v/>
      </c>
      <c r="X284" t="str">
        <f t="shared" si="115"/>
        <v/>
      </c>
      <c r="Y284" t="str">
        <f t="shared" si="106"/>
        <v/>
      </c>
      <c r="Z284" t="str">
        <f t="shared" si="116"/>
        <v/>
      </c>
      <c r="AA284" t="str">
        <f t="shared" si="107"/>
        <v/>
      </c>
      <c r="AB284" t="str">
        <f t="shared" si="117"/>
        <v/>
      </c>
      <c r="AC284" t="str">
        <f t="shared" si="108"/>
        <v/>
      </c>
      <c r="AD284" t="str">
        <f t="shared" si="118"/>
        <v/>
      </c>
      <c r="AE284" t="str">
        <f t="shared" si="109"/>
        <v/>
      </c>
      <c r="AF284" t="str">
        <f t="shared" si="119"/>
        <v/>
      </c>
      <c r="AG284">
        <f>COUNTIF('All Runners'!$A$5:$A$304,A284)</f>
        <v>0</v>
      </c>
    </row>
    <row r="285" spans="1:33" x14ac:dyDescent="0.25">
      <c r="A285" s="10">
        <v>243</v>
      </c>
      <c r="B285" s="94" t="str">
        <f t="shared" si="95"/>
        <v/>
      </c>
      <c r="C285" s="94"/>
      <c r="D285" s="94"/>
      <c r="E285" s="94"/>
      <c r="F285" s="94"/>
      <c r="G285" s="93" t="str">
        <f t="shared" si="96"/>
        <v/>
      </c>
      <c r="H285" s="93"/>
      <c r="I285" s="93"/>
      <c r="J285" s="77" t="str">
        <f t="shared" si="97"/>
        <v/>
      </c>
      <c r="K285" s="51" t="str">
        <f t="shared" si="98"/>
        <v/>
      </c>
      <c r="L285" s="2" t="str">
        <f t="shared" si="99"/>
        <v/>
      </c>
      <c r="M285" t="str">
        <f t="shared" si="100"/>
        <v/>
      </c>
      <c r="N285" t="str">
        <f t="shared" si="110"/>
        <v/>
      </c>
      <c r="O285" t="str">
        <f t="shared" si="101"/>
        <v/>
      </c>
      <c r="P285" t="str">
        <f t="shared" si="111"/>
        <v/>
      </c>
      <c r="Q285" t="str">
        <f t="shared" si="102"/>
        <v/>
      </c>
      <c r="R285" t="str">
        <f t="shared" si="112"/>
        <v/>
      </c>
      <c r="S285" t="str">
        <f t="shared" si="103"/>
        <v/>
      </c>
      <c r="T285" t="str">
        <f t="shared" si="113"/>
        <v/>
      </c>
      <c r="U285" t="str">
        <f t="shared" si="104"/>
        <v/>
      </c>
      <c r="V285" t="str">
        <f t="shared" si="114"/>
        <v/>
      </c>
      <c r="W285" t="str">
        <f t="shared" si="105"/>
        <v/>
      </c>
      <c r="X285" t="str">
        <f t="shared" si="115"/>
        <v/>
      </c>
      <c r="Y285" t="str">
        <f t="shared" si="106"/>
        <v/>
      </c>
      <c r="Z285" t="str">
        <f t="shared" si="116"/>
        <v/>
      </c>
      <c r="AA285" t="str">
        <f t="shared" si="107"/>
        <v/>
      </c>
      <c r="AB285" t="str">
        <f t="shared" si="117"/>
        <v/>
      </c>
      <c r="AC285" t="str">
        <f t="shared" si="108"/>
        <v/>
      </c>
      <c r="AD285" t="str">
        <f t="shared" si="118"/>
        <v/>
      </c>
      <c r="AE285" t="str">
        <f t="shared" si="109"/>
        <v/>
      </c>
      <c r="AF285" t="str">
        <f t="shared" si="119"/>
        <v/>
      </c>
      <c r="AG285">
        <f>COUNTIF('All Runners'!$A$5:$A$304,A285)</f>
        <v>0</v>
      </c>
    </row>
    <row r="286" spans="1:33" x14ac:dyDescent="0.25">
      <c r="A286" s="10">
        <v>244</v>
      </c>
      <c r="B286" s="94" t="str">
        <f t="shared" si="95"/>
        <v/>
      </c>
      <c r="C286" s="94"/>
      <c r="D286" s="94"/>
      <c r="E286" s="94"/>
      <c r="F286" s="94"/>
      <c r="G286" s="93" t="str">
        <f t="shared" si="96"/>
        <v/>
      </c>
      <c r="H286" s="93"/>
      <c r="I286" s="93"/>
      <c r="J286" s="77" t="str">
        <f t="shared" si="97"/>
        <v/>
      </c>
      <c r="K286" s="51" t="str">
        <f t="shared" si="98"/>
        <v/>
      </c>
      <c r="L286" s="2" t="str">
        <f t="shared" si="99"/>
        <v/>
      </c>
      <c r="M286" t="str">
        <f t="shared" si="100"/>
        <v/>
      </c>
      <c r="N286" t="str">
        <f t="shared" si="110"/>
        <v/>
      </c>
      <c r="O286" t="str">
        <f t="shared" si="101"/>
        <v/>
      </c>
      <c r="P286" t="str">
        <f t="shared" si="111"/>
        <v/>
      </c>
      <c r="Q286" t="str">
        <f t="shared" si="102"/>
        <v/>
      </c>
      <c r="R286" t="str">
        <f t="shared" si="112"/>
        <v/>
      </c>
      <c r="S286" t="str">
        <f t="shared" si="103"/>
        <v/>
      </c>
      <c r="T286" t="str">
        <f t="shared" si="113"/>
        <v/>
      </c>
      <c r="U286" t="str">
        <f t="shared" si="104"/>
        <v/>
      </c>
      <c r="V286" t="str">
        <f t="shared" si="114"/>
        <v/>
      </c>
      <c r="W286" t="str">
        <f t="shared" si="105"/>
        <v/>
      </c>
      <c r="X286" t="str">
        <f t="shared" si="115"/>
        <v/>
      </c>
      <c r="Y286" t="str">
        <f t="shared" si="106"/>
        <v/>
      </c>
      <c r="Z286" t="str">
        <f t="shared" si="116"/>
        <v/>
      </c>
      <c r="AA286" t="str">
        <f t="shared" si="107"/>
        <v/>
      </c>
      <c r="AB286" t="str">
        <f t="shared" si="117"/>
        <v/>
      </c>
      <c r="AC286" t="str">
        <f t="shared" si="108"/>
        <v/>
      </c>
      <c r="AD286" t="str">
        <f t="shared" si="118"/>
        <v/>
      </c>
      <c r="AE286" t="str">
        <f t="shared" si="109"/>
        <v/>
      </c>
      <c r="AF286" t="str">
        <f t="shared" si="119"/>
        <v/>
      </c>
      <c r="AG286">
        <f>COUNTIF('All Runners'!$A$5:$A$304,A286)</f>
        <v>0</v>
      </c>
    </row>
    <row r="287" spans="1:33" x14ac:dyDescent="0.25">
      <c r="A287" s="10">
        <v>245</v>
      </c>
      <c r="B287" s="94" t="str">
        <f t="shared" si="95"/>
        <v/>
      </c>
      <c r="C287" s="94"/>
      <c r="D287" s="94"/>
      <c r="E287" s="94"/>
      <c r="F287" s="94"/>
      <c r="G287" s="93" t="str">
        <f t="shared" si="96"/>
        <v/>
      </c>
      <c r="H287" s="93"/>
      <c r="I287" s="93"/>
      <c r="J287" s="77" t="str">
        <f t="shared" si="97"/>
        <v/>
      </c>
      <c r="K287" s="51" t="str">
        <f t="shared" si="98"/>
        <v/>
      </c>
      <c r="L287" s="2" t="str">
        <f t="shared" si="99"/>
        <v/>
      </c>
      <c r="M287" t="str">
        <f t="shared" si="100"/>
        <v/>
      </c>
      <c r="N287" t="str">
        <f t="shared" si="110"/>
        <v/>
      </c>
      <c r="O287" t="str">
        <f t="shared" si="101"/>
        <v/>
      </c>
      <c r="P287" t="str">
        <f t="shared" si="111"/>
        <v/>
      </c>
      <c r="Q287" t="str">
        <f t="shared" si="102"/>
        <v/>
      </c>
      <c r="R287" t="str">
        <f t="shared" si="112"/>
        <v/>
      </c>
      <c r="S287" t="str">
        <f t="shared" si="103"/>
        <v/>
      </c>
      <c r="T287" t="str">
        <f t="shared" si="113"/>
        <v/>
      </c>
      <c r="U287" t="str">
        <f t="shared" si="104"/>
        <v/>
      </c>
      <c r="V287" t="str">
        <f t="shared" si="114"/>
        <v/>
      </c>
      <c r="W287" t="str">
        <f t="shared" si="105"/>
        <v/>
      </c>
      <c r="X287" t="str">
        <f t="shared" si="115"/>
        <v/>
      </c>
      <c r="Y287" t="str">
        <f t="shared" si="106"/>
        <v/>
      </c>
      <c r="Z287" t="str">
        <f t="shared" si="116"/>
        <v/>
      </c>
      <c r="AA287" t="str">
        <f t="shared" si="107"/>
        <v/>
      </c>
      <c r="AB287" t="str">
        <f t="shared" si="117"/>
        <v/>
      </c>
      <c r="AC287" t="str">
        <f t="shared" si="108"/>
        <v/>
      </c>
      <c r="AD287" t="str">
        <f t="shared" si="118"/>
        <v/>
      </c>
      <c r="AE287" t="str">
        <f t="shared" si="109"/>
        <v/>
      </c>
      <c r="AF287" t="str">
        <f t="shared" si="119"/>
        <v/>
      </c>
      <c r="AG287">
        <f>COUNTIF('All Runners'!$A$5:$A$304,A287)</f>
        <v>0</v>
      </c>
    </row>
    <row r="288" spans="1:33" x14ac:dyDescent="0.25">
      <c r="A288" s="10">
        <v>246</v>
      </c>
      <c r="B288" s="94" t="str">
        <f t="shared" si="95"/>
        <v/>
      </c>
      <c r="C288" s="94"/>
      <c r="D288" s="94"/>
      <c r="E288" s="94"/>
      <c r="F288" s="94"/>
      <c r="G288" s="93" t="str">
        <f t="shared" si="96"/>
        <v/>
      </c>
      <c r="H288" s="93"/>
      <c r="I288" s="93"/>
      <c r="J288" s="77" t="str">
        <f t="shared" si="97"/>
        <v/>
      </c>
      <c r="K288" s="51" t="str">
        <f t="shared" si="98"/>
        <v/>
      </c>
      <c r="L288" s="2" t="str">
        <f t="shared" si="99"/>
        <v/>
      </c>
      <c r="M288" t="str">
        <f t="shared" si="100"/>
        <v/>
      </c>
      <c r="N288" t="str">
        <f t="shared" si="110"/>
        <v/>
      </c>
      <c r="O288" t="str">
        <f t="shared" si="101"/>
        <v/>
      </c>
      <c r="P288" t="str">
        <f t="shared" si="111"/>
        <v/>
      </c>
      <c r="Q288" t="str">
        <f t="shared" si="102"/>
        <v/>
      </c>
      <c r="R288" t="str">
        <f t="shared" si="112"/>
        <v/>
      </c>
      <c r="S288" t="str">
        <f t="shared" si="103"/>
        <v/>
      </c>
      <c r="T288" t="str">
        <f t="shared" si="113"/>
        <v/>
      </c>
      <c r="U288" t="str">
        <f t="shared" si="104"/>
        <v/>
      </c>
      <c r="V288" t="str">
        <f t="shared" si="114"/>
        <v/>
      </c>
      <c r="W288" t="str">
        <f t="shared" si="105"/>
        <v/>
      </c>
      <c r="X288" t="str">
        <f t="shared" si="115"/>
        <v/>
      </c>
      <c r="Y288" t="str">
        <f t="shared" si="106"/>
        <v/>
      </c>
      <c r="Z288" t="str">
        <f t="shared" si="116"/>
        <v/>
      </c>
      <c r="AA288" t="str">
        <f t="shared" si="107"/>
        <v/>
      </c>
      <c r="AB288" t="str">
        <f t="shared" si="117"/>
        <v/>
      </c>
      <c r="AC288" t="str">
        <f t="shared" si="108"/>
        <v/>
      </c>
      <c r="AD288" t="str">
        <f t="shared" si="118"/>
        <v/>
      </c>
      <c r="AE288" t="str">
        <f t="shared" si="109"/>
        <v/>
      </c>
      <c r="AF288" t="str">
        <f t="shared" si="119"/>
        <v/>
      </c>
      <c r="AG288">
        <f>COUNTIF('All Runners'!$A$5:$A$304,A288)</f>
        <v>0</v>
      </c>
    </row>
    <row r="289" spans="1:33" x14ac:dyDescent="0.25">
      <c r="A289" s="10">
        <v>247</v>
      </c>
      <c r="B289" s="94" t="str">
        <f t="shared" si="95"/>
        <v/>
      </c>
      <c r="C289" s="94"/>
      <c r="D289" s="94"/>
      <c r="E289" s="94"/>
      <c r="F289" s="94"/>
      <c r="G289" s="93" t="str">
        <f t="shared" si="96"/>
        <v/>
      </c>
      <c r="H289" s="93"/>
      <c r="I289" s="93"/>
      <c r="J289" s="77" t="str">
        <f t="shared" si="97"/>
        <v/>
      </c>
      <c r="K289" s="51" t="str">
        <f t="shared" si="98"/>
        <v/>
      </c>
      <c r="L289" s="2" t="str">
        <f t="shared" si="99"/>
        <v/>
      </c>
      <c r="M289" t="str">
        <f t="shared" si="100"/>
        <v/>
      </c>
      <c r="N289" t="str">
        <f t="shared" si="110"/>
        <v/>
      </c>
      <c r="O289" t="str">
        <f t="shared" si="101"/>
        <v/>
      </c>
      <c r="P289" t="str">
        <f t="shared" si="111"/>
        <v/>
      </c>
      <c r="Q289" t="str">
        <f t="shared" si="102"/>
        <v/>
      </c>
      <c r="R289" t="str">
        <f t="shared" si="112"/>
        <v/>
      </c>
      <c r="S289" t="str">
        <f t="shared" si="103"/>
        <v/>
      </c>
      <c r="T289" t="str">
        <f t="shared" si="113"/>
        <v/>
      </c>
      <c r="U289" t="str">
        <f t="shared" si="104"/>
        <v/>
      </c>
      <c r="V289" t="str">
        <f t="shared" si="114"/>
        <v/>
      </c>
      <c r="W289" t="str">
        <f t="shared" si="105"/>
        <v/>
      </c>
      <c r="X289" t="str">
        <f t="shared" si="115"/>
        <v/>
      </c>
      <c r="Y289" t="str">
        <f t="shared" si="106"/>
        <v/>
      </c>
      <c r="Z289" t="str">
        <f t="shared" si="116"/>
        <v/>
      </c>
      <c r="AA289" t="str">
        <f t="shared" si="107"/>
        <v/>
      </c>
      <c r="AB289" t="str">
        <f t="shared" si="117"/>
        <v/>
      </c>
      <c r="AC289" t="str">
        <f t="shared" si="108"/>
        <v/>
      </c>
      <c r="AD289" t="str">
        <f t="shared" si="118"/>
        <v/>
      </c>
      <c r="AE289" t="str">
        <f t="shared" si="109"/>
        <v/>
      </c>
      <c r="AF289" t="str">
        <f t="shared" si="119"/>
        <v/>
      </c>
      <c r="AG289">
        <f>COUNTIF('All Runners'!$A$5:$A$304,A289)</f>
        <v>0</v>
      </c>
    </row>
    <row r="290" spans="1:33" x14ac:dyDescent="0.25">
      <c r="A290" s="10">
        <v>248</v>
      </c>
      <c r="B290" s="94" t="str">
        <f t="shared" si="95"/>
        <v/>
      </c>
      <c r="C290" s="94"/>
      <c r="D290" s="94"/>
      <c r="E290" s="94"/>
      <c r="F290" s="94"/>
      <c r="G290" s="93" t="str">
        <f t="shared" si="96"/>
        <v/>
      </c>
      <c r="H290" s="93"/>
      <c r="I290" s="93"/>
      <c r="J290" s="77" t="str">
        <f t="shared" si="97"/>
        <v/>
      </c>
      <c r="K290" s="51" t="str">
        <f t="shared" si="98"/>
        <v/>
      </c>
      <c r="L290" s="2" t="str">
        <f t="shared" si="99"/>
        <v/>
      </c>
      <c r="M290" t="str">
        <f t="shared" si="100"/>
        <v/>
      </c>
      <c r="N290" t="str">
        <f t="shared" si="110"/>
        <v/>
      </c>
      <c r="O290" t="str">
        <f t="shared" si="101"/>
        <v/>
      </c>
      <c r="P290" t="str">
        <f t="shared" si="111"/>
        <v/>
      </c>
      <c r="Q290" t="str">
        <f t="shared" si="102"/>
        <v/>
      </c>
      <c r="R290" t="str">
        <f t="shared" si="112"/>
        <v/>
      </c>
      <c r="S290" t="str">
        <f t="shared" si="103"/>
        <v/>
      </c>
      <c r="T290" t="str">
        <f t="shared" si="113"/>
        <v/>
      </c>
      <c r="U290" t="str">
        <f t="shared" si="104"/>
        <v/>
      </c>
      <c r="V290" t="str">
        <f t="shared" si="114"/>
        <v/>
      </c>
      <c r="W290" t="str">
        <f t="shared" si="105"/>
        <v/>
      </c>
      <c r="X290" t="str">
        <f t="shared" si="115"/>
        <v/>
      </c>
      <c r="Y290" t="str">
        <f t="shared" si="106"/>
        <v/>
      </c>
      <c r="Z290" t="str">
        <f t="shared" si="116"/>
        <v/>
      </c>
      <c r="AA290" t="str">
        <f t="shared" si="107"/>
        <v/>
      </c>
      <c r="AB290" t="str">
        <f t="shared" si="117"/>
        <v/>
      </c>
      <c r="AC290" t="str">
        <f t="shared" si="108"/>
        <v/>
      </c>
      <c r="AD290" t="str">
        <f t="shared" si="118"/>
        <v/>
      </c>
      <c r="AE290" t="str">
        <f t="shared" si="109"/>
        <v/>
      </c>
      <c r="AF290" t="str">
        <f t="shared" si="119"/>
        <v/>
      </c>
      <c r="AG290">
        <f>COUNTIF('All Runners'!$A$5:$A$304,A290)</f>
        <v>0</v>
      </c>
    </row>
    <row r="291" spans="1:33" x14ac:dyDescent="0.25">
      <c r="A291" s="10">
        <v>249</v>
      </c>
      <c r="B291" s="94" t="str">
        <f t="shared" si="95"/>
        <v/>
      </c>
      <c r="C291" s="94"/>
      <c r="D291" s="94"/>
      <c r="E291" s="94"/>
      <c r="F291" s="94"/>
      <c r="G291" s="93" t="str">
        <f t="shared" si="96"/>
        <v/>
      </c>
      <c r="H291" s="93"/>
      <c r="I291" s="93"/>
      <c r="J291" s="77" t="str">
        <f t="shared" si="97"/>
        <v/>
      </c>
      <c r="K291" s="51" t="str">
        <f t="shared" si="98"/>
        <v/>
      </c>
      <c r="L291" s="2" t="str">
        <f t="shared" si="99"/>
        <v/>
      </c>
      <c r="M291" t="str">
        <f t="shared" si="100"/>
        <v/>
      </c>
      <c r="N291" t="str">
        <f t="shared" si="110"/>
        <v/>
      </c>
      <c r="O291" t="str">
        <f t="shared" si="101"/>
        <v/>
      </c>
      <c r="P291" t="str">
        <f t="shared" si="111"/>
        <v/>
      </c>
      <c r="Q291" t="str">
        <f t="shared" si="102"/>
        <v/>
      </c>
      <c r="R291" t="str">
        <f t="shared" si="112"/>
        <v/>
      </c>
      <c r="S291" t="str">
        <f t="shared" si="103"/>
        <v/>
      </c>
      <c r="T291" t="str">
        <f t="shared" si="113"/>
        <v/>
      </c>
      <c r="U291" t="str">
        <f t="shared" si="104"/>
        <v/>
      </c>
      <c r="V291" t="str">
        <f t="shared" si="114"/>
        <v/>
      </c>
      <c r="W291" t="str">
        <f t="shared" si="105"/>
        <v/>
      </c>
      <c r="X291" t="str">
        <f t="shared" si="115"/>
        <v/>
      </c>
      <c r="Y291" t="str">
        <f t="shared" si="106"/>
        <v/>
      </c>
      <c r="Z291" t="str">
        <f t="shared" si="116"/>
        <v/>
      </c>
      <c r="AA291" t="str">
        <f t="shared" si="107"/>
        <v/>
      </c>
      <c r="AB291" t="str">
        <f t="shared" si="117"/>
        <v/>
      </c>
      <c r="AC291" t="str">
        <f t="shared" si="108"/>
        <v/>
      </c>
      <c r="AD291" t="str">
        <f t="shared" si="118"/>
        <v/>
      </c>
      <c r="AE291" t="str">
        <f t="shared" si="109"/>
        <v/>
      </c>
      <c r="AF291" t="str">
        <f t="shared" si="119"/>
        <v/>
      </c>
      <c r="AG291">
        <f>COUNTIF('All Runners'!$A$5:$A$304,A291)</f>
        <v>0</v>
      </c>
    </row>
    <row r="292" spans="1:33" x14ac:dyDescent="0.25">
      <c r="A292" s="10">
        <v>250</v>
      </c>
      <c r="B292" s="94" t="str">
        <f t="shared" si="95"/>
        <v/>
      </c>
      <c r="C292" s="94"/>
      <c r="D292" s="94"/>
      <c r="E292" s="94"/>
      <c r="F292" s="94"/>
      <c r="G292" s="93" t="str">
        <f t="shared" si="96"/>
        <v/>
      </c>
      <c r="H292" s="93"/>
      <c r="I292" s="93"/>
      <c r="J292" s="77" t="str">
        <f t="shared" si="97"/>
        <v/>
      </c>
      <c r="K292" s="51" t="str">
        <f t="shared" si="98"/>
        <v/>
      </c>
      <c r="L292" s="2" t="str">
        <f t="shared" si="99"/>
        <v/>
      </c>
      <c r="M292" t="str">
        <f t="shared" si="100"/>
        <v/>
      </c>
      <c r="N292" t="str">
        <f t="shared" si="110"/>
        <v/>
      </c>
      <c r="O292" t="str">
        <f t="shared" si="101"/>
        <v/>
      </c>
      <c r="P292" t="str">
        <f t="shared" si="111"/>
        <v/>
      </c>
      <c r="Q292" t="str">
        <f t="shared" si="102"/>
        <v/>
      </c>
      <c r="R292" t="str">
        <f t="shared" si="112"/>
        <v/>
      </c>
      <c r="S292" t="str">
        <f t="shared" si="103"/>
        <v/>
      </c>
      <c r="T292" t="str">
        <f t="shared" si="113"/>
        <v/>
      </c>
      <c r="U292" t="str">
        <f t="shared" si="104"/>
        <v/>
      </c>
      <c r="V292" t="str">
        <f t="shared" si="114"/>
        <v/>
      </c>
      <c r="W292" t="str">
        <f t="shared" si="105"/>
        <v/>
      </c>
      <c r="X292" t="str">
        <f t="shared" si="115"/>
        <v/>
      </c>
      <c r="Y292" t="str">
        <f t="shared" si="106"/>
        <v/>
      </c>
      <c r="Z292" t="str">
        <f t="shared" si="116"/>
        <v/>
      </c>
      <c r="AA292" t="str">
        <f t="shared" si="107"/>
        <v/>
      </c>
      <c r="AB292" t="str">
        <f t="shared" si="117"/>
        <v/>
      </c>
      <c r="AC292" t="str">
        <f t="shared" si="108"/>
        <v/>
      </c>
      <c r="AD292" t="str">
        <f t="shared" si="118"/>
        <v/>
      </c>
      <c r="AE292" t="str">
        <f t="shared" si="109"/>
        <v/>
      </c>
      <c r="AF292" t="str">
        <f t="shared" si="119"/>
        <v/>
      </c>
      <c r="AG292">
        <f>COUNTIF('All Runners'!$A$5:$A$304,A292)</f>
        <v>0</v>
      </c>
    </row>
    <row r="293" spans="1:33" x14ac:dyDescent="0.25">
      <c r="A293" s="10">
        <v>251</v>
      </c>
      <c r="B293" s="94" t="str">
        <f t="shared" si="95"/>
        <v/>
      </c>
      <c r="C293" s="94"/>
      <c r="D293" s="94"/>
      <c r="E293" s="94"/>
      <c r="F293" s="94"/>
      <c r="G293" s="93" t="str">
        <f t="shared" si="96"/>
        <v/>
      </c>
      <c r="H293" s="93"/>
      <c r="I293" s="93"/>
      <c r="J293" s="77" t="str">
        <f t="shared" si="97"/>
        <v/>
      </c>
      <c r="K293" s="51" t="str">
        <f t="shared" si="98"/>
        <v/>
      </c>
      <c r="L293" s="2" t="str">
        <f t="shared" si="99"/>
        <v/>
      </c>
      <c r="M293" t="str">
        <f t="shared" si="100"/>
        <v/>
      </c>
      <c r="N293" t="str">
        <f t="shared" si="110"/>
        <v/>
      </c>
      <c r="O293" t="str">
        <f t="shared" si="101"/>
        <v/>
      </c>
      <c r="P293" t="str">
        <f t="shared" si="111"/>
        <v/>
      </c>
      <c r="Q293" t="str">
        <f t="shared" si="102"/>
        <v/>
      </c>
      <c r="R293" t="str">
        <f t="shared" si="112"/>
        <v/>
      </c>
      <c r="S293" t="str">
        <f t="shared" si="103"/>
        <v/>
      </c>
      <c r="T293" t="str">
        <f t="shared" si="113"/>
        <v/>
      </c>
      <c r="U293" t="str">
        <f t="shared" si="104"/>
        <v/>
      </c>
      <c r="V293" t="str">
        <f t="shared" si="114"/>
        <v/>
      </c>
      <c r="W293" t="str">
        <f t="shared" si="105"/>
        <v/>
      </c>
      <c r="X293" t="str">
        <f t="shared" si="115"/>
        <v/>
      </c>
      <c r="Y293" t="str">
        <f t="shared" si="106"/>
        <v/>
      </c>
      <c r="Z293" t="str">
        <f t="shared" si="116"/>
        <v/>
      </c>
      <c r="AA293" t="str">
        <f t="shared" si="107"/>
        <v/>
      </c>
      <c r="AB293" t="str">
        <f t="shared" si="117"/>
        <v/>
      </c>
      <c r="AC293" t="str">
        <f t="shared" si="108"/>
        <v/>
      </c>
      <c r="AD293" t="str">
        <f t="shared" si="118"/>
        <v/>
      </c>
      <c r="AE293" t="str">
        <f t="shared" si="109"/>
        <v/>
      </c>
      <c r="AF293" t="str">
        <f t="shared" si="119"/>
        <v/>
      </c>
      <c r="AG293">
        <f>COUNTIF('All Runners'!$A$5:$A$304,A293)</f>
        <v>0</v>
      </c>
    </row>
    <row r="294" spans="1:33" x14ac:dyDescent="0.25">
      <c r="A294" s="10">
        <v>252</v>
      </c>
      <c r="B294" s="94" t="str">
        <f t="shared" si="95"/>
        <v/>
      </c>
      <c r="C294" s="94"/>
      <c r="D294" s="94"/>
      <c r="E294" s="94"/>
      <c r="F294" s="94"/>
      <c r="G294" s="93" t="str">
        <f t="shared" si="96"/>
        <v/>
      </c>
      <c r="H294" s="93"/>
      <c r="I294" s="93"/>
      <c r="J294" s="77" t="str">
        <f t="shared" si="97"/>
        <v/>
      </c>
      <c r="K294" s="51" t="str">
        <f t="shared" si="98"/>
        <v/>
      </c>
      <c r="L294" s="2" t="str">
        <f t="shared" si="99"/>
        <v/>
      </c>
      <c r="M294" t="str">
        <f t="shared" si="100"/>
        <v/>
      </c>
      <c r="N294" t="str">
        <f t="shared" si="110"/>
        <v/>
      </c>
      <c r="O294" t="str">
        <f t="shared" si="101"/>
        <v/>
      </c>
      <c r="P294" t="str">
        <f t="shared" si="111"/>
        <v/>
      </c>
      <c r="Q294" t="str">
        <f t="shared" si="102"/>
        <v/>
      </c>
      <c r="R294" t="str">
        <f t="shared" si="112"/>
        <v/>
      </c>
      <c r="S294" t="str">
        <f t="shared" si="103"/>
        <v/>
      </c>
      <c r="T294" t="str">
        <f t="shared" si="113"/>
        <v/>
      </c>
      <c r="U294" t="str">
        <f t="shared" si="104"/>
        <v/>
      </c>
      <c r="V294" t="str">
        <f t="shared" si="114"/>
        <v/>
      </c>
      <c r="W294" t="str">
        <f t="shared" si="105"/>
        <v/>
      </c>
      <c r="X294" t="str">
        <f t="shared" si="115"/>
        <v/>
      </c>
      <c r="Y294" t="str">
        <f t="shared" si="106"/>
        <v/>
      </c>
      <c r="Z294" t="str">
        <f t="shared" si="116"/>
        <v/>
      </c>
      <c r="AA294" t="str">
        <f t="shared" si="107"/>
        <v/>
      </c>
      <c r="AB294" t="str">
        <f t="shared" si="117"/>
        <v/>
      </c>
      <c r="AC294" t="str">
        <f t="shared" si="108"/>
        <v/>
      </c>
      <c r="AD294" t="str">
        <f t="shared" si="118"/>
        <v/>
      </c>
      <c r="AE294" t="str">
        <f t="shared" si="109"/>
        <v/>
      </c>
      <c r="AF294" t="str">
        <f t="shared" si="119"/>
        <v/>
      </c>
      <c r="AG294">
        <f>COUNTIF('All Runners'!$A$5:$A$304,A294)</f>
        <v>0</v>
      </c>
    </row>
    <row r="295" spans="1:33" x14ac:dyDescent="0.25">
      <c r="A295" s="10">
        <v>253</v>
      </c>
      <c r="B295" s="94" t="str">
        <f t="shared" si="95"/>
        <v/>
      </c>
      <c r="C295" s="94"/>
      <c r="D295" s="94"/>
      <c r="E295" s="94"/>
      <c r="F295" s="94"/>
      <c r="G295" s="93" t="str">
        <f t="shared" si="96"/>
        <v/>
      </c>
      <c r="H295" s="93"/>
      <c r="I295" s="93"/>
      <c r="J295" s="77" t="str">
        <f t="shared" si="97"/>
        <v/>
      </c>
      <c r="K295" s="51" t="str">
        <f t="shared" si="98"/>
        <v/>
      </c>
      <c r="L295" s="2" t="str">
        <f t="shared" si="99"/>
        <v/>
      </c>
      <c r="M295" t="str">
        <f t="shared" si="100"/>
        <v/>
      </c>
      <c r="N295" t="str">
        <f t="shared" si="110"/>
        <v/>
      </c>
      <c r="O295" t="str">
        <f t="shared" si="101"/>
        <v/>
      </c>
      <c r="P295" t="str">
        <f t="shared" si="111"/>
        <v/>
      </c>
      <c r="Q295" t="str">
        <f t="shared" si="102"/>
        <v/>
      </c>
      <c r="R295" t="str">
        <f t="shared" si="112"/>
        <v/>
      </c>
      <c r="S295" t="str">
        <f t="shared" si="103"/>
        <v/>
      </c>
      <c r="T295" t="str">
        <f t="shared" si="113"/>
        <v/>
      </c>
      <c r="U295" t="str">
        <f t="shared" si="104"/>
        <v/>
      </c>
      <c r="V295" t="str">
        <f t="shared" si="114"/>
        <v/>
      </c>
      <c r="W295" t="str">
        <f t="shared" si="105"/>
        <v/>
      </c>
      <c r="X295" t="str">
        <f t="shared" si="115"/>
        <v/>
      </c>
      <c r="Y295" t="str">
        <f t="shared" si="106"/>
        <v/>
      </c>
      <c r="Z295" t="str">
        <f t="shared" si="116"/>
        <v/>
      </c>
      <c r="AA295" t="str">
        <f t="shared" si="107"/>
        <v/>
      </c>
      <c r="AB295" t="str">
        <f t="shared" si="117"/>
        <v/>
      </c>
      <c r="AC295" t="str">
        <f t="shared" si="108"/>
        <v/>
      </c>
      <c r="AD295" t="str">
        <f t="shared" si="118"/>
        <v/>
      </c>
      <c r="AE295" t="str">
        <f t="shared" si="109"/>
        <v/>
      </c>
      <c r="AF295" t="str">
        <f t="shared" si="119"/>
        <v/>
      </c>
      <c r="AG295">
        <f>COUNTIF('All Runners'!$A$5:$A$304,A295)</f>
        <v>0</v>
      </c>
    </row>
    <row r="296" spans="1:33" x14ac:dyDescent="0.25">
      <c r="A296" s="10">
        <v>254</v>
      </c>
      <c r="B296" s="94" t="str">
        <f t="shared" si="95"/>
        <v/>
      </c>
      <c r="C296" s="94"/>
      <c r="D296" s="94"/>
      <c r="E296" s="94"/>
      <c r="F296" s="94"/>
      <c r="G296" s="93" t="str">
        <f t="shared" si="96"/>
        <v/>
      </c>
      <c r="H296" s="93"/>
      <c r="I296" s="93"/>
      <c r="J296" s="77" t="str">
        <f t="shared" si="97"/>
        <v/>
      </c>
      <c r="K296" s="51" t="str">
        <f t="shared" si="98"/>
        <v/>
      </c>
      <c r="L296" s="2" t="str">
        <f t="shared" si="99"/>
        <v/>
      </c>
      <c r="M296" t="str">
        <f t="shared" si="100"/>
        <v/>
      </c>
      <c r="N296" t="str">
        <f t="shared" si="110"/>
        <v/>
      </c>
      <c r="O296" t="str">
        <f t="shared" si="101"/>
        <v/>
      </c>
      <c r="P296" t="str">
        <f t="shared" si="111"/>
        <v/>
      </c>
      <c r="Q296" t="str">
        <f t="shared" si="102"/>
        <v/>
      </c>
      <c r="R296" t="str">
        <f t="shared" si="112"/>
        <v/>
      </c>
      <c r="S296" t="str">
        <f t="shared" si="103"/>
        <v/>
      </c>
      <c r="T296" t="str">
        <f t="shared" si="113"/>
        <v/>
      </c>
      <c r="U296" t="str">
        <f t="shared" si="104"/>
        <v/>
      </c>
      <c r="V296" t="str">
        <f t="shared" si="114"/>
        <v/>
      </c>
      <c r="W296" t="str">
        <f t="shared" si="105"/>
        <v/>
      </c>
      <c r="X296" t="str">
        <f t="shared" si="115"/>
        <v/>
      </c>
      <c r="Y296" t="str">
        <f t="shared" si="106"/>
        <v/>
      </c>
      <c r="Z296" t="str">
        <f t="shared" si="116"/>
        <v/>
      </c>
      <c r="AA296" t="str">
        <f t="shared" si="107"/>
        <v/>
      </c>
      <c r="AB296" t="str">
        <f t="shared" si="117"/>
        <v/>
      </c>
      <c r="AC296" t="str">
        <f t="shared" si="108"/>
        <v/>
      </c>
      <c r="AD296" t="str">
        <f t="shared" si="118"/>
        <v/>
      </c>
      <c r="AE296" t="str">
        <f t="shared" si="109"/>
        <v/>
      </c>
      <c r="AF296" t="str">
        <f t="shared" si="119"/>
        <v/>
      </c>
      <c r="AG296">
        <f>COUNTIF('All Runners'!$A$5:$A$304,A296)</f>
        <v>0</v>
      </c>
    </row>
    <row r="297" spans="1:33" x14ac:dyDescent="0.25">
      <c r="A297" s="10">
        <v>255</v>
      </c>
      <c r="B297" s="94" t="str">
        <f t="shared" si="95"/>
        <v/>
      </c>
      <c r="C297" s="94"/>
      <c r="D297" s="94"/>
      <c r="E297" s="94"/>
      <c r="F297" s="94"/>
      <c r="G297" s="93" t="str">
        <f t="shared" si="96"/>
        <v/>
      </c>
      <c r="H297" s="93"/>
      <c r="I297" s="93"/>
      <c r="J297" s="77" t="str">
        <f t="shared" si="97"/>
        <v/>
      </c>
      <c r="K297" s="51" t="str">
        <f t="shared" si="98"/>
        <v/>
      </c>
      <c r="L297" s="2" t="str">
        <f t="shared" si="99"/>
        <v/>
      </c>
      <c r="M297" t="str">
        <f t="shared" si="100"/>
        <v/>
      </c>
      <c r="N297" t="str">
        <f t="shared" si="110"/>
        <v/>
      </c>
      <c r="O297" t="str">
        <f t="shared" si="101"/>
        <v/>
      </c>
      <c r="P297" t="str">
        <f t="shared" si="111"/>
        <v/>
      </c>
      <c r="Q297" t="str">
        <f t="shared" si="102"/>
        <v/>
      </c>
      <c r="R297" t="str">
        <f t="shared" si="112"/>
        <v/>
      </c>
      <c r="S297" t="str">
        <f t="shared" si="103"/>
        <v/>
      </c>
      <c r="T297" t="str">
        <f t="shared" si="113"/>
        <v/>
      </c>
      <c r="U297" t="str">
        <f t="shared" si="104"/>
        <v/>
      </c>
      <c r="V297" t="str">
        <f t="shared" si="114"/>
        <v/>
      </c>
      <c r="W297" t="str">
        <f t="shared" si="105"/>
        <v/>
      </c>
      <c r="X297" t="str">
        <f t="shared" si="115"/>
        <v/>
      </c>
      <c r="Y297" t="str">
        <f t="shared" si="106"/>
        <v/>
      </c>
      <c r="Z297" t="str">
        <f t="shared" si="116"/>
        <v/>
      </c>
      <c r="AA297" t="str">
        <f t="shared" si="107"/>
        <v/>
      </c>
      <c r="AB297" t="str">
        <f t="shared" si="117"/>
        <v/>
      </c>
      <c r="AC297" t="str">
        <f t="shared" si="108"/>
        <v/>
      </c>
      <c r="AD297" t="str">
        <f t="shared" si="118"/>
        <v/>
      </c>
      <c r="AE297" t="str">
        <f t="shared" si="109"/>
        <v/>
      </c>
      <c r="AF297" t="str">
        <f t="shared" si="119"/>
        <v/>
      </c>
      <c r="AG297">
        <f>COUNTIF('All Runners'!$A$5:$A$304,A297)</f>
        <v>0</v>
      </c>
    </row>
    <row r="298" spans="1:33" x14ac:dyDescent="0.25">
      <c r="A298" s="10">
        <v>256</v>
      </c>
      <c r="B298" s="94" t="str">
        <f t="shared" si="95"/>
        <v/>
      </c>
      <c r="C298" s="94"/>
      <c r="D298" s="94"/>
      <c r="E298" s="94"/>
      <c r="F298" s="94"/>
      <c r="G298" s="93" t="str">
        <f t="shared" si="96"/>
        <v/>
      </c>
      <c r="H298" s="93"/>
      <c r="I298" s="93"/>
      <c r="J298" s="77" t="str">
        <f t="shared" si="97"/>
        <v/>
      </c>
      <c r="K298" s="51" t="str">
        <f t="shared" si="98"/>
        <v/>
      </c>
      <c r="L298" s="2" t="str">
        <f t="shared" si="99"/>
        <v/>
      </c>
      <c r="M298" t="str">
        <f t="shared" si="100"/>
        <v/>
      </c>
      <c r="N298" t="str">
        <f t="shared" si="110"/>
        <v/>
      </c>
      <c r="O298" t="str">
        <f t="shared" si="101"/>
        <v/>
      </c>
      <c r="P298" t="str">
        <f t="shared" si="111"/>
        <v/>
      </c>
      <c r="Q298" t="str">
        <f t="shared" si="102"/>
        <v/>
      </c>
      <c r="R298" t="str">
        <f t="shared" si="112"/>
        <v/>
      </c>
      <c r="S298" t="str">
        <f t="shared" si="103"/>
        <v/>
      </c>
      <c r="T298" t="str">
        <f t="shared" si="113"/>
        <v/>
      </c>
      <c r="U298" t="str">
        <f t="shared" si="104"/>
        <v/>
      </c>
      <c r="V298" t="str">
        <f t="shared" si="114"/>
        <v/>
      </c>
      <c r="W298" t="str">
        <f t="shared" si="105"/>
        <v/>
      </c>
      <c r="X298" t="str">
        <f t="shared" si="115"/>
        <v/>
      </c>
      <c r="Y298" t="str">
        <f t="shared" si="106"/>
        <v/>
      </c>
      <c r="Z298" t="str">
        <f t="shared" si="116"/>
        <v/>
      </c>
      <c r="AA298" t="str">
        <f t="shared" si="107"/>
        <v/>
      </c>
      <c r="AB298" t="str">
        <f t="shared" si="117"/>
        <v/>
      </c>
      <c r="AC298" t="str">
        <f t="shared" si="108"/>
        <v/>
      </c>
      <c r="AD298" t="str">
        <f t="shared" si="118"/>
        <v/>
      </c>
      <c r="AE298" t="str">
        <f t="shared" si="109"/>
        <v/>
      </c>
      <c r="AF298" t="str">
        <f t="shared" si="119"/>
        <v/>
      </c>
      <c r="AG298">
        <f>COUNTIF('All Runners'!$A$5:$A$304,A298)</f>
        <v>0</v>
      </c>
    </row>
    <row r="299" spans="1:33" x14ac:dyDescent="0.25">
      <c r="A299" s="10">
        <v>257</v>
      </c>
      <c r="B299" s="94" t="str">
        <f t="shared" ref="B299:B362" si="120">IFERROR(VLOOKUP(A299,RunnerTable,2,FALSE),"")</f>
        <v/>
      </c>
      <c r="C299" s="94"/>
      <c r="D299" s="94"/>
      <c r="E299" s="94"/>
      <c r="F299" s="94"/>
      <c r="G299" s="93" t="str">
        <f t="shared" ref="G299:G362" si="121">IFERROR(VLOOKUP(A299,RunnerTable,3,FALSE),"")</f>
        <v/>
      </c>
      <c r="H299" s="93"/>
      <c r="I299" s="93"/>
      <c r="J299" s="77" t="str">
        <f t="shared" ref="J299:J362" si="122">IFERROR(VLOOKUP($A299,RunnerTable,6,FALSE),"")</f>
        <v/>
      </c>
      <c r="K299" s="51" t="str">
        <f t="shared" ref="K299:K362" si="123">IFERROR(VLOOKUP(A299,RunnerTable,4,FALSE),"")</f>
        <v/>
      </c>
      <c r="L299" s="2" t="str">
        <f t="shared" ref="L299:L362" si="124">IFERROR(VLOOKUP(A299,RunnerTable,5,FALSE),"")</f>
        <v/>
      </c>
      <c r="M299" t="str">
        <f t="shared" ref="M299:M342" si="125">IF(AND($L299&lt;=8,OR($G299=_Abb1,$G299=_Abb2)),$A299,"")</f>
        <v/>
      </c>
      <c r="N299" t="str">
        <f t="shared" si="110"/>
        <v/>
      </c>
      <c r="O299" t="str">
        <f t="shared" ref="O299:O342" si="126">IF(AND($L299&lt;=8,OR($G299=_Abb1,$G299=_Abb3)),$A299,"")</f>
        <v/>
      </c>
      <c r="P299" t="str">
        <f t="shared" si="111"/>
        <v/>
      </c>
      <c r="Q299" t="str">
        <f t="shared" ref="Q299:Q342" si="127">IF(AND($L299&lt;=8,OR($G299=_Abb1,$G299=_Abb4)),$A299,"")</f>
        <v/>
      </c>
      <c r="R299" t="str">
        <f t="shared" si="112"/>
        <v/>
      </c>
      <c r="S299" t="str">
        <f t="shared" ref="S299:S342" si="128">IF(AND($L299&lt;=8,OR($G299=_Abb1,$G299=_Abb5)),$A299,"")</f>
        <v/>
      </c>
      <c r="T299" t="str">
        <f t="shared" si="113"/>
        <v/>
      </c>
      <c r="U299" t="str">
        <f t="shared" ref="U299:U342" si="129">IF(AND($L299&lt;=8,OR($G299=_Abb2,$G299=_Abb3)),$A299,"")</f>
        <v/>
      </c>
      <c r="V299" t="str">
        <f t="shared" si="114"/>
        <v/>
      </c>
      <c r="W299" t="str">
        <f t="shared" ref="W299:W342" si="130">IF(AND($L299&lt;=8,OR($G299=_Abb2,$G299=_Abb4)),$A299,"")</f>
        <v/>
      </c>
      <c r="X299" t="str">
        <f t="shared" si="115"/>
        <v/>
      </c>
      <c r="Y299" t="str">
        <f t="shared" ref="Y299:Y342" si="131">IF(AND($L299&lt;=8,OR($G299=_Abb2,$G299=_Abb5)),$A299,"")</f>
        <v/>
      </c>
      <c r="Z299" t="str">
        <f t="shared" si="116"/>
        <v/>
      </c>
      <c r="AA299" t="str">
        <f t="shared" ref="AA299:AA342" si="132">IF(AND($L299&lt;=8,OR($G299=_Abb3,$G299=_Abb4)),$A299,"")</f>
        <v/>
      </c>
      <c r="AB299" t="str">
        <f t="shared" si="117"/>
        <v/>
      </c>
      <c r="AC299" t="str">
        <f t="shared" ref="AC299:AC342" si="133">IF(AND($L299&lt;=8,OR($G299=_Abb3,$G299=_Abb5)),$A299,"")</f>
        <v/>
      </c>
      <c r="AD299" t="str">
        <f t="shared" si="118"/>
        <v/>
      </c>
      <c r="AE299" t="str">
        <f t="shared" ref="AE299:AE342" si="134">IF(AND($L299&lt;=8,OR($G299=_Abb4,$G299=_Abb5)),$A299,"")</f>
        <v/>
      </c>
      <c r="AF299" t="str">
        <f t="shared" si="119"/>
        <v/>
      </c>
      <c r="AG299">
        <f>COUNTIF('All Runners'!$A$5:$A$304,A299)</f>
        <v>0</v>
      </c>
    </row>
    <row r="300" spans="1:33" x14ac:dyDescent="0.25">
      <c r="A300" s="10">
        <v>258</v>
      </c>
      <c r="B300" s="94" t="str">
        <f t="shared" si="120"/>
        <v/>
      </c>
      <c r="C300" s="94"/>
      <c r="D300" s="94"/>
      <c r="E300" s="94"/>
      <c r="F300" s="94"/>
      <c r="G300" s="93" t="str">
        <f t="shared" si="121"/>
        <v/>
      </c>
      <c r="H300" s="93"/>
      <c r="I300" s="93"/>
      <c r="J300" s="77" t="str">
        <f t="shared" si="122"/>
        <v/>
      </c>
      <c r="K300" s="51" t="str">
        <f t="shared" si="123"/>
        <v/>
      </c>
      <c r="L300" s="2" t="str">
        <f t="shared" si="124"/>
        <v/>
      </c>
      <c r="M300" t="str">
        <f t="shared" si="125"/>
        <v/>
      </c>
      <c r="N300" t="str">
        <f t="shared" ref="N300:N342" si="135">IF(M300&lt;&gt;"",RANK(M300,M$43:M$342,1),"")</f>
        <v/>
      </c>
      <c r="O300" t="str">
        <f t="shared" si="126"/>
        <v/>
      </c>
      <c r="P300" t="str">
        <f t="shared" ref="P300:P342" si="136">IF(O300&lt;&gt;"",RANK(O300,O$43:O$342,1),"")</f>
        <v/>
      </c>
      <c r="Q300" t="str">
        <f t="shared" si="127"/>
        <v/>
      </c>
      <c r="R300" t="str">
        <f t="shared" ref="R300:R342" si="137">IF(Q300&lt;&gt;"",RANK(Q300,Q$43:Q$342,1),"")</f>
        <v/>
      </c>
      <c r="S300" t="str">
        <f t="shared" si="128"/>
        <v/>
      </c>
      <c r="T300" t="str">
        <f t="shared" ref="T300:T342" si="138">IF(S300&lt;&gt;"",RANK(S300,S$43:S$342,1),"")</f>
        <v/>
      </c>
      <c r="U300" t="str">
        <f t="shared" si="129"/>
        <v/>
      </c>
      <c r="V300" t="str">
        <f t="shared" ref="V300:V342" si="139">IF(U300&lt;&gt;"",RANK(U300,U$43:U$342,1),"")</f>
        <v/>
      </c>
      <c r="W300" t="str">
        <f t="shared" si="130"/>
        <v/>
      </c>
      <c r="X300" t="str">
        <f t="shared" ref="X300:X342" si="140">IF(W300&lt;&gt;"",RANK(W300,W$43:W$342,1),"")</f>
        <v/>
      </c>
      <c r="Y300" t="str">
        <f t="shared" si="131"/>
        <v/>
      </c>
      <c r="Z300" t="str">
        <f t="shared" ref="Z300:Z342" si="141">IF(Y300&lt;&gt;"",RANK(Y300,Y$43:Y$342,1),"")</f>
        <v/>
      </c>
      <c r="AA300" t="str">
        <f t="shared" si="132"/>
        <v/>
      </c>
      <c r="AB300" t="str">
        <f t="shared" ref="AB300:AB342" si="142">IF(AA300&lt;&gt;"",RANK(AA300,AA$43:AA$342,1),"")</f>
        <v/>
      </c>
      <c r="AC300" t="str">
        <f t="shared" si="133"/>
        <v/>
      </c>
      <c r="AD300" t="str">
        <f t="shared" ref="AD300:AD342" si="143">IF(AC300&lt;&gt;"",RANK(AC300,AC$43:AC$342,1),"")</f>
        <v/>
      </c>
      <c r="AE300" t="str">
        <f t="shared" si="134"/>
        <v/>
      </c>
      <c r="AF300" t="str">
        <f t="shared" ref="AF300:AF342" si="144">IF(AE300&lt;&gt;"",RANK(AE300,AE$43:AE$342,1),"")</f>
        <v/>
      </c>
      <c r="AG300">
        <f>COUNTIF('All Runners'!$A$5:$A$304,A300)</f>
        <v>0</v>
      </c>
    </row>
    <row r="301" spans="1:33" x14ac:dyDescent="0.25">
      <c r="A301" s="10">
        <v>259</v>
      </c>
      <c r="B301" s="94" t="str">
        <f t="shared" si="120"/>
        <v/>
      </c>
      <c r="C301" s="94"/>
      <c r="D301" s="94"/>
      <c r="E301" s="94"/>
      <c r="F301" s="94"/>
      <c r="G301" s="93" t="str">
        <f t="shared" si="121"/>
        <v/>
      </c>
      <c r="H301" s="93"/>
      <c r="I301" s="93"/>
      <c r="J301" s="77" t="str">
        <f t="shared" si="122"/>
        <v/>
      </c>
      <c r="K301" s="51" t="str">
        <f t="shared" si="123"/>
        <v/>
      </c>
      <c r="L301" s="2" t="str">
        <f t="shared" si="124"/>
        <v/>
      </c>
      <c r="M301" t="str">
        <f t="shared" si="125"/>
        <v/>
      </c>
      <c r="N301" t="str">
        <f t="shared" si="135"/>
        <v/>
      </c>
      <c r="O301" t="str">
        <f t="shared" si="126"/>
        <v/>
      </c>
      <c r="P301" t="str">
        <f t="shared" si="136"/>
        <v/>
      </c>
      <c r="Q301" t="str">
        <f t="shared" si="127"/>
        <v/>
      </c>
      <c r="R301" t="str">
        <f t="shared" si="137"/>
        <v/>
      </c>
      <c r="S301" t="str">
        <f t="shared" si="128"/>
        <v/>
      </c>
      <c r="T301" t="str">
        <f t="shared" si="138"/>
        <v/>
      </c>
      <c r="U301" t="str">
        <f t="shared" si="129"/>
        <v/>
      </c>
      <c r="V301" t="str">
        <f t="shared" si="139"/>
        <v/>
      </c>
      <c r="W301" t="str">
        <f t="shared" si="130"/>
        <v/>
      </c>
      <c r="X301" t="str">
        <f t="shared" si="140"/>
        <v/>
      </c>
      <c r="Y301" t="str">
        <f t="shared" si="131"/>
        <v/>
      </c>
      <c r="Z301" t="str">
        <f t="shared" si="141"/>
        <v/>
      </c>
      <c r="AA301" t="str">
        <f t="shared" si="132"/>
        <v/>
      </c>
      <c r="AB301" t="str">
        <f t="shared" si="142"/>
        <v/>
      </c>
      <c r="AC301" t="str">
        <f t="shared" si="133"/>
        <v/>
      </c>
      <c r="AD301" t="str">
        <f t="shared" si="143"/>
        <v/>
      </c>
      <c r="AE301" t="str">
        <f t="shared" si="134"/>
        <v/>
      </c>
      <c r="AF301" t="str">
        <f t="shared" si="144"/>
        <v/>
      </c>
      <c r="AG301">
        <f>COUNTIF('All Runners'!$A$5:$A$304,A301)</f>
        <v>0</v>
      </c>
    </row>
    <row r="302" spans="1:33" x14ac:dyDescent="0.25">
      <c r="A302" s="10">
        <v>260</v>
      </c>
      <c r="B302" s="94" t="str">
        <f t="shared" si="120"/>
        <v/>
      </c>
      <c r="C302" s="94"/>
      <c r="D302" s="94"/>
      <c r="E302" s="94"/>
      <c r="F302" s="94"/>
      <c r="G302" s="93" t="str">
        <f t="shared" si="121"/>
        <v/>
      </c>
      <c r="H302" s="93"/>
      <c r="I302" s="93"/>
      <c r="J302" s="77" t="str">
        <f t="shared" si="122"/>
        <v/>
      </c>
      <c r="K302" s="51" t="str">
        <f t="shared" si="123"/>
        <v/>
      </c>
      <c r="L302" s="2" t="str">
        <f t="shared" si="124"/>
        <v/>
      </c>
      <c r="M302" t="str">
        <f t="shared" si="125"/>
        <v/>
      </c>
      <c r="N302" t="str">
        <f t="shared" si="135"/>
        <v/>
      </c>
      <c r="O302" t="str">
        <f t="shared" si="126"/>
        <v/>
      </c>
      <c r="P302" t="str">
        <f t="shared" si="136"/>
        <v/>
      </c>
      <c r="Q302" t="str">
        <f t="shared" si="127"/>
        <v/>
      </c>
      <c r="R302" t="str">
        <f t="shared" si="137"/>
        <v/>
      </c>
      <c r="S302" t="str">
        <f t="shared" si="128"/>
        <v/>
      </c>
      <c r="T302" t="str">
        <f t="shared" si="138"/>
        <v/>
      </c>
      <c r="U302" t="str">
        <f t="shared" si="129"/>
        <v/>
      </c>
      <c r="V302" t="str">
        <f t="shared" si="139"/>
        <v/>
      </c>
      <c r="W302" t="str">
        <f t="shared" si="130"/>
        <v/>
      </c>
      <c r="X302" t="str">
        <f t="shared" si="140"/>
        <v/>
      </c>
      <c r="Y302" t="str">
        <f t="shared" si="131"/>
        <v/>
      </c>
      <c r="Z302" t="str">
        <f t="shared" si="141"/>
        <v/>
      </c>
      <c r="AA302" t="str">
        <f t="shared" si="132"/>
        <v/>
      </c>
      <c r="AB302" t="str">
        <f t="shared" si="142"/>
        <v/>
      </c>
      <c r="AC302" t="str">
        <f t="shared" si="133"/>
        <v/>
      </c>
      <c r="AD302" t="str">
        <f t="shared" si="143"/>
        <v/>
      </c>
      <c r="AE302" t="str">
        <f t="shared" si="134"/>
        <v/>
      </c>
      <c r="AF302" t="str">
        <f t="shared" si="144"/>
        <v/>
      </c>
      <c r="AG302">
        <f>COUNTIF('All Runners'!$A$5:$A$304,A302)</f>
        <v>0</v>
      </c>
    </row>
    <row r="303" spans="1:33" x14ac:dyDescent="0.25">
      <c r="A303" s="10">
        <v>261</v>
      </c>
      <c r="B303" s="94" t="str">
        <f t="shared" si="120"/>
        <v/>
      </c>
      <c r="C303" s="94"/>
      <c r="D303" s="94"/>
      <c r="E303" s="94"/>
      <c r="F303" s="94"/>
      <c r="G303" s="93" t="str">
        <f t="shared" si="121"/>
        <v/>
      </c>
      <c r="H303" s="93"/>
      <c r="I303" s="93"/>
      <c r="J303" s="77" t="str">
        <f t="shared" si="122"/>
        <v/>
      </c>
      <c r="K303" s="51" t="str">
        <f t="shared" si="123"/>
        <v/>
      </c>
      <c r="L303" s="2" t="str">
        <f t="shared" si="124"/>
        <v/>
      </c>
      <c r="M303" t="str">
        <f t="shared" si="125"/>
        <v/>
      </c>
      <c r="N303" t="str">
        <f t="shared" si="135"/>
        <v/>
      </c>
      <c r="O303" t="str">
        <f t="shared" si="126"/>
        <v/>
      </c>
      <c r="P303" t="str">
        <f t="shared" si="136"/>
        <v/>
      </c>
      <c r="Q303" t="str">
        <f t="shared" si="127"/>
        <v/>
      </c>
      <c r="R303" t="str">
        <f t="shared" si="137"/>
        <v/>
      </c>
      <c r="S303" t="str">
        <f t="shared" si="128"/>
        <v/>
      </c>
      <c r="T303" t="str">
        <f t="shared" si="138"/>
        <v/>
      </c>
      <c r="U303" t="str">
        <f t="shared" si="129"/>
        <v/>
      </c>
      <c r="V303" t="str">
        <f t="shared" si="139"/>
        <v/>
      </c>
      <c r="W303" t="str">
        <f t="shared" si="130"/>
        <v/>
      </c>
      <c r="X303" t="str">
        <f t="shared" si="140"/>
        <v/>
      </c>
      <c r="Y303" t="str">
        <f t="shared" si="131"/>
        <v/>
      </c>
      <c r="Z303" t="str">
        <f t="shared" si="141"/>
        <v/>
      </c>
      <c r="AA303" t="str">
        <f t="shared" si="132"/>
        <v/>
      </c>
      <c r="AB303" t="str">
        <f t="shared" si="142"/>
        <v/>
      </c>
      <c r="AC303" t="str">
        <f t="shared" si="133"/>
        <v/>
      </c>
      <c r="AD303" t="str">
        <f t="shared" si="143"/>
        <v/>
      </c>
      <c r="AE303" t="str">
        <f t="shared" si="134"/>
        <v/>
      </c>
      <c r="AF303" t="str">
        <f t="shared" si="144"/>
        <v/>
      </c>
      <c r="AG303">
        <f>COUNTIF('All Runners'!$A$5:$A$304,A303)</f>
        <v>0</v>
      </c>
    </row>
    <row r="304" spans="1:33" x14ac:dyDescent="0.25">
      <c r="A304" s="10">
        <v>262</v>
      </c>
      <c r="B304" s="94" t="str">
        <f t="shared" si="120"/>
        <v/>
      </c>
      <c r="C304" s="94"/>
      <c r="D304" s="94"/>
      <c r="E304" s="94"/>
      <c r="F304" s="94"/>
      <c r="G304" s="93" t="str">
        <f t="shared" si="121"/>
        <v/>
      </c>
      <c r="H304" s="93"/>
      <c r="I304" s="93"/>
      <c r="J304" s="77" t="str">
        <f t="shared" si="122"/>
        <v/>
      </c>
      <c r="K304" s="51" t="str">
        <f t="shared" si="123"/>
        <v/>
      </c>
      <c r="L304" s="2" t="str">
        <f t="shared" si="124"/>
        <v/>
      </c>
      <c r="M304" t="str">
        <f t="shared" si="125"/>
        <v/>
      </c>
      <c r="N304" t="str">
        <f t="shared" si="135"/>
        <v/>
      </c>
      <c r="O304" t="str">
        <f t="shared" si="126"/>
        <v/>
      </c>
      <c r="P304" t="str">
        <f t="shared" si="136"/>
        <v/>
      </c>
      <c r="Q304" t="str">
        <f t="shared" si="127"/>
        <v/>
      </c>
      <c r="R304" t="str">
        <f t="shared" si="137"/>
        <v/>
      </c>
      <c r="S304" t="str">
        <f t="shared" si="128"/>
        <v/>
      </c>
      <c r="T304" t="str">
        <f t="shared" si="138"/>
        <v/>
      </c>
      <c r="U304" t="str">
        <f t="shared" si="129"/>
        <v/>
      </c>
      <c r="V304" t="str">
        <f t="shared" si="139"/>
        <v/>
      </c>
      <c r="W304" t="str">
        <f t="shared" si="130"/>
        <v/>
      </c>
      <c r="X304" t="str">
        <f t="shared" si="140"/>
        <v/>
      </c>
      <c r="Y304" t="str">
        <f t="shared" si="131"/>
        <v/>
      </c>
      <c r="Z304" t="str">
        <f t="shared" si="141"/>
        <v/>
      </c>
      <c r="AA304" t="str">
        <f t="shared" si="132"/>
        <v/>
      </c>
      <c r="AB304" t="str">
        <f t="shared" si="142"/>
        <v/>
      </c>
      <c r="AC304" t="str">
        <f t="shared" si="133"/>
        <v/>
      </c>
      <c r="AD304" t="str">
        <f t="shared" si="143"/>
        <v/>
      </c>
      <c r="AE304" t="str">
        <f t="shared" si="134"/>
        <v/>
      </c>
      <c r="AF304" t="str">
        <f t="shared" si="144"/>
        <v/>
      </c>
      <c r="AG304">
        <f>COUNTIF('All Runners'!$A$5:$A$304,A304)</f>
        <v>0</v>
      </c>
    </row>
    <row r="305" spans="1:33" x14ac:dyDescent="0.25">
      <c r="A305" s="10">
        <v>263</v>
      </c>
      <c r="B305" s="94" t="str">
        <f t="shared" si="120"/>
        <v/>
      </c>
      <c r="C305" s="94"/>
      <c r="D305" s="94"/>
      <c r="E305" s="94"/>
      <c r="F305" s="94"/>
      <c r="G305" s="93" t="str">
        <f t="shared" si="121"/>
        <v/>
      </c>
      <c r="H305" s="93"/>
      <c r="I305" s="93"/>
      <c r="J305" s="77" t="str">
        <f t="shared" si="122"/>
        <v/>
      </c>
      <c r="K305" s="51" t="str">
        <f t="shared" si="123"/>
        <v/>
      </c>
      <c r="L305" s="2" t="str">
        <f t="shared" si="124"/>
        <v/>
      </c>
      <c r="M305" t="str">
        <f t="shared" si="125"/>
        <v/>
      </c>
      <c r="N305" t="str">
        <f t="shared" si="135"/>
        <v/>
      </c>
      <c r="O305" t="str">
        <f t="shared" si="126"/>
        <v/>
      </c>
      <c r="P305" t="str">
        <f t="shared" si="136"/>
        <v/>
      </c>
      <c r="Q305" t="str">
        <f t="shared" si="127"/>
        <v/>
      </c>
      <c r="R305" t="str">
        <f t="shared" si="137"/>
        <v/>
      </c>
      <c r="S305" t="str">
        <f t="shared" si="128"/>
        <v/>
      </c>
      <c r="T305" t="str">
        <f t="shared" si="138"/>
        <v/>
      </c>
      <c r="U305" t="str">
        <f t="shared" si="129"/>
        <v/>
      </c>
      <c r="V305" t="str">
        <f t="shared" si="139"/>
        <v/>
      </c>
      <c r="W305" t="str">
        <f t="shared" si="130"/>
        <v/>
      </c>
      <c r="X305" t="str">
        <f t="shared" si="140"/>
        <v/>
      </c>
      <c r="Y305" t="str">
        <f t="shared" si="131"/>
        <v/>
      </c>
      <c r="Z305" t="str">
        <f t="shared" si="141"/>
        <v/>
      </c>
      <c r="AA305" t="str">
        <f t="shared" si="132"/>
        <v/>
      </c>
      <c r="AB305" t="str">
        <f t="shared" si="142"/>
        <v/>
      </c>
      <c r="AC305" t="str">
        <f t="shared" si="133"/>
        <v/>
      </c>
      <c r="AD305" t="str">
        <f t="shared" si="143"/>
        <v/>
      </c>
      <c r="AE305" t="str">
        <f t="shared" si="134"/>
        <v/>
      </c>
      <c r="AF305" t="str">
        <f t="shared" si="144"/>
        <v/>
      </c>
      <c r="AG305">
        <f>COUNTIF('All Runners'!$A$5:$A$304,A305)</f>
        <v>0</v>
      </c>
    </row>
    <row r="306" spans="1:33" x14ac:dyDescent="0.25">
      <c r="A306" s="10">
        <v>264</v>
      </c>
      <c r="B306" s="94" t="str">
        <f t="shared" si="120"/>
        <v/>
      </c>
      <c r="C306" s="94"/>
      <c r="D306" s="94"/>
      <c r="E306" s="94"/>
      <c r="F306" s="94"/>
      <c r="G306" s="93" t="str">
        <f t="shared" si="121"/>
        <v/>
      </c>
      <c r="H306" s="93"/>
      <c r="I306" s="93"/>
      <c r="J306" s="77" t="str">
        <f t="shared" si="122"/>
        <v/>
      </c>
      <c r="K306" s="51" t="str">
        <f t="shared" si="123"/>
        <v/>
      </c>
      <c r="L306" s="2" t="str">
        <f t="shared" si="124"/>
        <v/>
      </c>
      <c r="M306" t="str">
        <f t="shared" si="125"/>
        <v/>
      </c>
      <c r="N306" t="str">
        <f t="shared" si="135"/>
        <v/>
      </c>
      <c r="O306" t="str">
        <f t="shared" si="126"/>
        <v/>
      </c>
      <c r="P306" t="str">
        <f t="shared" si="136"/>
        <v/>
      </c>
      <c r="Q306" t="str">
        <f t="shared" si="127"/>
        <v/>
      </c>
      <c r="R306" t="str">
        <f t="shared" si="137"/>
        <v/>
      </c>
      <c r="S306" t="str">
        <f t="shared" si="128"/>
        <v/>
      </c>
      <c r="T306" t="str">
        <f t="shared" si="138"/>
        <v/>
      </c>
      <c r="U306" t="str">
        <f t="shared" si="129"/>
        <v/>
      </c>
      <c r="V306" t="str">
        <f t="shared" si="139"/>
        <v/>
      </c>
      <c r="W306" t="str">
        <f t="shared" si="130"/>
        <v/>
      </c>
      <c r="X306" t="str">
        <f t="shared" si="140"/>
        <v/>
      </c>
      <c r="Y306" t="str">
        <f t="shared" si="131"/>
        <v/>
      </c>
      <c r="Z306" t="str">
        <f t="shared" si="141"/>
        <v/>
      </c>
      <c r="AA306" t="str">
        <f t="shared" si="132"/>
        <v/>
      </c>
      <c r="AB306" t="str">
        <f t="shared" si="142"/>
        <v/>
      </c>
      <c r="AC306" t="str">
        <f t="shared" si="133"/>
        <v/>
      </c>
      <c r="AD306" t="str">
        <f t="shared" si="143"/>
        <v/>
      </c>
      <c r="AE306" t="str">
        <f t="shared" si="134"/>
        <v/>
      </c>
      <c r="AF306" t="str">
        <f t="shared" si="144"/>
        <v/>
      </c>
      <c r="AG306">
        <f>COUNTIF('All Runners'!$A$5:$A$304,A306)</f>
        <v>0</v>
      </c>
    </row>
    <row r="307" spans="1:33" x14ac:dyDescent="0.25">
      <c r="A307" s="10">
        <v>265</v>
      </c>
      <c r="B307" s="94" t="str">
        <f t="shared" si="120"/>
        <v/>
      </c>
      <c r="C307" s="94"/>
      <c r="D307" s="94"/>
      <c r="E307" s="94"/>
      <c r="F307" s="94"/>
      <c r="G307" s="93" t="str">
        <f t="shared" si="121"/>
        <v/>
      </c>
      <c r="H307" s="93"/>
      <c r="I307" s="93"/>
      <c r="J307" s="77" t="str">
        <f t="shared" si="122"/>
        <v/>
      </c>
      <c r="K307" s="51" t="str">
        <f t="shared" si="123"/>
        <v/>
      </c>
      <c r="L307" s="2" t="str">
        <f t="shared" si="124"/>
        <v/>
      </c>
      <c r="M307" t="str">
        <f t="shared" si="125"/>
        <v/>
      </c>
      <c r="N307" t="str">
        <f t="shared" si="135"/>
        <v/>
      </c>
      <c r="O307" t="str">
        <f t="shared" si="126"/>
        <v/>
      </c>
      <c r="P307" t="str">
        <f t="shared" si="136"/>
        <v/>
      </c>
      <c r="Q307" t="str">
        <f t="shared" si="127"/>
        <v/>
      </c>
      <c r="R307" t="str">
        <f t="shared" si="137"/>
        <v/>
      </c>
      <c r="S307" t="str">
        <f t="shared" si="128"/>
        <v/>
      </c>
      <c r="T307" t="str">
        <f t="shared" si="138"/>
        <v/>
      </c>
      <c r="U307" t="str">
        <f t="shared" si="129"/>
        <v/>
      </c>
      <c r="V307" t="str">
        <f t="shared" si="139"/>
        <v/>
      </c>
      <c r="W307" t="str">
        <f t="shared" si="130"/>
        <v/>
      </c>
      <c r="X307" t="str">
        <f t="shared" si="140"/>
        <v/>
      </c>
      <c r="Y307" t="str">
        <f t="shared" si="131"/>
        <v/>
      </c>
      <c r="Z307" t="str">
        <f t="shared" si="141"/>
        <v/>
      </c>
      <c r="AA307" t="str">
        <f t="shared" si="132"/>
        <v/>
      </c>
      <c r="AB307" t="str">
        <f t="shared" si="142"/>
        <v/>
      </c>
      <c r="AC307" t="str">
        <f t="shared" si="133"/>
        <v/>
      </c>
      <c r="AD307" t="str">
        <f t="shared" si="143"/>
        <v/>
      </c>
      <c r="AE307" t="str">
        <f t="shared" si="134"/>
        <v/>
      </c>
      <c r="AF307" t="str">
        <f t="shared" si="144"/>
        <v/>
      </c>
      <c r="AG307">
        <f>COUNTIF('All Runners'!$A$5:$A$304,A307)</f>
        <v>0</v>
      </c>
    </row>
    <row r="308" spans="1:33" x14ac:dyDescent="0.25">
      <c r="A308" s="10">
        <v>266</v>
      </c>
      <c r="B308" s="94" t="str">
        <f t="shared" si="120"/>
        <v/>
      </c>
      <c r="C308" s="94"/>
      <c r="D308" s="94"/>
      <c r="E308" s="94"/>
      <c r="F308" s="94"/>
      <c r="G308" s="93" t="str">
        <f t="shared" si="121"/>
        <v/>
      </c>
      <c r="H308" s="93"/>
      <c r="I308" s="93"/>
      <c r="J308" s="77" t="str">
        <f t="shared" si="122"/>
        <v/>
      </c>
      <c r="K308" s="51" t="str">
        <f t="shared" si="123"/>
        <v/>
      </c>
      <c r="L308" s="2" t="str">
        <f t="shared" si="124"/>
        <v/>
      </c>
      <c r="M308" t="str">
        <f t="shared" si="125"/>
        <v/>
      </c>
      <c r="N308" t="str">
        <f t="shared" si="135"/>
        <v/>
      </c>
      <c r="O308" t="str">
        <f t="shared" si="126"/>
        <v/>
      </c>
      <c r="P308" t="str">
        <f t="shared" si="136"/>
        <v/>
      </c>
      <c r="Q308" t="str">
        <f t="shared" si="127"/>
        <v/>
      </c>
      <c r="R308" t="str">
        <f t="shared" si="137"/>
        <v/>
      </c>
      <c r="S308" t="str">
        <f t="shared" si="128"/>
        <v/>
      </c>
      <c r="T308" t="str">
        <f t="shared" si="138"/>
        <v/>
      </c>
      <c r="U308" t="str">
        <f t="shared" si="129"/>
        <v/>
      </c>
      <c r="V308" t="str">
        <f t="shared" si="139"/>
        <v/>
      </c>
      <c r="W308" t="str">
        <f t="shared" si="130"/>
        <v/>
      </c>
      <c r="X308" t="str">
        <f t="shared" si="140"/>
        <v/>
      </c>
      <c r="Y308" t="str">
        <f t="shared" si="131"/>
        <v/>
      </c>
      <c r="Z308" t="str">
        <f t="shared" si="141"/>
        <v/>
      </c>
      <c r="AA308" t="str">
        <f t="shared" si="132"/>
        <v/>
      </c>
      <c r="AB308" t="str">
        <f t="shared" si="142"/>
        <v/>
      </c>
      <c r="AC308" t="str">
        <f t="shared" si="133"/>
        <v/>
      </c>
      <c r="AD308" t="str">
        <f t="shared" si="143"/>
        <v/>
      </c>
      <c r="AE308" t="str">
        <f t="shared" si="134"/>
        <v/>
      </c>
      <c r="AF308" t="str">
        <f t="shared" si="144"/>
        <v/>
      </c>
      <c r="AG308">
        <f>COUNTIF('All Runners'!$A$5:$A$304,A308)</f>
        <v>0</v>
      </c>
    </row>
    <row r="309" spans="1:33" x14ac:dyDescent="0.25">
      <c r="A309" s="10">
        <v>267</v>
      </c>
      <c r="B309" s="94" t="str">
        <f t="shared" si="120"/>
        <v/>
      </c>
      <c r="C309" s="94"/>
      <c r="D309" s="94"/>
      <c r="E309" s="94"/>
      <c r="F309" s="94"/>
      <c r="G309" s="93" t="str">
        <f t="shared" si="121"/>
        <v/>
      </c>
      <c r="H309" s="93"/>
      <c r="I309" s="93"/>
      <c r="J309" s="77" t="str">
        <f t="shared" si="122"/>
        <v/>
      </c>
      <c r="K309" s="51" t="str">
        <f t="shared" si="123"/>
        <v/>
      </c>
      <c r="L309" s="2" t="str">
        <f t="shared" si="124"/>
        <v/>
      </c>
      <c r="M309" t="str">
        <f t="shared" si="125"/>
        <v/>
      </c>
      <c r="N309" t="str">
        <f t="shared" si="135"/>
        <v/>
      </c>
      <c r="O309" t="str">
        <f t="shared" si="126"/>
        <v/>
      </c>
      <c r="P309" t="str">
        <f t="shared" si="136"/>
        <v/>
      </c>
      <c r="Q309" t="str">
        <f t="shared" si="127"/>
        <v/>
      </c>
      <c r="R309" t="str">
        <f t="shared" si="137"/>
        <v/>
      </c>
      <c r="S309" t="str">
        <f t="shared" si="128"/>
        <v/>
      </c>
      <c r="T309" t="str">
        <f t="shared" si="138"/>
        <v/>
      </c>
      <c r="U309" t="str">
        <f t="shared" si="129"/>
        <v/>
      </c>
      <c r="V309" t="str">
        <f t="shared" si="139"/>
        <v/>
      </c>
      <c r="W309" t="str">
        <f t="shared" si="130"/>
        <v/>
      </c>
      <c r="X309" t="str">
        <f t="shared" si="140"/>
        <v/>
      </c>
      <c r="Y309" t="str">
        <f t="shared" si="131"/>
        <v/>
      </c>
      <c r="Z309" t="str">
        <f t="shared" si="141"/>
        <v/>
      </c>
      <c r="AA309" t="str">
        <f t="shared" si="132"/>
        <v/>
      </c>
      <c r="AB309" t="str">
        <f t="shared" si="142"/>
        <v/>
      </c>
      <c r="AC309" t="str">
        <f t="shared" si="133"/>
        <v/>
      </c>
      <c r="AD309" t="str">
        <f t="shared" si="143"/>
        <v/>
      </c>
      <c r="AE309" t="str">
        <f t="shared" si="134"/>
        <v/>
      </c>
      <c r="AF309" t="str">
        <f t="shared" si="144"/>
        <v/>
      </c>
      <c r="AG309">
        <f>COUNTIF('All Runners'!$A$5:$A$304,A309)</f>
        <v>0</v>
      </c>
    </row>
    <row r="310" spans="1:33" x14ac:dyDescent="0.25">
      <c r="A310" s="10">
        <v>268</v>
      </c>
      <c r="B310" s="94" t="str">
        <f t="shared" si="120"/>
        <v/>
      </c>
      <c r="C310" s="94"/>
      <c r="D310" s="94"/>
      <c r="E310" s="94"/>
      <c r="F310" s="94"/>
      <c r="G310" s="93" t="str">
        <f t="shared" si="121"/>
        <v/>
      </c>
      <c r="H310" s="93"/>
      <c r="I310" s="93"/>
      <c r="J310" s="77" t="str">
        <f t="shared" si="122"/>
        <v/>
      </c>
      <c r="K310" s="51" t="str">
        <f t="shared" si="123"/>
        <v/>
      </c>
      <c r="L310" s="2" t="str">
        <f t="shared" si="124"/>
        <v/>
      </c>
      <c r="M310" t="str">
        <f t="shared" si="125"/>
        <v/>
      </c>
      <c r="N310" t="str">
        <f t="shared" si="135"/>
        <v/>
      </c>
      <c r="O310" t="str">
        <f t="shared" si="126"/>
        <v/>
      </c>
      <c r="P310" t="str">
        <f t="shared" si="136"/>
        <v/>
      </c>
      <c r="Q310" t="str">
        <f t="shared" si="127"/>
        <v/>
      </c>
      <c r="R310" t="str">
        <f t="shared" si="137"/>
        <v/>
      </c>
      <c r="S310" t="str">
        <f t="shared" si="128"/>
        <v/>
      </c>
      <c r="T310" t="str">
        <f t="shared" si="138"/>
        <v/>
      </c>
      <c r="U310" t="str">
        <f t="shared" si="129"/>
        <v/>
      </c>
      <c r="V310" t="str">
        <f t="shared" si="139"/>
        <v/>
      </c>
      <c r="W310" t="str">
        <f t="shared" si="130"/>
        <v/>
      </c>
      <c r="X310" t="str">
        <f t="shared" si="140"/>
        <v/>
      </c>
      <c r="Y310" t="str">
        <f t="shared" si="131"/>
        <v/>
      </c>
      <c r="Z310" t="str">
        <f t="shared" si="141"/>
        <v/>
      </c>
      <c r="AA310" t="str">
        <f t="shared" si="132"/>
        <v/>
      </c>
      <c r="AB310" t="str">
        <f t="shared" si="142"/>
        <v/>
      </c>
      <c r="AC310" t="str">
        <f t="shared" si="133"/>
        <v/>
      </c>
      <c r="AD310" t="str">
        <f t="shared" si="143"/>
        <v/>
      </c>
      <c r="AE310" t="str">
        <f t="shared" si="134"/>
        <v/>
      </c>
      <c r="AF310" t="str">
        <f t="shared" si="144"/>
        <v/>
      </c>
      <c r="AG310">
        <f>COUNTIF('All Runners'!$A$5:$A$304,A310)</f>
        <v>0</v>
      </c>
    </row>
    <row r="311" spans="1:33" x14ac:dyDescent="0.25">
      <c r="A311" s="10">
        <v>269</v>
      </c>
      <c r="B311" s="94" t="str">
        <f t="shared" si="120"/>
        <v/>
      </c>
      <c r="C311" s="94"/>
      <c r="D311" s="94"/>
      <c r="E311" s="94"/>
      <c r="F311" s="94"/>
      <c r="G311" s="93" t="str">
        <f t="shared" si="121"/>
        <v/>
      </c>
      <c r="H311" s="93"/>
      <c r="I311" s="93"/>
      <c r="J311" s="77" t="str">
        <f t="shared" si="122"/>
        <v/>
      </c>
      <c r="K311" s="51" t="str">
        <f t="shared" si="123"/>
        <v/>
      </c>
      <c r="L311" s="2" t="str">
        <f t="shared" si="124"/>
        <v/>
      </c>
      <c r="M311" t="str">
        <f t="shared" si="125"/>
        <v/>
      </c>
      <c r="N311" t="str">
        <f t="shared" si="135"/>
        <v/>
      </c>
      <c r="O311" t="str">
        <f t="shared" si="126"/>
        <v/>
      </c>
      <c r="P311" t="str">
        <f t="shared" si="136"/>
        <v/>
      </c>
      <c r="Q311" t="str">
        <f t="shared" si="127"/>
        <v/>
      </c>
      <c r="R311" t="str">
        <f t="shared" si="137"/>
        <v/>
      </c>
      <c r="S311" t="str">
        <f t="shared" si="128"/>
        <v/>
      </c>
      <c r="T311" t="str">
        <f t="shared" si="138"/>
        <v/>
      </c>
      <c r="U311" t="str">
        <f t="shared" si="129"/>
        <v/>
      </c>
      <c r="V311" t="str">
        <f t="shared" si="139"/>
        <v/>
      </c>
      <c r="W311" t="str">
        <f t="shared" si="130"/>
        <v/>
      </c>
      <c r="X311" t="str">
        <f t="shared" si="140"/>
        <v/>
      </c>
      <c r="Y311" t="str">
        <f t="shared" si="131"/>
        <v/>
      </c>
      <c r="Z311" t="str">
        <f t="shared" si="141"/>
        <v/>
      </c>
      <c r="AA311" t="str">
        <f t="shared" si="132"/>
        <v/>
      </c>
      <c r="AB311" t="str">
        <f t="shared" si="142"/>
        <v/>
      </c>
      <c r="AC311" t="str">
        <f t="shared" si="133"/>
        <v/>
      </c>
      <c r="AD311" t="str">
        <f t="shared" si="143"/>
        <v/>
      </c>
      <c r="AE311" t="str">
        <f t="shared" si="134"/>
        <v/>
      </c>
      <c r="AF311" t="str">
        <f t="shared" si="144"/>
        <v/>
      </c>
      <c r="AG311">
        <f>COUNTIF('All Runners'!$A$5:$A$304,A311)</f>
        <v>0</v>
      </c>
    </row>
    <row r="312" spans="1:33" x14ac:dyDescent="0.25">
      <c r="A312" s="10">
        <v>270</v>
      </c>
      <c r="B312" s="94" t="str">
        <f t="shared" si="120"/>
        <v/>
      </c>
      <c r="C312" s="94"/>
      <c r="D312" s="94"/>
      <c r="E312" s="94"/>
      <c r="F312" s="94"/>
      <c r="G312" s="93" t="str">
        <f t="shared" si="121"/>
        <v/>
      </c>
      <c r="H312" s="93"/>
      <c r="I312" s="93"/>
      <c r="J312" s="77" t="str">
        <f t="shared" si="122"/>
        <v/>
      </c>
      <c r="K312" s="51" t="str">
        <f t="shared" si="123"/>
        <v/>
      </c>
      <c r="L312" s="2" t="str">
        <f t="shared" si="124"/>
        <v/>
      </c>
      <c r="M312" t="str">
        <f t="shared" si="125"/>
        <v/>
      </c>
      <c r="N312" t="str">
        <f t="shared" si="135"/>
        <v/>
      </c>
      <c r="O312" t="str">
        <f t="shared" si="126"/>
        <v/>
      </c>
      <c r="P312" t="str">
        <f t="shared" si="136"/>
        <v/>
      </c>
      <c r="Q312" t="str">
        <f t="shared" si="127"/>
        <v/>
      </c>
      <c r="R312" t="str">
        <f t="shared" si="137"/>
        <v/>
      </c>
      <c r="S312" t="str">
        <f t="shared" si="128"/>
        <v/>
      </c>
      <c r="T312" t="str">
        <f t="shared" si="138"/>
        <v/>
      </c>
      <c r="U312" t="str">
        <f t="shared" si="129"/>
        <v/>
      </c>
      <c r="V312" t="str">
        <f t="shared" si="139"/>
        <v/>
      </c>
      <c r="W312" t="str">
        <f t="shared" si="130"/>
        <v/>
      </c>
      <c r="X312" t="str">
        <f t="shared" si="140"/>
        <v/>
      </c>
      <c r="Y312" t="str">
        <f t="shared" si="131"/>
        <v/>
      </c>
      <c r="Z312" t="str">
        <f t="shared" si="141"/>
        <v/>
      </c>
      <c r="AA312" t="str">
        <f t="shared" si="132"/>
        <v/>
      </c>
      <c r="AB312" t="str">
        <f t="shared" si="142"/>
        <v/>
      </c>
      <c r="AC312" t="str">
        <f t="shared" si="133"/>
        <v/>
      </c>
      <c r="AD312" t="str">
        <f t="shared" si="143"/>
        <v/>
      </c>
      <c r="AE312" t="str">
        <f t="shared" si="134"/>
        <v/>
      </c>
      <c r="AF312" t="str">
        <f t="shared" si="144"/>
        <v/>
      </c>
      <c r="AG312">
        <f>COUNTIF('All Runners'!$A$5:$A$304,A312)</f>
        <v>0</v>
      </c>
    </row>
    <row r="313" spans="1:33" x14ac:dyDescent="0.25">
      <c r="A313" s="10">
        <v>271</v>
      </c>
      <c r="B313" s="94" t="str">
        <f t="shared" si="120"/>
        <v/>
      </c>
      <c r="C313" s="94"/>
      <c r="D313" s="94"/>
      <c r="E313" s="94"/>
      <c r="F313" s="94"/>
      <c r="G313" s="93" t="str">
        <f t="shared" si="121"/>
        <v/>
      </c>
      <c r="H313" s="93"/>
      <c r="I313" s="93"/>
      <c r="J313" s="77" t="str">
        <f t="shared" si="122"/>
        <v/>
      </c>
      <c r="K313" s="51" t="str">
        <f t="shared" si="123"/>
        <v/>
      </c>
      <c r="L313" s="2" t="str">
        <f t="shared" si="124"/>
        <v/>
      </c>
      <c r="M313" t="str">
        <f t="shared" si="125"/>
        <v/>
      </c>
      <c r="N313" t="str">
        <f t="shared" si="135"/>
        <v/>
      </c>
      <c r="O313" t="str">
        <f t="shared" si="126"/>
        <v/>
      </c>
      <c r="P313" t="str">
        <f t="shared" si="136"/>
        <v/>
      </c>
      <c r="Q313" t="str">
        <f t="shared" si="127"/>
        <v/>
      </c>
      <c r="R313" t="str">
        <f t="shared" si="137"/>
        <v/>
      </c>
      <c r="S313" t="str">
        <f t="shared" si="128"/>
        <v/>
      </c>
      <c r="T313" t="str">
        <f t="shared" si="138"/>
        <v/>
      </c>
      <c r="U313" t="str">
        <f t="shared" si="129"/>
        <v/>
      </c>
      <c r="V313" t="str">
        <f t="shared" si="139"/>
        <v/>
      </c>
      <c r="W313" t="str">
        <f t="shared" si="130"/>
        <v/>
      </c>
      <c r="X313" t="str">
        <f t="shared" si="140"/>
        <v/>
      </c>
      <c r="Y313" t="str">
        <f t="shared" si="131"/>
        <v/>
      </c>
      <c r="Z313" t="str">
        <f t="shared" si="141"/>
        <v/>
      </c>
      <c r="AA313" t="str">
        <f t="shared" si="132"/>
        <v/>
      </c>
      <c r="AB313" t="str">
        <f t="shared" si="142"/>
        <v/>
      </c>
      <c r="AC313" t="str">
        <f t="shared" si="133"/>
        <v/>
      </c>
      <c r="AD313" t="str">
        <f t="shared" si="143"/>
        <v/>
      </c>
      <c r="AE313" t="str">
        <f t="shared" si="134"/>
        <v/>
      </c>
      <c r="AF313" t="str">
        <f t="shared" si="144"/>
        <v/>
      </c>
      <c r="AG313">
        <f>COUNTIF('All Runners'!$A$5:$A$304,A313)</f>
        <v>0</v>
      </c>
    </row>
    <row r="314" spans="1:33" x14ac:dyDescent="0.25">
      <c r="A314" s="10">
        <v>272</v>
      </c>
      <c r="B314" s="94" t="str">
        <f t="shared" si="120"/>
        <v/>
      </c>
      <c r="C314" s="94"/>
      <c r="D314" s="94"/>
      <c r="E314" s="94"/>
      <c r="F314" s="94"/>
      <c r="G314" s="93" t="str">
        <f t="shared" si="121"/>
        <v/>
      </c>
      <c r="H314" s="93"/>
      <c r="I314" s="93"/>
      <c r="J314" s="77" t="str">
        <f t="shared" si="122"/>
        <v/>
      </c>
      <c r="K314" s="51" t="str">
        <f t="shared" si="123"/>
        <v/>
      </c>
      <c r="L314" s="2" t="str">
        <f t="shared" si="124"/>
        <v/>
      </c>
      <c r="M314" t="str">
        <f t="shared" si="125"/>
        <v/>
      </c>
      <c r="N314" t="str">
        <f t="shared" si="135"/>
        <v/>
      </c>
      <c r="O314" t="str">
        <f t="shared" si="126"/>
        <v/>
      </c>
      <c r="P314" t="str">
        <f t="shared" si="136"/>
        <v/>
      </c>
      <c r="Q314" t="str">
        <f t="shared" si="127"/>
        <v/>
      </c>
      <c r="R314" t="str">
        <f t="shared" si="137"/>
        <v/>
      </c>
      <c r="S314" t="str">
        <f t="shared" si="128"/>
        <v/>
      </c>
      <c r="T314" t="str">
        <f t="shared" si="138"/>
        <v/>
      </c>
      <c r="U314" t="str">
        <f t="shared" si="129"/>
        <v/>
      </c>
      <c r="V314" t="str">
        <f t="shared" si="139"/>
        <v/>
      </c>
      <c r="W314" t="str">
        <f t="shared" si="130"/>
        <v/>
      </c>
      <c r="X314" t="str">
        <f t="shared" si="140"/>
        <v/>
      </c>
      <c r="Y314" t="str">
        <f t="shared" si="131"/>
        <v/>
      </c>
      <c r="Z314" t="str">
        <f t="shared" si="141"/>
        <v/>
      </c>
      <c r="AA314" t="str">
        <f t="shared" si="132"/>
        <v/>
      </c>
      <c r="AB314" t="str">
        <f t="shared" si="142"/>
        <v/>
      </c>
      <c r="AC314" t="str">
        <f t="shared" si="133"/>
        <v/>
      </c>
      <c r="AD314" t="str">
        <f t="shared" si="143"/>
        <v/>
      </c>
      <c r="AE314" t="str">
        <f t="shared" si="134"/>
        <v/>
      </c>
      <c r="AF314" t="str">
        <f t="shared" si="144"/>
        <v/>
      </c>
      <c r="AG314">
        <f>COUNTIF('All Runners'!$A$5:$A$304,A314)</f>
        <v>0</v>
      </c>
    </row>
    <row r="315" spans="1:33" x14ac:dyDescent="0.25">
      <c r="A315" s="10">
        <v>273</v>
      </c>
      <c r="B315" s="94" t="str">
        <f t="shared" si="120"/>
        <v/>
      </c>
      <c r="C315" s="94"/>
      <c r="D315" s="94"/>
      <c r="E315" s="94"/>
      <c r="F315" s="94"/>
      <c r="G315" s="93" t="str">
        <f t="shared" si="121"/>
        <v/>
      </c>
      <c r="H315" s="93"/>
      <c r="I315" s="93"/>
      <c r="J315" s="77" t="str">
        <f t="shared" si="122"/>
        <v/>
      </c>
      <c r="K315" s="51" t="str">
        <f t="shared" si="123"/>
        <v/>
      </c>
      <c r="L315" s="2" t="str">
        <f t="shared" si="124"/>
        <v/>
      </c>
      <c r="M315" t="str">
        <f t="shared" si="125"/>
        <v/>
      </c>
      <c r="N315" t="str">
        <f t="shared" si="135"/>
        <v/>
      </c>
      <c r="O315" t="str">
        <f t="shared" si="126"/>
        <v/>
      </c>
      <c r="P315" t="str">
        <f t="shared" si="136"/>
        <v/>
      </c>
      <c r="Q315" t="str">
        <f t="shared" si="127"/>
        <v/>
      </c>
      <c r="R315" t="str">
        <f t="shared" si="137"/>
        <v/>
      </c>
      <c r="S315" t="str">
        <f t="shared" si="128"/>
        <v/>
      </c>
      <c r="T315" t="str">
        <f t="shared" si="138"/>
        <v/>
      </c>
      <c r="U315" t="str">
        <f t="shared" si="129"/>
        <v/>
      </c>
      <c r="V315" t="str">
        <f t="shared" si="139"/>
        <v/>
      </c>
      <c r="W315" t="str">
        <f t="shared" si="130"/>
        <v/>
      </c>
      <c r="X315" t="str">
        <f t="shared" si="140"/>
        <v/>
      </c>
      <c r="Y315" t="str">
        <f t="shared" si="131"/>
        <v/>
      </c>
      <c r="Z315" t="str">
        <f t="shared" si="141"/>
        <v/>
      </c>
      <c r="AA315" t="str">
        <f t="shared" si="132"/>
        <v/>
      </c>
      <c r="AB315" t="str">
        <f t="shared" si="142"/>
        <v/>
      </c>
      <c r="AC315" t="str">
        <f t="shared" si="133"/>
        <v/>
      </c>
      <c r="AD315" t="str">
        <f t="shared" si="143"/>
        <v/>
      </c>
      <c r="AE315" t="str">
        <f t="shared" si="134"/>
        <v/>
      </c>
      <c r="AF315" t="str">
        <f t="shared" si="144"/>
        <v/>
      </c>
      <c r="AG315">
        <f>COUNTIF('All Runners'!$A$5:$A$304,A315)</f>
        <v>0</v>
      </c>
    </row>
    <row r="316" spans="1:33" x14ac:dyDescent="0.25">
      <c r="A316" s="10">
        <v>274</v>
      </c>
      <c r="B316" s="94" t="str">
        <f t="shared" si="120"/>
        <v/>
      </c>
      <c r="C316" s="94"/>
      <c r="D316" s="94"/>
      <c r="E316" s="94"/>
      <c r="F316" s="94"/>
      <c r="G316" s="93" t="str">
        <f t="shared" si="121"/>
        <v/>
      </c>
      <c r="H316" s="93"/>
      <c r="I316" s="93"/>
      <c r="J316" s="77" t="str">
        <f t="shared" si="122"/>
        <v/>
      </c>
      <c r="K316" s="51" t="str">
        <f t="shared" si="123"/>
        <v/>
      </c>
      <c r="L316" s="2" t="str">
        <f t="shared" si="124"/>
        <v/>
      </c>
      <c r="M316" t="str">
        <f t="shared" si="125"/>
        <v/>
      </c>
      <c r="N316" t="str">
        <f t="shared" si="135"/>
        <v/>
      </c>
      <c r="O316" t="str">
        <f t="shared" si="126"/>
        <v/>
      </c>
      <c r="P316" t="str">
        <f t="shared" si="136"/>
        <v/>
      </c>
      <c r="Q316" t="str">
        <f t="shared" si="127"/>
        <v/>
      </c>
      <c r="R316" t="str">
        <f t="shared" si="137"/>
        <v/>
      </c>
      <c r="S316" t="str">
        <f t="shared" si="128"/>
        <v/>
      </c>
      <c r="T316" t="str">
        <f t="shared" si="138"/>
        <v/>
      </c>
      <c r="U316" t="str">
        <f t="shared" si="129"/>
        <v/>
      </c>
      <c r="V316" t="str">
        <f t="shared" si="139"/>
        <v/>
      </c>
      <c r="W316" t="str">
        <f t="shared" si="130"/>
        <v/>
      </c>
      <c r="X316" t="str">
        <f t="shared" si="140"/>
        <v/>
      </c>
      <c r="Y316" t="str">
        <f t="shared" si="131"/>
        <v/>
      </c>
      <c r="Z316" t="str">
        <f t="shared" si="141"/>
        <v/>
      </c>
      <c r="AA316" t="str">
        <f t="shared" si="132"/>
        <v/>
      </c>
      <c r="AB316" t="str">
        <f t="shared" si="142"/>
        <v/>
      </c>
      <c r="AC316" t="str">
        <f t="shared" si="133"/>
        <v/>
      </c>
      <c r="AD316" t="str">
        <f t="shared" si="143"/>
        <v/>
      </c>
      <c r="AE316" t="str">
        <f t="shared" si="134"/>
        <v/>
      </c>
      <c r="AF316" t="str">
        <f t="shared" si="144"/>
        <v/>
      </c>
      <c r="AG316">
        <f>COUNTIF('All Runners'!$A$5:$A$304,A316)</f>
        <v>0</v>
      </c>
    </row>
    <row r="317" spans="1:33" x14ac:dyDescent="0.25">
      <c r="A317" s="10">
        <v>275</v>
      </c>
      <c r="B317" s="94" t="str">
        <f t="shared" si="120"/>
        <v/>
      </c>
      <c r="C317" s="94"/>
      <c r="D317" s="94"/>
      <c r="E317" s="94"/>
      <c r="F317" s="94"/>
      <c r="G317" s="93" t="str">
        <f t="shared" si="121"/>
        <v/>
      </c>
      <c r="H317" s="93"/>
      <c r="I317" s="93"/>
      <c r="J317" s="77" t="str">
        <f t="shared" si="122"/>
        <v/>
      </c>
      <c r="K317" s="51" t="str">
        <f t="shared" si="123"/>
        <v/>
      </c>
      <c r="L317" s="2" t="str">
        <f t="shared" si="124"/>
        <v/>
      </c>
      <c r="M317" t="str">
        <f t="shared" si="125"/>
        <v/>
      </c>
      <c r="N317" t="str">
        <f t="shared" si="135"/>
        <v/>
      </c>
      <c r="O317" t="str">
        <f t="shared" si="126"/>
        <v/>
      </c>
      <c r="P317" t="str">
        <f t="shared" si="136"/>
        <v/>
      </c>
      <c r="Q317" t="str">
        <f t="shared" si="127"/>
        <v/>
      </c>
      <c r="R317" t="str">
        <f t="shared" si="137"/>
        <v/>
      </c>
      <c r="S317" t="str">
        <f t="shared" si="128"/>
        <v/>
      </c>
      <c r="T317" t="str">
        <f t="shared" si="138"/>
        <v/>
      </c>
      <c r="U317" t="str">
        <f t="shared" si="129"/>
        <v/>
      </c>
      <c r="V317" t="str">
        <f t="shared" si="139"/>
        <v/>
      </c>
      <c r="W317" t="str">
        <f t="shared" si="130"/>
        <v/>
      </c>
      <c r="X317" t="str">
        <f t="shared" si="140"/>
        <v/>
      </c>
      <c r="Y317" t="str">
        <f t="shared" si="131"/>
        <v/>
      </c>
      <c r="Z317" t="str">
        <f t="shared" si="141"/>
        <v/>
      </c>
      <c r="AA317" t="str">
        <f t="shared" si="132"/>
        <v/>
      </c>
      <c r="AB317" t="str">
        <f t="shared" si="142"/>
        <v/>
      </c>
      <c r="AC317" t="str">
        <f t="shared" si="133"/>
        <v/>
      </c>
      <c r="AD317" t="str">
        <f t="shared" si="143"/>
        <v/>
      </c>
      <c r="AE317" t="str">
        <f t="shared" si="134"/>
        <v/>
      </c>
      <c r="AF317" t="str">
        <f t="shared" si="144"/>
        <v/>
      </c>
      <c r="AG317">
        <f>COUNTIF('All Runners'!$A$5:$A$304,A317)</f>
        <v>0</v>
      </c>
    </row>
    <row r="318" spans="1:33" x14ac:dyDescent="0.25">
      <c r="A318" s="10">
        <v>276</v>
      </c>
      <c r="B318" s="94" t="str">
        <f t="shared" si="120"/>
        <v/>
      </c>
      <c r="C318" s="94"/>
      <c r="D318" s="94"/>
      <c r="E318" s="94"/>
      <c r="F318" s="94"/>
      <c r="G318" s="93" t="str">
        <f t="shared" si="121"/>
        <v/>
      </c>
      <c r="H318" s="93"/>
      <c r="I318" s="93"/>
      <c r="J318" s="77" t="str">
        <f t="shared" si="122"/>
        <v/>
      </c>
      <c r="K318" s="51" t="str">
        <f t="shared" si="123"/>
        <v/>
      </c>
      <c r="L318" s="2" t="str">
        <f t="shared" si="124"/>
        <v/>
      </c>
      <c r="M318" t="str">
        <f t="shared" si="125"/>
        <v/>
      </c>
      <c r="N318" t="str">
        <f t="shared" si="135"/>
        <v/>
      </c>
      <c r="O318" t="str">
        <f t="shared" si="126"/>
        <v/>
      </c>
      <c r="P318" t="str">
        <f t="shared" si="136"/>
        <v/>
      </c>
      <c r="Q318" t="str">
        <f t="shared" si="127"/>
        <v/>
      </c>
      <c r="R318" t="str">
        <f t="shared" si="137"/>
        <v/>
      </c>
      <c r="S318" t="str">
        <f t="shared" si="128"/>
        <v/>
      </c>
      <c r="T318" t="str">
        <f t="shared" si="138"/>
        <v/>
      </c>
      <c r="U318" t="str">
        <f t="shared" si="129"/>
        <v/>
      </c>
      <c r="V318" t="str">
        <f t="shared" si="139"/>
        <v/>
      </c>
      <c r="W318" t="str">
        <f t="shared" si="130"/>
        <v/>
      </c>
      <c r="X318" t="str">
        <f t="shared" si="140"/>
        <v/>
      </c>
      <c r="Y318" t="str">
        <f t="shared" si="131"/>
        <v/>
      </c>
      <c r="Z318" t="str">
        <f t="shared" si="141"/>
        <v/>
      </c>
      <c r="AA318" t="str">
        <f t="shared" si="132"/>
        <v/>
      </c>
      <c r="AB318" t="str">
        <f t="shared" si="142"/>
        <v/>
      </c>
      <c r="AC318" t="str">
        <f t="shared" si="133"/>
        <v/>
      </c>
      <c r="AD318" t="str">
        <f t="shared" si="143"/>
        <v/>
      </c>
      <c r="AE318" t="str">
        <f t="shared" si="134"/>
        <v/>
      </c>
      <c r="AF318" t="str">
        <f t="shared" si="144"/>
        <v/>
      </c>
      <c r="AG318">
        <f>COUNTIF('All Runners'!$A$5:$A$304,A318)</f>
        <v>0</v>
      </c>
    </row>
    <row r="319" spans="1:33" x14ac:dyDescent="0.25">
      <c r="A319" s="10">
        <v>277</v>
      </c>
      <c r="B319" s="94" t="str">
        <f t="shared" si="120"/>
        <v/>
      </c>
      <c r="C319" s="94"/>
      <c r="D319" s="94"/>
      <c r="E319" s="94"/>
      <c r="F319" s="94"/>
      <c r="G319" s="93" t="str">
        <f t="shared" si="121"/>
        <v/>
      </c>
      <c r="H319" s="93"/>
      <c r="I319" s="93"/>
      <c r="J319" s="77" t="str">
        <f t="shared" si="122"/>
        <v/>
      </c>
      <c r="K319" s="51" t="str">
        <f t="shared" si="123"/>
        <v/>
      </c>
      <c r="L319" s="2" t="str">
        <f t="shared" si="124"/>
        <v/>
      </c>
      <c r="M319" t="str">
        <f t="shared" si="125"/>
        <v/>
      </c>
      <c r="N319" t="str">
        <f t="shared" si="135"/>
        <v/>
      </c>
      <c r="O319" t="str">
        <f t="shared" si="126"/>
        <v/>
      </c>
      <c r="P319" t="str">
        <f t="shared" si="136"/>
        <v/>
      </c>
      <c r="Q319" t="str">
        <f t="shared" si="127"/>
        <v/>
      </c>
      <c r="R319" t="str">
        <f t="shared" si="137"/>
        <v/>
      </c>
      <c r="S319" t="str">
        <f t="shared" si="128"/>
        <v/>
      </c>
      <c r="T319" t="str">
        <f t="shared" si="138"/>
        <v/>
      </c>
      <c r="U319" t="str">
        <f t="shared" si="129"/>
        <v/>
      </c>
      <c r="V319" t="str">
        <f t="shared" si="139"/>
        <v/>
      </c>
      <c r="W319" t="str">
        <f t="shared" si="130"/>
        <v/>
      </c>
      <c r="X319" t="str">
        <f t="shared" si="140"/>
        <v/>
      </c>
      <c r="Y319" t="str">
        <f t="shared" si="131"/>
        <v/>
      </c>
      <c r="Z319" t="str">
        <f t="shared" si="141"/>
        <v/>
      </c>
      <c r="AA319" t="str">
        <f t="shared" si="132"/>
        <v/>
      </c>
      <c r="AB319" t="str">
        <f t="shared" si="142"/>
        <v/>
      </c>
      <c r="AC319" t="str">
        <f t="shared" si="133"/>
        <v/>
      </c>
      <c r="AD319" t="str">
        <f t="shared" si="143"/>
        <v/>
      </c>
      <c r="AE319" t="str">
        <f t="shared" si="134"/>
        <v/>
      </c>
      <c r="AF319" t="str">
        <f t="shared" si="144"/>
        <v/>
      </c>
      <c r="AG319">
        <f>COUNTIF('All Runners'!$A$5:$A$304,A319)</f>
        <v>0</v>
      </c>
    </row>
    <row r="320" spans="1:33" x14ac:dyDescent="0.25">
      <c r="A320" s="10">
        <v>278</v>
      </c>
      <c r="B320" s="94" t="str">
        <f t="shared" si="120"/>
        <v/>
      </c>
      <c r="C320" s="94"/>
      <c r="D320" s="94"/>
      <c r="E320" s="94"/>
      <c r="F320" s="94"/>
      <c r="G320" s="93" t="str">
        <f t="shared" si="121"/>
        <v/>
      </c>
      <c r="H320" s="93"/>
      <c r="I320" s="93"/>
      <c r="J320" s="77" t="str">
        <f t="shared" si="122"/>
        <v/>
      </c>
      <c r="K320" s="51" t="str">
        <f t="shared" si="123"/>
        <v/>
      </c>
      <c r="L320" s="2" t="str">
        <f t="shared" si="124"/>
        <v/>
      </c>
      <c r="M320" t="str">
        <f t="shared" si="125"/>
        <v/>
      </c>
      <c r="N320" t="str">
        <f t="shared" si="135"/>
        <v/>
      </c>
      <c r="O320" t="str">
        <f t="shared" si="126"/>
        <v/>
      </c>
      <c r="P320" t="str">
        <f t="shared" si="136"/>
        <v/>
      </c>
      <c r="Q320" t="str">
        <f t="shared" si="127"/>
        <v/>
      </c>
      <c r="R320" t="str">
        <f t="shared" si="137"/>
        <v/>
      </c>
      <c r="S320" t="str">
        <f t="shared" si="128"/>
        <v/>
      </c>
      <c r="T320" t="str">
        <f t="shared" si="138"/>
        <v/>
      </c>
      <c r="U320" t="str">
        <f t="shared" si="129"/>
        <v/>
      </c>
      <c r="V320" t="str">
        <f t="shared" si="139"/>
        <v/>
      </c>
      <c r="W320" t="str">
        <f t="shared" si="130"/>
        <v/>
      </c>
      <c r="X320" t="str">
        <f t="shared" si="140"/>
        <v/>
      </c>
      <c r="Y320" t="str">
        <f t="shared" si="131"/>
        <v/>
      </c>
      <c r="Z320" t="str">
        <f t="shared" si="141"/>
        <v/>
      </c>
      <c r="AA320" t="str">
        <f t="shared" si="132"/>
        <v/>
      </c>
      <c r="AB320" t="str">
        <f t="shared" si="142"/>
        <v/>
      </c>
      <c r="AC320" t="str">
        <f t="shared" si="133"/>
        <v/>
      </c>
      <c r="AD320" t="str">
        <f t="shared" si="143"/>
        <v/>
      </c>
      <c r="AE320" t="str">
        <f t="shared" si="134"/>
        <v/>
      </c>
      <c r="AF320" t="str">
        <f t="shared" si="144"/>
        <v/>
      </c>
      <c r="AG320">
        <f>COUNTIF('All Runners'!$A$5:$A$304,A320)</f>
        <v>0</v>
      </c>
    </row>
    <row r="321" spans="1:33" x14ac:dyDescent="0.25">
      <c r="A321" s="10">
        <v>279</v>
      </c>
      <c r="B321" s="94" t="str">
        <f t="shared" si="120"/>
        <v/>
      </c>
      <c r="C321" s="94"/>
      <c r="D321" s="94"/>
      <c r="E321" s="94"/>
      <c r="F321" s="94"/>
      <c r="G321" s="93" t="str">
        <f t="shared" si="121"/>
        <v/>
      </c>
      <c r="H321" s="93"/>
      <c r="I321" s="93"/>
      <c r="J321" s="77" t="str">
        <f t="shared" si="122"/>
        <v/>
      </c>
      <c r="K321" s="51" t="str">
        <f t="shared" si="123"/>
        <v/>
      </c>
      <c r="L321" s="2" t="str">
        <f t="shared" si="124"/>
        <v/>
      </c>
      <c r="M321" t="str">
        <f t="shared" si="125"/>
        <v/>
      </c>
      <c r="N321" t="str">
        <f t="shared" si="135"/>
        <v/>
      </c>
      <c r="O321" t="str">
        <f t="shared" si="126"/>
        <v/>
      </c>
      <c r="P321" t="str">
        <f t="shared" si="136"/>
        <v/>
      </c>
      <c r="Q321" t="str">
        <f t="shared" si="127"/>
        <v/>
      </c>
      <c r="R321" t="str">
        <f t="shared" si="137"/>
        <v/>
      </c>
      <c r="S321" t="str">
        <f t="shared" si="128"/>
        <v/>
      </c>
      <c r="T321" t="str">
        <f t="shared" si="138"/>
        <v/>
      </c>
      <c r="U321" t="str">
        <f t="shared" si="129"/>
        <v/>
      </c>
      <c r="V321" t="str">
        <f t="shared" si="139"/>
        <v/>
      </c>
      <c r="W321" t="str">
        <f t="shared" si="130"/>
        <v/>
      </c>
      <c r="X321" t="str">
        <f t="shared" si="140"/>
        <v/>
      </c>
      <c r="Y321" t="str">
        <f t="shared" si="131"/>
        <v/>
      </c>
      <c r="Z321" t="str">
        <f t="shared" si="141"/>
        <v/>
      </c>
      <c r="AA321" t="str">
        <f t="shared" si="132"/>
        <v/>
      </c>
      <c r="AB321" t="str">
        <f t="shared" si="142"/>
        <v/>
      </c>
      <c r="AC321" t="str">
        <f t="shared" si="133"/>
        <v/>
      </c>
      <c r="AD321" t="str">
        <f t="shared" si="143"/>
        <v/>
      </c>
      <c r="AE321" t="str">
        <f t="shared" si="134"/>
        <v/>
      </c>
      <c r="AF321" t="str">
        <f t="shared" si="144"/>
        <v/>
      </c>
      <c r="AG321">
        <f>COUNTIF('All Runners'!$A$5:$A$304,A321)</f>
        <v>0</v>
      </c>
    </row>
    <row r="322" spans="1:33" x14ac:dyDescent="0.25">
      <c r="A322" s="10">
        <v>280</v>
      </c>
      <c r="B322" s="94" t="str">
        <f t="shared" si="120"/>
        <v/>
      </c>
      <c r="C322" s="94"/>
      <c r="D322" s="94"/>
      <c r="E322" s="94"/>
      <c r="F322" s="94"/>
      <c r="G322" s="93" t="str">
        <f t="shared" si="121"/>
        <v/>
      </c>
      <c r="H322" s="93"/>
      <c r="I322" s="93"/>
      <c r="J322" s="77" t="str">
        <f t="shared" si="122"/>
        <v/>
      </c>
      <c r="K322" s="51" t="str">
        <f t="shared" si="123"/>
        <v/>
      </c>
      <c r="L322" s="2" t="str">
        <f t="shared" si="124"/>
        <v/>
      </c>
      <c r="M322" t="str">
        <f t="shared" si="125"/>
        <v/>
      </c>
      <c r="N322" t="str">
        <f t="shared" si="135"/>
        <v/>
      </c>
      <c r="O322" t="str">
        <f t="shared" si="126"/>
        <v/>
      </c>
      <c r="P322" t="str">
        <f t="shared" si="136"/>
        <v/>
      </c>
      <c r="Q322" t="str">
        <f t="shared" si="127"/>
        <v/>
      </c>
      <c r="R322" t="str">
        <f t="shared" si="137"/>
        <v/>
      </c>
      <c r="S322" t="str">
        <f t="shared" si="128"/>
        <v/>
      </c>
      <c r="T322" t="str">
        <f t="shared" si="138"/>
        <v/>
      </c>
      <c r="U322" t="str">
        <f t="shared" si="129"/>
        <v/>
      </c>
      <c r="V322" t="str">
        <f t="shared" si="139"/>
        <v/>
      </c>
      <c r="W322" t="str">
        <f t="shared" si="130"/>
        <v/>
      </c>
      <c r="X322" t="str">
        <f t="shared" si="140"/>
        <v/>
      </c>
      <c r="Y322" t="str">
        <f t="shared" si="131"/>
        <v/>
      </c>
      <c r="Z322" t="str">
        <f t="shared" si="141"/>
        <v/>
      </c>
      <c r="AA322" t="str">
        <f t="shared" si="132"/>
        <v/>
      </c>
      <c r="AB322" t="str">
        <f t="shared" si="142"/>
        <v/>
      </c>
      <c r="AC322" t="str">
        <f t="shared" si="133"/>
        <v/>
      </c>
      <c r="AD322" t="str">
        <f t="shared" si="143"/>
        <v/>
      </c>
      <c r="AE322" t="str">
        <f t="shared" si="134"/>
        <v/>
      </c>
      <c r="AF322" t="str">
        <f t="shared" si="144"/>
        <v/>
      </c>
      <c r="AG322">
        <f>COUNTIF('All Runners'!$A$5:$A$304,A322)</f>
        <v>0</v>
      </c>
    </row>
    <row r="323" spans="1:33" x14ac:dyDescent="0.25">
      <c r="A323" s="10">
        <v>281</v>
      </c>
      <c r="B323" s="94" t="str">
        <f t="shared" si="120"/>
        <v/>
      </c>
      <c r="C323" s="94"/>
      <c r="D323" s="94"/>
      <c r="E323" s="94"/>
      <c r="F323" s="94"/>
      <c r="G323" s="93" t="str">
        <f t="shared" si="121"/>
        <v/>
      </c>
      <c r="H323" s="93"/>
      <c r="I323" s="93"/>
      <c r="J323" s="77" t="str">
        <f t="shared" si="122"/>
        <v/>
      </c>
      <c r="K323" s="51" t="str">
        <f t="shared" si="123"/>
        <v/>
      </c>
      <c r="L323" s="2" t="str">
        <f t="shared" si="124"/>
        <v/>
      </c>
      <c r="M323" t="str">
        <f t="shared" si="125"/>
        <v/>
      </c>
      <c r="N323" t="str">
        <f t="shared" si="135"/>
        <v/>
      </c>
      <c r="O323" t="str">
        <f t="shared" si="126"/>
        <v/>
      </c>
      <c r="P323" t="str">
        <f t="shared" si="136"/>
        <v/>
      </c>
      <c r="Q323" t="str">
        <f t="shared" si="127"/>
        <v/>
      </c>
      <c r="R323" t="str">
        <f t="shared" si="137"/>
        <v/>
      </c>
      <c r="S323" t="str">
        <f t="shared" si="128"/>
        <v/>
      </c>
      <c r="T323" t="str">
        <f t="shared" si="138"/>
        <v/>
      </c>
      <c r="U323" t="str">
        <f t="shared" si="129"/>
        <v/>
      </c>
      <c r="V323" t="str">
        <f t="shared" si="139"/>
        <v/>
      </c>
      <c r="W323" t="str">
        <f t="shared" si="130"/>
        <v/>
      </c>
      <c r="X323" t="str">
        <f t="shared" si="140"/>
        <v/>
      </c>
      <c r="Y323" t="str">
        <f t="shared" si="131"/>
        <v/>
      </c>
      <c r="Z323" t="str">
        <f t="shared" si="141"/>
        <v/>
      </c>
      <c r="AA323" t="str">
        <f t="shared" si="132"/>
        <v/>
      </c>
      <c r="AB323" t="str">
        <f t="shared" si="142"/>
        <v/>
      </c>
      <c r="AC323" t="str">
        <f t="shared" si="133"/>
        <v/>
      </c>
      <c r="AD323" t="str">
        <f t="shared" si="143"/>
        <v/>
      </c>
      <c r="AE323" t="str">
        <f t="shared" si="134"/>
        <v/>
      </c>
      <c r="AF323" t="str">
        <f t="shared" si="144"/>
        <v/>
      </c>
      <c r="AG323">
        <f>COUNTIF('All Runners'!$A$5:$A$304,A323)</f>
        <v>0</v>
      </c>
    </row>
    <row r="324" spans="1:33" x14ac:dyDescent="0.25">
      <c r="A324" s="10">
        <v>282</v>
      </c>
      <c r="B324" s="94" t="str">
        <f t="shared" si="120"/>
        <v/>
      </c>
      <c r="C324" s="94"/>
      <c r="D324" s="94"/>
      <c r="E324" s="94"/>
      <c r="F324" s="94"/>
      <c r="G324" s="93" t="str">
        <f t="shared" si="121"/>
        <v/>
      </c>
      <c r="H324" s="93"/>
      <c r="I324" s="93"/>
      <c r="J324" s="77" t="str">
        <f t="shared" si="122"/>
        <v/>
      </c>
      <c r="K324" s="51" t="str">
        <f t="shared" si="123"/>
        <v/>
      </c>
      <c r="L324" s="2" t="str">
        <f t="shared" si="124"/>
        <v/>
      </c>
      <c r="M324" t="str">
        <f t="shared" si="125"/>
        <v/>
      </c>
      <c r="N324" t="str">
        <f t="shared" si="135"/>
        <v/>
      </c>
      <c r="O324" t="str">
        <f t="shared" si="126"/>
        <v/>
      </c>
      <c r="P324" t="str">
        <f t="shared" si="136"/>
        <v/>
      </c>
      <c r="Q324" t="str">
        <f t="shared" si="127"/>
        <v/>
      </c>
      <c r="R324" t="str">
        <f t="shared" si="137"/>
        <v/>
      </c>
      <c r="S324" t="str">
        <f t="shared" si="128"/>
        <v/>
      </c>
      <c r="T324" t="str">
        <f t="shared" si="138"/>
        <v/>
      </c>
      <c r="U324" t="str">
        <f t="shared" si="129"/>
        <v/>
      </c>
      <c r="V324" t="str">
        <f t="shared" si="139"/>
        <v/>
      </c>
      <c r="W324" t="str">
        <f t="shared" si="130"/>
        <v/>
      </c>
      <c r="X324" t="str">
        <f t="shared" si="140"/>
        <v/>
      </c>
      <c r="Y324" t="str">
        <f t="shared" si="131"/>
        <v/>
      </c>
      <c r="Z324" t="str">
        <f t="shared" si="141"/>
        <v/>
      </c>
      <c r="AA324" t="str">
        <f t="shared" si="132"/>
        <v/>
      </c>
      <c r="AB324" t="str">
        <f t="shared" si="142"/>
        <v/>
      </c>
      <c r="AC324" t="str">
        <f t="shared" si="133"/>
        <v/>
      </c>
      <c r="AD324" t="str">
        <f t="shared" si="143"/>
        <v/>
      </c>
      <c r="AE324" t="str">
        <f t="shared" si="134"/>
        <v/>
      </c>
      <c r="AF324" t="str">
        <f t="shared" si="144"/>
        <v/>
      </c>
      <c r="AG324">
        <f>COUNTIF('All Runners'!$A$5:$A$304,A324)</f>
        <v>0</v>
      </c>
    </row>
    <row r="325" spans="1:33" x14ac:dyDescent="0.25">
      <c r="A325" s="10">
        <v>283</v>
      </c>
      <c r="B325" s="94" t="str">
        <f t="shared" si="120"/>
        <v/>
      </c>
      <c r="C325" s="94"/>
      <c r="D325" s="94"/>
      <c r="E325" s="94"/>
      <c r="F325" s="94"/>
      <c r="G325" s="93" t="str">
        <f t="shared" si="121"/>
        <v/>
      </c>
      <c r="H325" s="93"/>
      <c r="I325" s="93"/>
      <c r="J325" s="77" t="str">
        <f t="shared" si="122"/>
        <v/>
      </c>
      <c r="K325" s="51" t="str">
        <f t="shared" si="123"/>
        <v/>
      </c>
      <c r="L325" s="2" t="str">
        <f t="shared" si="124"/>
        <v/>
      </c>
      <c r="M325" t="str">
        <f t="shared" si="125"/>
        <v/>
      </c>
      <c r="N325" t="str">
        <f t="shared" si="135"/>
        <v/>
      </c>
      <c r="O325" t="str">
        <f t="shared" si="126"/>
        <v/>
      </c>
      <c r="P325" t="str">
        <f t="shared" si="136"/>
        <v/>
      </c>
      <c r="Q325" t="str">
        <f t="shared" si="127"/>
        <v/>
      </c>
      <c r="R325" t="str">
        <f t="shared" si="137"/>
        <v/>
      </c>
      <c r="S325" t="str">
        <f t="shared" si="128"/>
        <v/>
      </c>
      <c r="T325" t="str">
        <f t="shared" si="138"/>
        <v/>
      </c>
      <c r="U325" t="str">
        <f t="shared" si="129"/>
        <v/>
      </c>
      <c r="V325" t="str">
        <f t="shared" si="139"/>
        <v/>
      </c>
      <c r="W325" t="str">
        <f t="shared" si="130"/>
        <v/>
      </c>
      <c r="X325" t="str">
        <f t="shared" si="140"/>
        <v/>
      </c>
      <c r="Y325" t="str">
        <f t="shared" si="131"/>
        <v/>
      </c>
      <c r="Z325" t="str">
        <f t="shared" si="141"/>
        <v/>
      </c>
      <c r="AA325" t="str">
        <f t="shared" si="132"/>
        <v/>
      </c>
      <c r="AB325" t="str">
        <f t="shared" si="142"/>
        <v/>
      </c>
      <c r="AC325" t="str">
        <f t="shared" si="133"/>
        <v/>
      </c>
      <c r="AD325" t="str">
        <f t="shared" si="143"/>
        <v/>
      </c>
      <c r="AE325" t="str">
        <f t="shared" si="134"/>
        <v/>
      </c>
      <c r="AF325" t="str">
        <f t="shared" si="144"/>
        <v/>
      </c>
      <c r="AG325">
        <f>COUNTIF('All Runners'!$A$5:$A$304,A325)</f>
        <v>0</v>
      </c>
    </row>
    <row r="326" spans="1:33" x14ac:dyDescent="0.25">
      <c r="A326" s="10">
        <v>284</v>
      </c>
      <c r="B326" s="94" t="str">
        <f t="shared" si="120"/>
        <v/>
      </c>
      <c r="C326" s="94"/>
      <c r="D326" s="94"/>
      <c r="E326" s="94"/>
      <c r="F326" s="94"/>
      <c r="G326" s="93" t="str">
        <f t="shared" si="121"/>
        <v/>
      </c>
      <c r="H326" s="93"/>
      <c r="I326" s="93"/>
      <c r="J326" s="77" t="str">
        <f t="shared" si="122"/>
        <v/>
      </c>
      <c r="K326" s="51" t="str">
        <f t="shared" si="123"/>
        <v/>
      </c>
      <c r="L326" s="2" t="str">
        <f t="shared" si="124"/>
        <v/>
      </c>
      <c r="M326" t="str">
        <f t="shared" si="125"/>
        <v/>
      </c>
      <c r="N326" t="str">
        <f t="shared" si="135"/>
        <v/>
      </c>
      <c r="O326" t="str">
        <f t="shared" si="126"/>
        <v/>
      </c>
      <c r="P326" t="str">
        <f t="shared" si="136"/>
        <v/>
      </c>
      <c r="Q326" t="str">
        <f t="shared" si="127"/>
        <v/>
      </c>
      <c r="R326" t="str">
        <f t="shared" si="137"/>
        <v/>
      </c>
      <c r="S326" t="str">
        <f t="shared" si="128"/>
        <v/>
      </c>
      <c r="T326" t="str">
        <f t="shared" si="138"/>
        <v/>
      </c>
      <c r="U326" t="str">
        <f t="shared" si="129"/>
        <v/>
      </c>
      <c r="V326" t="str">
        <f t="shared" si="139"/>
        <v/>
      </c>
      <c r="W326" t="str">
        <f t="shared" si="130"/>
        <v/>
      </c>
      <c r="X326" t="str">
        <f t="shared" si="140"/>
        <v/>
      </c>
      <c r="Y326" t="str">
        <f t="shared" si="131"/>
        <v/>
      </c>
      <c r="Z326" t="str">
        <f t="shared" si="141"/>
        <v/>
      </c>
      <c r="AA326" t="str">
        <f t="shared" si="132"/>
        <v/>
      </c>
      <c r="AB326" t="str">
        <f t="shared" si="142"/>
        <v/>
      </c>
      <c r="AC326" t="str">
        <f t="shared" si="133"/>
        <v/>
      </c>
      <c r="AD326" t="str">
        <f t="shared" si="143"/>
        <v/>
      </c>
      <c r="AE326" t="str">
        <f t="shared" si="134"/>
        <v/>
      </c>
      <c r="AF326" t="str">
        <f t="shared" si="144"/>
        <v/>
      </c>
      <c r="AG326">
        <f>COUNTIF('All Runners'!$A$5:$A$304,A326)</f>
        <v>0</v>
      </c>
    </row>
    <row r="327" spans="1:33" x14ac:dyDescent="0.25">
      <c r="A327" s="10">
        <v>285</v>
      </c>
      <c r="B327" s="94" t="str">
        <f t="shared" si="120"/>
        <v/>
      </c>
      <c r="C327" s="94"/>
      <c r="D327" s="94"/>
      <c r="E327" s="94"/>
      <c r="F327" s="94"/>
      <c r="G327" s="93" t="str">
        <f t="shared" si="121"/>
        <v/>
      </c>
      <c r="H327" s="93"/>
      <c r="I327" s="93"/>
      <c r="J327" s="77" t="str">
        <f t="shared" si="122"/>
        <v/>
      </c>
      <c r="K327" s="51" t="str">
        <f t="shared" si="123"/>
        <v/>
      </c>
      <c r="L327" s="2" t="str">
        <f t="shared" si="124"/>
        <v/>
      </c>
      <c r="M327" t="str">
        <f t="shared" si="125"/>
        <v/>
      </c>
      <c r="N327" t="str">
        <f t="shared" si="135"/>
        <v/>
      </c>
      <c r="O327" t="str">
        <f t="shared" si="126"/>
        <v/>
      </c>
      <c r="P327" t="str">
        <f t="shared" si="136"/>
        <v/>
      </c>
      <c r="Q327" t="str">
        <f t="shared" si="127"/>
        <v/>
      </c>
      <c r="R327" t="str">
        <f t="shared" si="137"/>
        <v/>
      </c>
      <c r="S327" t="str">
        <f t="shared" si="128"/>
        <v/>
      </c>
      <c r="T327" t="str">
        <f t="shared" si="138"/>
        <v/>
      </c>
      <c r="U327" t="str">
        <f t="shared" si="129"/>
        <v/>
      </c>
      <c r="V327" t="str">
        <f t="shared" si="139"/>
        <v/>
      </c>
      <c r="W327" t="str">
        <f t="shared" si="130"/>
        <v/>
      </c>
      <c r="X327" t="str">
        <f t="shared" si="140"/>
        <v/>
      </c>
      <c r="Y327" t="str">
        <f t="shared" si="131"/>
        <v/>
      </c>
      <c r="Z327" t="str">
        <f t="shared" si="141"/>
        <v/>
      </c>
      <c r="AA327" t="str">
        <f t="shared" si="132"/>
        <v/>
      </c>
      <c r="AB327" t="str">
        <f t="shared" si="142"/>
        <v/>
      </c>
      <c r="AC327" t="str">
        <f t="shared" si="133"/>
        <v/>
      </c>
      <c r="AD327" t="str">
        <f t="shared" si="143"/>
        <v/>
      </c>
      <c r="AE327" t="str">
        <f t="shared" si="134"/>
        <v/>
      </c>
      <c r="AF327" t="str">
        <f t="shared" si="144"/>
        <v/>
      </c>
      <c r="AG327">
        <f>COUNTIF('All Runners'!$A$5:$A$304,A327)</f>
        <v>0</v>
      </c>
    </row>
    <row r="328" spans="1:33" x14ac:dyDescent="0.25">
      <c r="A328" s="10">
        <v>286</v>
      </c>
      <c r="B328" s="94" t="str">
        <f t="shared" si="120"/>
        <v/>
      </c>
      <c r="C328" s="94"/>
      <c r="D328" s="94"/>
      <c r="E328" s="94"/>
      <c r="F328" s="94"/>
      <c r="G328" s="93" t="str">
        <f t="shared" si="121"/>
        <v/>
      </c>
      <c r="H328" s="93"/>
      <c r="I328" s="93"/>
      <c r="J328" s="77" t="str">
        <f t="shared" si="122"/>
        <v/>
      </c>
      <c r="K328" s="51" t="str">
        <f t="shared" si="123"/>
        <v/>
      </c>
      <c r="L328" s="2" t="str">
        <f t="shared" si="124"/>
        <v/>
      </c>
      <c r="M328" t="str">
        <f t="shared" si="125"/>
        <v/>
      </c>
      <c r="N328" t="str">
        <f t="shared" si="135"/>
        <v/>
      </c>
      <c r="O328" t="str">
        <f t="shared" si="126"/>
        <v/>
      </c>
      <c r="P328" t="str">
        <f t="shared" si="136"/>
        <v/>
      </c>
      <c r="Q328" t="str">
        <f t="shared" si="127"/>
        <v/>
      </c>
      <c r="R328" t="str">
        <f t="shared" si="137"/>
        <v/>
      </c>
      <c r="S328" t="str">
        <f t="shared" si="128"/>
        <v/>
      </c>
      <c r="T328" t="str">
        <f t="shared" si="138"/>
        <v/>
      </c>
      <c r="U328" t="str">
        <f t="shared" si="129"/>
        <v/>
      </c>
      <c r="V328" t="str">
        <f t="shared" si="139"/>
        <v/>
      </c>
      <c r="W328" t="str">
        <f t="shared" si="130"/>
        <v/>
      </c>
      <c r="X328" t="str">
        <f t="shared" si="140"/>
        <v/>
      </c>
      <c r="Y328" t="str">
        <f t="shared" si="131"/>
        <v/>
      </c>
      <c r="Z328" t="str">
        <f t="shared" si="141"/>
        <v/>
      </c>
      <c r="AA328" t="str">
        <f t="shared" si="132"/>
        <v/>
      </c>
      <c r="AB328" t="str">
        <f t="shared" si="142"/>
        <v/>
      </c>
      <c r="AC328" t="str">
        <f t="shared" si="133"/>
        <v/>
      </c>
      <c r="AD328" t="str">
        <f t="shared" si="143"/>
        <v/>
      </c>
      <c r="AE328" t="str">
        <f t="shared" si="134"/>
        <v/>
      </c>
      <c r="AF328" t="str">
        <f t="shared" si="144"/>
        <v/>
      </c>
      <c r="AG328">
        <f>COUNTIF('All Runners'!$A$5:$A$304,A328)</f>
        <v>0</v>
      </c>
    </row>
    <row r="329" spans="1:33" x14ac:dyDescent="0.25">
      <c r="A329" s="10">
        <v>287</v>
      </c>
      <c r="B329" s="94" t="str">
        <f t="shared" si="120"/>
        <v/>
      </c>
      <c r="C329" s="94"/>
      <c r="D329" s="94"/>
      <c r="E329" s="94"/>
      <c r="F329" s="94"/>
      <c r="G329" s="93" t="str">
        <f t="shared" si="121"/>
        <v/>
      </c>
      <c r="H329" s="93"/>
      <c r="I329" s="93"/>
      <c r="J329" s="77" t="str">
        <f t="shared" si="122"/>
        <v/>
      </c>
      <c r="K329" s="51" t="str">
        <f t="shared" si="123"/>
        <v/>
      </c>
      <c r="L329" s="2" t="str">
        <f t="shared" si="124"/>
        <v/>
      </c>
      <c r="M329" t="str">
        <f t="shared" si="125"/>
        <v/>
      </c>
      <c r="N329" t="str">
        <f t="shared" si="135"/>
        <v/>
      </c>
      <c r="O329" t="str">
        <f t="shared" si="126"/>
        <v/>
      </c>
      <c r="P329" t="str">
        <f t="shared" si="136"/>
        <v/>
      </c>
      <c r="Q329" t="str">
        <f t="shared" si="127"/>
        <v/>
      </c>
      <c r="R329" t="str">
        <f t="shared" si="137"/>
        <v/>
      </c>
      <c r="S329" t="str">
        <f t="shared" si="128"/>
        <v/>
      </c>
      <c r="T329" t="str">
        <f t="shared" si="138"/>
        <v/>
      </c>
      <c r="U329" t="str">
        <f t="shared" si="129"/>
        <v/>
      </c>
      <c r="V329" t="str">
        <f t="shared" si="139"/>
        <v/>
      </c>
      <c r="W329" t="str">
        <f t="shared" si="130"/>
        <v/>
      </c>
      <c r="X329" t="str">
        <f t="shared" si="140"/>
        <v/>
      </c>
      <c r="Y329" t="str">
        <f t="shared" si="131"/>
        <v/>
      </c>
      <c r="Z329" t="str">
        <f t="shared" si="141"/>
        <v/>
      </c>
      <c r="AA329" t="str">
        <f t="shared" si="132"/>
        <v/>
      </c>
      <c r="AB329" t="str">
        <f t="shared" si="142"/>
        <v/>
      </c>
      <c r="AC329" t="str">
        <f t="shared" si="133"/>
        <v/>
      </c>
      <c r="AD329" t="str">
        <f t="shared" si="143"/>
        <v/>
      </c>
      <c r="AE329" t="str">
        <f t="shared" si="134"/>
        <v/>
      </c>
      <c r="AF329" t="str">
        <f t="shared" si="144"/>
        <v/>
      </c>
      <c r="AG329">
        <f>COUNTIF('All Runners'!$A$5:$A$304,A329)</f>
        <v>0</v>
      </c>
    </row>
    <row r="330" spans="1:33" x14ac:dyDescent="0.25">
      <c r="A330" s="10">
        <v>288</v>
      </c>
      <c r="B330" s="94" t="str">
        <f t="shared" si="120"/>
        <v/>
      </c>
      <c r="C330" s="94"/>
      <c r="D330" s="94"/>
      <c r="E330" s="94"/>
      <c r="F330" s="94"/>
      <c r="G330" s="93" t="str">
        <f t="shared" si="121"/>
        <v/>
      </c>
      <c r="H330" s="93"/>
      <c r="I330" s="93"/>
      <c r="J330" s="77" t="str">
        <f t="shared" si="122"/>
        <v/>
      </c>
      <c r="K330" s="51" t="str">
        <f t="shared" si="123"/>
        <v/>
      </c>
      <c r="L330" s="2" t="str">
        <f t="shared" si="124"/>
        <v/>
      </c>
      <c r="M330" t="str">
        <f t="shared" si="125"/>
        <v/>
      </c>
      <c r="N330" t="str">
        <f t="shared" si="135"/>
        <v/>
      </c>
      <c r="O330" t="str">
        <f t="shared" si="126"/>
        <v/>
      </c>
      <c r="P330" t="str">
        <f t="shared" si="136"/>
        <v/>
      </c>
      <c r="Q330" t="str">
        <f t="shared" si="127"/>
        <v/>
      </c>
      <c r="R330" t="str">
        <f t="shared" si="137"/>
        <v/>
      </c>
      <c r="S330" t="str">
        <f t="shared" si="128"/>
        <v/>
      </c>
      <c r="T330" t="str">
        <f t="shared" si="138"/>
        <v/>
      </c>
      <c r="U330" t="str">
        <f t="shared" si="129"/>
        <v/>
      </c>
      <c r="V330" t="str">
        <f t="shared" si="139"/>
        <v/>
      </c>
      <c r="W330" t="str">
        <f t="shared" si="130"/>
        <v/>
      </c>
      <c r="X330" t="str">
        <f t="shared" si="140"/>
        <v/>
      </c>
      <c r="Y330" t="str">
        <f t="shared" si="131"/>
        <v/>
      </c>
      <c r="Z330" t="str">
        <f t="shared" si="141"/>
        <v/>
      </c>
      <c r="AA330" t="str">
        <f t="shared" si="132"/>
        <v/>
      </c>
      <c r="AB330" t="str">
        <f t="shared" si="142"/>
        <v/>
      </c>
      <c r="AC330" t="str">
        <f t="shared" si="133"/>
        <v/>
      </c>
      <c r="AD330" t="str">
        <f t="shared" si="143"/>
        <v/>
      </c>
      <c r="AE330" t="str">
        <f t="shared" si="134"/>
        <v/>
      </c>
      <c r="AF330" t="str">
        <f t="shared" si="144"/>
        <v/>
      </c>
      <c r="AG330">
        <f>COUNTIF('All Runners'!$A$5:$A$304,A330)</f>
        <v>0</v>
      </c>
    </row>
    <row r="331" spans="1:33" x14ac:dyDescent="0.25">
      <c r="A331" s="10">
        <v>289</v>
      </c>
      <c r="B331" s="94" t="str">
        <f t="shared" si="120"/>
        <v/>
      </c>
      <c r="C331" s="94"/>
      <c r="D331" s="94"/>
      <c r="E331" s="94"/>
      <c r="F331" s="94"/>
      <c r="G331" s="93" t="str">
        <f t="shared" si="121"/>
        <v/>
      </c>
      <c r="H331" s="93"/>
      <c r="I331" s="93"/>
      <c r="J331" s="77" t="str">
        <f t="shared" si="122"/>
        <v/>
      </c>
      <c r="K331" s="51" t="str">
        <f t="shared" si="123"/>
        <v/>
      </c>
      <c r="L331" s="2" t="str">
        <f t="shared" si="124"/>
        <v/>
      </c>
      <c r="M331" t="str">
        <f t="shared" si="125"/>
        <v/>
      </c>
      <c r="N331" t="str">
        <f t="shared" si="135"/>
        <v/>
      </c>
      <c r="O331" t="str">
        <f t="shared" si="126"/>
        <v/>
      </c>
      <c r="P331" t="str">
        <f t="shared" si="136"/>
        <v/>
      </c>
      <c r="Q331" t="str">
        <f t="shared" si="127"/>
        <v/>
      </c>
      <c r="R331" t="str">
        <f t="shared" si="137"/>
        <v/>
      </c>
      <c r="S331" t="str">
        <f t="shared" si="128"/>
        <v/>
      </c>
      <c r="T331" t="str">
        <f t="shared" si="138"/>
        <v/>
      </c>
      <c r="U331" t="str">
        <f t="shared" si="129"/>
        <v/>
      </c>
      <c r="V331" t="str">
        <f t="shared" si="139"/>
        <v/>
      </c>
      <c r="W331" t="str">
        <f t="shared" si="130"/>
        <v/>
      </c>
      <c r="X331" t="str">
        <f t="shared" si="140"/>
        <v/>
      </c>
      <c r="Y331" t="str">
        <f t="shared" si="131"/>
        <v/>
      </c>
      <c r="Z331" t="str">
        <f t="shared" si="141"/>
        <v/>
      </c>
      <c r="AA331" t="str">
        <f t="shared" si="132"/>
        <v/>
      </c>
      <c r="AB331" t="str">
        <f t="shared" si="142"/>
        <v/>
      </c>
      <c r="AC331" t="str">
        <f t="shared" si="133"/>
        <v/>
      </c>
      <c r="AD331" t="str">
        <f t="shared" si="143"/>
        <v/>
      </c>
      <c r="AE331" t="str">
        <f t="shared" si="134"/>
        <v/>
      </c>
      <c r="AF331" t="str">
        <f t="shared" si="144"/>
        <v/>
      </c>
      <c r="AG331">
        <f>COUNTIF('All Runners'!$A$5:$A$304,A331)</f>
        <v>0</v>
      </c>
    </row>
    <row r="332" spans="1:33" x14ac:dyDescent="0.25">
      <c r="A332" s="10">
        <v>290</v>
      </c>
      <c r="B332" s="94" t="str">
        <f t="shared" si="120"/>
        <v/>
      </c>
      <c r="C332" s="94"/>
      <c r="D332" s="94"/>
      <c r="E332" s="94"/>
      <c r="F332" s="94"/>
      <c r="G332" s="93" t="str">
        <f t="shared" si="121"/>
        <v/>
      </c>
      <c r="H332" s="93"/>
      <c r="I332" s="93"/>
      <c r="J332" s="77" t="str">
        <f t="shared" si="122"/>
        <v/>
      </c>
      <c r="K332" s="51" t="str">
        <f t="shared" si="123"/>
        <v/>
      </c>
      <c r="L332" s="2" t="str">
        <f t="shared" si="124"/>
        <v/>
      </c>
      <c r="M332" t="str">
        <f t="shared" si="125"/>
        <v/>
      </c>
      <c r="N332" t="str">
        <f t="shared" si="135"/>
        <v/>
      </c>
      <c r="O332" t="str">
        <f t="shared" si="126"/>
        <v/>
      </c>
      <c r="P332" t="str">
        <f t="shared" si="136"/>
        <v/>
      </c>
      <c r="Q332" t="str">
        <f t="shared" si="127"/>
        <v/>
      </c>
      <c r="R332" t="str">
        <f t="shared" si="137"/>
        <v/>
      </c>
      <c r="S332" t="str">
        <f t="shared" si="128"/>
        <v/>
      </c>
      <c r="T332" t="str">
        <f t="shared" si="138"/>
        <v/>
      </c>
      <c r="U332" t="str">
        <f t="shared" si="129"/>
        <v/>
      </c>
      <c r="V332" t="str">
        <f t="shared" si="139"/>
        <v/>
      </c>
      <c r="W332" t="str">
        <f t="shared" si="130"/>
        <v/>
      </c>
      <c r="X332" t="str">
        <f t="shared" si="140"/>
        <v/>
      </c>
      <c r="Y332" t="str">
        <f t="shared" si="131"/>
        <v/>
      </c>
      <c r="Z332" t="str">
        <f t="shared" si="141"/>
        <v/>
      </c>
      <c r="AA332" t="str">
        <f t="shared" si="132"/>
        <v/>
      </c>
      <c r="AB332" t="str">
        <f t="shared" si="142"/>
        <v/>
      </c>
      <c r="AC332" t="str">
        <f t="shared" si="133"/>
        <v/>
      </c>
      <c r="AD332" t="str">
        <f t="shared" si="143"/>
        <v/>
      </c>
      <c r="AE332" t="str">
        <f t="shared" si="134"/>
        <v/>
      </c>
      <c r="AF332" t="str">
        <f t="shared" si="144"/>
        <v/>
      </c>
      <c r="AG332">
        <f>COUNTIF('All Runners'!$A$5:$A$304,A332)</f>
        <v>0</v>
      </c>
    </row>
    <row r="333" spans="1:33" x14ac:dyDescent="0.25">
      <c r="A333" s="10">
        <v>291</v>
      </c>
      <c r="B333" s="94" t="str">
        <f t="shared" si="120"/>
        <v/>
      </c>
      <c r="C333" s="94"/>
      <c r="D333" s="94"/>
      <c r="E333" s="94"/>
      <c r="F333" s="94"/>
      <c r="G333" s="93" t="str">
        <f t="shared" si="121"/>
        <v/>
      </c>
      <c r="H333" s="93"/>
      <c r="I333" s="93"/>
      <c r="J333" s="77" t="str">
        <f t="shared" si="122"/>
        <v/>
      </c>
      <c r="K333" s="51" t="str">
        <f t="shared" si="123"/>
        <v/>
      </c>
      <c r="L333" s="2" t="str">
        <f t="shared" si="124"/>
        <v/>
      </c>
      <c r="M333" t="str">
        <f t="shared" si="125"/>
        <v/>
      </c>
      <c r="N333" t="str">
        <f t="shared" si="135"/>
        <v/>
      </c>
      <c r="O333" t="str">
        <f t="shared" si="126"/>
        <v/>
      </c>
      <c r="P333" t="str">
        <f t="shared" si="136"/>
        <v/>
      </c>
      <c r="Q333" t="str">
        <f t="shared" si="127"/>
        <v/>
      </c>
      <c r="R333" t="str">
        <f t="shared" si="137"/>
        <v/>
      </c>
      <c r="S333" t="str">
        <f t="shared" si="128"/>
        <v/>
      </c>
      <c r="T333" t="str">
        <f t="shared" si="138"/>
        <v/>
      </c>
      <c r="U333" t="str">
        <f t="shared" si="129"/>
        <v/>
      </c>
      <c r="V333" t="str">
        <f t="shared" si="139"/>
        <v/>
      </c>
      <c r="W333" t="str">
        <f t="shared" si="130"/>
        <v/>
      </c>
      <c r="X333" t="str">
        <f t="shared" si="140"/>
        <v/>
      </c>
      <c r="Y333" t="str">
        <f t="shared" si="131"/>
        <v/>
      </c>
      <c r="Z333" t="str">
        <f t="shared" si="141"/>
        <v/>
      </c>
      <c r="AA333" t="str">
        <f t="shared" si="132"/>
        <v/>
      </c>
      <c r="AB333" t="str">
        <f t="shared" si="142"/>
        <v/>
      </c>
      <c r="AC333" t="str">
        <f t="shared" si="133"/>
        <v/>
      </c>
      <c r="AD333" t="str">
        <f t="shared" si="143"/>
        <v/>
      </c>
      <c r="AE333" t="str">
        <f t="shared" si="134"/>
        <v/>
      </c>
      <c r="AF333" t="str">
        <f t="shared" si="144"/>
        <v/>
      </c>
      <c r="AG333">
        <f>COUNTIF('All Runners'!$A$5:$A$304,A333)</f>
        <v>0</v>
      </c>
    </row>
    <row r="334" spans="1:33" x14ac:dyDescent="0.25">
      <c r="A334" s="10">
        <v>292</v>
      </c>
      <c r="B334" s="94" t="str">
        <f t="shared" si="120"/>
        <v/>
      </c>
      <c r="C334" s="94"/>
      <c r="D334" s="94"/>
      <c r="E334" s="94"/>
      <c r="F334" s="94"/>
      <c r="G334" s="93" t="str">
        <f t="shared" si="121"/>
        <v/>
      </c>
      <c r="H334" s="93"/>
      <c r="I334" s="93"/>
      <c r="J334" s="77" t="str">
        <f t="shared" si="122"/>
        <v/>
      </c>
      <c r="K334" s="51" t="str">
        <f t="shared" si="123"/>
        <v/>
      </c>
      <c r="L334" s="2" t="str">
        <f t="shared" si="124"/>
        <v/>
      </c>
      <c r="M334" t="str">
        <f t="shared" si="125"/>
        <v/>
      </c>
      <c r="N334" t="str">
        <f t="shared" si="135"/>
        <v/>
      </c>
      <c r="O334" t="str">
        <f t="shared" si="126"/>
        <v/>
      </c>
      <c r="P334" t="str">
        <f t="shared" si="136"/>
        <v/>
      </c>
      <c r="Q334" t="str">
        <f t="shared" si="127"/>
        <v/>
      </c>
      <c r="R334" t="str">
        <f t="shared" si="137"/>
        <v/>
      </c>
      <c r="S334" t="str">
        <f t="shared" si="128"/>
        <v/>
      </c>
      <c r="T334" t="str">
        <f t="shared" si="138"/>
        <v/>
      </c>
      <c r="U334" t="str">
        <f t="shared" si="129"/>
        <v/>
      </c>
      <c r="V334" t="str">
        <f t="shared" si="139"/>
        <v/>
      </c>
      <c r="W334" t="str">
        <f t="shared" si="130"/>
        <v/>
      </c>
      <c r="X334" t="str">
        <f t="shared" si="140"/>
        <v/>
      </c>
      <c r="Y334" t="str">
        <f t="shared" si="131"/>
        <v/>
      </c>
      <c r="Z334" t="str">
        <f t="shared" si="141"/>
        <v/>
      </c>
      <c r="AA334" t="str">
        <f t="shared" si="132"/>
        <v/>
      </c>
      <c r="AB334" t="str">
        <f t="shared" si="142"/>
        <v/>
      </c>
      <c r="AC334" t="str">
        <f t="shared" si="133"/>
        <v/>
      </c>
      <c r="AD334" t="str">
        <f t="shared" si="143"/>
        <v/>
      </c>
      <c r="AE334" t="str">
        <f t="shared" si="134"/>
        <v/>
      </c>
      <c r="AF334" t="str">
        <f t="shared" si="144"/>
        <v/>
      </c>
      <c r="AG334">
        <f>COUNTIF('All Runners'!$A$5:$A$304,A334)</f>
        <v>0</v>
      </c>
    </row>
    <row r="335" spans="1:33" x14ac:dyDescent="0.25">
      <c r="A335" s="10">
        <v>293</v>
      </c>
      <c r="B335" s="94" t="str">
        <f t="shared" si="120"/>
        <v/>
      </c>
      <c r="C335" s="94"/>
      <c r="D335" s="94"/>
      <c r="E335" s="94"/>
      <c r="F335" s="94"/>
      <c r="G335" s="93" t="str">
        <f t="shared" si="121"/>
        <v/>
      </c>
      <c r="H335" s="93"/>
      <c r="I335" s="93"/>
      <c r="J335" s="77" t="str">
        <f t="shared" si="122"/>
        <v/>
      </c>
      <c r="K335" s="51" t="str">
        <f t="shared" si="123"/>
        <v/>
      </c>
      <c r="L335" s="2" t="str">
        <f t="shared" si="124"/>
        <v/>
      </c>
      <c r="M335" t="str">
        <f t="shared" si="125"/>
        <v/>
      </c>
      <c r="N335" t="str">
        <f t="shared" si="135"/>
        <v/>
      </c>
      <c r="O335" t="str">
        <f t="shared" si="126"/>
        <v/>
      </c>
      <c r="P335" t="str">
        <f t="shared" si="136"/>
        <v/>
      </c>
      <c r="Q335" t="str">
        <f t="shared" si="127"/>
        <v/>
      </c>
      <c r="R335" t="str">
        <f t="shared" si="137"/>
        <v/>
      </c>
      <c r="S335" t="str">
        <f t="shared" si="128"/>
        <v/>
      </c>
      <c r="T335" t="str">
        <f t="shared" si="138"/>
        <v/>
      </c>
      <c r="U335" t="str">
        <f t="shared" si="129"/>
        <v/>
      </c>
      <c r="V335" t="str">
        <f t="shared" si="139"/>
        <v/>
      </c>
      <c r="W335" t="str">
        <f t="shared" si="130"/>
        <v/>
      </c>
      <c r="X335" t="str">
        <f t="shared" si="140"/>
        <v/>
      </c>
      <c r="Y335" t="str">
        <f t="shared" si="131"/>
        <v/>
      </c>
      <c r="Z335" t="str">
        <f t="shared" si="141"/>
        <v/>
      </c>
      <c r="AA335" t="str">
        <f t="shared" si="132"/>
        <v/>
      </c>
      <c r="AB335" t="str">
        <f t="shared" si="142"/>
        <v/>
      </c>
      <c r="AC335" t="str">
        <f t="shared" si="133"/>
        <v/>
      </c>
      <c r="AD335" t="str">
        <f t="shared" si="143"/>
        <v/>
      </c>
      <c r="AE335" t="str">
        <f t="shared" si="134"/>
        <v/>
      </c>
      <c r="AF335" t="str">
        <f t="shared" si="144"/>
        <v/>
      </c>
      <c r="AG335">
        <f>COUNTIF('All Runners'!$A$5:$A$304,A335)</f>
        <v>0</v>
      </c>
    </row>
    <row r="336" spans="1:33" x14ac:dyDescent="0.25">
      <c r="A336" s="10">
        <v>294</v>
      </c>
      <c r="B336" s="94" t="str">
        <f t="shared" si="120"/>
        <v/>
      </c>
      <c r="C336" s="94"/>
      <c r="D336" s="94"/>
      <c r="E336" s="94"/>
      <c r="F336" s="94"/>
      <c r="G336" s="93" t="str">
        <f t="shared" si="121"/>
        <v/>
      </c>
      <c r="H336" s="93"/>
      <c r="I336" s="93"/>
      <c r="J336" s="77" t="str">
        <f t="shared" si="122"/>
        <v/>
      </c>
      <c r="K336" s="51" t="str">
        <f t="shared" si="123"/>
        <v/>
      </c>
      <c r="L336" s="2" t="str">
        <f t="shared" si="124"/>
        <v/>
      </c>
      <c r="M336" t="str">
        <f t="shared" si="125"/>
        <v/>
      </c>
      <c r="N336" t="str">
        <f t="shared" si="135"/>
        <v/>
      </c>
      <c r="O336" t="str">
        <f t="shared" si="126"/>
        <v/>
      </c>
      <c r="P336" t="str">
        <f t="shared" si="136"/>
        <v/>
      </c>
      <c r="Q336" t="str">
        <f t="shared" si="127"/>
        <v/>
      </c>
      <c r="R336" t="str">
        <f t="shared" si="137"/>
        <v/>
      </c>
      <c r="S336" t="str">
        <f t="shared" si="128"/>
        <v/>
      </c>
      <c r="T336" t="str">
        <f t="shared" si="138"/>
        <v/>
      </c>
      <c r="U336" t="str">
        <f t="shared" si="129"/>
        <v/>
      </c>
      <c r="V336" t="str">
        <f t="shared" si="139"/>
        <v/>
      </c>
      <c r="W336" t="str">
        <f t="shared" si="130"/>
        <v/>
      </c>
      <c r="X336" t="str">
        <f t="shared" si="140"/>
        <v/>
      </c>
      <c r="Y336" t="str">
        <f t="shared" si="131"/>
        <v/>
      </c>
      <c r="Z336" t="str">
        <f t="shared" si="141"/>
        <v/>
      </c>
      <c r="AA336" t="str">
        <f t="shared" si="132"/>
        <v/>
      </c>
      <c r="AB336" t="str">
        <f t="shared" si="142"/>
        <v/>
      </c>
      <c r="AC336" t="str">
        <f t="shared" si="133"/>
        <v/>
      </c>
      <c r="AD336" t="str">
        <f t="shared" si="143"/>
        <v/>
      </c>
      <c r="AE336" t="str">
        <f t="shared" si="134"/>
        <v/>
      </c>
      <c r="AF336" t="str">
        <f t="shared" si="144"/>
        <v/>
      </c>
      <c r="AG336">
        <f>COUNTIF('All Runners'!$A$5:$A$304,A336)</f>
        <v>0</v>
      </c>
    </row>
    <row r="337" spans="1:33" x14ac:dyDescent="0.25">
      <c r="A337" s="10">
        <v>295</v>
      </c>
      <c r="B337" s="94" t="str">
        <f t="shared" si="120"/>
        <v/>
      </c>
      <c r="C337" s="94"/>
      <c r="D337" s="94"/>
      <c r="E337" s="94"/>
      <c r="F337" s="94"/>
      <c r="G337" s="93" t="str">
        <f t="shared" si="121"/>
        <v/>
      </c>
      <c r="H337" s="93"/>
      <c r="I337" s="93"/>
      <c r="J337" s="77" t="str">
        <f t="shared" si="122"/>
        <v/>
      </c>
      <c r="K337" s="51" t="str">
        <f t="shared" si="123"/>
        <v/>
      </c>
      <c r="L337" s="2" t="str">
        <f t="shared" si="124"/>
        <v/>
      </c>
      <c r="M337" t="str">
        <f t="shared" si="125"/>
        <v/>
      </c>
      <c r="N337" t="str">
        <f t="shared" si="135"/>
        <v/>
      </c>
      <c r="O337" t="str">
        <f t="shared" si="126"/>
        <v/>
      </c>
      <c r="P337" t="str">
        <f t="shared" si="136"/>
        <v/>
      </c>
      <c r="Q337" t="str">
        <f t="shared" si="127"/>
        <v/>
      </c>
      <c r="R337" t="str">
        <f t="shared" si="137"/>
        <v/>
      </c>
      <c r="S337" t="str">
        <f t="shared" si="128"/>
        <v/>
      </c>
      <c r="T337" t="str">
        <f t="shared" si="138"/>
        <v/>
      </c>
      <c r="U337" t="str">
        <f t="shared" si="129"/>
        <v/>
      </c>
      <c r="V337" t="str">
        <f t="shared" si="139"/>
        <v/>
      </c>
      <c r="W337" t="str">
        <f t="shared" si="130"/>
        <v/>
      </c>
      <c r="X337" t="str">
        <f t="shared" si="140"/>
        <v/>
      </c>
      <c r="Y337" t="str">
        <f t="shared" si="131"/>
        <v/>
      </c>
      <c r="Z337" t="str">
        <f t="shared" si="141"/>
        <v/>
      </c>
      <c r="AA337" t="str">
        <f t="shared" si="132"/>
        <v/>
      </c>
      <c r="AB337" t="str">
        <f t="shared" si="142"/>
        <v/>
      </c>
      <c r="AC337" t="str">
        <f t="shared" si="133"/>
        <v/>
      </c>
      <c r="AD337" t="str">
        <f t="shared" si="143"/>
        <v/>
      </c>
      <c r="AE337" t="str">
        <f t="shared" si="134"/>
        <v/>
      </c>
      <c r="AF337" t="str">
        <f t="shared" si="144"/>
        <v/>
      </c>
      <c r="AG337">
        <f>COUNTIF('All Runners'!$A$5:$A$304,A337)</f>
        <v>0</v>
      </c>
    </row>
    <row r="338" spans="1:33" x14ac:dyDescent="0.25">
      <c r="A338" s="10">
        <v>296</v>
      </c>
      <c r="B338" s="94" t="str">
        <f t="shared" si="120"/>
        <v/>
      </c>
      <c r="C338" s="94"/>
      <c r="D338" s="94"/>
      <c r="E338" s="94"/>
      <c r="F338" s="94"/>
      <c r="G338" s="93" t="str">
        <f t="shared" si="121"/>
        <v/>
      </c>
      <c r="H338" s="93"/>
      <c r="I338" s="93"/>
      <c r="J338" s="77" t="str">
        <f t="shared" si="122"/>
        <v/>
      </c>
      <c r="K338" s="51" t="str">
        <f t="shared" si="123"/>
        <v/>
      </c>
      <c r="L338" s="2" t="str">
        <f t="shared" si="124"/>
        <v/>
      </c>
      <c r="M338" t="str">
        <f t="shared" si="125"/>
        <v/>
      </c>
      <c r="N338" t="str">
        <f t="shared" si="135"/>
        <v/>
      </c>
      <c r="O338" t="str">
        <f t="shared" si="126"/>
        <v/>
      </c>
      <c r="P338" t="str">
        <f t="shared" si="136"/>
        <v/>
      </c>
      <c r="Q338" t="str">
        <f t="shared" si="127"/>
        <v/>
      </c>
      <c r="R338" t="str">
        <f t="shared" si="137"/>
        <v/>
      </c>
      <c r="S338" t="str">
        <f t="shared" si="128"/>
        <v/>
      </c>
      <c r="T338" t="str">
        <f t="shared" si="138"/>
        <v/>
      </c>
      <c r="U338" t="str">
        <f t="shared" si="129"/>
        <v/>
      </c>
      <c r="V338" t="str">
        <f t="shared" si="139"/>
        <v/>
      </c>
      <c r="W338" t="str">
        <f t="shared" si="130"/>
        <v/>
      </c>
      <c r="X338" t="str">
        <f t="shared" si="140"/>
        <v/>
      </c>
      <c r="Y338" t="str">
        <f t="shared" si="131"/>
        <v/>
      </c>
      <c r="Z338" t="str">
        <f t="shared" si="141"/>
        <v/>
      </c>
      <c r="AA338" t="str">
        <f t="shared" si="132"/>
        <v/>
      </c>
      <c r="AB338" t="str">
        <f t="shared" si="142"/>
        <v/>
      </c>
      <c r="AC338" t="str">
        <f t="shared" si="133"/>
        <v/>
      </c>
      <c r="AD338" t="str">
        <f t="shared" si="143"/>
        <v/>
      </c>
      <c r="AE338" t="str">
        <f t="shared" si="134"/>
        <v/>
      </c>
      <c r="AF338" t="str">
        <f t="shared" si="144"/>
        <v/>
      </c>
      <c r="AG338">
        <f>COUNTIF('All Runners'!$A$5:$A$304,A338)</f>
        <v>0</v>
      </c>
    </row>
    <row r="339" spans="1:33" x14ac:dyDescent="0.25">
      <c r="A339" s="10">
        <v>297</v>
      </c>
      <c r="B339" s="94" t="str">
        <f t="shared" si="120"/>
        <v/>
      </c>
      <c r="C339" s="94"/>
      <c r="D339" s="94"/>
      <c r="E339" s="94"/>
      <c r="F339" s="94"/>
      <c r="G339" s="93" t="str">
        <f t="shared" si="121"/>
        <v/>
      </c>
      <c r="H339" s="93"/>
      <c r="I339" s="93"/>
      <c r="J339" s="77" t="str">
        <f t="shared" si="122"/>
        <v/>
      </c>
      <c r="K339" s="51" t="str">
        <f t="shared" si="123"/>
        <v/>
      </c>
      <c r="L339" s="2" t="str">
        <f t="shared" si="124"/>
        <v/>
      </c>
      <c r="M339" t="str">
        <f t="shared" si="125"/>
        <v/>
      </c>
      <c r="N339" t="str">
        <f t="shared" si="135"/>
        <v/>
      </c>
      <c r="O339" t="str">
        <f t="shared" si="126"/>
        <v/>
      </c>
      <c r="P339" t="str">
        <f t="shared" si="136"/>
        <v/>
      </c>
      <c r="Q339" t="str">
        <f t="shared" si="127"/>
        <v/>
      </c>
      <c r="R339" t="str">
        <f t="shared" si="137"/>
        <v/>
      </c>
      <c r="S339" t="str">
        <f t="shared" si="128"/>
        <v/>
      </c>
      <c r="T339" t="str">
        <f t="shared" si="138"/>
        <v/>
      </c>
      <c r="U339" t="str">
        <f t="shared" si="129"/>
        <v/>
      </c>
      <c r="V339" t="str">
        <f t="shared" si="139"/>
        <v/>
      </c>
      <c r="W339" t="str">
        <f t="shared" si="130"/>
        <v/>
      </c>
      <c r="X339" t="str">
        <f t="shared" si="140"/>
        <v/>
      </c>
      <c r="Y339" t="str">
        <f t="shared" si="131"/>
        <v/>
      </c>
      <c r="Z339" t="str">
        <f t="shared" si="141"/>
        <v/>
      </c>
      <c r="AA339" t="str">
        <f t="shared" si="132"/>
        <v/>
      </c>
      <c r="AB339" t="str">
        <f t="shared" si="142"/>
        <v/>
      </c>
      <c r="AC339" t="str">
        <f t="shared" si="133"/>
        <v/>
      </c>
      <c r="AD339" t="str">
        <f t="shared" si="143"/>
        <v/>
      </c>
      <c r="AE339" t="str">
        <f t="shared" si="134"/>
        <v/>
      </c>
      <c r="AF339" t="str">
        <f t="shared" si="144"/>
        <v/>
      </c>
      <c r="AG339">
        <f>COUNTIF('All Runners'!$A$5:$A$304,A339)</f>
        <v>0</v>
      </c>
    </row>
    <row r="340" spans="1:33" x14ac:dyDescent="0.25">
      <c r="A340" s="10">
        <v>298</v>
      </c>
      <c r="B340" s="94" t="str">
        <f t="shared" si="120"/>
        <v/>
      </c>
      <c r="C340" s="94"/>
      <c r="D340" s="94"/>
      <c r="E340" s="94"/>
      <c r="F340" s="94"/>
      <c r="G340" s="93" t="str">
        <f t="shared" si="121"/>
        <v/>
      </c>
      <c r="H340" s="93"/>
      <c r="I340" s="93"/>
      <c r="J340" s="77" t="str">
        <f t="shared" si="122"/>
        <v/>
      </c>
      <c r="K340" s="51" t="str">
        <f t="shared" si="123"/>
        <v/>
      </c>
      <c r="L340" s="2" t="str">
        <f t="shared" si="124"/>
        <v/>
      </c>
      <c r="M340" t="str">
        <f t="shared" si="125"/>
        <v/>
      </c>
      <c r="N340" t="str">
        <f t="shared" si="135"/>
        <v/>
      </c>
      <c r="O340" t="str">
        <f t="shared" si="126"/>
        <v/>
      </c>
      <c r="P340" t="str">
        <f t="shared" si="136"/>
        <v/>
      </c>
      <c r="Q340" t="str">
        <f t="shared" si="127"/>
        <v/>
      </c>
      <c r="R340" t="str">
        <f t="shared" si="137"/>
        <v/>
      </c>
      <c r="S340" t="str">
        <f t="shared" si="128"/>
        <v/>
      </c>
      <c r="T340" t="str">
        <f t="shared" si="138"/>
        <v/>
      </c>
      <c r="U340" t="str">
        <f t="shared" si="129"/>
        <v/>
      </c>
      <c r="V340" t="str">
        <f t="shared" si="139"/>
        <v/>
      </c>
      <c r="W340" t="str">
        <f t="shared" si="130"/>
        <v/>
      </c>
      <c r="X340" t="str">
        <f t="shared" si="140"/>
        <v/>
      </c>
      <c r="Y340" t="str">
        <f t="shared" si="131"/>
        <v/>
      </c>
      <c r="Z340" t="str">
        <f t="shared" si="141"/>
        <v/>
      </c>
      <c r="AA340" t="str">
        <f t="shared" si="132"/>
        <v/>
      </c>
      <c r="AB340" t="str">
        <f t="shared" si="142"/>
        <v/>
      </c>
      <c r="AC340" t="str">
        <f t="shared" si="133"/>
        <v/>
      </c>
      <c r="AD340" t="str">
        <f t="shared" si="143"/>
        <v/>
      </c>
      <c r="AE340" t="str">
        <f t="shared" si="134"/>
        <v/>
      </c>
      <c r="AF340" t="str">
        <f t="shared" si="144"/>
        <v/>
      </c>
      <c r="AG340">
        <f>COUNTIF('All Runners'!$A$5:$A$304,A340)</f>
        <v>0</v>
      </c>
    </row>
    <row r="341" spans="1:33" x14ac:dyDescent="0.25">
      <c r="A341" s="10">
        <v>299</v>
      </c>
      <c r="B341" s="94" t="str">
        <f t="shared" si="120"/>
        <v/>
      </c>
      <c r="C341" s="94"/>
      <c r="D341" s="94"/>
      <c r="E341" s="94"/>
      <c r="F341" s="94"/>
      <c r="G341" s="93" t="str">
        <f t="shared" si="121"/>
        <v/>
      </c>
      <c r="H341" s="93"/>
      <c r="I341" s="93"/>
      <c r="J341" s="77" t="str">
        <f t="shared" si="122"/>
        <v/>
      </c>
      <c r="K341" s="51" t="str">
        <f t="shared" si="123"/>
        <v/>
      </c>
      <c r="L341" s="2" t="str">
        <f t="shared" si="124"/>
        <v/>
      </c>
      <c r="M341" t="str">
        <f t="shared" si="125"/>
        <v/>
      </c>
      <c r="N341" t="str">
        <f t="shared" si="135"/>
        <v/>
      </c>
      <c r="O341" t="str">
        <f t="shared" si="126"/>
        <v/>
      </c>
      <c r="P341" t="str">
        <f t="shared" si="136"/>
        <v/>
      </c>
      <c r="Q341" t="str">
        <f t="shared" si="127"/>
        <v/>
      </c>
      <c r="R341" t="str">
        <f t="shared" si="137"/>
        <v/>
      </c>
      <c r="S341" t="str">
        <f t="shared" si="128"/>
        <v/>
      </c>
      <c r="T341" t="str">
        <f t="shared" si="138"/>
        <v/>
      </c>
      <c r="U341" t="str">
        <f t="shared" si="129"/>
        <v/>
      </c>
      <c r="V341" t="str">
        <f t="shared" si="139"/>
        <v/>
      </c>
      <c r="W341" t="str">
        <f t="shared" si="130"/>
        <v/>
      </c>
      <c r="X341" t="str">
        <f t="shared" si="140"/>
        <v/>
      </c>
      <c r="Y341" t="str">
        <f t="shared" si="131"/>
        <v/>
      </c>
      <c r="Z341" t="str">
        <f t="shared" si="141"/>
        <v/>
      </c>
      <c r="AA341" t="str">
        <f t="shared" si="132"/>
        <v/>
      </c>
      <c r="AB341" t="str">
        <f t="shared" si="142"/>
        <v/>
      </c>
      <c r="AC341" t="str">
        <f t="shared" si="133"/>
        <v/>
      </c>
      <c r="AD341" t="str">
        <f t="shared" si="143"/>
        <v/>
      </c>
      <c r="AE341" t="str">
        <f t="shared" si="134"/>
        <v/>
      </c>
      <c r="AF341" t="str">
        <f t="shared" si="144"/>
        <v/>
      </c>
      <c r="AG341">
        <f>COUNTIF('All Runners'!$A$5:$A$304,A341)</f>
        <v>0</v>
      </c>
    </row>
    <row r="342" spans="1:33" s="49" customFormat="1" x14ac:dyDescent="0.25">
      <c r="A342" s="10">
        <v>300</v>
      </c>
      <c r="B342" s="97" t="str">
        <f t="shared" si="120"/>
        <v/>
      </c>
      <c r="C342" s="97"/>
      <c r="D342" s="97"/>
      <c r="E342" s="97"/>
      <c r="F342" s="97"/>
      <c r="G342" s="105" t="str">
        <f t="shared" si="121"/>
        <v/>
      </c>
      <c r="H342" s="105"/>
      <c r="I342" s="105"/>
      <c r="J342" s="77" t="str">
        <f t="shared" si="122"/>
        <v/>
      </c>
      <c r="K342" s="54" t="str">
        <f t="shared" si="123"/>
        <v/>
      </c>
      <c r="L342" s="2" t="str">
        <f t="shared" si="124"/>
        <v/>
      </c>
      <c r="M342" s="49" t="str">
        <f t="shared" si="125"/>
        <v/>
      </c>
      <c r="N342" s="49" t="str">
        <f t="shared" si="135"/>
        <v/>
      </c>
      <c r="O342" s="49" t="str">
        <f t="shared" si="126"/>
        <v/>
      </c>
      <c r="P342" s="49" t="str">
        <f t="shared" si="136"/>
        <v/>
      </c>
      <c r="Q342" s="49" t="str">
        <f t="shared" si="127"/>
        <v/>
      </c>
      <c r="R342" s="49" t="str">
        <f t="shared" si="137"/>
        <v/>
      </c>
      <c r="S342" s="49" t="str">
        <f t="shared" si="128"/>
        <v/>
      </c>
      <c r="T342" s="49" t="str">
        <f t="shared" si="138"/>
        <v/>
      </c>
      <c r="U342" s="49" t="str">
        <f t="shared" si="129"/>
        <v/>
      </c>
      <c r="V342" s="49" t="str">
        <f t="shared" si="139"/>
        <v/>
      </c>
      <c r="W342" s="49" t="str">
        <f t="shared" si="130"/>
        <v/>
      </c>
      <c r="X342" s="49" t="str">
        <f t="shared" si="140"/>
        <v/>
      </c>
      <c r="Y342" s="49" t="str">
        <f t="shared" si="131"/>
        <v/>
      </c>
      <c r="Z342" s="49" t="str">
        <f t="shared" si="141"/>
        <v/>
      </c>
      <c r="AA342" s="49" t="str">
        <f t="shared" si="132"/>
        <v/>
      </c>
      <c r="AB342" s="49" t="str">
        <f t="shared" si="142"/>
        <v/>
      </c>
      <c r="AC342" s="49" t="str">
        <f t="shared" si="133"/>
        <v/>
      </c>
      <c r="AD342" s="49" t="str">
        <f t="shared" si="143"/>
        <v/>
      </c>
      <c r="AE342" s="49" t="str">
        <f t="shared" si="134"/>
        <v/>
      </c>
      <c r="AF342" s="49" t="str">
        <f t="shared" si="144"/>
        <v/>
      </c>
      <c r="AG342">
        <f>COUNTIF('All Runners'!$A$5:$A$304,A342)</f>
        <v>0</v>
      </c>
    </row>
    <row r="343" spans="1:33" x14ac:dyDescent="0.25">
      <c r="B343" t="str">
        <f t="shared" si="120"/>
        <v/>
      </c>
      <c r="G343" t="str">
        <f t="shared" si="121"/>
        <v/>
      </c>
      <c r="J343" s="77" t="str">
        <f t="shared" si="122"/>
        <v/>
      </c>
      <c r="K343" t="str">
        <f t="shared" si="123"/>
        <v/>
      </c>
      <c r="L343" s="2" t="str">
        <f t="shared" si="124"/>
        <v/>
      </c>
    </row>
    <row r="344" spans="1:33" x14ac:dyDescent="0.25">
      <c r="B344" t="str">
        <f t="shared" si="120"/>
        <v/>
      </c>
      <c r="G344" t="str">
        <f t="shared" si="121"/>
        <v/>
      </c>
      <c r="J344" s="77" t="str">
        <f t="shared" si="122"/>
        <v/>
      </c>
      <c r="K344" t="str">
        <f t="shared" si="123"/>
        <v/>
      </c>
      <c r="L344" s="2" t="str">
        <f t="shared" si="124"/>
        <v/>
      </c>
    </row>
    <row r="345" spans="1:33" x14ac:dyDescent="0.25">
      <c r="B345" t="str">
        <f t="shared" si="120"/>
        <v/>
      </c>
      <c r="G345" t="str">
        <f t="shared" si="121"/>
        <v/>
      </c>
      <c r="J345" s="77" t="str">
        <f t="shared" si="122"/>
        <v/>
      </c>
      <c r="K345" t="str">
        <f t="shared" si="123"/>
        <v/>
      </c>
      <c r="L345" s="2" t="str">
        <f t="shared" si="124"/>
        <v/>
      </c>
    </row>
    <row r="346" spans="1:33" x14ac:dyDescent="0.25">
      <c r="B346" t="str">
        <f t="shared" si="120"/>
        <v/>
      </c>
      <c r="G346" t="str">
        <f t="shared" si="121"/>
        <v/>
      </c>
      <c r="J346" s="77" t="str">
        <f t="shared" si="122"/>
        <v/>
      </c>
      <c r="K346" t="str">
        <f t="shared" si="123"/>
        <v/>
      </c>
      <c r="L346" s="2" t="str">
        <f t="shared" si="124"/>
        <v/>
      </c>
    </row>
    <row r="347" spans="1:33" x14ac:dyDescent="0.25">
      <c r="B347" t="str">
        <f t="shared" si="120"/>
        <v/>
      </c>
      <c r="G347" t="str">
        <f t="shared" si="121"/>
        <v/>
      </c>
      <c r="J347" s="77" t="str">
        <f t="shared" si="122"/>
        <v/>
      </c>
      <c r="K347" t="str">
        <f t="shared" si="123"/>
        <v/>
      </c>
      <c r="L347" s="2" t="str">
        <f t="shared" si="124"/>
        <v/>
      </c>
    </row>
    <row r="348" spans="1:33" x14ac:dyDescent="0.25">
      <c r="B348" t="str">
        <f t="shared" si="120"/>
        <v/>
      </c>
      <c r="G348" t="str">
        <f t="shared" si="121"/>
        <v/>
      </c>
      <c r="J348" s="77" t="str">
        <f t="shared" si="122"/>
        <v/>
      </c>
      <c r="K348" t="str">
        <f t="shared" si="123"/>
        <v/>
      </c>
      <c r="L348" s="2" t="str">
        <f t="shared" si="124"/>
        <v/>
      </c>
    </row>
    <row r="349" spans="1:33" x14ac:dyDescent="0.25">
      <c r="B349" t="str">
        <f t="shared" si="120"/>
        <v/>
      </c>
      <c r="G349" t="str">
        <f t="shared" si="121"/>
        <v/>
      </c>
      <c r="J349" s="77" t="str">
        <f t="shared" si="122"/>
        <v/>
      </c>
      <c r="K349" t="str">
        <f t="shared" si="123"/>
        <v/>
      </c>
      <c r="L349" s="2" t="str">
        <f t="shared" si="124"/>
        <v/>
      </c>
    </row>
    <row r="350" spans="1:33" x14ac:dyDescent="0.25">
      <c r="B350" t="str">
        <f t="shared" si="120"/>
        <v/>
      </c>
      <c r="G350" t="str">
        <f t="shared" si="121"/>
        <v/>
      </c>
      <c r="J350" s="77" t="str">
        <f t="shared" si="122"/>
        <v/>
      </c>
      <c r="K350" t="str">
        <f t="shared" si="123"/>
        <v/>
      </c>
      <c r="L350" s="2" t="str">
        <f t="shared" si="124"/>
        <v/>
      </c>
    </row>
    <row r="351" spans="1:33" x14ac:dyDescent="0.25">
      <c r="B351" t="str">
        <f t="shared" si="120"/>
        <v/>
      </c>
      <c r="G351" t="str">
        <f t="shared" si="121"/>
        <v/>
      </c>
      <c r="J351" s="77" t="str">
        <f t="shared" si="122"/>
        <v/>
      </c>
      <c r="K351" t="str">
        <f t="shared" si="123"/>
        <v/>
      </c>
      <c r="L351" s="2" t="str">
        <f t="shared" si="124"/>
        <v/>
      </c>
    </row>
    <row r="352" spans="1:33" x14ac:dyDescent="0.25">
      <c r="B352" t="str">
        <f t="shared" si="120"/>
        <v/>
      </c>
      <c r="G352" t="str">
        <f t="shared" si="121"/>
        <v/>
      </c>
      <c r="J352" s="77" t="str">
        <f t="shared" si="122"/>
        <v/>
      </c>
      <c r="K352" t="str">
        <f t="shared" si="123"/>
        <v/>
      </c>
      <c r="L352" s="2" t="str">
        <f t="shared" si="124"/>
        <v/>
      </c>
    </row>
    <row r="353" spans="2:12" x14ac:dyDescent="0.25">
      <c r="B353" t="str">
        <f t="shared" si="120"/>
        <v/>
      </c>
      <c r="G353" t="str">
        <f t="shared" si="121"/>
        <v/>
      </c>
      <c r="J353" s="77" t="str">
        <f t="shared" si="122"/>
        <v/>
      </c>
      <c r="K353" t="str">
        <f t="shared" si="123"/>
        <v/>
      </c>
      <c r="L353" s="2" t="str">
        <f t="shared" si="124"/>
        <v/>
      </c>
    </row>
    <row r="354" spans="2:12" x14ac:dyDescent="0.25">
      <c r="B354" t="str">
        <f t="shared" si="120"/>
        <v/>
      </c>
      <c r="G354" t="str">
        <f t="shared" si="121"/>
        <v/>
      </c>
      <c r="J354" s="77" t="str">
        <f t="shared" si="122"/>
        <v/>
      </c>
      <c r="K354" t="str">
        <f t="shared" si="123"/>
        <v/>
      </c>
      <c r="L354" s="2" t="str">
        <f t="shared" si="124"/>
        <v/>
      </c>
    </row>
    <row r="355" spans="2:12" x14ac:dyDescent="0.25">
      <c r="B355" t="str">
        <f t="shared" si="120"/>
        <v/>
      </c>
      <c r="G355" t="str">
        <f t="shared" si="121"/>
        <v/>
      </c>
      <c r="J355" s="77" t="str">
        <f t="shared" si="122"/>
        <v/>
      </c>
      <c r="K355" t="str">
        <f t="shared" si="123"/>
        <v/>
      </c>
      <c r="L355" s="2" t="str">
        <f t="shared" si="124"/>
        <v/>
      </c>
    </row>
    <row r="356" spans="2:12" x14ac:dyDescent="0.25">
      <c r="B356" t="str">
        <f t="shared" si="120"/>
        <v/>
      </c>
      <c r="G356" t="str">
        <f t="shared" si="121"/>
        <v/>
      </c>
      <c r="J356" s="77" t="str">
        <f t="shared" si="122"/>
        <v/>
      </c>
      <c r="K356" t="str">
        <f t="shared" si="123"/>
        <v/>
      </c>
      <c r="L356" s="2" t="str">
        <f t="shared" si="124"/>
        <v/>
      </c>
    </row>
    <row r="357" spans="2:12" x14ac:dyDescent="0.25">
      <c r="B357" t="str">
        <f t="shared" si="120"/>
        <v/>
      </c>
      <c r="G357" t="str">
        <f t="shared" si="121"/>
        <v/>
      </c>
      <c r="J357" s="77" t="str">
        <f t="shared" si="122"/>
        <v/>
      </c>
      <c r="K357" t="str">
        <f t="shared" si="123"/>
        <v/>
      </c>
      <c r="L357" s="2" t="str">
        <f t="shared" si="124"/>
        <v/>
      </c>
    </row>
    <row r="358" spans="2:12" x14ac:dyDescent="0.25">
      <c r="B358" t="str">
        <f t="shared" si="120"/>
        <v/>
      </c>
      <c r="G358" t="str">
        <f t="shared" si="121"/>
        <v/>
      </c>
      <c r="J358" s="77" t="str">
        <f t="shared" si="122"/>
        <v/>
      </c>
      <c r="K358" t="str">
        <f t="shared" si="123"/>
        <v/>
      </c>
      <c r="L358" s="2" t="str">
        <f t="shared" si="124"/>
        <v/>
      </c>
    </row>
    <row r="359" spans="2:12" x14ac:dyDescent="0.25">
      <c r="B359" t="str">
        <f t="shared" si="120"/>
        <v/>
      </c>
      <c r="G359" t="str">
        <f t="shared" si="121"/>
        <v/>
      </c>
      <c r="J359" s="77" t="str">
        <f t="shared" si="122"/>
        <v/>
      </c>
      <c r="K359" t="str">
        <f t="shared" si="123"/>
        <v/>
      </c>
      <c r="L359" s="2" t="str">
        <f t="shared" si="124"/>
        <v/>
      </c>
    </row>
    <row r="360" spans="2:12" x14ac:dyDescent="0.25">
      <c r="B360" t="str">
        <f t="shared" si="120"/>
        <v/>
      </c>
      <c r="G360" t="str">
        <f t="shared" si="121"/>
        <v/>
      </c>
      <c r="J360" s="77" t="str">
        <f t="shared" si="122"/>
        <v/>
      </c>
      <c r="K360" t="str">
        <f t="shared" si="123"/>
        <v/>
      </c>
      <c r="L360" s="2" t="str">
        <f t="shared" si="124"/>
        <v/>
      </c>
    </row>
    <row r="361" spans="2:12" x14ac:dyDescent="0.25">
      <c r="B361" t="str">
        <f t="shared" si="120"/>
        <v/>
      </c>
      <c r="G361" t="str">
        <f t="shared" si="121"/>
        <v/>
      </c>
      <c r="J361" s="77" t="str">
        <f t="shared" si="122"/>
        <v/>
      </c>
      <c r="K361" t="str">
        <f t="shared" si="123"/>
        <v/>
      </c>
      <c r="L361" s="2" t="str">
        <f t="shared" si="124"/>
        <v/>
      </c>
    </row>
    <row r="362" spans="2:12" x14ac:dyDescent="0.25">
      <c r="B362" t="str">
        <f t="shared" si="120"/>
        <v/>
      </c>
      <c r="G362" t="str">
        <f t="shared" si="121"/>
        <v/>
      </c>
      <c r="J362" s="77" t="str">
        <f t="shared" si="122"/>
        <v/>
      </c>
      <c r="K362" t="str">
        <f t="shared" si="123"/>
        <v/>
      </c>
      <c r="L362" s="2" t="str">
        <f t="shared" si="124"/>
        <v/>
      </c>
    </row>
    <row r="363" spans="2:12" x14ac:dyDescent="0.25">
      <c r="B363" t="str">
        <f t="shared" ref="B363:B426" si="145">IFERROR(VLOOKUP(A363,RunnerTable,2,FALSE),"")</f>
        <v/>
      </c>
      <c r="G363" t="str">
        <f t="shared" ref="G363:G426" si="146">IFERROR(VLOOKUP(A363,RunnerTable,3,FALSE),"")</f>
        <v/>
      </c>
      <c r="J363" s="77" t="str">
        <f t="shared" ref="J363:J426" si="147">IFERROR(VLOOKUP($A363,RunnerTable,6,FALSE),"")</f>
        <v/>
      </c>
      <c r="K363" t="str">
        <f t="shared" ref="K363:K426" si="148">IFERROR(VLOOKUP(A363,RunnerTable,4,FALSE),"")</f>
        <v/>
      </c>
      <c r="L363" s="2" t="str">
        <f t="shared" ref="L363:L426" si="149">IFERROR(VLOOKUP(A363,RunnerTable,5,FALSE),"")</f>
        <v/>
      </c>
    </row>
    <row r="364" spans="2:12" x14ac:dyDescent="0.25">
      <c r="B364" t="str">
        <f t="shared" si="145"/>
        <v/>
      </c>
      <c r="G364" t="str">
        <f t="shared" si="146"/>
        <v/>
      </c>
      <c r="J364" s="77" t="str">
        <f t="shared" si="147"/>
        <v/>
      </c>
      <c r="K364" t="str">
        <f t="shared" si="148"/>
        <v/>
      </c>
      <c r="L364" s="2" t="str">
        <f t="shared" si="149"/>
        <v/>
      </c>
    </row>
    <row r="365" spans="2:12" x14ac:dyDescent="0.25">
      <c r="B365" t="str">
        <f t="shared" si="145"/>
        <v/>
      </c>
      <c r="G365" t="str">
        <f t="shared" si="146"/>
        <v/>
      </c>
      <c r="J365" s="77" t="str">
        <f t="shared" si="147"/>
        <v/>
      </c>
      <c r="K365" t="str">
        <f t="shared" si="148"/>
        <v/>
      </c>
      <c r="L365" s="2" t="str">
        <f t="shared" si="149"/>
        <v/>
      </c>
    </row>
    <row r="366" spans="2:12" x14ac:dyDescent="0.25">
      <c r="B366" t="str">
        <f t="shared" si="145"/>
        <v/>
      </c>
      <c r="G366" t="str">
        <f t="shared" si="146"/>
        <v/>
      </c>
      <c r="J366" s="77" t="str">
        <f t="shared" si="147"/>
        <v/>
      </c>
      <c r="K366" t="str">
        <f t="shared" si="148"/>
        <v/>
      </c>
      <c r="L366" s="2" t="str">
        <f t="shared" si="149"/>
        <v/>
      </c>
    </row>
    <row r="367" spans="2:12" x14ac:dyDescent="0.25">
      <c r="B367" t="str">
        <f t="shared" si="145"/>
        <v/>
      </c>
      <c r="G367" t="str">
        <f t="shared" si="146"/>
        <v/>
      </c>
      <c r="J367" s="77" t="str">
        <f t="shared" si="147"/>
        <v/>
      </c>
      <c r="K367" t="str">
        <f t="shared" si="148"/>
        <v/>
      </c>
      <c r="L367" s="2" t="str">
        <f t="shared" si="149"/>
        <v/>
      </c>
    </row>
    <row r="368" spans="2:12" x14ac:dyDescent="0.25">
      <c r="B368" t="str">
        <f t="shared" si="145"/>
        <v/>
      </c>
      <c r="G368" t="str">
        <f t="shared" si="146"/>
        <v/>
      </c>
      <c r="J368" s="77" t="str">
        <f t="shared" si="147"/>
        <v/>
      </c>
      <c r="K368" t="str">
        <f t="shared" si="148"/>
        <v/>
      </c>
      <c r="L368" s="2" t="str">
        <f t="shared" si="149"/>
        <v/>
      </c>
    </row>
    <row r="369" spans="2:12" x14ac:dyDescent="0.25">
      <c r="B369" t="str">
        <f t="shared" si="145"/>
        <v/>
      </c>
      <c r="G369" t="str">
        <f t="shared" si="146"/>
        <v/>
      </c>
      <c r="J369" s="77" t="str">
        <f t="shared" si="147"/>
        <v/>
      </c>
      <c r="K369" t="str">
        <f t="shared" si="148"/>
        <v/>
      </c>
      <c r="L369" s="2" t="str">
        <f t="shared" si="149"/>
        <v/>
      </c>
    </row>
    <row r="370" spans="2:12" x14ac:dyDescent="0.25">
      <c r="B370" t="str">
        <f t="shared" si="145"/>
        <v/>
      </c>
      <c r="G370" t="str">
        <f t="shared" si="146"/>
        <v/>
      </c>
      <c r="J370" s="77" t="str">
        <f t="shared" si="147"/>
        <v/>
      </c>
      <c r="K370" t="str">
        <f t="shared" si="148"/>
        <v/>
      </c>
      <c r="L370" s="2" t="str">
        <f t="shared" si="149"/>
        <v/>
      </c>
    </row>
    <row r="371" spans="2:12" x14ac:dyDescent="0.25">
      <c r="B371" t="str">
        <f t="shared" si="145"/>
        <v/>
      </c>
      <c r="G371" t="str">
        <f t="shared" si="146"/>
        <v/>
      </c>
      <c r="J371" s="77" t="str">
        <f t="shared" si="147"/>
        <v/>
      </c>
      <c r="K371" t="str">
        <f t="shared" si="148"/>
        <v/>
      </c>
      <c r="L371" s="2" t="str">
        <f t="shared" si="149"/>
        <v/>
      </c>
    </row>
    <row r="372" spans="2:12" x14ac:dyDescent="0.25">
      <c r="B372" t="str">
        <f t="shared" si="145"/>
        <v/>
      </c>
      <c r="G372" t="str">
        <f t="shared" si="146"/>
        <v/>
      </c>
      <c r="J372" s="77" t="str">
        <f t="shared" si="147"/>
        <v/>
      </c>
      <c r="K372" t="str">
        <f t="shared" si="148"/>
        <v/>
      </c>
      <c r="L372" s="2" t="str">
        <f t="shared" si="149"/>
        <v/>
      </c>
    </row>
    <row r="373" spans="2:12" x14ac:dyDescent="0.25">
      <c r="B373" t="str">
        <f t="shared" si="145"/>
        <v/>
      </c>
      <c r="G373" t="str">
        <f t="shared" si="146"/>
        <v/>
      </c>
      <c r="J373" s="77" t="str">
        <f t="shared" si="147"/>
        <v/>
      </c>
      <c r="K373" t="str">
        <f t="shared" si="148"/>
        <v/>
      </c>
      <c r="L373" s="2" t="str">
        <f t="shared" si="149"/>
        <v/>
      </c>
    </row>
    <row r="374" spans="2:12" x14ac:dyDescent="0.25">
      <c r="B374" t="str">
        <f t="shared" si="145"/>
        <v/>
      </c>
      <c r="G374" t="str">
        <f t="shared" si="146"/>
        <v/>
      </c>
      <c r="J374" s="77" t="str">
        <f t="shared" si="147"/>
        <v/>
      </c>
      <c r="K374" t="str">
        <f t="shared" si="148"/>
        <v/>
      </c>
      <c r="L374" s="2" t="str">
        <f t="shared" si="149"/>
        <v/>
      </c>
    </row>
    <row r="375" spans="2:12" x14ac:dyDescent="0.25">
      <c r="B375" t="str">
        <f t="shared" si="145"/>
        <v/>
      </c>
      <c r="G375" t="str">
        <f t="shared" si="146"/>
        <v/>
      </c>
      <c r="J375" s="77" t="str">
        <f t="shared" si="147"/>
        <v/>
      </c>
      <c r="K375" t="str">
        <f t="shared" si="148"/>
        <v/>
      </c>
      <c r="L375" s="2" t="str">
        <f t="shared" si="149"/>
        <v/>
      </c>
    </row>
    <row r="376" spans="2:12" x14ac:dyDescent="0.25">
      <c r="B376" t="str">
        <f t="shared" si="145"/>
        <v/>
      </c>
      <c r="G376" t="str">
        <f t="shared" si="146"/>
        <v/>
      </c>
      <c r="J376" s="77" t="str">
        <f t="shared" si="147"/>
        <v/>
      </c>
      <c r="K376" t="str">
        <f t="shared" si="148"/>
        <v/>
      </c>
      <c r="L376" s="2" t="str">
        <f t="shared" si="149"/>
        <v/>
      </c>
    </row>
    <row r="377" spans="2:12" x14ac:dyDescent="0.25">
      <c r="B377" t="str">
        <f t="shared" si="145"/>
        <v/>
      </c>
      <c r="G377" t="str">
        <f t="shared" si="146"/>
        <v/>
      </c>
      <c r="J377" s="77" t="str">
        <f t="shared" si="147"/>
        <v/>
      </c>
      <c r="K377" t="str">
        <f t="shared" si="148"/>
        <v/>
      </c>
      <c r="L377" s="2" t="str">
        <f t="shared" si="149"/>
        <v/>
      </c>
    </row>
    <row r="378" spans="2:12" x14ac:dyDescent="0.25">
      <c r="B378" t="str">
        <f t="shared" si="145"/>
        <v/>
      </c>
      <c r="G378" t="str">
        <f t="shared" si="146"/>
        <v/>
      </c>
      <c r="J378" s="77" t="str">
        <f t="shared" si="147"/>
        <v/>
      </c>
      <c r="K378" t="str">
        <f t="shared" si="148"/>
        <v/>
      </c>
      <c r="L378" s="2" t="str">
        <f t="shared" si="149"/>
        <v/>
      </c>
    </row>
    <row r="379" spans="2:12" x14ac:dyDescent="0.25">
      <c r="B379" t="str">
        <f t="shared" si="145"/>
        <v/>
      </c>
      <c r="G379" t="str">
        <f t="shared" si="146"/>
        <v/>
      </c>
      <c r="J379" s="77" t="str">
        <f t="shared" si="147"/>
        <v/>
      </c>
      <c r="K379" t="str">
        <f t="shared" si="148"/>
        <v/>
      </c>
      <c r="L379" s="2" t="str">
        <f t="shared" si="149"/>
        <v/>
      </c>
    </row>
    <row r="380" spans="2:12" x14ac:dyDescent="0.25">
      <c r="B380" t="str">
        <f t="shared" si="145"/>
        <v/>
      </c>
      <c r="G380" t="str">
        <f t="shared" si="146"/>
        <v/>
      </c>
      <c r="J380" s="77" t="str">
        <f t="shared" si="147"/>
        <v/>
      </c>
      <c r="K380" t="str">
        <f t="shared" si="148"/>
        <v/>
      </c>
      <c r="L380" s="2" t="str">
        <f t="shared" si="149"/>
        <v/>
      </c>
    </row>
    <row r="381" spans="2:12" x14ac:dyDescent="0.25">
      <c r="B381" t="str">
        <f t="shared" si="145"/>
        <v/>
      </c>
      <c r="G381" t="str">
        <f t="shared" si="146"/>
        <v/>
      </c>
      <c r="J381" s="77" t="str">
        <f t="shared" si="147"/>
        <v/>
      </c>
      <c r="K381" t="str">
        <f t="shared" si="148"/>
        <v/>
      </c>
      <c r="L381" s="2" t="str">
        <f t="shared" si="149"/>
        <v/>
      </c>
    </row>
    <row r="382" spans="2:12" x14ac:dyDescent="0.25">
      <c r="B382" t="str">
        <f t="shared" si="145"/>
        <v/>
      </c>
      <c r="G382" t="str">
        <f t="shared" si="146"/>
        <v/>
      </c>
      <c r="J382" s="77" t="str">
        <f t="shared" si="147"/>
        <v/>
      </c>
      <c r="K382" t="str">
        <f t="shared" si="148"/>
        <v/>
      </c>
      <c r="L382" s="2" t="str">
        <f t="shared" si="149"/>
        <v/>
      </c>
    </row>
    <row r="383" spans="2:12" x14ac:dyDescent="0.25">
      <c r="B383" t="str">
        <f t="shared" si="145"/>
        <v/>
      </c>
      <c r="G383" t="str">
        <f t="shared" si="146"/>
        <v/>
      </c>
      <c r="J383" s="77" t="str">
        <f t="shared" si="147"/>
        <v/>
      </c>
      <c r="K383" t="str">
        <f t="shared" si="148"/>
        <v/>
      </c>
      <c r="L383" s="2" t="str">
        <f t="shared" si="149"/>
        <v/>
      </c>
    </row>
    <row r="384" spans="2:12" x14ac:dyDescent="0.25">
      <c r="B384" t="str">
        <f t="shared" si="145"/>
        <v/>
      </c>
      <c r="G384" t="str">
        <f t="shared" si="146"/>
        <v/>
      </c>
      <c r="J384" s="77" t="str">
        <f t="shared" si="147"/>
        <v/>
      </c>
      <c r="K384" t="str">
        <f t="shared" si="148"/>
        <v/>
      </c>
      <c r="L384" s="2" t="str">
        <f t="shared" si="149"/>
        <v/>
      </c>
    </row>
    <row r="385" spans="2:12" x14ac:dyDescent="0.25">
      <c r="B385" t="str">
        <f t="shared" si="145"/>
        <v/>
      </c>
      <c r="G385" t="str">
        <f t="shared" si="146"/>
        <v/>
      </c>
      <c r="J385" s="77" t="str">
        <f t="shared" si="147"/>
        <v/>
      </c>
      <c r="K385" t="str">
        <f t="shared" si="148"/>
        <v/>
      </c>
      <c r="L385" s="2" t="str">
        <f t="shared" si="149"/>
        <v/>
      </c>
    </row>
    <row r="386" spans="2:12" x14ac:dyDescent="0.25">
      <c r="B386" t="str">
        <f t="shared" si="145"/>
        <v/>
      </c>
      <c r="G386" t="str">
        <f t="shared" si="146"/>
        <v/>
      </c>
      <c r="J386" s="77" t="str">
        <f t="shared" si="147"/>
        <v/>
      </c>
      <c r="K386" t="str">
        <f t="shared" si="148"/>
        <v/>
      </c>
      <c r="L386" s="2" t="str">
        <f t="shared" si="149"/>
        <v/>
      </c>
    </row>
    <row r="387" spans="2:12" x14ac:dyDescent="0.25">
      <c r="B387" t="str">
        <f t="shared" si="145"/>
        <v/>
      </c>
      <c r="G387" t="str">
        <f t="shared" si="146"/>
        <v/>
      </c>
      <c r="J387" s="77" t="str">
        <f t="shared" si="147"/>
        <v/>
      </c>
      <c r="K387" t="str">
        <f t="shared" si="148"/>
        <v/>
      </c>
      <c r="L387" s="2" t="str">
        <f t="shared" si="149"/>
        <v/>
      </c>
    </row>
    <row r="388" spans="2:12" x14ac:dyDescent="0.25">
      <c r="B388" t="str">
        <f t="shared" si="145"/>
        <v/>
      </c>
      <c r="G388" t="str">
        <f t="shared" si="146"/>
        <v/>
      </c>
      <c r="J388" s="77" t="str">
        <f t="shared" si="147"/>
        <v/>
      </c>
      <c r="K388" t="str">
        <f t="shared" si="148"/>
        <v/>
      </c>
      <c r="L388" s="2" t="str">
        <f t="shared" si="149"/>
        <v/>
      </c>
    </row>
    <row r="389" spans="2:12" x14ac:dyDescent="0.25">
      <c r="B389" t="str">
        <f t="shared" si="145"/>
        <v/>
      </c>
      <c r="G389" t="str">
        <f t="shared" si="146"/>
        <v/>
      </c>
      <c r="J389" s="77" t="str">
        <f t="shared" si="147"/>
        <v/>
      </c>
      <c r="K389" t="str">
        <f t="shared" si="148"/>
        <v/>
      </c>
      <c r="L389" s="2" t="str">
        <f t="shared" si="149"/>
        <v/>
      </c>
    </row>
    <row r="390" spans="2:12" x14ac:dyDescent="0.25">
      <c r="B390" t="str">
        <f t="shared" si="145"/>
        <v/>
      </c>
      <c r="G390" t="str">
        <f t="shared" si="146"/>
        <v/>
      </c>
      <c r="J390" s="77" t="str">
        <f t="shared" si="147"/>
        <v/>
      </c>
      <c r="K390" t="str">
        <f t="shared" si="148"/>
        <v/>
      </c>
      <c r="L390" s="2" t="str">
        <f t="shared" si="149"/>
        <v/>
      </c>
    </row>
    <row r="391" spans="2:12" x14ac:dyDescent="0.25">
      <c r="B391" t="str">
        <f t="shared" si="145"/>
        <v/>
      </c>
      <c r="G391" t="str">
        <f t="shared" si="146"/>
        <v/>
      </c>
      <c r="J391" s="77" t="str">
        <f t="shared" si="147"/>
        <v/>
      </c>
      <c r="K391" t="str">
        <f t="shared" si="148"/>
        <v/>
      </c>
      <c r="L391" s="2" t="str">
        <f t="shared" si="149"/>
        <v/>
      </c>
    </row>
    <row r="392" spans="2:12" x14ac:dyDescent="0.25">
      <c r="B392" t="str">
        <f t="shared" si="145"/>
        <v/>
      </c>
      <c r="G392" t="str">
        <f t="shared" si="146"/>
        <v/>
      </c>
      <c r="J392" s="77" t="str">
        <f t="shared" si="147"/>
        <v/>
      </c>
      <c r="K392" t="str">
        <f t="shared" si="148"/>
        <v/>
      </c>
      <c r="L392" s="2" t="str">
        <f t="shared" si="149"/>
        <v/>
      </c>
    </row>
    <row r="393" spans="2:12" x14ac:dyDescent="0.25">
      <c r="B393" t="str">
        <f t="shared" si="145"/>
        <v/>
      </c>
      <c r="G393" t="str">
        <f t="shared" si="146"/>
        <v/>
      </c>
      <c r="J393" s="77" t="str">
        <f t="shared" si="147"/>
        <v/>
      </c>
      <c r="K393" t="str">
        <f t="shared" si="148"/>
        <v/>
      </c>
      <c r="L393" s="2" t="str">
        <f t="shared" si="149"/>
        <v/>
      </c>
    </row>
    <row r="394" spans="2:12" x14ac:dyDescent="0.25">
      <c r="B394" t="str">
        <f t="shared" si="145"/>
        <v/>
      </c>
      <c r="G394" t="str">
        <f t="shared" si="146"/>
        <v/>
      </c>
      <c r="J394" s="77" t="str">
        <f t="shared" si="147"/>
        <v/>
      </c>
      <c r="K394" t="str">
        <f t="shared" si="148"/>
        <v/>
      </c>
      <c r="L394" s="2" t="str">
        <f t="shared" si="149"/>
        <v/>
      </c>
    </row>
    <row r="395" spans="2:12" x14ac:dyDescent="0.25">
      <c r="B395" t="str">
        <f t="shared" si="145"/>
        <v/>
      </c>
      <c r="G395" t="str">
        <f t="shared" si="146"/>
        <v/>
      </c>
      <c r="J395" s="77" t="str">
        <f t="shared" si="147"/>
        <v/>
      </c>
      <c r="K395" t="str">
        <f t="shared" si="148"/>
        <v/>
      </c>
      <c r="L395" s="2" t="str">
        <f t="shared" si="149"/>
        <v/>
      </c>
    </row>
    <row r="396" spans="2:12" x14ac:dyDescent="0.25">
      <c r="B396" t="str">
        <f t="shared" si="145"/>
        <v/>
      </c>
      <c r="G396" t="str">
        <f t="shared" si="146"/>
        <v/>
      </c>
      <c r="J396" s="77" t="str">
        <f t="shared" si="147"/>
        <v/>
      </c>
      <c r="K396" t="str">
        <f t="shared" si="148"/>
        <v/>
      </c>
      <c r="L396" s="2" t="str">
        <f t="shared" si="149"/>
        <v/>
      </c>
    </row>
    <row r="397" spans="2:12" x14ac:dyDescent="0.25">
      <c r="B397" t="str">
        <f t="shared" si="145"/>
        <v/>
      </c>
      <c r="G397" t="str">
        <f t="shared" si="146"/>
        <v/>
      </c>
      <c r="J397" s="77" t="str">
        <f t="shared" si="147"/>
        <v/>
      </c>
      <c r="K397" t="str">
        <f t="shared" si="148"/>
        <v/>
      </c>
      <c r="L397" s="2" t="str">
        <f t="shared" si="149"/>
        <v/>
      </c>
    </row>
    <row r="398" spans="2:12" x14ac:dyDescent="0.25">
      <c r="B398" t="str">
        <f t="shared" si="145"/>
        <v/>
      </c>
      <c r="G398" t="str">
        <f t="shared" si="146"/>
        <v/>
      </c>
      <c r="J398" s="77" t="str">
        <f t="shared" si="147"/>
        <v/>
      </c>
      <c r="K398" t="str">
        <f t="shared" si="148"/>
        <v/>
      </c>
      <c r="L398" s="2" t="str">
        <f t="shared" si="149"/>
        <v/>
      </c>
    </row>
    <row r="399" spans="2:12" x14ac:dyDescent="0.25">
      <c r="B399" t="str">
        <f t="shared" si="145"/>
        <v/>
      </c>
      <c r="G399" t="str">
        <f t="shared" si="146"/>
        <v/>
      </c>
      <c r="J399" s="77" t="str">
        <f t="shared" si="147"/>
        <v/>
      </c>
      <c r="K399" t="str">
        <f t="shared" si="148"/>
        <v/>
      </c>
      <c r="L399" s="2" t="str">
        <f t="shared" si="149"/>
        <v/>
      </c>
    </row>
    <row r="400" spans="2:12" x14ac:dyDescent="0.25">
      <c r="B400" t="str">
        <f t="shared" si="145"/>
        <v/>
      </c>
      <c r="G400" t="str">
        <f t="shared" si="146"/>
        <v/>
      </c>
      <c r="J400" s="77" t="str">
        <f t="shared" si="147"/>
        <v/>
      </c>
      <c r="K400" t="str">
        <f t="shared" si="148"/>
        <v/>
      </c>
      <c r="L400" s="2" t="str">
        <f t="shared" si="149"/>
        <v/>
      </c>
    </row>
    <row r="401" spans="2:12" x14ac:dyDescent="0.25">
      <c r="B401" t="str">
        <f t="shared" si="145"/>
        <v/>
      </c>
      <c r="G401" t="str">
        <f t="shared" si="146"/>
        <v/>
      </c>
      <c r="J401" s="77" t="str">
        <f t="shared" si="147"/>
        <v/>
      </c>
      <c r="K401" t="str">
        <f t="shared" si="148"/>
        <v/>
      </c>
      <c r="L401" s="2" t="str">
        <f t="shared" si="149"/>
        <v/>
      </c>
    </row>
    <row r="402" spans="2:12" x14ac:dyDescent="0.25">
      <c r="B402" t="str">
        <f t="shared" si="145"/>
        <v/>
      </c>
      <c r="G402" t="str">
        <f t="shared" si="146"/>
        <v/>
      </c>
      <c r="J402" s="77" t="str">
        <f t="shared" si="147"/>
        <v/>
      </c>
      <c r="K402" t="str">
        <f t="shared" si="148"/>
        <v/>
      </c>
      <c r="L402" s="2" t="str">
        <f t="shared" si="149"/>
        <v/>
      </c>
    </row>
    <row r="403" spans="2:12" x14ac:dyDescent="0.25">
      <c r="B403" t="str">
        <f t="shared" si="145"/>
        <v/>
      </c>
      <c r="G403" t="str">
        <f t="shared" si="146"/>
        <v/>
      </c>
      <c r="J403" s="77" t="str">
        <f t="shared" si="147"/>
        <v/>
      </c>
      <c r="K403" t="str">
        <f t="shared" si="148"/>
        <v/>
      </c>
      <c r="L403" s="2" t="str">
        <f t="shared" si="149"/>
        <v/>
      </c>
    </row>
    <row r="404" spans="2:12" x14ac:dyDescent="0.25">
      <c r="B404" t="str">
        <f t="shared" si="145"/>
        <v/>
      </c>
      <c r="G404" t="str">
        <f t="shared" si="146"/>
        <v/>
      </c>
      <c r="J404" s="77" t="str">
        <f t="shared" si="147"/>
        <v/>
      </c>
      <c r="K404" t="str">
        <f t="shared" si="148"/>
        <v/>
      </c>
      <c r="L404" s="2" t="str">
        <f t="shared" si="149"/>
        <v/>
      </c>
    </row>
    <row r="405" spans="2:12" x14ac:dyDescent="0.25">
      <c r="B405" t="str">
        <f t="shared" si="145"/>
        <v/>
      </c>
      <c r="G405" t="str">
        <f t="shared" si="146"/>
        <v/>
      </c>
      <c r="J405" s="77" t="str">
        <f t="shared" si="147"/>
        <v/>
      </c>
      <c r="K405" t="str">
        <f t="shared" si="148"/>
        <v/>
      </c>
      <c r="L405" s="2" t="str">
        <f t="shared" si="149"/>
        <v/>
      </c>
    </row>
    <row r="406" spans="2:12" x14ac:dyDescent="0.25">
      <c r="B406" t="str">
        <f t="shared" si="145"/>
        <v/>
      </c>
      <c r="G406" t="str">
        <f t="shared" si="146"/>
        <v/>
      </c>
      <c r="J406" s="77" t="str">
        <f t="shared" si="147"/>
        <v/>
      </c>
      <c r="K406" t="str">
        <f t="shared" si="148"/>
        <v/>
      </c>
      <c r="L406" s="2" t="str">
        <f t="shared" si="149"/>
        <v/>
      </c>
    </row>
    <row r="407" spans="2:12" x14ac:dyDescent="0.25">
      <c r="B407" t="str">
        <f t="shared" si="145"/>
        <v/>
      </c>
      <c r="G407" t="str">
        <f t="shared" si="146"/>
        <v/>
      </c>
      <c r="J407" s="77" t="str">
        <f t="shared" si="147"/>
        <v/>
      </c>
      <c r="K407" t="str">
        <f t="shared" si="148"/>
        <v/>
      </c>
      <c r="L407" s="2" t="str">
        <f t="shared" si="149"/>
        <v/>
      </c>
    </row>
    <row r="408" spans="2:12" x14ac:dyDescent="0.25">
      <c r="B408" t="str">
        <f t="shared" si="145"/>
        <v/>
      </c>
      <c r="G408" t="str">
        <f t="shared" si="146"/>
        <v/>
      </c>
      <c r="J408" s="77" t="str">
        <f t="shared" si="147"/>
        <v/>
      </c>
      <c r="K408" t="str">
        <f t="shared" si="148"/>
        <v/>
      </c>
      <c r="L408" s="2" t="str">
        <f t="shared" si="149"/>
        <v/>
      </c>
    </row>
    <row r="409" spans="2:12" x14ac:dyDescent="0.25">
      <c r="B409" t="str">
        <f t="shared" si="145"/>
        <v/>
      </c>
      <c r="G409" t="str">
        <f t="shared" si="146"/>
        <v/>
      </c>
      <c r="J409" s="77" t="str">
        <f t="shared" si="147"/>
        <v/>
      </c>
      <c r="K409" t="str">
        <f t="shared" si="148"/>
        <v/>
      </c>
      <c r="L409" s="2" t="str">
        <f t="shared" si="149"/>
        <v/>
      </c>
    </row>
    <row r="410" spans="2:12" x14ac:dyDescent="0.25">
      <c r="B410" t="str">
        <f t="shared" si="145"/>
        <v/>
      </c>
      <c r="G410" t="str">
        <f t="shared" si="146"/>
        <v/>
      </c>
      <c r="J410" s="77" t="str">
        <f t="shared" si="147"/>
        <v/>
      </c>
      <c r="K410" t="str">
        <f t="shared" si="148"/>
        <v/>
      </c>
      <c r="L410" s="2" t="str">
        <f t="shared" si="149"/>
        <v/>
      </c>
    </row>
    <row r="411" spans="2:12" x14ac:dyDescent="0.25">
      <c r="B411" t="str">
        <f t="shared" si="145"/>
        <v/>
      </c>
      <c r="G411" t="str">
        <f t="shared" si="146"/>
        <v/>
      </c>
      <c r="J411" s="77" t="str">
        <f t="shared" si="147"/>
        <v/>
      </c>
      <c r="K411" t="str">
        <f t="shared" si="148"/>
        <v/>
      </c>
      <c r="L411" s="2" t="str">
        <f t="shared" si="149"/>
        <v/>
      </c>
    </row>
    <row r="412" spans="2:12" x14ac:dyDescent="0.25">
      <c r="B412" t="str">
        <f t="shared" si="145"/>
        <v/>
      </c>
      <c r="G412" t="str">
        <f t="shared" si="146"/>
        <v/>
      </c>
      <c r="J412" s="77" t="str">
        <f t="shared" si="147"/>
        <v/>
      </c>
      <c r="K412" t="str">
        <f t="shared" si="148"/>
        <v/>
      </c>
      <c r="L412" s="2" t="str">
        <f t="shared" si="149"/>
        <v/>
      </c>
    </row>
    <row r="413" spans="2:12" x14ac:dyDescent="0.25">
      <c r="B413" t="str">
        <f t="shared" si="145"/>
        <v/>
      </c>
      <c r="G413" t="str">
        <f t="shared" si="146"/>
        <v/>
      </c>
      <c r="J413" s="77" t="str">
        <f t="shared" si="147"/>
        <v/>
      </c>
      <c r="K413" t="str">
        <f t="shared" si="148"/>
        <v/>
      </c>
      <c r="L413" s="2" t="str">
        <f t="shared" si="149"/>
        <v/>
      </c>
    </row>
    <row r="414" spans="2:12" x14ac:dyDescent="0.25">
      <c r="B414" t="str">
        <f t="shared" si="145"/>
        <v/>
      </c>
      <c r="G414" t="str">
        <f t="shared" si="146"/>
        <v/>
      </c>
      <c r="J414" s="77" t="str">
        <f t="shared" si="147"/>
        <v/>
      </c>
      <c r="K414" t="str">
        <f t="shared" si="148"/>
        <v/>
      </c>
      <c r="L414" s="2" t="str">
        <f t="shared" si="149"/>
        <v/>
      </c>
    </row>
    <row r="415" spans="2:12" x14ac:dyDescent="0.25">
      <c r="B415" t="str">
        <f t="shared" si="145"/>
        <v/>
      </c>
      <c r="G415" t="str">
        <f t="shared" si="146"/>
        <v/>
      </c>
      <c r="J415" s="77" t="str">
        <f t="shared" si="147"/>
        <v/>
      </c>
      <c r="K415" t="str">
        <f t="shared" si="148"/>
        <v/>
      </c>
      <c r="L415" s="2" t="str">
        <f t="shared" si="149"/>
        <v/>
      </c>
    </row>
    <row r="416" spans="2:12" x14ac:dyDescent="0.25">
      <c r="B416" t="str">
        <f t="shared" si="145"/>
        <v/>
      </c>
      <c r="G416" t="str">
        <f t="shared" si="146"/>
        <v/>
      </c>
      <c r="J416" s="77" t="str">
        <f t="shared" si="147"/>
        <v/>
      </c>
      <c r="K416" t="str">
        <f t="shared" si="148"/>
        <v/>
      </c>
      <c r="L416" s="2" t="str">
        <f t="shared" si="149"/>
        <v/>
      </c>
    </row>
    <row r="417" spans="2:12" x14ac:dyDescent="0.25">
      <c r="B417" t="str">
        <f t="shared" si="145"/>
        <v/>
      </c>
      <c r="G417" t="str">
        <f t="shared" si="146"/>
        <v/>
      </c>
      <c r="J417" s="77" t="str">
        <f t="shared" si="147"/>
        <v/>
      </c>
      <c r="K417" t="str">
        <f t="shared" si="148"/>
        <v/>
      </c>
      <c r="L417" s="2" t="str">
        <f t="shared" si="149"/>
        <v/>
      </c>
    </row>
    <row r="418" spans="2:12" x14ac:dyDescent="0.25">
      <c r="B418" t="str">
        <f t="shared" si="145"/>
        <v/>
      </c>
      <c r="G418" t="str">
        <f t="shared" si="146"/>
        <v/>
      </c>
      <c r="J418" s="77" t="str">
        <f t="shared" si="147"/>
        <v/>
      </c>
      <c r="K418" t="str">
        <f t="shared" si="148"/>
        <v/>
      </c>
      <c r="L418" s="2" t="str">
        <f t="shared" si="149"/>
        <v/>
      </c>
    </row>
    <row r="419" spans="2:12" x14ac:dyDescent="0.25">
      <c r="B419" t="str">
        <f t="shared" si="145"/>
        <v/>
      </c>
      <c r="G419" t="str">
        <f t="shared" si="146"/>
        <v/>
      </c>
      <c r="J419" s="77" t="str">
        <f t="shared" si="147"/>
        <v/>
      </c>
      <c r="K419" t="str">
        <f t="shared" si="148"/>
        <v/>
      </c>
      <c r="L419" s="2" t="str">
        <f t="shared" si="149"/>
        <v/>
      </c>
    </row>
    <row r="420" spans="2:12" x14ac:dyDescent="0.25">
      <c r="B420" t="str">
        <f t="shared" si="145"/>
        <v/>
      </c>
      <c r="G420" t="str">
        <f t="shared" si="146"/>
        <v/>
      </c>
      <c r="J420" s="77" t="str">
        <f t="shared" si="147"/>
        <v/>
      </c>
      <c r="K420" t="str">
        <f t="shared" si="148"/>
        <v/>
      </c>
      <c r="L420" s="2" t="str">
        <f t="shared" si="149"/>
        <v/>
      </c>
    </row>
    <row r="421" spans="2:12" x14ac:dyDescent="0.25">
      <c r="B421" t="str">
        <f t="shared" si="145"/>
        <v/>
      </c>
      <c r="G421" t="str">
        <f t="shared" si="146"/>
        <v/>
      </c>
      <c r="J421" s="77" t="str">
        <f t="shared" si="147"/>
        <v/>
      </c>
      <c r="K421" t="str">
        <f t="shared" si="148"/>
        <v/>
      </c>
      <c r="L421" s="2" t="str">
        <f t="shared" si="149"/>
        <v/>
      </c>
    </row>
    <row r="422" spans="2:12" x14ac:dyDescent="0.25">
      <c r="B422" t="str">
        <f t="shared" si="145"/>
        <v/>
      </c>
      <c r="G422" t="str">
        <f t="shared" si="146"/>
        <v/>
      </c>
      <c r="J422" s="77" t="str">
        <f t="shared" si="147"/>
        <v/>
      </c>
      <c r="K422" t="str">
        <f t="shared" si="148"/>
        <v/>
      </c>
      <c r="L422" s="2" t="str">
        <f t="shared" si="149"/>
        <v/>
      </c>
    </row>
    <row r="423" spans="2:12" x14ac:dyDescent="0.25">
      <c r="B423" t="str">
        <f t="shared" si="145"/>
        <v/>
      </c>
      <c r="G423" t="str">
        <f t="shared" si="146"/>
        <v/>
      </c>
      <c r="J423" s="77" t="str">
        <f t="shared" si="147"/>
        <v/>
      </c>
      <c r="K423" t="str">
        <f t="shared" si="148"/>
        <v/>
      </c>
      <c r="L423" s="2" t="str">
        <f t="shared" si="149"/>
        <v/>
      </c>
    </row>
    <row r="424" spans="2:12" x14ac:dyDescent="0.25">
      <c r="B424" t="str">
        <f t="shared" si="145"/>
        <v/>
      </c>
      <c r="G424" t="str">
        <f t="shared" si="146"/>
        <v/>
      </c>
      <c r="J424" s="77" t="str">
        <f t="shared" si="147"/>
        <v/>
      </c>
      <c r="K424" t="str">
        <f t="shared" si="148"/>
        <v/>
      </c>
      <c r="L424" s="2" t="str">
        <f t="shared" si="149"/>
        <v/>
      </c>
    </row>
    <row r="425" spans="2:12" x14ac:dyDescent="0.25">
      <c r="B425" t="str">
        <f t="shared" si="145"/>
        <v/>
      </c>
      <c r="G425" t="str">
        <f t="shared" si="146"/>
        <v/>
      </c>
      <c r="J425" s="77" t="str">
        <f t="shared" si="147"/>
        <v/>
      </c>
      <c r="K425" t="str">
        <f t="shared" si="148"/>
        <v/>
      </c>
      <c r="L425" s="2" t="str">
        <f t="shared" si="149"/>
        <v/>
      </c>
    </row>
    <row r="426" spans="2:12" x14ac:dyDescent="0.25">
      <c r="B426" t="str">
        <f t="shared" si="145"/>
        <v/>
      </c>
      <c r="G426" t="str">
        <f t="shared" si="146"/>
        <v/>
      </c>
      <c r="J426" s="77" t="str">
        <f t="shared" si="147"/>
        <v/>
      </c>
      <c r="K426" t="str">
        <f t="shared" si="148"/>
        <v/>
      </c>
      <c r="L426" s="2" t="str">
        <f t="shared" si="149"/>
        <v/>
      </c>
    </row>
    <row r="427" spans="2:12" x14ac:dyDescent="0.25">
      <c r="B427" t="str">
        <f t="shared" ref="B427:B490" si="150">IFERROR(VLOOKUP(A427,RunnerTable,2,FALSE),"")</f>
        <v/>
      </c>
      <c r="G427" t="str">
        <f t="shared" ref="G427:G490" si="151">IFERROR(VLOOKUP(A427,RunnerTable,3,FALSE),"")</f>
        <v/>
      </c>
      <c r="J427" s="77" t="str">
        <f t="shared" ref="J427:J490" si="152">IFERROR(VLOOKUP($A427,RunnerTable,6,FALSE),"")</f>
        <v/>
      </c>
      <c r="K427" t="str">
        <f t="shared" ref="K427:K490" si="153">IFERROR(VLOOKUP(A427,RunnerTable,4,FALSE),"")</f>
        <v/>
      </c>
      <c r="L427" s="2" t="str">
        <f t="shared" ref="L427:L490" si="154">IFERROR(VLOOKUP(A427,RunnerTable,5,FALSE),"")</f>
        <v/>
      </c>
    </row>
    <row r="428" spans="2:12" x14ac:dyDescent="0.25">
      <c r="B428" t="str">
        <f t="shared" si="150"/>
        <v/>
      </c>
      <c r="G428" t="str">
        <f t="shared" si="151"/>
        <v/>
      </c>
      <c r="J428" s="77" t="str">
        <f t="shared" si="152"/>
        <v/>
      </c>
      <c r="K428" t="str">
        <f t="shared" si="153"/>
        <v/>
      </c>
      <c r="L428" s="2" t="str">
        <f t="shared" si="154"/>
        <v/>
      </c>
    </row>
    <row r="429" spans="2:12" x14ac:dyDescent="0.25">
      <c r="B429" t="str">
        <f t="shared" si="150"/>
        <v/>
      </c>
      <c r="G429" t="str">
        <f t="shared" si="151"/>
        <v/>
      </c>
      <c r="J429" s="77" t="str">
        <f t="shared" si="152"/>
        <v/>
      </c>
      <c r="K429" t="str">
        <f t="shared" si="153"/>
        <v/>
      </c>
      <c r="L429" s="2" t="str">
        <f t="shared" si="154"/>
        <v/>
      </c>
    </row>
    <row r="430" spans="2:12" x14ac:dyDescent="0.25">
      <c r="B430" t="str">
        <f t="shared" si="150"/>
        <v/>
      </c>
      <c r="G430" t="str">
        <f t="shared" si="151"/>
        <v/>
      </c>
      <c r="J430" s="77" t="str">
        <f t="shared" si="152"/>
        <v/>
      </c>
      <c r="K430" t="str">
        <f t="shared" si="153"/>
        <v/>
      </c>
      <c r="L430" s="2" t="str">
        <f t="shared" si="154"/>
        <v/>
      </c>
    </row>
    <row r="431" spans="2:12" x14ac:dyDescent="0.25">
      <c r="B431" t="str">
        <f t="shared" si="150"/>
        <v/>
      </c>
      <c r="G431" t="str">
        <f t="shared" si="151"/>
        <v/>
      </c>
      <c r="J431" s="77" t="str">
        <f t="shared" si="152"/>
        <v/>
      </c>
      <c r="K431" t="str">
        <f t="shared" si="153"/>
        <v/>
      </c>
      <c r="L431" s="2" t="str">
        <f t="shared" si="154"/>
        <v/>
      </c>
    </row>
    <row r="432" spans="2:12" x14ac:dyDescent="0.25">
      <c r="B432" t="str">
        <f t="shared" si="150"/>
        <v/>
      </c>
      <c r="G432" t="str">
        <f t="shared" si="151"/>
        <v/>
      </c>
      <c r="J432" s="77" t="str">
        <f t="shared" si="152"/>
        <v/>
      </c>
      <c r="K432" t="str">
        <f t="shared" si="153"/>
        <v/>
      </c>
      <c r="L432" s="2" t="str">
        <f t="shared" si="154"/>
        <v/>
      </c>
    </row>
    <row r="433" spans="2:12" x14ac:dyDescent="0.25">
      <c r="B433" t="str">
        <f t="shared" si="150"/>
        <v/>
      </c>
      <c r="G433" t="str">
        <f t="shared" si="151"/>
        <v/>
      </c>
      <c r="J433" s="77" t="str">
        <f t="shared" si="152"/>
        <v/>
      </c>
      <c r="K433" t="str">
        <f t="shared" si="153"/>
        <v/>
      </c>
      <c r="L433" s="2" t="str">
        <f t="shared" si="154"/>
        <v/>
      </c>
    </row>
    <row r="434" spans="2:12" x14ac:dyDescent="0.25">
      <c r="B434" t="str">
        <f t="shared" si="150"/>
        <v/>
      </c>
      <c r="G434" t="str">
        <f t="shared" si="151"/>
        <v/>
      </c>
      <c r="J434" s="77" t="str">
        <f t="shared" si="152"/>
        <v/>
      </c>
      <c r="K434" t="str">
        <f t="shared" si="153"/>
        <v/>
      </c>
      <c r="L434" s="2" t="str">
        <f t="shared" si="154"/>
        <v/>
      </c>
    </row>
    <row r="435" spans="2:12" x14ac:dyDescent="0.25">
      <c r="B435" t="str">
        <f t="shared" si="150"/>
        <v/>
      </c>
      <c r="G435" t="str">
        <f t="shared" si="151"/>
        <v/>
      </c>
      <c r="J435" s="77" t="str">
        <f t="shared" si="152"/>
        <v/>
      </c>
      <c r="K435" t="str">
        <f t="shared" si="153"/>
        <v/>
      </c>
      <c r="L435" s="2" t="str">
        <f t="shared" si="154"/>
        <v/>
      </c>
    </row>
    <row r="436" spans="2:12" x14ac:dyDescent="0.25">
      <c r="B436" t="str">
        <f t="shared" si="150"/>
        <v/>
      </c>
      <c r="G436" t="str">
        <f t="shared" si="151"/>
        <v/>
      </c>
      <c r="J436" s="77" t="str">
        <f t="shared" si="152"/>
        <v/>
      </c>
      <c r="K436" t="str">
        <f t="shared" si="153"/>
        <v/>
      </c>
      <c r="L436" s="2" t="str">
        <f t="shared" si="154"/>
        <v/>
      </c>
    </row>
    <row r="437" spans="2:12" x14ac:dyDescent="0.25">
      <c r="B437" t="str">
        <f t="shared" si="150"/>
        <v/>
      </c>
      <c r="G437" t="str">
        <f t="shared" si="151"/>
        <v/>
      </c>
      <c r="J437" s="77" t="str">
        <f t="shared" si="152"/>
        <v/>
      </c>
      <c r="K437" t="str">
        <f t="shared" si="153"/>
        <v/>
      </c>
      <c r="L437" s="2" t="str">
        <f t="shared" si="154"/>
        <v/>
      </c>
    </row>
    <row r="438" spans="2:12" x14ac:dyDescent="0.25">
      <c r="B438" t="str">
        <f t="shared" si="150"/>
        <v/>
      </c>
      <c r="G438" t="str">
        <f t="shared" si="151"/>
        <v/>
      </c>
      <c r="J438" s="77" t="str">
        <f t="shared" si="152"/>
        <v/>
      </c>
      <c r="K438" t="str">
        <f t="shared" si="153"/>
        <v/>
      </c>
      <c r="L438" s="2" t="str">
        <f t="shared" si="154"/>
        <v/>
      </c>
    </row>
    <row r="439" spans="2:12" x14ac:dyDescent="0.25">
      <c r="B439" t="str">
        <f t="shared" si="150"/>
        <v/>
      </c>
      <c r="G439" t="str">
        <f t="shared" si="151"/>
        <v/>
      </c>
      <c r="J439" s="77" t="str">
        <f t="shared" si="152"/>
        <v/>
      </c>
      <c r="K439" t="str">
        <f t="shared" si="153"/>
        <v/>
      </c>
      <c r="L439" s="2" t="str">
        <f t="shared" si="154"/>
        <v/>
      </c>
    </row>
    <row r="440" spans="2:12" x14ac:dyDescent="0.25">
      <c r="B440" t="str">
        <f t="shared" si="150"/>
        <v/>
      </c>
      <c r="G440" t="str">
        <f t="shared" si="151"/>
        <v/>
      </c>
      <c r="J440" s="77" t="str">
        <f t="shared" si="152"/>
        <v/>
      </c>
      <c r="K440" t="str">
        <f t="shared" si="153"/>
        <v/>
      </c>
      <c r="L440" s="2" t="str">
        <f t="shared" si="154"/>
        <v/>
      </c>
    </row>
    <row r="441" spans="2:12" x14ac:dyDescent="0.25">
      <c r="B441" t="str">
        <f t="shared" si="150"/>
        <v/>
      </c>
      <c r="G441" t="str">
        <f t="shared" si="151"/>
        <v/>
      </c>
      <c r="J441" s="77" t="str">
        <f t="shared" si="152"/>
        <v/>
      </c>
      <c r="K441" t="str">
        <f t="shared" si="153"/>
        <v/>
      </c>
      <c r="L441" s="2" t="str">
        <f t="shared" si="154"/>
        <v/>
      </c>
    </row>
    <row r="442" spans="2:12" x14ac:dyDescent="0.25">
      <c r="B442" t="str">
        <f t="shared" si="150"/>
        <v/>
      </c>
      <c r="G442" t="str">
        <f t="shared" si="151"/>
        <v/>
      </c>
      <c r="J442" s="77" t="str">
        <f t="shared" si="152"/>
        <v/>
      </c>
      <c r="K442" t="str">
        <f t="shared" si="153"/>
        <v/>
      </c>
      <c r="L442" s="2" t="str">
        <f t="shared" si="154"/>
        <v/>
      </c>
    </row>
    <row r="443" spans="2:12" x14ac:dyDescent="0.25">
      <c r="B443" t="str">
        <f t="shared" si="150"/>
        <v/>
      </c>
      <c r="G443" t="str">
        <f t="shared" si="151"/>
        <v/>
      </c>
      <c r="J443" s="77" t="str">
        <f t="shared" si="152"/>
        <v/>
      </c>
      <c r="K443" t="str">
        <f t="shared" si="153"/>
        <v/>
      </c>
      <c r="L443" s="2" t="str">
        <f t="shared" si="154"/>
        <v/>
      </c>
    </row>
    <row r="444" spans="2:12" x14ac:dyDescent="0.25">
      <c r="B444" t="str">
        <f t="shared" si="150"/>
        <v/>
      </c>
      <c r="G444" t="str">
        <f t="shared" si="151"/>
        <v/>
      </c>
      <c r="J444" s="77" t="str">
        <f t="shared" si="152"/>
        <v/>
      </c>
      <c r="K444" t="str">
        <f t="shared" si="153"/>
        <v/>
      </c>
      <c r="L444" s="2" t="str">
        <f t="shared" si="154"/>
        <v/>
      </c>
    </row>
    <row r="445" spans="2:12" x14ac:dyDescent="0.25">
      <c r="B445" t="str">
        <f t="shared" si="150"/>
        <v/>
      </c>
      <c r="G445" t="str">
        <f t="shared" si="151"/>
        <v/>
      </c>
      <c r="J445" s="77" t="str">
        <f t="shared" si="152"/>
        <v/>
      </c>
      <c r="K445" t="str">
        <f t="shared" si="153"/>
        <v/>
      </c>
      <c r="L445" s="2" t="str">
        <f t="shared" si="154"/>
        <v/>
      </c>
    </row>
    <row r="446" spans="2:12" x14ac:dyDescent="0.25">
      <c r="B446" t="str">
        <f t="shared" si="150"/>
        <v/>
      </c>
      <c r="G446" t="str">
        <f t="shared" si="151"/>
        <v/>
      </c>
      <c r="J446" s="77" t="str">
        <f t="shared" si="152"/>
        <v/>
      </c>
      <c r="K446" t="str">
        <f t="shared" si="153"/>
        <v/>
      </c>
      <c r="L446" s="2" t="str">
        <f t="shared" si="154"/>
        <v/>
      </c>
    </row>
    <row r="447" spans="2:12" x14ac:dyDescent="0.25">
      <c r="B447" t="str">
        <f t="shared" si="150"/>
        <v/>
      </c>
      <c r="G447" t="str">
        <f t="shared" si="151"/>
        <v/>
      </c>
      <c r="J447" s="77" t="str">
        <f t="shared" si="152"/>
        <v/>
      </c>
      <c r="K447" t="str">
        <f t="shared" si="153"/>
        <v/>
      </c>
      <c r="L447" s="2" t="str">
        <f t="shared" si="154"/>
        <v/>
      </c>
    </row>
    <row r="448" spans="2:12" x14ac:dyDescent="0.25">
      <c r="B448" t="str">
        <f t="shared" si="150"/>
        <v/>
      </c>
      <c r="G448" t="str">
        <f t="shared" si="151"/>
        <v/>
      </c>
      <c r="J448" s="77" t="str">
        <f t="shared" si="152"/>
        <v/>
      </c>
      <c r="K448" t="str">
        <f t="shared" si="153"/>
        <v/>
      </c>
      <c r="L448" s="2" t="str">
        <f t="shared" si="154"/>
        <v/>
      </c>
    </row>
    <row r="449" spans="2:12" x14ac:dyDescent="0.25">
      <c r="B449" t="str">
        <f t="shared" si="150"/>
        <v/>
      </c>
      <c r="G449" t="str">
        <f t="shared" si="151"/>
        <v/>
      </c>
      <c r="J449" s="77" t="str">
        <f t="shared" si="152"/>
        <v/>
      </c>
      <c r="K449" t="str">
        <f t="shared" si="153"/>
        <v/>
      </c>
      <c r="L449" s="2" t="str">
        <f t="shared" si="154"/>
        <v/>
      </c>
    </row>
    <row r="450" spans="2:12" x14ac:dyDescent="0.25">
      <c r="B450" t="str">
        <f t="shared" si="150"/>
        <v/>
      </c>
      <c r="G450" t="str">
        <f t="shared" si="151"/>
        <v/>
      </c>
      <c r="J450" s="77" t="str">
        <f t="shared" si="152"/>
        <v/>
      </c>
      <c r="K450" t="str">
        <f t="shared" si="153"/>
        <v/>
      </c>
      <c r="L450" s="2" t="str">
        <f t="shared" si="154"/>
        <v/>
      </c>
    </row>
    <row r="451" spans="2:12" x14ac:dyDescent="0.25">
      <c r="B451" t="str">
        <f t="shared" si="150"/>
        <v/>
      </c>
      <c r="G451" t="str">
        <f t="shared" si="151"/>
        <v/>
      </c>
      <c r="J451" s="77" t="str">
        <f t="shared" si="152"/>
        <v/>
      </c>
      <c r="K451" t="str">
        <f t="shared" si="153"/>
        <v/>
      </c>
      <c r="L451" s="2" t="str">
        <f t="shared" si="154"/>
        <v/>
      </c>
    </row>
    <row r="452" spans="2:12" x14ac:dyDescent="0.25">
      <c r="B452" t="str">
        <f t="shared" si="150"/>
        <v/>
      </c>
      <c r="G452" t="str">
        <f t="shared" si="151"/>
        <v/>
      </c>
      <c r="J452" s="77" t="str">
        <f t="shared" si="152"/>
        <v/>
      </c>
      <c r="K452" t="str">
        <f t="shared" si="153"/>
        <v/>
      </c>
      <c r="L452" s="2" t="str">
        <f t="shared" si="154"/>
        <v/>
      </c>
    </row>
    <row r="453" spans="2:12" x14ac:dyDescent="0.25">
      <c r="B453" t="str">
        <f t="shared" si="150"/>
        <v/>
      </c>
      <c r="G453" t="str">
        <f t="shared" si="151"/>
        <v/>
      </c>
      <c r="J453" s="77" t="str">
        <f t="shared" si="152"/>
        <v/>
      </c>
      <c r="K453" t="str">
        <f t="shared" si="153"/>
        <v/>
      </c>
      <c r="L453" s="2" t="str">
        <f t="shared" si="154"/>
        <v/>
      </c>
    </row>
    <row r="454" spans="2:12" x14ac:dyDescent="0.25">
      <c r="B454" t="str">
        <f t="shared" si="150"/>
        <v/>
      </c>
      <c r="G454" t="str">
        <f t="shared" si="151"/>
        <v/>
      </c>
      <c r="J454" s="77" t="str">
        <f t="shared" si="152"/>
        <v/>
      </c>
      <c r="K454" t="str">
        <f t="shared" si="153"/>
        <v/>
      </c>
      <c r="L454" s="2" t="str">
        <f t="shared" si="154"/>
        <v/>
      </c>
    </row>
    <row r="455" spans="2:12" x14ac:dyDescent="0.25">
      <c r="B455" t="str">
        <f t="shared" si="150"/>
        <v/>
      </c>
      <c r="G455" t="str">
        <f t="shared" si="151"/>
        <v/>
      </c>
      <c r="J455" s="77" t="str">
        <f t="shared" si="152"/>
        <v/>
      </c>
      <c r="K455" t="str">
        <f t="shared" si="153"/>
        <v/>
      </c>
      <c r="L455" s="2" t="str">
        <f t="shared" si="154"/>
        <v/>
      </c>
    </row>
    <row r="456" spans="2:12" x14ac:dyDescent="0.25">
      <c r="B456" t="str">
        <f t="shared" si="150"/>
        <v/>
      </c>
      <c r="G456" t="str">
        <f t="shared" si="151"/>
        <v/>
      </c>
      <c r="J456" s="77" t="str">
        <f t="shared" si="152"/>
        <v/>
      </c>
      <c r="K456" t="str">
        <f t="shared" si="153"/>
        <v/>
      </c>
      <c r="L456" s="2" t="str">
        <f t="shared" si="154"/>
        <v/>
      </c>
    </row>
    <row r="457" spans="2:12" x14ac:dyDescent="0.25">
      <c r="B457" t="str">
        <f t="shared" si="150"/>
        <v/>
      </c>
      <c r="G457" t="str">
        <f t="shared" si="151"/>
        <v/>
      </c>
      <c r="J457" s="77" t="str">
        <f t="shared" si="152"/>
        <v/>
      </c>
      <c r="K457" t="str">
        <f t="shared" si="153"/>
        <v/>
      </c>
      <c r="L457" s="2" t="str">
        <f t="shared" si="154"/>
        <v/>
      </c>
    </row>
    <row r="458" spans="2:12" x14ac:dyDescent="0.25">
      <c r="B458" t="str">
        <f t="shared" si="150"/>
        <v/>
      </c>
      <c r="G458" t="str">
        <f t="shared" si="151"/>
        <v/>
      </c>
      <c r="J458" s="77" t="str">
        <f t="shared" si="152"/>
        <v/>
      </c>
      <c r="K458" t="str">
        <f t="shared" si="153"/>
        <v/>
      </c>
      <c r="L458" s="2" t="str">
        <f t="shared" si="154"/>
        <v/>
      </c>
    </row>
    <row r="459" spans="2:12" x14ac:dyDescent="0.25">
      <c r="B459" t="str">
        <f t="shared" si="150"/>
        <v/>
      </c>
      <c r="G459" t="str">
        <f t="shared" si="151"/>
        <v/>
      </c>
      <c r="J459" s="77" t="str">
        <f t="shared" si="152"/>
        <v/>
      </c>
      <c r="K459" t="str">
        <f t="shared" si="153"/>
        <v/>
      </c>
      <c r="L459" s="2" t="str">
        <f t="shared" si="154"/>
        <v/>
      </c>
    </row>
    <row r="460" spans="2:12" x14ac:dyDescent="0.25">
      <c r="B460" t="str">
        <f t="shared" si="150"/>
        <v/>
      </c>
      <c r="G460" t="str">
        <f t="shared" si="151"/>
        <v/>
      </c>
      <c r="J460" s="77" t="str">
        <f t="shared" si="152"/>
        <v/>
      </c>
      <c r="K460" t="str">
        <f t="shared" si="153"/>
        <v/>
      </c>
      <c r="L460" s="2" t="str">
        <f t="shared" si="154"/>
        <v/>
      </c>
    </row>
    <row r="461" spans="2:12" x14ac:dyDescent="0.25">
      <c r="B461" t="str">
        <f t="shared" si="150"/>
        <v/>
      </c>
      <c r="G461" t="str">
        <f t="shared" si="151"/>
        <v/>
      </c>
      <c r="J461" s="77" t="str">
        <f t="shared" si="152"/>
        <v/>
      </c>
      <c r="K461" t="str">
        <f t="shared" si="153"/>
        <v/>
      </c>
      <c r="L461" s="2" t="str">
        <f t="shared" si="154"/>
        <v/>
      </c>
    </row>
    <row r="462" spans="2:12" x14ac:dyDescent="0.25">
      <c r="B462" t="str">
        <f t="shared" si="150"/>
        <v/>
      </c>
      <c r="G462" t="str">
        <f t="shared" si="151"/>
        <v/>
      </c>
      <c r="J462" s="77" t="str">
        <f t="shared" si="152"/>
        <v/>
      </c>
      <c r="K462" t="str">
        <f t="shared" si="153"/>
        <v/>
      </c>
      <c r="L462" s="2" t="str">
        <f t="shared" si="154"/>
        <v/>
      </c>
    </row>
    <row r="463" spans="2:12" x14ac:dyDescent="0.25">
      <c r="B463" t="str">
        <f t="shared" si="150"/>
        <v/>
      </c>
      <c r="G463" t="str">
        <f t="shared" si="151"/>
        <v/>
      </c>
      <c r="J463" s="77" t="str">
        <f t="shared" si="152"/>
        <v/>
      </c>
      <c r="K463" t="str">
        <f t="shared" si="153"/>
        <v/>
      </c>
      <c r="L463" s="2" t="str">
        <f t="shared" si="154"/>
        <v/>
      </c>
    </row>
    <row r="464" spans="2:12" x14ac:dyDescent="0.25">
      <c r="B464" t="str">
        <f t="shared" si="150"/>
        <v/>
      </c>
      <c r="G464" t="str">
        <f t="shared" si="151"/>
        <v/>
      </c>
      <c r="J464" s="77" t="str">
        <f t="shared" si="152"/>
        <v/>
      </c>
      <c r="K464" t="str">
        <f t="shared" si="153"/>
        <v/>
      </c>
      <c r="L464" s="2" t="str">
        <f t="shared" si="154"/>
        <v/>
      </c>
    </row>
    <row r="465" spans="2:12" x14ac:dyDescent="0.25">
      <c r="B465" t="str">
        <f t="shared" si="150"/>
        <v/>
      </c>
      <c r="G465" t="str">
        <f t="shared" si="151"/>
        <v/>
      </c>
      <c r="J465" s="77" t="str">
        <f t="shared" si="152"/>
        <v/>
      </c>
      <c r="K465" t="str">
        <f t="shared" si="153"/>
        <v/>
      </c>
      <c r="L465" s="2" t="str">
        <f t="shared" si="154"/>
        <v/>
      </c>
    </row>
    <row r="466" spans="2:12" x14ac:dyDescent="0.25">
      <c r="B466" t="str">
        <f t="shared" si="150"/>
        <v/>
      </c>
      <c r="G466" t="str">
        <f t="shared" si="151"/>
        <v/>
      </c>
      <c r="J466" s="77" t="str">
        <f t="shared" si="152"/>
        <v/>
      </c>
      <c r="K466" t="str">
        <f t="shared" si="153"/>
        <v/>
      </c>
      <c r="L466" s="2" t="str">
        <f t="shared" si="154"/>
        <v/>
      </c>
    </row>
    <row r="467" spans="2:12" x14ac:dyDescent="0.25">
      <c r="B467" t="str">
        <f t="shared" si="150"/>
        <v/>
      </c>
      <c r="G467" t="str">
        <f t="shared" si="151"/>
        <v/>
      </c>
      <c r="J467" s="77" t="str">
        <f t="shared" si="152"/>
        <v/>
      </c>
      <c r="K467" t="str">
        <f t="shared" si="153"/>
        <v/>
      </c>
      <c r="L467" s="2" t="str">
        <f t="shared" si="154"/>
        <v/>
      </c>
    </row>
    <row r="468" spans="2:12" x14ac:dyDescent="0.25">
      <c r="B468" t="str">
        <f t="shared" si="150"/>
        <v/>
      </c>
      <c r="G468" t="str">
        <f t="shared" si="151"/>
        <v/>
      </c>
      <c r="J468" s="77" t="str">
        <f t="shared" si="152"/>
        <v/>
      </c>
      <c r="K468" t="str">
        <f t="shared" si="153"/>
        <v/>
      </c>
      <c r="L468" s="2" t="str">
        <f t="shared" si="154"/>
        <v/>
      </c>
    </row>
    <row r="469" spans="2:12" x14ac:dyDescent="0.25">
      <c r="B469" t="str">
        <f t="shared" si="150"/>
        <v/>
      </c>
      <c r="G469" t="str">
        <f t="shared" si="151"/>
        <v/>
      </c>
      <c r="J469" s="77" t="str">
        <f t="shared" si="152"/>
        <v/>
      </c>
      <c r="K469" t="str">
        <f t="shared" si="153"/>
        <v/>
      </c>
      <c r="L469" s="2" t="str">
        <f t="shared" si="154"/>
        <v/>
      </c>
    </row>
    <row r="470" spans="2:12" x14ac:dyDescent="0.25">
      <c r="B470" t="str">
        <f t="shared" si="150"/>
        <v/>
      </c>
      <c r="G470" t="str">
        <f t="shared" si="151"/>
        <v/>
      </c>
      <c r="J470" s="77" t="str">
        <f t="shared" si="152"/>
        <v/>
      </c>
      <c r="K470" t="str">
        <f t="shared" si="153"/>
        <v/>
      </c>
      <c r="L470" s="2" t="str">
        <f t="shared" si="154"/>
        <v/>
      </c>
    </row>
    <row r="471" spans="2:12" x14ac:dyDescent="0.25">
      <c r="B471" t="str">
        <f t="shared" si="150"/>
        <v/>
      </c>
      <c r="G471" t="str">
        <f t="shared" si="151"/>
        <v/>
      </c>
      <c r="J471" s="77" t="str">
        <f t="shared" si="152"/>
        <v/>
      </c>
      <c r="K471" t="str">
        <f t="shared" si="153"/>
        <v/>
      </c>
      <c r="L471" s="2" t="str">
        <f t="shared" si="154"/>
        <v/>
      </c>
    </row>
    <row r="472" spans="2:12" x14ac:dyDescent="0.25">
      <c r="B472" t="str">
        <f t="shared" si="150"/>
        <v/>
      </c>
      <c r="G472" t="str">
        <f t="shared" si="151"/>
        <v/>
      </c>
      <c r="J472" s="77" t="str">
        <f t="shared" si="152"/>
        <v/>
      </c>
      <c r="K472" t="str">
        <f t="shared" si="153"/>
        <v/>
      </c>
      <c r="L472" s="2" t="str">
        <f t="shared" si="154"/>
        <v/>
      </c>
    </row>
    <row r="473" spans="2:12" x14ac:dyDescent="0.25">
      <c r="B473" t="str">
        <f t="shared" si="150"/>
        <v/>
      </c>
      <c r="G473" t="str">
        <f t="shared" si="151"/>
        <v/>
      </c>
      <c r="J473" s="77" t="str">
        <f t="shared" si="152"/>
        <v/>
      </c>
      <c r="K473" t="str">
        <f t="shared" si="153"/>
        <v/>
      </c>
      <c r="L473" s="2" t="str">
        <f t="shared" si="154"/>
        <v/>
      </c>
    </row>
    <row r="474" spans="2:12" x14ac:dyDescent="0.25">
      <c r="B474" t="str">
        <f t="shared" si="150"/>
        <v/>
      </c>
      <c r="G474" t="str">
        <f t="shared" si="151"/>
        <v/>
      </c>
      <c r="J474" s="77" t="str">
        <f t="shared" si="152"/>
        <v/>
      </c>
      <c r="K474" t="str">
        <f t="shared" si="153"/>
        <v/>
      </c>
      <c r="L474" s="2" t="str">
        <f t="shared" si="154"/>
        <v/>
      </c>
    </row>
    <row r="475" spans="2:12" x14ac:dyDescent="0.25">
      <c r="B475" t="str">
        <f t="shared" si="150"/>
        <v/>
      </c>
      <c r="G475" t="str">
        <f t="shared" si="151"/>
        <v/>
      </c>
      <c r="J475" s="77" t="str">
        <f t="shared" si="152"/>
        <v/>
      </c>
      <c r="K475" t="str">
        <f t="shared" si="153"/>
        <v/>
      </c>
      <c r="L475" s="2" t="str">
        <f t="shared" si="154"/>
        <v/>
      </c>
    </row>
    <row r="476" spans="2:12" x14ac:dyDescent="0.25">
      <c r="B476" t="str">
        <f t="shared" si="150"/>
        <v/>
      </c>
      <c r="G476" t="str">
        <f t="shared" si="151"/>
        <v/>
      </c>
      <c r="J476" s="77" t="str">
        <f t="shared" si="152"/>
        <v/>
      </c>
      <c r="K476" t="str">
        <f t="shared" si="153"/>
        <v/>
      </c>
      <c r="L476" s="2" t="str">
        <f t="shared" si="154"/>
        <v/>
      </c>
    </row>
    <row r="477" spans="2:12" x14ac:dyDescent="0.25">
      <c r="B477" t="str">
        <f t="shared" si="150"/>
        <v/>
      </c>
      <c r="G477" t="str">
        <f t="shared" si="151"/>
        <v/>
      </c>
      <c r="J477" s="77" t="str">
        <f t="shared" si="152"/>
        <v/>
      </c>
      <c r="K477" t="str">
        <f t="shared" si="153"/>
        <v/>
      </c>
      <c r="L477" s="2" t="str">
        <f t="shared" si="154"/>
        <v/>
      </c>
    </row>
    <row r="478" spans="2:12" x14ac:dyDescent="0.25">
      <c r="B478" t="str">
        <f t="shared" si="150"/>
        <v/>
      </c>
      <c r="G478" t="str">
        <f t="shared" si="151"/>
        <v/>
      </c>
      <c r="J478" s="77" t="str">
        <f t="shared" si="152"/>
        <v/>
      </c>
      <c r="K478" t="str">
        <f t="shared" si="153"/>
        <v/>
      </c>
      <c r="L478" s="2" t="str">
        <f t="shared" si="154"/>
        <v/>
      </c>
    </row>
    <row r="479" spans="2:12" x14ac:dyDescent="0.25">
      <c r="B479" t="str">
        <f t="shared" si="150"/>
        <v/>
      </c>
      <c r="G479" t="str">
        <f t="shared" si="151"/>
        <v/>
      </c>
      <c r="J479" s="77" t="str">
        <f t="shared" si="152"/>
        <v/>
      </c>
      <c r="K479" t="str">
        <f t="shared" si="153"/>
        <v/>
      </c>
      <c r="L479" s="2" t="str">
        <f t="shared" si="154"/>
        <v/>
      </c>
    </row>
    <row r="480" spans="2:12" x14ac:dyDescent="0.25">
      <c r="B480" t="str">
        <f t="shared" si="150"/>
        <v/>
      </c>
      <c r="G480" t="str">
        <f t="shared" si="151"/>
        <v/>
      </c>
      <c r="J480" s="77" t="str">
        <f t="shared" si="152"/>
        <v/>
      </c>
      <c r="K480" t="str">
        <f t="shared" si="153"/>
        <v/>
      </c>
      <c r="L480" s="2" t="str">
        <f t="shared" si="154"/>
        <v/>
      </c>
    </row>
    <row r="481" spans="2:12" x14ac:dyDescent="0.25">
      <c r="B481" t="str">
        <f t="shared" si="150"/>
        <v/>
      </c>
      <c r="G481" t="str">
        <f t="shared" si="151"/>
        <v/>
      </c>
      <c r="J481" s="77" t="str">
        <f t="shared" si="152"/>
        <v/>
      </c>
      <c r="K481" t="str">
        <f t="shared" si="153"/>
        <v/>
      </c>
      <c r="L481" s="2" t="str">
        <f t="shared" si="154"/>
        <v/>
      </c>
    </row>
    <row r="482" spans="2:12" x14ac:dyDescent="0.25">
      <c r="B482" t="str">
        <f t="shared" si="150"/>
        <v/>
      </c>
      <c r="G482" t="str">
        <f t="shared" si="151"/>
        <v/>
      </c>
      <c r="J482" s="77" t="str">
        <f t="shared" si="152"/>
        <v/>
      </c>
      <c r="K482" t="str">
        <f t="shared" si="153"/>
        <v/>
      </c>
      <c r="L482" s="2" t="str">
        <f t="shared" si="154"/>
        <v/>
      </c>
    </row>
    <row r="483" spans="2:12" x14ac:dyDescent="0.25">
      <c r="B483" t="str">
        <f t="shared" si="150"/>
        <v/>
      </c>
      <c r="G483" t="str">
        <f t="shared" si="151"/>
        <v/>
      </c>
      <c r="J483" s="77" t="str">
        <f t="shared" si="152"/>
        <v/>
      </c>
      <c r="K483" t="str">
        <f t="shared" si="153"/>
        <v/>
      </c>
      <c r="L483" s="2" t="str">
        <f t="shared" si="154"/>
        <v/>
      </c>
    </row>
    <row r="484" spans="2:12" x14ac:dyDescent="0.25">
      <c r="B484" t="str">
        <f t="shared" si="150"/>
        <v/>
      </c>
      <c r="G484" t="str">
        <f t="shared" si="151"/>
        <v/>
      </c>
      <c r="J484" s="77" t="str">
        <f t="shared" si="152"/>
        <v/>
      </c>
      <c r="K484" t="str">
        <f t="shared" si="153"/>
        <v/>
      </c>
      <c r="L484" s="2" t="str">
        <f t="shared" si="154"/>
        <v/>
      </c>
    </row>
    <row r="485" spans="2:12" x14ac:dyDescent="0.25">
      <c r="B485" t="str">
        <f t="shared" si="150"/>
        <v/>
      </c>
      <c r="G485" t="str">
        <f t="shared" si="151"/>
        <v/>
      </c>
      <c r="J485" s="77" t="str">
        <f t="shared" si="152"/>
        <v/>
      </c>
      <c r="K485" t="str">
        <f t="shared" si="153"/>
        <v/>
      </c>
      <c r="L485" s="2" t="str">
        <f t="shared" si="154"/>
        <v/>
      </c>
    </row>
    <row r="486" spans="2:12" x14ac:dyDescent="0.25">
      <c r="B486" t="str">
        <f t="shared" si="150"/>
        <v/>
      </c>
      <c r="G486" t="str">
        <f t="shared" si="151"/>
        <v/>
      </c>
      <c r="J486" s="77" t="str">
        <f t="shared" si="152"/>
        <v/>
      </c>
      <c r="K486" t="str">
        <f t="shared" si="153"/>
        <v/>
      </c>
      <c r="L486" s="2" t="str">
        <f t="shared" si="154"/>
        <v/>
      </c>
    </row>
    <row r="487" spans="2:12" x14ac:dyDescent="0.25">
      <c r="B487" t="str">
        <f t="shared" si="150"/>
        <v/>
      </c>
      <c r="G487" t="str">
        <f t="shared" si="151"/>
        <v/>
      </c>
      <c r="J487" s="77" t="str">
        <f t="shared" si="152"/>
        <v/>
      </c>
      <c r="K487" t="str">
        <f t="shared" si="153"/>
        <v/>
      </c>
      <c r="L487" s="2" t="str">
        <f t="shared" si="154"/>
        <v/>
      </c>
    </row>
    <row r="488" spans="2:12" x14ac:dyDescent="0.25">
      <c r="B488" t="str">
        <f t="shared" si="150"/>
        <v/>
      </c>
      <c r="G488" t="str">
        <f t="shared" si="151"/>
        <v/>
      </c>
      <c r="J488" s="77" t="str">
        <f t="shared" si="152"/>
        <v/>
      </c>
      <c r="K488" t="str">
        <f t="shared" si="153"/>
        <v/>
      </c>
      <c r="L488" s="2" t="str">
        <f t="shared" si="154"/>
        <v/>
      </c>
    </row>
    <row r="489" spans="2:12" x14ac:dyDescent="0.25">
      <c r="B489" t="str">
        <f t="shared" si="150"/>
        <v/>
      </c>
      <c r="G489" t="str">
        <f t="shared" si="151"/>
        <v/>
      </c>
      <c r="J489" s="77" t="str">
        <f t="shared" si="152"/>
        <v/>
      </c>
      <c r="K489" t="str">
        <f t="shared" si="153"/>
        <v/>
      </c>
      <c r="L489" s="2" t="str">
        <f t="shared" si="154"/>
        <v/>
      </c>
    </row>
    <row r="490" spans="2:12" x14ac:dyDescent="0.25">
      <c r="B490" t="str">
        <f t="shared" si="150"/>
        <v/>
      </c>
      <c r="G490" t="str">
        <f t="shared" si="151"/>
        <v/>
      </c>
      <c r="J490" s="77" t="str">
        <f t="shared" si="152"/>
        <v/>
      </c>
      <c r="K490" t="str">
        <f t="shared" si="153"/>
        <v/>
      </c>
      <c r="L490" s="2" t="str">
        <f t="shared" si="154"/>
        <v/>
      </c>
    </row>
    <row r="491" spans="2:12" x14ac:dyDescent="0.25">
      <c r="B491" t="str">
        <f t="shared" ref="B491:B542" si="155">IFERROR(VLOOKUP(A491,RunnerTable,2,FALSE),"")</f>
        <v/>
      </c>
      <c r="G491" t="str">
        <f t="shared" ref="G491:G542" si="156">IFERROR(VLOOKUP(A491,RunnerTable,3,FALSE),"")</f>
        <v/>
      </c>
      <c r="J491" s="77" t="str">
        <f t="shared" ref="J491:J542" si="157">IFERROR(VLOOKUP($A491,RunnerTable,6,FALSE),"")</f>
        <v/>
      </c>
      <c r="K491" t="str">
        <f t="shared" ref="K491:K542" si="158">IFERROR(VLOOKUP(A491,RunnerTable,4,FALSE),"")</f>
        <v/>
      </c>
      <c r="L491" s="2" t="str">
        <f t="shared" ref="L491:L542" si="159">IFERROR(VLOOKUP(A491,RunnerTable,5,FALSE),"")</f>
        <v/>
      </c>
    </row>
    <row r="492" spans="2:12" x14ac:dyDescent="0.25">
      <c r="B492" t="str">
        <f t="shared" si="155"/>
        <v/>
      </c>
      <c r="G492" t="str">
        <f t="shared" si="156"/>
        <v/>
      </c>
      <c r="J492" s="77" t="str">
        <f t="shared" si="157"/>
        <v/>
      </c>
      <c r="K492" t="str">
        <f t="shared" si="158"/>
        <v/>
      </c>
      <c r="L492" s="2" t="str">
        <f t="shared" si="159"/>
        <v/>
      </c>
    </row>
    <row r="493" spans="2:12" x14ac:dyDescent="0.25">
      <c r="B493" t="str">
        <f t="shared" si="155"/>
        <v/>
      </c>
      <c r="G493" t="str">
        <f t="shared" si="156"/>
        <v/>
      </c>
      <c r="J493" s="77" t="str">
        <f t="shared" si="157"/>
        <v/>
      </c>
      <c r="K493" t="str">
        <f t="shared" si="158"/>
        <v/>
      </c>
      <c r="L493" s="2" t="str">
        <f t="shared" si="159"/>
        <v/>
      </c>
    </row>
    <row r="494" spans="2:12" x14ac:dyDescent="0.25">
      <c r="B494" t="str">
        <f t="shared" si="155"/>
        <v/>
      </c>
      <c r="G494" t="str">
        <f t="shared" si="156"/>
        <v/>
      </c>
      <c r="J494" s="77" t="str">
        <f t="shared" si="157"/>
        <v/>
      </c>
      <c r="K494" t="str">
        <f t="shared" si="158"/>
        <v/>
      </c>
      <c r="L494" s="2" t="str">
        <f t="shared" si="159"/>
        <v/>
      </c>
    </row>
    <row r="495" spans="2:12" x14ac:dyDescent="0.25">
      <c r="B495" t="str">
        <f t="shared" si="155"/>
        <v/>
      </c>
      <c r="G495" t="str">
        <f t="shared" si="156"/>
        <v/>
      </c>
      <c r="J495" s="77" t="str">
        <f t="shared" si="157"/>
        <v/>
      </c>
      <c r="K495" t="str">
        <f t="shared" si="158"/>
        <v/>
      </c>
      <c r="L495" s="2" t="str">
        <f t="shared" si="159"/>
        <v/>
      </c>
    </row>
    <row r="496" spans="2:12" x14ac:dyDescent="0.25">
      <c r="B496" t="str">
        <f t="shared" si="155"/>
        <v/>
      </c>
      <c r="G496" t="str">
        <f t="shared" si="156"/>
        <v/>
      </c>
      <c r="J496" s="77" t="str">
        <f t="shared" si="157"/>
        <v/>
      </c>
      <c r="K496" t="str">
        <f t="shared" si="158"/>
        <v/>
      </c>
      <c r="L496" s="2" t="str">
        <f t="shared" si="159"/>
        <v/>
      </c>
    </row>
    <row r="497" spans="2:12" x14ac:dyDescent="0.25">
      <c r="B497" t="str">
        <f t="shared" si="155"/>
        <v/>
      </c>
      <c r="G497" t="str">
        <f t="shared" si="156"/>
        <v/>
      </c>
      <c r="J497" s="77" t="str">
        <f t="shared" si="157"/>
        <v/>
      </c>
      <c r="K497" t="str">
        <f t="shared" si="158"/>
        <v/>
      </c>
      <c r="L497" s="2" t="str">
        <f t="shared" si="159"/>
        <v/>
      </c>
    </row>
    <row r="498" spans="2:12" x14ac:dyDescent="0.25">
      <c r="B498" t="str">
        <f t="shared" si="155"/>
        <v/>
      </c>
      <c r="G498" t="str">
        <f t="shared" si="156"/>
        <v/>
      </c>
      <c r="J498" s="77" t="str">
        <f t="shared" si="157"/>
        <v/>
      </c>
      <c r="K498" t="str">
        <f t="shared" si="158"/>
        <v/>
      </c>
      <c r="L498" s="2" t="str">
        <f t="shared" si="159"/>
        <v/>
      </c>
    </row>
    <row r="499" spans="2:12" x14ac:dyDescent="0.25">
      <c r="B499" t="str">
        <f t="shared" si="155"/>
        <v/>
      </c>
      <c r="G499" t="str">
        <f t="shared" si="156"/>
        <v/>
      </c>
      <c r="J499" s="77" t="str">
        <f t="shared" si="157"/>
        <v/>
      </c>
      <c r="K499" t="str">
        <f t="shared" si="158"/>
        <v/>
      </c>
      <c r="L499" s="2" t="str">
        <f t="shared" si="159"/>
        <v/>
      </c>
    </row>
    <row r="500" spans="2:12" x14ac:dyDescent="0.25">
      <c r="B500" t="str">
        <f t="shared" si="155"/>
        <v/>
      </c>
      <c r="G500" t="str">
        <f t="shared" si="156"/>
        <v/>
      </c>
      <c r="J500" s="77" t="str">
        <f t="shared" si="157"/>
        <v/>
      </c>
      <c r="K500" t="str">
        <f t="shared" si="158"/>
        <v/>
      </c>
      <c r="L500" s="2" t="str">
        <f t="shared" si="159"/>
        <v/>
      </c>
    </row>
    <row r="501" spans="2:12" x14ac:dyDescent="0.25">
      <c r="B501" t="str">
        <f t="shared" si="155"/>
        <v/>
      </c>
      <c r="G501" t="str">
        <f t="shared" si="156"/>
        <v/>
      </c>
      <c r="J501" s="77" t="str">
        <f t="shared" si="157"/>
        <v/>
      </c>
      <c r="K501" t="str">
        <f t="shared" si="158"/>
        <v/>
      </c>
      <c r="L501" s="2" t="str">
        <f t="shared" si="159"/>
        <v/>
      </c>
    </row>
    <row r="502" spans="2:12" x14ac:dyDescent="0.25">
      <c r="B502" t="str">
        <f t="shared" si="155"/>
        <v/>
      </c>
      <c r="G502" t="str">
        <f t="shared" si="156"/>
        <v/>
      </c>
      <c r="J502" s="77" t="str">
        <f t="shared" si="157"/>
        <v/>
      </c>
      <c r="K502" t="str">
        <f t="shared" si="158"/>
        <v/>
      </c>
      <c r="L502" s="2" t="str">
        <f t="shared" si="159"/>
        <v/>
      </c>
    </row>
    <row r="503" spans="2:12" x14ac:dyDescent="0.25">
      <c r="B503" t="str">
        <f t="shared" si="155"/>
        <v/>
      </c>
      <c r="G503" t="str">
        <f t="shared" si="156"/>
        <v/>
      </c>
      <c r="J503" s="77" t="str">
        <f t="shared" si="157"/>
        <v/>
      </c>
      <c r="K503" t="str">
        <f t="shared" si="158"/>
        <v/>
      </c>
      <c r="L503" s="2" t="str">
        <f t="shared" si="159"/>
        <v/>
      </c>
    </row>
    <row r="504" spans="2:12" x14ac:dyDescent="0.25">
      <c r="B504" t="str">
        <f t="shared" si="155"/>
        <v/>
      </c>
      <c r="G504" t="str">
        <f t="shared" si="156"/>
        <v/>
      </c>
      <c r="J504" s="77" t="str">
        <f t="shared" si="157"/>
        <v/>
      </c>
      <c r="K504" t="str">
        <f t="shared" si="158"/>
        <v/>
      </c>
      <c r="L504" s="2" t="str">
        <f t="shared" si="159"/>
        <v/>
      </c>
    </row>
    <row r="505" spans="2:12" x14ac:dyDescent="0.25">
      <c r="B505" t="str">
        <f t="shared" si="155"/>
        <v/>
      </c>
      <c r="G505" t="str">
        <f t="shared" si="156"/>
        <v/>
      </c>
      <c r="J505" s="77" t="str">
        <f t="shared" si="157"/>
        <v/>
      </c>
      <c r="K505" t="str">
        <f t="shared" si="158"/>
        <v/>
      </c>
      <c r="L505" s="2" t="str">
        <f t="shared" si="159"/>
        <v/>
      </c>
    </row>
    <row r="506" spans="2:12" x14ac:dyDescent="0.25">
      <c r="B506" t="str">
        <f t="shared" si="155"/>
        <v/>
      </c>
      <c r="G506" t="str">
        <f t="shared" si="156"/>
        <v/>
      </c>
      <c r="J506" s="77" t="str">
        <f t="shared" si="157"/>
        <v/>
      </c>
      <c r="K506" t="str">
        <f t="shared" si="158"/>
        <v/>
      </c>
      <c r="L506" s="2" t="str">
        <f t="shared" si="159"/>
        <v/>
      </c>
    </row>
    <row r="507" spans="2:12" x14ac:dyDescent="0.25">
      <c r="B507" t="str">
        <f t="shared" si="155"/>
        <v/>
      </c>
      <c r="G507" t="str">
        <f t="shared" si="156"/>
        <v/>
      </c>
      <c r="J507" s="77" t="str">
        <f t="shared" si="157"/>
        <v/>
      </c>
      <c r="K507" t="str">
        <f t="shared" si="158"/>
        <v/>
      </c>
      <c r="L507" s="2" t="str">
        <f t="shared" si="159"/>
        <v/>
      </c>
    </row>
    <row r="508" spans="2:12" x14ac:dyDescent="0.25">
      <c r="B508" t="str">
        <f t="shared" si="155"/>
        <v/>
      </c>
      <c r="G508" t="str">
        <f t="shared" si="156"/>
        <v/>
      </c>
      <c r="J508" s="77" t="str">
        <f t="shared" si="157"/>
        <v/>
      </c>
      <c r="K508" t="str">
        <f t="shared" si="158"/>
        <v/>
      </c>
      <c r="L508" s="2" t="str">
        <f t="shared" si="159"/>
        <v/>
      </c>
    </row>
    <row r="509" spans="2:12" x14ac:dyDescent="0.25">
      <c r="B509" t="str">
        <f t="shared" si="155"/>
        <v/>
      </c>
      <c r="G509" t="str">
        <f t="shared" si="156"/>
        <v/>
      </c>
      <c r="J509" s="77" t="str">
        <f t="shared" si="157"/>
        <v/>
      </c>
      <c r="K509" t="str">
        <f t="shared" si="158"/>
        <v/>
      </c>
      <c r="L509" s="2" t="str">
        <f t="shared" si="159"/>
        <v/>
      </c>
    </row>
    <row r="510" spans="2:12" x14ac:dyDescent="0.25">
      <c r="B510" t="str">
        <f t="shared" si="155"/>
        <v/>
      </c>
      <c r="G510" t="str">
        <f t="shared" si="156"/>
        <v/>
      </c>
      <c r="J510" s="77" t="str">
        <f t="shared" si="157"/>
        <v/>
      </c>
      <c r="K510" t="str">
        <f t="shared" si="158"/>
        <v/>
      </c>
      <c r="L510" s="2" t="str">
        <f t="shared" si="159"/>
        <v/>
      </c>
    </row>
    <row r="511" spans="2:12" x14ac:dyDescent="0.25">
      <c r="B511" t="str">
        <f t="shared" si="155"/>
        <v/>
      </c>
      <c r="G511" t="str">
        <f t="shared" si="156"/>
        <v/>
      </c>
      <c r="J511" s="77" t="str">
        <f t="shared" si="157"/>
        <v/>
      </c>
      <c r="K511" t="str">
        <f t="shared" si="158"/>
        <v/>
      </c>
      <c r="L511" s="2" t="str">
        <f t="shared" si="159"/>
        <v/>
      </c>
    </row>
    <row r="512" spans="2:12" x14ac:dyDescent="0.25">
      <c r="B512" t="str">
        <f t="shared" si="155"/>
        <v/>
      </c>
      <c r="G512" t="str">
        <f t="shared" si="156"/>
        <v/>
      </c>
      <c r="J512" s="77" t="str">
        <f t="shared" si="157"/>
        <v/>
      </c>
      <c r="K512" t="str">
        <f t="shared" si="158"/>
        <v/>
      </c>
      <c r="L512" s="2" t="str">
        <f t="shared" si="159"/>
        <v/>
      </c>
    </row>
    <row r="513" spans="2:12" x14ac:dyDescent="0.25">
      <c r="B513" t="str">
        <f t="shared" si="155"/>
        <v/>
      </c>
      <c r="G513" t="str">
        <f t="shared" si="156"/>
        <v/>
      </c>
      <c r="J513" s="77" t="str">
        <f t="shared" si="157"/>
        <v/>
      </c>
      <c r="K513" t="str">
        <f t="shared" si="158"/>
        <v/>
      </c>
      <c r="L513" s="2" t="str">
        <f t="shared" si="159"/>
        <v/>
      </c>
    </row>
    <row r="514" spans="2:12" x14ac:dyDescent="0.25">
      <c r="B514" t="str">
        <f t="shared" si="155"/>
        <v/>
      </c>
      <c r="G514" t="str">
        <f t="shared" si="156"/>
        <v/>
      </c>
      <c r="J514" s="77" t="str">
        <f t="shared" si="157"/>
        <v/>
      </c>
      <c r="K514" t="str">
        <f t="shared" si="158"/>
        <v/>
      </c>
      <c r="L514" s="2" t="str">
        <f t="shared" si="159"/>
        <v/>
      </c>
    </row>
    <row r="515" spans="2:12" x14ac:dyDescent="0.25">
      <c r="B515" t="str">
        <f t="shared" si="155"/>
        <v/>
      </c>
      <c r="G515" t="str">
        <f t="shared" si="156"/>
        <v/>
      </c>
      <c r="J515" s="77" t="str">
        <f t="shared" si="157"/>
        <v/>
      </c>
      <c r="K515" t="str">
        <f t="shared" si="158"/>
        <v/>
      </c>
      <c r="L515" s="2" t="str">
        <f t="shared" si="159"/>
        <v/>
      </c>
    </row>
    <row r="516" spans="2:12" x14ac:dyDescent="0.25">
      <c r="B516" t="str">
        <f t="shared" si="155"/>
        <v/>
      </c>
      <c r="G516" t="str">
        <f t="shared" si="156"/>
        <v/>
      </c>
      <c r="J516" s="77" t="str">
        <f t="shared" si="157"/>
        <v/>
      </c>
      <c r="K516" t="str">
        <f t="shared" si="158"/>
        <v/>
      </c>
      <c r="L516" s="2" t="str">
        <f t="shared" si="159"/>
        <v/>
      </c>
    </row>
    <row r="517" spans="2:12" x14ac:dyDescent="0.25">
      <c r="B517" t="str">
        <f t="shared" si="155"/>
        <v/>
      </c>
      <c r="G517" t="str">
        <f t="shared" si="156"/>
        <v/>
      </c>
      <c r="J517" s="77" t="str">
        <f t="shared" si="157"/>
        <v/>
      </c>
      <c r="K517" t="str">
        <f t="shared" si="158"/>
        <v/>
      </c>
      <c r="L517" s="2" t="str">
        <f t="shared" si="159"/>
        <v/>
      </c>
    </row>
    <row r="518" spans="2:12" x14ac:dyDescent="0.25">
      <c r="B518" t="str">
        <f t="shared" si="155"/>
        <v/>
      </c>
      <c r="G518" t="str">
        <f t="shared" si="156"/>
        <v/>
      </c>
      <c r="J518" s="77" t="str">
        <f t="shared" si="157"/>
        <v/>
      </c>
      <c r="K518" t="str">
        <f t="shared" si="158"/>
        <v/>
      </c>
      <c r="L518" s="2" t="str">
        <f t="shared" si="159"/>
        <v/>
      </c>
    </row>
    <row r="519" spans="2:12" x14ac:dyDescent="0.25">
      <c r="B519" t="str">
        <f t="shared" si="155"/>
        <v/>
      </c>
      <c r="G519" t="str">
        <f t="shared" si="156"/>
        <v/>
      </c>
      <c r="J519" s="77" t="str">
        <f t="shared" si="157"/>
        <v/>
      </c>
      <c r="K519" t="str">
        <f t="shared" si="158"/>
        <v/>
      </c>
      <c r="L519" s="2" t="str">
        <f t="shared" si="159"/>
        <v/>
      </c>
    </row>
    <row r="520" spans="2:12" x14ac:dyDescent="0.25">
      <c r="B520" t="str">
        <f t="shared" si="155"/>
        <v/>
      </c>
      <c r="G520" t="str">
        <f t="shared" si="156"/>
        <v/>
      </c>
      <c r="J520" s="77" t="str">
        <f t="shared" si="157"/>
        <v/>
      </c>
      <c r="K520" t="str">
        <f t="shared" si="158"/>
        <v/>
      </c>
      <c r="L520" s="2" t="str">
        <f t="shared" si="159"/>
        <v/>
      </c>
    </row>
    <row r="521" spans="2:12" x14ac:dyDescent="0.25">
      <c r="B521" t="str">
        <f t="shared" si="155"/>
        <v/>
      </c>
      <c r="G521" t="str">
        <f t="shared" si="156"/>
        <v/>
      </c>
      <c r="J521" s="77" t="str">
        <f t="shared" si="157"/>
        <v/>
      </c>
      <c r="K521" t="str">
        <f t="shared" si="158"/>
        <v/>
      </c>
      <c r="L521" s="2" t="str">
        <f t="shared" si="159"/>
        <v/>
      </c>
    </row>
    <row r="522" spans="2:12" x14ac:dyDescent="0.25">
      <c r="B522" t="str">
        <f t="shared" si="155"/>
        <v/>
      </c>
      <c r="G522" t="str">
        <f t="shared" si="156"/>
        <v/>
      </c>
      <c r="J522" s="77" t="str">
        <f t="shared" si="157"/>
        <v/>
      </c>
      <c r="K522" t="str">
        <f t="shared" si="158"/>
        <v/>
      </c>
      <c r="L522" s="2" t="str">
        <f t="shared" si="159"/>
        <v/>
      </c>
    </row>
    <row r="523" spans="2:12" x14ac:dyDescent="0.25">
      <c r="B523" t="str">
        <f t="shared" si="155"/>
        <v/>
      </c>
      <c r="G523" t="str">
        <f t="shared" si="156"/>
        <v/>
      </c>
      <c r="J523" s="77" t="str">
        <f t="shared" si="157"/>
        <v/>
      </c>
      <c r="K523" t="str">
        <f t="shared" si="158"/>
        <v/>
      </c>
      <c r="L523" s="2" t="str">
        <f t="shared" si="159"/>
        <v/>
      </c>
    </row>
    <row r="524" spans="2:12" x14ac:dyDescent="0.25">
      <c r="B524" t="str">
        <f t="shared" si="155"/>
        <v/>
      </c>
      <c r="G524" t="str">
        <f t="shared" si="156"/>
        <v/>
      </c>
      <c r="J524" s="77" t="str">
        <f t="shared" si="157"/>
        <v/>
      </c>
      <c r="K524" t="str">
        <f t="shared" si="158"/>
        <v/>
      </c>
      <c r="L524" s="2" t="str">
        <f t="shared" si="159"/>
        <v/>
      </c>
    </row>
    <row r="525" spans="2:12" x14ac:dyDescent="0.25">
      <c r="B525" t="str">
        <f t="shared" si="155"/>
        <v/>
      </c>
      <c r="G525" t="str">
        <f t="shared" si="156"/>
        <v/>
      </c>
      <c r="J525" s="77" t="str">
        <f t="shared" si="157"/>
        <v/>
      </c>
      <c r="K525" t="str">
        <f t="shared" si="158"/>
        <v/>
      </c>
      <c r="L525" s="2" t="str">
        <f t="shared" si="159"/>
        <v/>
      </c>
    </row>
    <row r="526" spans="2:12" x14ac:dyDescent="0.25">
      <c r="B526" t="str">
        <f t="shared" si="155"/>
        <v/>
      </c>
      <c r="G526" t="str">
        <f t="shared" si="156"/>
        <v/>
      </c>
      <c r="J526" s="77" t="str">
        <f t="shared" si="157"/>
        <v/>
      </c>
      <c r="K526" t="str">
        <f t="shared" si="158"/>
        <v/>
      </c>
      <c r="L526" s="2" t="str">
        <f t="shared" si="159"/>
        <v/>
      </c>
    </row>
    <row r="527" spans="2:12" x14ac:dyDescent="0.25">
      <c r="B527" t="str">
        <f t="shared" si="155"/>
        <v/>
      </c>
      <c r="G527" t="str">
        <f t="shared" si="156"/>
        <v/>
      </c>
      <c r="J527" s="77" t="str">
        <f t="shared" si="157"/>
        <v/>
      </c>
      <c r="K527" t="str">
        <f t="shared" si="158"/>
        <v/>
      </c>
      <c r="L527" s="2" t="str">
        <f t="shared" si="159"/>
        <v/>
      </c>
    </row>
    <row r="528" spans="2:12" x14ac:dyDescent="0.25">
      <c r="B528" t="str">
        <f t="shared" si="155"/>
        <v/>
      </c>
      <c r="G528" t="str">
        <f t="shared" si="156"/>
        <v/>
      </c>
      <c r="J528" s="77" t="str">
        <f t="shared" si="157"/>
        <v/>
      </c>
      <c r="K528" t="str">
        <f t="shared" si="158"/>
        <v/>
      </c>
      <c r="L528" s="2" t="str">
        <f t="shared" si="159"/>
        <v/>
      </c>
    </row>
    <row r="529" spans="2:12" x14ac:dyDescent="0.25">
      <c r="B529" t="str">
        <f t="shared" si="155"/>
        <v/>
      </c>
      <c r="G529" t="str">
        <f t="shared" si="156"/>
        <v/>
      </c>
      <c r="J529" s="77" t="str">
        <f t="shared" si="157"/>
        <v/>
      </c>
      <c r="K529" t="str">
        <f t="shared" si="158"/>
        <v/>
      </c>
      <c r="L529" s="2" t="str">
        <f t="shared" si="159"/>
        <v/>
      </c>
    </row>
    <row r="530" spans="2:12" x14ac:dyDescent="0.25">
      <c r="B530" t="str">
        <f t="shared" si="155"/>
        <v/>
      </c>
      <c r="G530" t="str">
        <f t="shared" si="156"/>
        <v/>
      </c>
      <c r="J530" s="77" t="str">
        <f t="shared" si="157"/>
        <v/>
      </c>
      <c r="K530" t="str">
        <f t="shared" si="158"/>
        <v/>
      </c>
      <c r="L530" s="2" t="str">
        <f t="shared" si="159"/>
        <v/>
      </c>
    </row>
    <row r="531" spans="2:12" x14ac:dyDescent="0.25">
      <c r="B531" t="str">
        <f t="shared" si="155"/>
        <v/>
      </c>
      <c r="G531" t="str">
        <f t="shared" si="156"/>
        <v/>
      </c>
      <c r="J531" s="77" t="str">
        <f t="shared" si="157"/>
        <v/>
      </c>
      <c r="K531" t="str">
        <f t="shared" si="158"/>
        <v/>
      </c>
      <c r="L531" s="2" t="str">
        <f t="shared" si="159"/>
        <v/>
      </c>
    </row>
    <row r="532" spans="2:12" x14ac:dyDescent="0.25">
      <c r="B532" t="str">
        <f t="shared" si="155"/>
        <v/>
      </c>
      <c r="G532" t="str">
        <f t="shared" si="156"/>
        <v/>
      </c>
      <c r="J532" s="77" t="str">
        <f t="shared" si="157"/>
        <v/>
      </c>
      <c r="K532" t="str">
        <f t="shared" si="158"/>
        <v/>
      </c>
      <c r="L532" s="2" t="str">
        <f t="shared" si="159"/>
        <v/>
      </c>
    </row>
    <row r="533" spans="2:12" x14ac:dyDescent="0.25">
      <c r="B533" t="str">
        <f t="shared" si="155"/>
        <v/>
      </c>
      <c r="G533" t="str">
        <f t="shared" si="156"/>
        <v/>
      </c>
      <c r="J533" s="77" t="str">
        <f t="shared" si="157"/>
        <v/>
      </c>
      <c r="K533" t="str">
        <f t="shared" si="158"/>
        <v/>
      </c>
      <c r="L533" s="2" t="str">
        <f t="shared" si="159"/>
        <v/>
      </c>
    </row>
    <row r="534" spans="2:12" x14ac:dyDescent="0.25">
      <c r="B534" t="str">
        <f t="shared" si="155"/>
        <v/>
      </c>
      <c r="G534" t="str">
        <f t="shared" si="156"/>
        <v/>
      </c>
      <c r="J534" s="77" t="str">
        <f t="shared" si="157"/>
        <v/>
      </c>
      <c r="K534" t="str">
        <f t="shared" si="158"/>
        <v/>
      </c>
      <c r="L534" s="2" t="str">
        <f t="shared" si="159"/>
        <v/>
      </c>
    </row>
    <row r="535" spans="2:12" x14ac:dyDescent="0.25">
      <c r="B535" t="str">
        <f t="shared" si="155"/>
        <v/>
      </c>
      <c r="G535" t="str">
        <f t="shared" si="156"/>
        <v/>
      </c>
      <c r="J535" s="77" t="str">
        <f t="shared" si="157"/>
        <v/>
      </c>
      <c r="K535" t="str">
        <f t="shared" si="158"/>
        <v/>
      </c>
      <c r="L535" s="2" t="str">
        <f t="shared" si="159"/>
        <v/>
      </c>
    </row>
    <row r="536" spans="2:12" x14ac:dyDescent="0.25">
      <c r="B536" t="str">
        <f t="shared" si="155"/>
        <v/>
      </c>
      <c r="G536" t="str">
        <f t="shared" si="156"/>
        <v/>
      </c>
      <c r="J536" s="77" t="str">
        <f t="shared" si="157"/>
        <v/>
      </c>
      <c r="K536" t="str">
        <f t="shared" si="158"/>
        <v/>
      </c>
      <c r="L536" s="2" t="str">
        <f t="shared" si="159"/>
        <v/>
      </c>
    </row>
    <row r="537" spans="2:12" x14ac:dyDescent="0.25">
      <c r="B537" t="str">
        <f t="shared" si="155"/>
        <v/>
      </c>
      <c r="G537" t="str">
        <f t="shared" si="156"/>
        <v/>
      </c>
      <c r="J537" s="77" t="str">
        <f t="shared" si="157"/>
        <v/>
      </c>
      <c r="K537" t="str">
        <f t="shared" si="158"/>
        <v/>
      </c>
      <c r="L537" s="2" t="str">
        <f t="shared" si="159"/>
        <v/>
      </c>
    </row>
    <row r="538" spans="2:12" x14ac:dyDescent="0.25">
      <c r="B538" t="str">
        <f t="shared" si="155"/>
        <v/>
      </c>
      <c r="G538" t="str">
        <f t="shared" si="156"/>
        <v/>
      </c>
      <c r="J538" s="77" t="str">
        <f t="shared" si="157"/>
        <v/>
      </c>
      <c r="K538" t="str">
        <f t="shared" si="158"/>
        <v/>
      </c>
      <c r="L538" s="2" t="str">
        <f t="shared" si="159"/>
        <v/>
      </c>
    </row>
    <row r="539" spans="2:12" x14ac:dyDescent="0.25">
      <c r="B539" t="str">
        <f t="shared" si="155"/>
        <v/>
      </c>
      <c r="G539" t="str">
        <f t="shared" si="156"/>
        <v/>
      </c>
      <c r="J539" s="77" t="str">
        <f t="shared" si="157"/>
        <v/>
      </c>
      <c r="K539" t="str">
        <f t="shared" si="158"/>
        <v/>
      </c>
      <c r="L539" s="2" t="str">
        <f t="shared" si="159"/>
        <v/>
      </c>
    </row>
    <row r="540" spans="2:12" x14ac:dyDescent="0.25">
      <c r="B540" t="str">
        <f t="shared" si="155"/>
        <v/>
      </c>
      <c r="G540" t="str">
        <f t="shared" si="156"/>
        <v/>
      </c>
      <c r="J540" s="77" t="str">
        <f t="shared" si="157"/>
        <v/>
      </c>
      <c r="K540" t="str">
        <f t="shared" si="158"/>
        <v/>
      </c>
      <c r="L540" s="2" t="str">
        <f t="shared" si="159"/>
        <v/>
      </c>
    </row>
    <row r="541" spans="2:12" x14ac:dyDescent="0.25">
      <c r="B541" t="str">
        <f t="shared" si="155"/>
        <v/>
      </c>
      <c r="G541" t="str">
        <f t="shared" si="156"/>
        <v/>
      </c>
      <c r="J541" s="77" t="str">
        <f t="shared" si="157"/>
        <v/>
      </c>
      <c r="K541" t="str">
        <f t="shared" si="158"/>
        <v/>
      </c>
      <c r="L541" s="2" t="str">
        <f t="shared" si="159"/>
        <v/>
      </c>
    </row>
    <row r="542" spans="2:12" x14ac:dyDescent="0.25">
      <c r="B542" t="str">
        <f t="shared" si="155"/>
        <v/>
      </c>
      <c r="G542" t="str">
        <f t="shared" si="156"/>
        <v/>
      </c>
      <c r="J542" s="77" t="str">
        <f t="shared" si="157"/>
        <v/>
      </c>
      <c r="K542" t="str">
        <f t="shared" si="158"/>
        <v/>
      </c>
      <c r="L542" s="2" t="str">
        <f t="shared" si="159"/>
        <v/>
      </c>
    </row>
  </sheetData>
  <sheetProtection algorithmName="SHA-512" hashValue="OvpUTiIeVOXB6n0pKY3e5TjVINRVdkHUYBfySAo7mvwPlR8V4KEHDSAu/JLBvN2CJB/FZA3O+7guSzbL6L2ucg==" saltValue="I7pyyUcNQChme7WxE4/ltg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542">
    <cfRule type="cellIs" dxfId="5" priority="2" stopIfTrue="1" operator="equal">
      <formula>"Var"</formula>
    </cfRule>
  </conditionalFormatting>
  <conditionalFormatting sqref="A43:A342">
    <cfRule type="expression" dxfId="4" priority="1" stopIfTrue="1">
      <formula>AG43&gt;1</formula>
    </cfRule>
    <cfRule type="expression" dxfId="3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2018, created by Steve Gault</oddFooter>
  </headerFooter>
  <rowBreaks count="2" manualBreakCount="2">
    <brk id="76" max="10" man="1"/>
    <brk id="12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Scoring No JV</vt:lpstr>
      <vt:lpstr>Revision History</vt:lpstr>
      <vt:lpstr>_Abb1</vt:lpstr>
      <vt:lpstr>_Abb2</vt:lpstr>
      <vt:lpstr>_Abb3</vt:lpstr>
      <vt:lpstr>_Abb4</vt:lpstr>
      <vt:lpstr>_Abb5</vt:lpstr>
      <vt:lpstr>AllRunnersNoJV</vt:lpstr>
      <vt:lpstr>NumRunners1</vt:lpstr>
      <vt:lpstr>NumRunners2</vt:lpstr>
      <vt:lpstr>NumRunners3</vt:lpstr>
      <vt:lpstr>NumRunners4</vt:lpstr>
      <vt:lpstr>NumRunners5</vt:lpstr>
      <vt:lpstr>'Scoring No JV'!Print_Area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No JV'!Print_Titles</vt:lpstr>
      <vt:lpstr>'Scoring Summary'!Print_Titles</vt:lpstr>
      <vt:lpstr>RunnerTable</vt:lpstr>
      <vt:lpstr>'Scoring No JV'!ScoringTable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2018-09-05T15:19:31Z</dcterms:modified>
</cp:coreProperties>
</file>