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g1+bS3/NSiGMEZ3g6v39TO3vkPbM/BWgX3eYuxa4WPDBpefb57o4uXbKkTRYHmSN8XbHZErwBXsfzo0bm0Kc4w==" workbookSaltValue="gu93atoUXw5I2LJzq7Se0A==" workbookSpinCount="100000" lockStructure="1"/>
  <bookViews>
    <workbookView xWindow="120" yWindow="120" windowWidth="15180" windowHeight="8840" tabRatio="700" activeTab="8"/>
  </bookViews>
  <sheets>
    <sheet name="Meet Info" sheetId="1" r:id="rId1"/>
    <sheet name="Team 1" sheetId="2" r:id="rId2"/>
    <sheet name="Team 2" sheetId="5" r:id="rId3"/>
    <sheet name="Team 3" sheetId="6" state="hidden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Runners'!$A$5:$F$258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2" i="8" l="1"/>
  <c r="AM5" i="8" l="1"/>
  <c r="A205" i="9"/>
  <c r="E205" i="9" s="1"/>
  <c r="F205" i="9" s="1"/>
  <c r="B205" i="9"/>
  <c r="C205" i="9"/>
  <c r="A206" i="9"/>
  <c r="E206" i="9" s="1"/>
  <c r="F206" i="9" s="1"/>
  <c r="B206" i="9"/>
  <c r="C206" i="9"/>
  <c r="A207" i="9"/>
  <c r="E207" i="9" s="1"/>
  <c r="F207" i="9" s="1"/>
  <c r="B207" i="9"/>
  <c r="C207" i="9"/>
  <c r="A208" i="9"/>
  <c r="E208" i="9" s="1"/>
  <c r="F208" i="9" s="1"/>
  <c r="B208" i="9"/>
  <c r="C208" i="9"/>
  <c r="A209" i="9"/>
  <c r="E209" i="9" s="1"/>
  <c r="F209" i="9" s="1"/>
  <c r="B209" i="9"/>
  <c r="C209" i="9"/>
  <c r="A210" i="9"/>
  <c r="E210" i="9" s="1"/>
  <c r="F210" i="9" s="1"/>
  <c r="B210" i="9"/>
  <c r="C210" i="9"/>
  <c r="A211" i="9"/>
  <c r="E211" i="9" s="1"/>
  <c r="F211" i="9" s="1"/>
  <c r="B211" i="9"/>
  <c r="C211" i="9"/>
  <c r="A212" i="9"/>
  <c r="E212" i="9" s="1"/>
  <c r="F212" i="9" s="1"/>
  <c r="B212" i="9"/>
  <c r="C212" i="9"/>
  <c r="A213" i="9"/>
  <c r="E213" i="9" s="1"/>
  <c r="F213" i="9" s="1"/>
  <c r="B213" i="9"/>
  <c r="C213" i="9"/>
  <c r="A214" i="9"/>
  <c r="E214" i="9" s="1"/>
  <c r="F214" i="9" s="1"/>
  <c r="B214" i="9"/>
  <c r="C214" i="9"/>
  <c r="A215" i="9"/>
  <c r="E215" i="9" s="1"/>
  <c r="F215" i="9" s="1"/>
  <c r="B215" i="9"/>
  <c r="C215" i="9"/>
  <c r="A216" i="9"/>
  <c r="E216" i="9" s="1"/>
  <c r="F216" i="9" s="1"/>
  <c r="B216" i="9"/>
  <c r="C216" i="9"/>
  <c r="A217" i="9"/>
  <c r="E217" i="9" s="1"/>
  <c r="F217" i="9" s="1"/>
  <c r="B217" i="9"/>
  <c r="C217" i="9"/>
  <c r="A218" i="9"/>
  <c r="E218" i="9" s="1"/>
  <c r="F218" i="9" s="1"/>
  <c r="B218" i="9"/>
  <c r="C218" i="9"/>
  <c r="A219" i="9"/>
  <c r="E219" i="9" s="1"/>
  <c r="F219" i="9" s="1"/>
  <c r="B219" i="9"/>
  <c r="C219" i="9"/>
  <c r="A220" i="9"/>
  <c r="E220" i="9" s="1"/>
  <c r="F220" i="9" s="1"/>
  <c r="B220" i="9"/>
  <c r="C220" i="9"/>
  <c r="A221" i="9"/>
  <c r="B221" i="9"/>
  <c r="C221" i="9"/>
  <c r="E221" i="9"/>
  <c r="F221" i="9" s="1"/>
  <c r="A222" i="9"/>
  <c r="B222" i="9"/>
  <c r="C222" i="9"/>
  <c r="E222" i="9"/>
  <c r="F222" i="9" s="1"/>
  <c r="A223" i="9"/>
  <c r="B223" i="9"/>
  <c r="C223" i="9"/>
  <c r="E223" i="9"/>
  <c r="F223" i="9" s="1"/>
  <c r="A224" i="9"/>
  <c r="E224" i="9" s="1"/>
  <c r="F224" i="9" s="1"/>
  <c r="B224" i="9"/>
  <c r="C224" i="9"/>
  <c r="A225" i="9"/>
  <c r="E225" i="9" s="1"/>
  <c r="F225" i="9" s="1"/>
  <c r="B225" i="9"/>
  <c r="C225" i="9"/>
  <c r="A226" i="9"/>
  <c r="E226" i="9" s="1"/>
  <c r="F226" i="9" s="1"/>
  <c r="B226" i="9"/>
  <c r="C226" i="9"/>
  <c r="A227" i="9"/>
  <c r="E227" i="9" s="1"/>
  <c r="F227" i="9" s="1"/>
  <c r="B227" i="9"/>
  <c r="C227" i="9"/>
  <c r="A228" i="9"/>
  <c r="E228" i="9" s="1"/>
  <c r="F228" i="9" s="1"/>
  <c r="B228" i="9"/>
  <c r="C228" i="9"/>
  <c r="A229" i="9"/>
  <c r="E229" i="9" s="1"/>
  <c r="F229" i="9" s="1"/>
  <c r="B229" i="9"/>
  <c r="C229" i="9"/>
  <c r="A230" i="9"/>
  <c r="E230" i="9" s="1"/>
  <c r="F230" i="9" s="1"/>
  <c r="B230" i="9"/>
  <c r="C230" i="9"/>
  <c r="A231" i="9"/>
  <c r="E231" i="9" s="1"/>
  <c r="F231" i="9" s="1"/>
  <c r="B231" i="9"/>
  <c r="C2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E149" i="9" s="1"/>
  <c r="F149" i="9" s="1"/>
  <c r="B149" i="9"/>
  <c r="C149" i="9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E153" i="9" s="1"/>
  <c r="F153" i="9" s="1"/>
  <c r="B153" i="9"/>
  <c r="C153" i="9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E161" i="9" s="1"/>
  <c r="F161" i="9" s="1"/>
  <c r="B161" i="9"/>
  <c r="C161" i="9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E165" i="9" s="1"/>
  <c r="F165" i="9" s="1"/>
  <c r="B165" i="9"/>
  <c r="C165" i="9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E169" i="9" s="1"/>
  <c r="F169" i="9" s="1"/>
  <c r="B169" i="9"/>
  <c r="C169" i="9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E198" i="9" s="1"/>
  <c r="F198" i="9" s="1"/>
  <c r="B198" i="9"/>
  <c r="C198" i="9"/>
  <c r="A199" i="9"/>
  <c r="E199" i="9" s="1"/>
  <c r="F199" i="9" s="1"/>
  <c r="B199" i="9"/>
  <c r="C199" i="9"/>
  <c r="A200" i="9"/>
  <c r="E200" i="9" s="1"/>
  <c r="F200" i="9" s="1"/>
  <c r="B200" i="9"/>
  <c r="C200" i="9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E47" i="9" s="1"/>
  <c r="F47" i="9" s="1"/>
  <c r="B47" i="9"/>
  <c r="C47" i="9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E51" i="9" s="1"/>
  <c r="F51" i="9" s="1"/>
  <c r="B51" i="9"/>
  <c r="C51" i="9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E55" i="9" s="1"/>
  <c r="F55" i="9" s="1"/>
  <c r="B55" i="9"/>
  <c r="C55" i="9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E63" i="9" s="1"/>
  <c r="F63" i="9" s="1"/>
  <c r="B63" i="9"/>
  <c r="C63" i="9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E67" i="9" s="1"/>
  <c r="F67" i="9" s="1"/>
  <c r="B67" i="9"/>
  <c r="C67" i="9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E71" i="9" s="1"/>
  <c r="F71" i="9" s="1"/>
  <c r="B71" i="9"/>
  <c r="C71" i="9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E79" i="9" s="1"/>
  <c r="F79" i="9" s="1"/>
  <c r="B79" i="9"/>
  <c r="C79" i="9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E83" i="9" s="1"/>
  <c r="F83" i="9" s="1"/>
  <c r="B83" i="9"/>
  <c r="C83" i="9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E87" i="9" s="1"/>
  <c r="F87" i="9" s="1"/>
  <c r="B87" i="9"/>
  <c r="C87" i="9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E95" i="9" s="1"/>
  <c r="F95" i="9" s="1"/>
  <c r="B95" i="9"/>
  <c r="C95" i="9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E99" i="9" s="1"/>
  <c r="F99" i="9" s="1"/>
  <c r="B99" i="9"/>
  <c r="C99" i="9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E103" i="9" s="1"/>
  <c r="F103" i="9" s="1"/>
  <c r="B103" i="9"/>
  <c r="C103" i="9"/>
  <c r="A104" i="9"/>
  <c r="E104" i="9" s="1"/>
  <c r="F104" i="9" s="1"/>
  <c r="B104" i="9"/>
  <c r="C104" i="9"/>
  <c r="A106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C74" i="6"/>
  <c r="D74" i="6"/>
  <c r="E74" i="6"/>
  <c r="F74" i="6"/>
  <c r="G74" i="6"/>
  <c r="H74" i="6"/>
  <c r="C75" i="6"/>
  <c r="D75" i="6"/>
  <c r="E75" i="6"/>
  <c r="F75" i="6"/>
  <c r="G75" i="6"/>
  <c r="H75" i="6"/>
  <c r="C76" i="6"/>
  <c r="D76" i="6"/>
  <c r="E76" i="6"/>
  <c r="F76" i="6"/>
  <c r="G76" i="6"/>
  <c r="H76" i="6"/>
  <c r="C77" i="6"/>
  <c r="D77" i="6"/>
  <c r="E77" i="6"/>
  <c r="F77" i="6"/>
  <c r="G77" i="6"/>
  <c r="H77" i="6"/>
  <c r="C78" i="6"/>
  <c r="D78" i="6"/>
  <c r="E78" i="6"/>
  <c r="F78" i="6"/>
  <c r="G78" i="6"/>
  <c r="H78" i="6"/>
  <c r="C79" i="6"/>
  <c r="D79" i="6"/>
  <c r="E79" i="6"/>
  <c r="F79" i="6"/>
  <c r="G79" i="6"/>
  <c r="H79" i="6"/>
  <c r="C80" i="6"/>
  <c r="D80" i="6"/>
  <c r="E80" i="6"/>
  <c r="F80" i="6"/>
  <c r="G80" i="6"/>
  <c r="H80" i="6"/>
  <c r="C81" i="6"/>
  <c r="D81" i="6"/>
  <c r="E81" i="6"/>
  <c r="F81" i="6"/>
  <c r="G81" i="6"/>
  <c r="H81" i="6"/>
  <c r="C82" i="6"/>
  <c r="D82" i="6"/>
  <c r="E82" i="6"/>
  <c r="F82" i="6"/>
  <c r="G82" i="6"/>
  <c r="H82" i="6"/>
  <c r="C83" i="6"/>
  <c r="D83" i="6"/>
  <c r="E83" i="6"/>
  <c r="F83" i="6"/>
  <c r="G83" i="6"/>
  <c r="H83" i="6"/>
  <c r="C84" i="6"/>
  <c r="D84" i="6"/>
  <c r="E84" i="6"/>
  <c r="F84" i="6"/>
  <c r="G84" i="6"/>
  <c r="H84" i="6"/>
  <c r="C85" i="6"/>
  <c r="D85" i="6"/>
  <c r="E85" i="6"/>
  <c r="F85" i="6"/>
  <c r="G85" i="6"/>
  <c r="H85" i="6"/>
  <c r="C86" i="6"/>
  <c r="D86" i="6"/>
  <c r="E86" i="6"/>
  <c r="F86" i="6"/>
  <c r="G86" i="6"/>
  <c r="H86" i="6"/>
  <c r="C87" i="6"/>
  <c r="D87" i="6"/>
  <c r="E87" i="6"/>
  <c r="F87" i="6"/>
  <c r="G87" i="6"/>
  <c r="H87" i="6"/>
  <c r="C88" i="6"/>
  <c r="D88" i="6"/>
  <c r="E88" i="6"/>
  <c r="F88" i="6"/>
  <c r="G88" i="6"/>
  <c r="H88" i="6"/>
  <c r="C89" i="6"/>
  <c r="D89" i="6"/>
  <c r="E89" i="6"/>
  <c r="F89" i="6"/>
  <c r="G89" i="6"/>
  <c r="H89" i="6"/>
  <c r="C90" i="6"/>
  <c r="D90" i="6"/>
  <c r="E90" i="6"/>
  <c r="F90" i="6"/>
  <c r="G90" i="6"/>
  <c r="H90" i="6"/>
  <c r="C91" i="6"/>
  <c r="D91" i="6"/>
  <c r="E91" i="6"/>
  <c r="F91" i="6"/>
  <c r="G91" i="6"/>
  <c r="H91" i="6"/>
  <c r="C92" i="6"/>
  <c r="D92" i="6"/>
  <c r="E92" i="6"/>
  <c r="F92" i="6"/>
  <c r="G92" i="6"/>
  <c r="H92" i="6"/>
  <c r="C93" i="6"/>
  <c r="D93" i="6"/>
  <c r="E93" i="6"/>
  <c r="F93" i="6"/>
  <c r="G93" i="6"/>
  <c r="H93" i="6"/>
  <c r="C94" i="6"/>
  <c r="D94" i="6"/>
  <c r="E94" i="6"/>
  <c r="F94" i="6"/>
  <c r="G94" i="6"/>
  <c r="H94" i="6"/>
  <c r="C95" i="6"/>
  <c r="D95" i="6"/>
  <c r="E95" i="6"/>
  <c r="F95" i="6"/>
  <c r="G95" i="6"/>
  <c r="H95" i="6"/>
  <c r="C96" i="6"/>
  <c r="D96" i="6"/>
  <c r="E96" i="6"/>
  <c r="F96" i="6"/>
  <c r="G96" i="6"/>
  <c r="H96" i="6"/>
  <c r="C97" i="6"/>
  <c r="D97" i="6"/>
  <c r="E97" i="6"/>
  <c r="F97" i="6"/>
  <c r="G97" i="6"/>
  <c r="H97" i="6"/>
  <c r="C98" i="6"/>
  <c r="D98" i="6"/>
  <c r="E98" i="6"/>
  <c r="F98" i="6"/>
  <c r="G98" i="6"/>
  <c r="H98" i="6"/>
  <c r="C99" i="6"/>
  <c r="D99" i="6"/>
  <c r="E99" i="6"/>
  <c r="F99" i="6"/>
  <c r="G99" i="6"/>
  <c r="H99" i="6"/>
  <c r="C100" i="6"/>
  <c r="D100" i="6"/>
  <c r="E100" i="6"/>
  <c r="F100" i="6"/>
  <c r="G100" i="6"/>
  <c r="H100" i="6"/>
  <c r="C101" i="6"/>
  <c r="D101" i="6"/>
  <c r="E101" i="6"/>
  <c r="F101" i="6"/>
  <c r="G101" i="6"/>
  <c r="H101" i="6"/>
  <c r="C102" i="6"/>
  <c r="D102" i="6"/>
  <c r="E102" i="6"/>
  <c r="F102" i="6"/>
  <c r="G102" i="6"/>
  <c r="H102" i="6"/>
  <c r="C103" i="6"/>
  <c r="D103" i="6"/>
  <c r="E103" i="6"/>
  <c r="F103" i="6"/>
  <c r="G103" i="6"/>
  <c r="H103" i="6"/>
  <c r="C104" i="6"/>
  <c r="D104" i="6"/>
  <c r="E104" i="6"/>
  <c r="F104" i="6"/>
  <c r="G104" i="6"/>
  <c r="H104" i="6"/>
  <c r="A106" i="5"/>
  <c r="L23" i="8" s="1"/>
  <c r="C10" i="5"/>
  <c r="D110" i="9" s="1"/>
  <c r="D10" i="5"/>
  <c r="E10" i="5"/>
  <c r="F10" i="5"/>
  <c r="G10" i="5"/>
  <c r="H10" i="5"/>
  <c r="C11" i="5"/>
  <c r="D111" i="9" s="1"/>
  <c r="D11" i="5"/>
  <c r="C12" i="5"/>
  <c r="D112" i="9" s="1"/>
  <c r="D12" i="5"/>
  <c r="C13" i="5"/>
  <c r="D113" i="9" s="1"/>
  <c r="D13" i="5"/>
  <c r="C14" i="5"/>
  <c r="D114" i="9" s="1"/>
  <c r="D14" i="5"/>
  <c r="E14" i="5"/>
  <c r="F14" i="5"/>
  <c r="G14" i="5"/>
  <c r="H14" i="5"/>
  <c r="C15" i="5"/>
  <c r="D115" i="9" s="1"/>
  <c r="D15" i="5"/>
  <c r="C16" i="5"/>
  <c r="D116" i="9" s="1"/>
  <c r="D16" i="5"/>
  <c r="C17" i="5"/>
  <c r="D117" i="9" s="1"/>
  <c r="D17" i="5"/>
  <c r="C18" i="5"/>
  <c r="D118" i="9" s="1"/>
  <c r="D18" i="5"/>
  <c r="C19" i="5"/>
  <c r="D119" i="9" s="1"/>
  <c r="D19" i="5"/>
  <c r="C20" i="5"/>
  <c r="D120" i="9" s="1"/>
  <c r="D20" i="5"/>
  <c r="C21" i="5"/>
  <c r="D121" i="9" s="1"/>
  <c r="D21" i="5"/>
  <c r="C22" i="5"/>
  <c r="D122" i="9" s="1"/>
  <c r="D22" i="5"/>
  <c r="C23" i="5"/>
  <c r="D123" i="9" s="1"/>
  <c r="D23" i="5"/>
  <c r="C24" i="5"/>
  <c r="D124" i="9" s="1"/>
  <c r="D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128" i="9" s="1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C12" i="2"/>
  <c r="D12" i="9" s="1"/>
  <c r="D12" i="2"/>
  <c r="C13" i="2"/>
  <c r="D13" i="9" s="1"/>
  <c r="D13" i="2"/>
  <c r="C14" i="2"/>
  <c r="D14" i="9" s="1"/>
  <c r="D14" i="2"/>
  <c r="C15" i="2"/>
  <c r="D15" i="9" s="1"/>
  <c r="D15" i="2"/>
  <c r="C16" i="2"/>
  <c r="D16" i="9" s="1"/>
  <c r="D16" i="2"/>
  <c r="E16" i="2"/>
  <c r="F16" i="2"/>
  <c r="G16" i="2"/>
  <c r="H16" i="2"/>
  <c r="C17" i="2"/>
  <c r="D17" i="9" s="1"/>
  <c r="D17" i="2"/>
  <c r="E17" i="2"/>
  <c r="F17" i="2"/>
  <c r="G17" i="2"/>
  <c r="H17" i="2"/>
  <c r="C18" i="2"/>
  <c r="D18" i="9" s="1"/>
  <c r="D18" i="2"/>
  <c r="C19" i="2"/>
  <c r="D19" i="9" s="1"/>
  <c r="D19" i="2"/>
  <c r="C20" i="2"/>
  <c r="D20" i="9" s="1"/>
  <c r="D20" i="2"/>
  <c r="E20" i="2"/>
  <c r="F20" i="2"/>
  <c r="G20" i="2"/>
  <c r="H20" i="2"/>
  <c r="C21" i="2"/>
  <c r="D21" i="9" s="1"/>
  <c r="D21" i="2"/>
  <c r="E21" i="2"/>
  <c r="F21" i="2"/>
  <c r="G21" i="2"/>
  <c r="H21" i="2"/>
  <c r="C22" i="2"/>
  <c r="D22" i="9" s="1"/>
  <c r="D22" i="2"/>
  <c r="E22" i="2"/>
  <c r="F22" i="2"/>
  <c r="G22" i="2"/>
  <c r="H22" i="2"/>
  <c r="C23" i="2"/>
  <c r="D23" i="9" s="1"/>
  <c r="D23" i="2"/>
  <c r="E23" i="2"/>
  <c r="F23" i="2"/>
  <c r="G23" i="2"/>
  <c r="H23" i="2"/>
  <c r="C24" i="2"/>
  <c r="D24" i="9" s="1"/>
  <c r="D24" i="2"/>
  <c r="E24" i="2"/>
  <c r="F24" i="2"/>
  <c r="G24" i="2"/>
  <c r="H24" i="2"/>
  <c r="C25" i="2"/>
  <c r="D25" i="9" s="1"/>
  <c r="D25" i="2"/>
  <c r="E25" i="2"/>
  <c r="F25" i="2"/>
  <c r="G25" i="2"/>
  <c r="H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9" s="1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A143" i="9"/>
  <c r="E143" i="9" s="1"/>
  <c r="F143" i="9" s="1"/>
  <c r="A142" i="9"/>
  <c r="E142" i="9"/>
  <c r="F142" i="9" s="1"/>
  <c r="A141" i="9"/>
  <c r="E141" i="9" s="1"/>
  <c r="F141" i="9" s="1"/>
  <c r="A140" i="9"/>
  <c r="E140" i="9"/>
  <c r="F140" i="9" s="1"/>
  <c r="A139" i="9"/>
  <c r="E139" i="9" s="1"/>
  <c r="F139" i="9" s="1"/>
  <c r="A138" i="9"/>
  <c r="E138" i="9"/>
  <c r="F138" i="9" s="1"/>
  <c r="A137" i="9"/>
  <c r="E137" i="9" s="1"/>
  <c r="F137" i="9" s="1"/>
  <c r="A136" i="9"/>
  <c r="E136" i="9"/>
  <c r="F136" i="9" s="1"/>
  <c r="A135" i="9"/>
  <c r="E135" i="9" s="1"/>
  <c r="F135" i="9" s="1"/>
  <c r="A134" i="9"/>
  <c r="E134" i="9"/>
  <c r="F134" i="9" s="1"/>
  <c r="A133" i="9"/>
  <c r="E133" i="9" s="1"/>
  <c r="F133" i="9" s="1"/>
  <c r="A132" i="9"/>
  <c r="E132" i="9"/>
  <c r="F132" i="9" s="1"/>
  <c r="A131" i="9"/>
  <c r="E131" i="9" s="1"/>
  <c r="F131" i="9" s="1"/>
  <c r="A130" i="9"/>
  <c r="E130" i="9"/>
  <c r="F130" i="9" s="1"/>
  <c r="A129" i="9"/>
  <c r="E129" i="9" s="1"/>
  <c r="F129" i="9" s="1"/>
  <c r="A128" i="9"/>
  <c r="E128" i="9"/>
  <c r="F128" i="9" s="1"/>
  <c r="A127" i="9"/>
  <c r="E127" i="9" s="1"/>
  <c r="F127" i="9" s="1"/>
  <c r="A126" i="9"/>
  <c r="E126" i="9"/>
  <c r="F126" i="9" s="1"/>
  <c r="A125" i="9"/>
  <c r="E125" i="9" s="1"/>
  <c r="F125" i="9" s="1"/>
  <c r="A124" i="9"/>
  <c r="E124" i="9" s="1"/>
  <c r="F124" i="9" s="1"/>
  <c r="A123" i="9"/>
  <c r="A122" i="9"/>
  <c r="E122" i="9"/>
  <c r="F122" i="9" s="1"/>
  <c r="A121" i="9"/>
  <c r="A120" i="9"/>
  <c r="A119" i="9"/>
  <c r="A118" i="9"/>
  <c r="A117" i="9"/>
  <c r="A116" i="9"/>
  <c r="A115" i="9"/>
  <c r="A114" i="9"/>
  <c r="E114" i="9"/>
  <c r="F114" i="9" s="1"/>
  <c r="A113" i="9"/>
  <c r="A112" i="9"/>
  <c r="A111" i="9"/>
  <c r="A110" i="9"/>
  <c r="A105" i="9"/>
  <c r="A106" i="9"/>
  <c r="A107" i="9"/>
  <c r="A108" i="9"/>
  <c r="A109" i="9"/>
  <c r="E110" i="9"/>
  <c r="F110" i="9" s="1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E21" i="9"/>
  <c r="F21" i="9" s="1"/>
  <c r="A20" i="9"/>
  <c r="E20" i="9" s="1"/>
  <c r="F20" i="9" s="1"/>
  <c r="A19" i="9"/>
  <c r="E19" i="9" s="1"/>
  <c r="F19" i="9" s="1"/>
  <c r="A18" i="9"/>
  <c r="E18" i="9" s="1"/>
  <c r="F18" i="9" s="1"/>
  <c r="A17" i="9"/>
  <c r="E17" i="9"/>
  <c r="F17" i="9" s="1"/>
  <c r="A16" i="9"/>
  <c r="E16" i="9" s="1"/>
  <c r="F16" i="9" s="1"/>
  <c r="A15" i="9"/>
  <c r="A14" i="9"/>
  <c r="A13" i="9"/>
  <c r="A12" i="9"/>
  <c r="A11" i="9"/>
  <c r="A10" i="9"/>
  <c r="A9" i="9"/>
  <c r="A5" i="9"/>
  <c r="A6" i="9"/>
  <c r="A7" i="9"/>
  <c r="A8" i="9"/>
  <c r="B131" i="9"/>
  <c r="C131" i="9"/>
  <c r="B132" i="9"/>
  <c r="C132" i="9"/>
  <c r="B133" i="9"/>
  <c r="C133" i="9"/>
  <c r="B134" i="9"/>
  <c r="C134" i="9"/>
  <c r="B135" i="9"/>
  <c r="C135" i="9"/>
  <c r="D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32" i="9"/>
  <c r="A233" i="9"/>
  <c r="E233" i="9" s="1"/>
  <c r="F233" i="9" s="1"/>
  <c r="A234" i="9"/>
  <c r="E234" i="9" s="1"/>
  <c r="F234" i="9" s="1"/>
  <c r="A235" i="9"/>
  <c r="E235" i="9" s="1"/>
  <c r="F235" i="9" s="1"/>
  <c r="A236" i="9"/>
  <c r="E236" i="9" s="1"/>
  <c r="F236" i="9" s="1"/>
  <c r="A237" i="9"/>
  <c r="E237" i="9" s="1"/>
  <c r="F237" i="9" s="1"/>
  <c r="C233" i="9"/>
  <c r="C8" i="9"/>
  <c r="C106" i="9"/>
  <c r="C105" i="9"/>
  <c r="C9" i="9"/>
  <c r="C236" i="9"/>
  <c r="C109" i="9"/>
  <c r="C237" i="9"/>
  <c r="C6" i="9"/>
  <c r="C107" i="9"/>
  <c r="C108" i="9"/>
  <c r="C7" i="9"/>
  <c r="C10" i="9"/>
  <c r="C5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C110" i="9"/>
  <c r="C232" i="9"/>
  <c r="C235" i="9"/>
  <c r="C234" i="9"/>
  <c r="C111" i="9"/>
  <c r="C112" i="9"/>
  <c r="C115" i="9"/>
  <c r="C113" i="9"/>
  <c r="C116" i="9"/>
  <c r="C123" i="9"/>
  <c r="C121" i="9"/>
  <c r="C122" i="9"/>
  <c r="C120" i="9"/>
  <c r="C119" i="9"/>
  <c r="C124" i="9"/>
  <c r="C117" i="9"/>
  <c r="C1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C14" i="9"/>
  <c r="E232" i="9"/>
  <c r="F232" i="9" s="1"/>
  <c r="C12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2" i="8"/>
  <c r="K33" i="8" s="1"/>
  <c r="L33" i="8"/>
  <c r="L30" i="8"/>
  <c r="L21" i="8"/>
  <c r="L15" i="8"/>
  <c r="I39" i="8"/>
  <c r="J39" i="8"/>
  <c r="J38" i="8"/>
  <c r="H36" i="8"/>
  <c r="I36" i="8"/>
  <c r="J36" i="8"/>
  <c r="J35" i="8"/>
  <c r="H33" i="8"/>
  <c r="I33" i="8"/>
  <c r="H30" i="8"/>
  <c r="I30" i="8"/>
  <c r="J30" i="8"/>
  <c r="I27" i="8"/>
  <c r="J27" i="8"/>
  <c r="H21" i="8"/>
  <c r="I21" i="8"/>
  <c r="J21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258" i="9" s="1"/>
  <c r="B258" i="9"/>
  <c r="C30" i="10"/>
  <c r="D257" i="9" s="1"/>
  <c r="B257" i="9"/>
  <c r="C29" i="10"/>
  <c r="D256" i="9" s="1"/>
  <c r="B256" i="9"/>
  <c r="C28" i="10"/>
  <c r="D255" i="9" s="1"/>
  <c r="B255" i="9"/>
  <c r="C27" i="10"/>
  <c r="D254" i="9" s="1"/>
  <c r="B254" i="9"/>
  <c r="C26" i="10"/>
  <c r="D253" i="9" s="1"/>
  <c r="B253" i="9"/>
  <c r="C25" i="10"/>
  <c r="D252" i="9" s="1"/>
  <c r="B252" i="9"/>
  <c r="C24" i="10"/>
  <c r="D251" i="9" s="1"/>
  <c r="B251" i="9"/>
  <c r="C23" i="10"/>
  <c r="D250" i="9" s="1"/>
  <c r="B250" i="9"/>
  <c r="C22" i="10"/>
  <c r="D249" i="9" s="1"/>
  <c r="B249" i="9"/>
  <c r="C21" i="10"/>
  <c r="D248" i="9" s="1"/>
  <c r="B248" i="9"/>
  <c r="C20" i="10"/>
  <c r="D247" i="9" s="1"/>
  <c r="B247" i="9"/>
  <c r="C19" i="10"/>
  <c r="D246" i="9" s="1"/>
  <c r="B246" i="9"/>
  <c r="C18" i="10"/>
  <c r="D245" i="9" s="1"/>
  <c r="B245" i="9"/>
  <c r="C17" i="10"/>
  <c r="D244" i="9"/>
  <c r="B244" i="9"/>
  <c r="C16" i="10"/>
  <c r="D243" i="9" s="1"/>
  <c r="B243" i="9"/>
  <c r="C15" i="10"/>
  <c r="D242" i="9" s="1"/>
  <c r="B242" i="9"/>
  <c r="C14" i="10"/>
  <c r="D241" i="9" s="1"/>
  <c r="B241" i="9"/>
  <c r="C13" i="10"/>
  <c r="D240" i="9" s="1"/>
  <c r="B240" i="9"/>
  <c r="C12" i="10"/>
  <c r="D239" i="9" s="1"/>
  <c r="B239" i="9"/>
  <c r="C11" i="10"/>
  <c r="D238" i="9" s="1"/>
  <c r="B238" i="9"/>
  <c r="C10" i="10"/>
  <c r="D237" i="9" s="1"/>
  <c r="B237" i="9"/>
  <c r="C9" i="10"/>
  <c r="D236" i="9" s="1"/>
  <c r="B236" i="9"/>
  <c r="C8" i="10"/>
  <c r="D235" i="9" s="1"/>
  <c r="B235" i="9"/>
  <c r="C7" i="10"/>
  <c r="D234" i="9" s="1"/>
  <c r="B234" i="9"/>
  <c r="C6" i="10"/>
  <c r="D233" i="9" s="1"/>
  <c r="B233" i="9"/>
  <c r="C5" i="10"/>
  <c r="D232" i="9" s="1"/>
  <c r="B232" i="9"/>
  <c r="A1" i="10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C5" i="7"/>
  <c r="D205" i="9" s="1"/>
  <c r="C29" i="7"/>
  <c r="D229" i="9" s="1"/>
  <c r="C28" i="7"/>
  <c r="D228" i="9" s="1"/>
  <c r="C27" i="7"/>
  <c r="D227" i="9" s="1"/>
  <c r="C26" i="7"/>
  <c r="D226" i="9" s="1"/>
  <c r="C25" i="7"/>
  <c r="D225" i="9" s="1"/>
  <c r="C24" i="7"/>
  <c r="D224" i="9" s="1"/>
  <c r="C23" i="7"/>
  <c r="D223" i="9" s="1"/>
  <c r="C22" i="7"/>
  <c r="D222" i="9" s="1"/>
  <c r="C21" i="7"/>
  <c r="D221" i="9" s="1"/>
  <c r="C20" i="7"/>
  <c r="D220" i="9" s="1"/>
  <c r="C19" i="7"/>
  <c r="D219" i="9" s="1"/>
  <c r="C18" i="7"/>
  <c r="D218" i="9" s="1"/>
  <c r="C17" i="7"/>
  <c r="D217" i="9" s="1"/>
  <c r="C16" i="7"/>
  <c r="D216" i="9" s="1"/>
  <c r="C15" i="7"/>
  <c r="D215" i="9" s="1"/>
  <c r="C14" i="7"/>
  <c r="D214" i="9" s="1"/>
  <c r="C13" i="7"/>
  <c r="D213" i="9" s="1"/>
  <c r="C12" i="7"/>
  <c r="D212" i="9" s="1"/>
  <c r="C11" i="7"/>
  <c r="D211" i="9" s="1"/>
  <c r="C10" i="7"/>
  <c r="D210" i="9" s="1"/>
  <c r="C9" i="7"/>
  <c r="D209" i="9" s="1"/>
  <c r="C8" i="7"/>
  <c r="D208" i="9" s="1"/>
  <c r="C7" i="7"/>
  <c r="D207" i="9" s="1"/>
  <c r="C6" i="7"/>
  <c r="D206" i="9" s="1"/>
  <c r="C31" i="7"/>
  <c r="D231" i="9" s="1"/>
  <c r="C30" i="7"/>
  <c r="D230" i="9" s="1"/>
  <c r="A4" i="8"/>
  <c r="A3" i="8"/>
  <c r="A1" i="2"/>
  <c r="A1" i="5"/>
  <c r="A1" i="6"/>
  <c r="A1" i="7"/>
  <c r="E15" i="9" l="1"/>
  <c r="F15" i="9" s="1"/>
  <c r="E13" i="9"/>
  <c r="F13" i="9" s="1"/>
  <c r="E11" i="9"/>
  <c r="F11" i="9" s="1"/>
  <c r="J58" i="8" s="1"/>
  <c r="E14" i="9"/>
  <c r="F14" i="9" s="1"/>
  <c r="J54" i="8" s="1"/>
  <c r="E10" i="9"/>
  <c r="F10" i="9" s="1"/>
  <c r="E12" i="9"/>
  <c r="F12" i="9" s="1"/>
  <c r="E123" i="9"/>
  <c r="F123" i="9" s="1"/>
  <c r="E121" i="9"/>
  <c r="F121" i="9" s="1"/>
  <c r="E119" i="9"/>
  <c r="F119" i="9" s="1"/>
  <c r="E120" i="9"/>
  <c r="F120" i="9" s="1"/>
  <c r="J63" i="8" s="1"/>
  <c r="L26" i="8"/>
  <c r="E116" i="9"/>
  <c r="F116" i="9" s="1"/>
  <c r="J65" i="8" s="1"/>
  <c r="E117" i="9"/>
  <c r="F117" i="9" s="1"/>
  <c r="J45" i="8" s="1"/>
  <c r="E118" i="9"/>
  <c r="F118" i="9" s="1"/>
  <c r="J66" i="8" s="1"/>
  <c r="L12" i="8"/>
  <c r="E111" i="9"/>
  <c r="F111" i="9" s="1"/>
  <c r="E115" i="9"/>
  <c r="F115" i="9" s="1"/>
  <c r="E112" i="9"/>
  <c r="F112" i="9" s="1"/>
  <c r="J51" i="8" s="1"/>
  <c r="E113" i="9"/>
  <c r="F113" i="9" s="1"/>
  <c r="E108" i="9"/>
  <c r="F108" i="9" s="1"/>
  <c r="J69" i="8" s="1"/>
  <c r="L29" i="8"/>
  <c r="K30" i="8" s="1"/>
  <c r="AM6" i="8"/>
  <c r="AM7" i="8" s="1"/>
  <c r="AM8" i="8" s="1"/>
  <c r="J32" i="8"/>
  <c r="J24" i="8"/>
  <c r="J15" i="8"/>
  <c r="AG337" i="8"/>
  <c r="E8" i="9"/>
  <c r="F8" i="9" s="1"/>
  <c r="J62" i="8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J43" i="8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J49" i="8" s="1"/>
  <c r="E109" i="9"/>
  <c r="F109" i="9" s="1"/>
  <c r="E106" i="9"/>
  <c r="F106" i="9" s="1"/>
  <c r="J71" i="8" s="1"/>
  <c r="AG305" i="8"/>
  <c r="AG263" i="8"/>
  <c r="AG252" i="8"/>
  <c r="E5" i="9"/>
  <c r="F5" i="9" s="1"/>
  <c r="J68" i="8" s="1"/>
  <c r="K104" i="8"/>
  <c r="E107" i="9"/>
  <c r="F107" i="9" s="1"/>
  <c r="AG327" i="8"/>
  <c r="AG284" i="8"/>
  <c r="AG241" i="8"/>
  <c r="AG295" i="8"/>
  <c r="E105" i="9"/>
  <c r="F105" i="9" s="1"/>
  <c r="J48" i="8" s="1"/>
  <c r="B43" i="8"/>
  <c r="E7" i="9"/>
  <c r="F7" i="9" s="1"/>
  <c r="J57" i="8" s="1"/>
  <c r="J53" i="8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L11" i="8"/>
  <c r="AI2" i="8"/>
  <c r="AK4" i="8" s="1"/>
  <c r="L20" i="8"/>
  <c r="L14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J83" i="8"/>
  <c r="B83" i="8"/>
  <c r="G82" i="8"/>
  <c r="J81" i="8"/>
  <c r="B81" i="8"/>
  <c r="G80" i="8"/>
  <c r="J79" i="8"/>
  <c r="B79" i="8"/>
  <c r="K78" i="8"/>
  <c r="L77" i="8"/>
  <c r="G76" i="8"/>
  <c r="J75" i="8"/>
  <c r="B75" i="8"/>
  <c r="K74" i="8"/>
  <c r="L73" i="8"/>
  <c r="G72" i="8"/>
  <c r="B71" i="8"/>
  <c r="K70" i="8"/>
  <c r="G68" i="8"/>
  <c r="J67" i="8"/>
  <c r="B67" i="8"/>
  <c r="K66" i="8"/>
  <c r="G64" i="8"/>
  <c r="B63" i="8"/>
  <c r="K62" i="8"/>
  <c r="L61" i="8"/>
  <c r="G60" i="8"/>
  <c r="J59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K65" i="8"/>
  <c r="B64" i="8"/>
  <c r="G63" i="8"/>
  <c r="L62" i="8"/>
  <c r="K61" i="8"/>
  <c r="B60" i="8"/>
  <c r="G59" i="8"/>
  <c r="K57" i="8"/>
  <c r="B56" i="8"/>
  <c r="G55" i="8"/>
  <c r="L54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J72" i="8"/>
  <c r="K71" i="8"/>
  <c r="B70" i="8"/>
  <c r="G69" i="8"/>
  <c r="K67" i="8"/>
  <c r="B66" i="8"/>
  <c r="G65" i="8"/>
  <c r="L64" i="8"/>
  <c r="J64" i="8"/>
  <c r="K63" i="8"/>
  <c r="B62" i="8"/>
  <c r="G61" i="8"/>
  <c r="K59" i="8"/>
  <c r="B58" i="8"/>
  <c r="G57" i="8"/>
  <c r="J56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J77" i="8"/>
  <c r="B73" i="8"/>
  <c r="K68" i="8"/>
  <c r="G66" i="8"/>
  <c r="J61" i="8"/>
  <c r="B57" i="8"/>
  <c r="K52" i="8"/>
  <c r="G50" i="8"/>
  <c r="B49" i="8"/>
  <c r="K48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B61" i="8"/>
  <c r="K56" i="8"/>
  <c r="K53" i="8"/>
  <c r="B53" i="8"/>
  <c r="J52" i="8"/>
  <c r="K51" i="8"/>
  <c r="B50" i="8"/>
  <c r="G49" i="8"/>
  <c r="L48" i="8"/>
  <c r="K47" i="8"/>
  <c r="B47" i="8"/>
  <c r="K46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L83" i="8"/>
  <c r="K76" i="8"/>
  <c r="G74" i="8"/>
  <c r="B65" i="8"/>
  <c r="K60" i="8"/>
  <c r="G58" i="8"/>
  <c r="G54" i="8"/>
  <c r="G52" i="8"/>
  <c r="B51" i="8"/>
  <c r="K50" i="8"/>
  <c r="G48" i="8"/>
  <c r="L46" i="8"/>
  <c r="J46" i="8"/>
  <c r="K45" i="8"/>
  <c r="B45" i="8"/>
  <c r="J44" i="8"/>
  <c r="K182" i="8"/>
  <c r="L145" i="8"/>
  <c r="J129" i="8"/>
  <c r="K120" i="8"/>
  <c r="G102" i="8"/>
  <c r="B93" i="8"/>
  <c r="J73" i="8"/>
  <c r="K64" i="8"/>
  <c r="B52" i="8"/>
  <c r="K49" i="8"/>
  <c r="G47" i="8"/>
  <c r="L44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L59" i="8"/>
  <c r="G53" i="8"/>
  <c r="L50" i="8"/>
  <c r="G46" i="8"/>
  <c r="L131" i="8"/>
  <c r="G43" i="8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J50" i="8" l="1"/>
  <c r="L60" i="8"/>
  <c r="L52" i="8"/>
  <c r="J60" i="8"/>
  <c r="L68" i="8"/>
  <c r="W68" i="8" s="1"/>
  <c r="X68" i="8" s="1"/>
  <c r="L43" i="8"/>
  <c r="Q43" i="8" s="1"/>
  <c r="L63" i="8"/>
  <c r="Q63" i="8" s="1"/>
  <c r="R63" i="8" s="1"/>
  <c r="L65" i="8"/>
  <c r="Q65" i="8" s="1"/>
  <c r="R65" i="8" s="1"/>
  <c r="L69" i="8"/>
  <c r="AE69" i="8" s="1"/>
  <c r="AF69" i="8" s="1"/>
  <c r="L66" i="8"/>
  <c r="S66" i="8" s="1"/>
  <c r="T66" i="8" s="1"/>
  <c r="J47" i="8"/>
  <c r="L45" i="8"/>
  <c r="AE45" i="8" s="1"/>
  <c r="L56" i="8"/>
  <c r="AE56" i="8" s="1"/>
  <c r="AF56" i="8" s="1"/>
  <c r="L51" i="8"/>
  <c r="AE51" i="8" s="1"/>
  <c r="AF51" i="8" s="1"/>
  <c r="J55" i="8"/>
  <c r="L47" i="8"/>
  <c r="AC47" i="8" s="1"/>
  <c r="K29" i="8"/>
  <c r="L71" i="8"/>
  <c r="Y71" i="8" s="1"/>
  <c r="L58" i="8"/>
  <c r="AE58" i="8" s="1"/>
  <c r="AF58" i="8" s="1"/>
  <c r="L49" i="8"/>
  <c r="O49" i="8" s="1"/>
  <c r="K36" i="8"/>
  <c r="K35" i="8"/>
  <c r="L55" i="8"/>
  <c r="AE55" i="8" s="1"/>
  <c r="AF55" i="8" s="1"/>
  <c r="L53" i="8"/>
  <c r="AC53" i="8" s="1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U50" i="8"/>
  <c r="O50" i="8"/>
  <c r="S50" i="8"/>
  <c r="Y50" i="8"/>
  <c r="AC50" i="8"/>
  <c r="AD50" i="8" s="1"/>
  <c r="W50" i="8"/>
  <c r="M50" i="8"/>
  <c r="AA50" i="8"/>
  <c r="AB50" i="8" s="1"/>
  <c r="AE44" i="8"/>
  <c r="Q44" i="8"/>
  <c r="W44" i="8"/>
  <c r="AC44" i="8"/>
  <c r="S44" i="8"/>
  <c r="U44" i="8"/>
  <c r="M44" i="8"/>
  <c r="Y44" i="8"/>
  <c r="Z44" i="8" s="1"/>
  <c r="O44" i="8"/>
  <c r="AA44" i="8"/>
  <c r="AE46" i="8"/>
  <c r="AF46" i="8" s="1"/>
  <c r="Q46" i="8"/>
  <c r="R46" i="8" s="1"/>
  <c r="U46" i="8"/>
  <c r="O46" i="8"/>
  <c r="P46" i="8" s="1"/>
  <c r="S46" i="8"/>
  <c r="T46" i="8" s="1"/>
  <c r="Y46" i="8"/>
  <c r="M46" i="8"/>
  <c r="W46" i="8"/>
  <c r="AA46" i="8"/>
  <c r="AB46" i="8" s="1"/>
  <c r="AC46" i="8"/>
  <c r="AD46" i="8" s="1"/>
  <c r="AE52" i="8"/>
  <c r="Q52" i="8"/>
  <c r="W52" i="8"/>
  <c r="AC52" i="8"/>
  <c r="U52" i="8"/>
  <c r="M52" i="8"/>
  <c r="Y52" i="8"/>
  <c r="Z52" i="8" s="1"/>
  <c r="AA52" i="8"/>
  <c r="O52" i="8"/>
  <c r="S52" i="8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S48" i="8"/>
  <c r="Y48" i="8"/>
  <c r="Q48" i="8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72" i="8"/>
  <c r="AF72" i="8" s="1"/>
  <c r="S72" i="8"/>
  <c r="T72" i="8" s="1"/>
  <c r="AA72" i="8"/>
  <c r="AB72" i="8" s="1"/>
  <c r="M72" i="8"/>
  <c r="N72" i="8" s="1"/>
  <c r="U72" i="8"/>
  <c r="V72" i="8" s="1"/>
  <c r="AC72" i="8"/>
  <c r="AD72" i="8" s="1"/>
  <c r="W72" i="8"/>
  <c r="X72" i="8" s="1"/>
  <c r="O72" i="8"/>
  <c r="P72" i="8" s="1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74" i="8"/>
  <c r="AF74" i="8" s="1"/>
  <c r="Q74" i="8"/>
  <c r="R74" i="8" s="1"/>
  <c r="Y74" i="8"/>
  <c r="Z74" i="8" s="1"/>
  <c r="S74" i="8"/>
  <c r="T74" i="8" s="1"/>
  <c r="AA74" i="8"/>
  <c r="AB74" i="8" s="1"/>
  <c r="U74" i="8"/>
  <c r="V74" i="8" s="1"/>
  <c r="M74" i="8"/>
  <c r="N74" i="8" s="1"/>
  <c r="AC74" i="8"/>
  <c r="AD74" i="8" s="1"/>
  <c r="W74" i="8"/>
  <c r="X74" i="8" s="1"/>
  <c r="O74" i="8"/>
  <c r="P74" i="8" s="1"/>
  <c r="AC80" i="8"/>
  <c r="AD80" i="8" s="1"/>
  <c r="U80" i="8"/>
  <c r="V80" i="8" s="1"/>
  <c r="M80" i="8"/>
  <c r="N80" i="8" s="1"/>
  <c r="AA80" i="8"/>
  <c r="AB80" i="8" s="1"/>
  <c r="S80" i="8"/>
  <c r="T80" i="8" s="1"/>
  <c r="Q80" i="8"/>
  <c r="R80" i="8" s="1"/>
  <c r="Y80" i="8"/>
  <c r="Z80" i="8" s="1"/>
  <c r="AE80" i="8"/>
  <c r="AF80" i="8" s="1"/>
  <c r="W80" i="8"/>
  <c r="X80" i="8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N61" i="8" s="1"/>
  <c r="U61" i="8"/>
  <c r="V61" i="8" s="1"/>
  <c r="AC61" i="8"/>
  <c r="AD61" i="8" s="1"/>
  <c r="W61" i="8"/>
  <c r="X61" i="8" s="1"/>
  <c r="O61" i="8"/>
  <c r="P61" i="8" s="1"/>
  <c r="Y61" i="8"/>
  <c r="Z61" i="8" s="1"/>
  <c r="Q61" i="8"/>
  <c r="R61" i="8" s="1"/>
  <c r="AE77" i="8"/>
  <c r="AF77" i="8" s="1"/>
  <c r="S77" i="8"/>
  <c r="T77" i="8" s="1"/>
  <c r="AA77" i="8"/>
  <c r="AB77" i="8" s="1"/>
  <c r="M77" i="8"/>
  <c r="N77" i="8" s="1"/>
  <c r="U77" i="8"/>
  <c r="V77" i="8" s="1"/>
  <c r="AC77" i="8"/>
  <c r="AD77" i="8" s="1"/>
  <c r="W77" i="8"/>
  <c r="X77" i="8" s="1"/>
  <c r="O77" i="8"/>
  <c r="P77" i="8" s="1"/>
  <c r="Q77" i="8"/>
  <c r="R77" i="8" s="1"/>
  <c r="Y77" i="8"/>
  <c r="Z77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60" i="8"/>
  <c r="AF60" i="8" s="1"/>
  <c r="O60" i="8"/>
  <c r="W60" i="8"/>
  <c r="X60" i="8" s="1"/>
  <c r="Q60" i="8"/>
  <c r="Y60" i="8"/>
  <c r="Z60" i="8" s="1"/>
  <c r="S60" i="8"/>
  <c r="AA60" i="8"/>
  <c r="AB60" i="8" s="1"/>
  <c r="U60" i="8"/>
  <c r="V60" i="8" s="1"/>
  <c r="AC60" i="8"/>
  <c r="AD60" i="8" s="1"/>
  <c r="M60" i="8"/>
  <c r="AE76" i="8"/>
  <c r="AF76" i="8" s="1"/>
  <c r="O76" i="8"/>
  <c r="P76" i="8" s="1"/>
  <c r="W76" i="8"/>
  <c r="X76" i="8" s="1"/>
  <c r="Q76" i="8"/>
  <c r="R76" i="8" s="1"/>
  <c r="Y76" i="8"/>
  <c r="Z76" i="8" s="1"/>
  <c r="S76" i="8"/>
  <c r="T76" i="8" s="1"/>
  <c r="AA76" i="8"/>
  <c r="AB76" i="8" s="1"/>
  <c r="M76" i="8"/>
  <c r="N76" i="8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U62" i="8"/>
  <c r="V62" i="8" s="1"/>
  <c r="AC62" i="8"/>
  <c r="AD62" i="8" s="1"/>
  <c r="O62" i="8"/>
  <c r="W62" i="8"/>
  <c r="X62" i="8" s="1"/>
  <c r="Q62" i="8"/>
  <c r="Y62" i="8"/>
  <c r="Z62" i="8" s="1"/>
  <c r="S62" i="8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AC59" i="8"/>
  <c r="AD59" i="8" s="1"/>
  <c r="W59" i="8"/>
  <c r="Y59" i="8"/>
  <c r="M59" i="8"/>
  <c r="Q59" i="8"/>
  <c r="AA59" i="8"/>
  <c r="AB59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T64" i="8" s="1"/>
  <c r="AA64" i="8"/>
  <c r="AB64" i="8" s="1"/>
  <c r="M64" i="8"/>
  <c r="N64" i="8" s="1"/>
  <c r="E22" i="5" s="1"/>
  <c r="U64" i="8"/>
  <c r="V64" i="8" s="1"/>
  <c r="F22" i="5" s="1"/>
  <c r="AC64" i="8"/>
  <c r="AD64" i="8" s="1"/>
  <c r="O64" i="8"/>
  <c r="P64" i="8" s="1"/>
  <c r="W64" i="8"/>
  <c r="X64" i="8" s="1"/>
  <c r="G22" i="5" s="1"/>
  <c r="Q64" i="8"/>
  <c r="R64" i="8" s="1"/>
  <c r="Y64" i="8"/>
  <c r="Z64" i="8" s="1"/>
  <c r="H22" i="5" s="1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AC78" i="8"/>
  <c r="AD78" i="8" s="1"/>
  <c r="O78" i="8"/>
  <c r="P78" i="8" s="1"/>
  <c r="W78" i="8"/>
  <c r="X78" i="8" s="1"/>
  <c r="Q78" i="8"/>
  <c r="R78" i="8" s="1"/>
  <c r="Y78" i="8"/>
  <c r="Z78" i="8" s="1"/>
  <c r="S78" i="8"/>
  <c r="T78" i="8" s="1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U75" i="8"/>
  <c r="V75" i="8" s="1"/>
  <c r="AC75" i="8"/>
  <c r="AD75" i="8" s="1"/>
  <c r="O75" i="8"/>
  <c r="P75" i="8" s="1"/>
  <c r="W75" i="8"/>
  <c r="X75" i="8" s="1"/>
  <c r="Y75" i="8"/>
  <c r="Z75" i="8" s="1"/>
  <c r="Q75" i="8"/>
  <c r="R75" i="8" s="1"/>
  <c r="AA75" i="8"/>
  <c r="AB75" i="8" s="1"/>
  <c r="S75" i="8"/>
  <c r="T75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67" i="8"/>
  <c r="AF67" i="8" s="1"/>
  <c r="M67" i="8"/>
  <c r="N67" i="8" s="1"/>
  <c r="E24" i="5" s="1"/>
  <c r="U67" i="8"/>
  <c r="V67" i="8" s="1"/>
  <c r="F24" i="5" s="1"/>
  <c r="AC67" i="8"/>
  <c r="AD67" i="8" s="1"/>
  <c r="O67" i="8"/>
  <c r="P67" i="8" s="1"/>
  <c r="W67" i="8"/>
  <c r="X67" i="8" s="1"/>
  <c r="G24" i="5" s="1"/>
  <c r="Q67" i="8"/>
  <c r="R67" i="8" s="1"/>
  <c r="Y67" i="8"/>
  <c r="Z67" i="8" s="1"/>
  <c r="H24" i="5" s="1"/>
  <c r="S67" i="8"/>
  <c r="T67" i="8" s="1"/>
  <c r="AA67" i="8"/>
  <c r="AB67" i="8" s="1"/>
  <c r="AE81" i="8"/>
  <c r="AF81" i="8" s="1"/>
  <c r="Y81" i="8"/>
  <c r="Z81" i="8" s="1"/>
  <c r="AA81" i="8"/>
  <c r="AB81" i="8" s="1"/>
  <c r="M81" i="8"/>
  <c r="N81" i="8" s="1"/>
  <c r="AC81" i="8"/>
  <c r="AD81" i="8" s="1"/>
  <c r="O81" i="8"/>
  <c r="P81" i="8" s="1"/>
  <c r="Q81" i="8"/>
  <c r="R81" i="8" s="1"/>
  <c r="S81" i="8"/>
  <c r="T81" i="8" s="1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AA79" i="8"/>
  <c r="AB79" i="8" s="1"/>
  <c r="Y79" i="8"/>
  <c r="Z79" i="8" s="1"/>
  <c r="O79" i="8"/>
  <c r="P79" i="8" s="1"/>
  <c r="AC79" i="8"/>
  <c r="AD79" i="8" s="1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Q54" i="8"/>
  <c r="W54" i="8"/>
  <c r="AC54" i="8"/>
  <c r="O54" i="8"/>
  <c r="AA54" i="8"/>
  <c r="S54" i="8"/>
  <c r="U54" i="8"/>
  <c r="M54" i="8"/>
  <c r="Y54" i="8"/>
  <c r="Z54" i="8" s="1"/>
  <c r="AE70" i="8"/>
  <c r="AF70" i="8" s="1"/>
  <c r="M70" i="8"/>
  <c r="N70" i="8" s="1"/>
  <c r="E23" i="5" s="1"/>
  <c r="U70" i="8"/>
  <c r="V70" i="8" s="1"/>
  <c r="F23" i="5" s="1"/>
  <c r="AC70" i="8"/>
  <c r="AD70" i="8" s="1"/>
  <c r="O70" i="8"/>
  <c r="P70" i="8" s="1"/>
  <c r="W70" i="8"/>
  <c r="X70" i="8" s="1"/>
  <c r="G23" i="5" s="1"/>
  <c r="Y70" i="8"/>
  <c r="Z70" i="8" s="1"/>
  <c r="H23" i="5" s="1"/>
  <c r="Q70" i="8"/>
  <c r="R70" i="8" s="1"/>
  <c r="AA70" i="8"/>
  <c r="AB70" i="8" s="1"/>
  <c r="S70" i="8"/>
  <c r="T70" i="8" s="1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V57" i="8" s="1"/>
  <c r="AC57" i="8"/>
  <c r="AD57" i="8" s="1"/>
  <c r="W57" i="8"/>
  <c r="X57" i="8" s="1"/>
  <c r="Y57" i="8"/>
  <c r="Z57" i="8" s="1"/>
  <c r="M57" i="8"/>
  <c r="AE73" i="8"/>
  <c r="AF73" i="8" s="1"/>
  <c r="O73" i="8"/>
  <c r="P73" i="8" s="1"/>
  <c r="W73" i="8"/>
  <c r="X73" i="8" s="1"/>
  <c r="Q73" i="8"/>
  <c r="R73" i="8" s="1"/>
  <c r="Y73" i="8"/>
  <c r="Z73" i="8" s="1"/>
  <c r="AA73" i="8"/>
  <c r="AB73" i="8" s="1"/>
  <c r="S73" i="8"/>
  <c r="T73" i="8" s="1"/>
  <c r="M73" i="8"/>
  <c r="N73" i="8" s="1"/>
  <c r="U73" i="8"/>
  <c r="V73" i="8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G18" i="2" l="1"/>
  <c r="G19" i="2"/>
  <c r="H18" i="2"/>
  <c r="H19" i="2"/>
  <c r="F18" i="2"/>
  <c r="F19" i="2"/>
  <c r="E18" i="2"/>
  <c r="E19" i="2"/>
  <c r="O45" i="8"/>
  <c r="AC68" i="8"/>
  <c r="AD68" i="8" s="1"/>
  <c r="Y68" i="8"/>
  <c r="Z68" i="8" s="1"/>
  <c r="O68" i="8"/>
  <c r="AA68" i="8"/>
  <c r="AB68" i="8" s="1"/>
  <c r="O69" i="8"/>
  <c r="P69" i="8" s="1"/>
  <c r="AA43" i="8"/>
  <c r="AB43" i="8" s="1"/>
  <c r="G5" i="6" s="1"/>
  <c r="C32" i="8" s="1"/>
  <c r="AE43" i="8"/>
  <c r="U68" i="8"/>
  <c r="V68" i="8" s="1"/>
  <c r="AE68" i="8"/>
  <c r="AF68" i="8" s="1"/>
  <c r="W69" i="8"/>
  <c r="M43" i="8"/>
  <c r="U43" i="8"/>
  <c r="V43" i="8" s="1"/>
  <c r="F5" i="6" s="1"/>
  <c r="C24" i="8" s="1"/>
  <c r="W43" i="8"/>
  <c r="M68" i="8"/>
  <c r="Q68" i="8"/>
  <c r="M66" i="8"/>
  <c r="N66" i="8" s="1"/>
  <c r="E18" i="5" s="1"/>
  <c r="S68" i="8"/>
  <c r="AC43" i="8"/>
  <c r="AD43" i="8" s="1"/>
  <c r="H5" i="6" s="1"/>
  <c r="C35" i="8" s="1"/>
  <c r="AA69" i="8"/>
  <c r="AB69" i="8" s="1"/>
  <c r="S43" i="8"/>
  <c r="AE47" i="8"/>
  <c r="AF47" i="8" s="1"/>
  <c r="Y43" i="8"/>
  <c r="Z43" i="8" s="1"/>
  <c r="O43" i="8"/>
  <c r="M69" i="8"/>
  <c r="AA65" i="8"/>
  <c r="AB65" i="8" s="1"/>
  <c r="Q45" i="8"/>
  <c r="W65" i="8"/>
  <c r="O63" i="8"/>
  <c r="P63" i="8" s="1"/>
  <c r="AA63" i="8"/>
  <c r="AB63" i="8" s="1"/>
  <c r="AE63" i="8"/>
  <c r="AF63" i="8" s="1"/>
  <c r="Y45" i="8"/>
  <c r="AC63" i="8"/>
  <c r="AD63" i="8" s="1"/>
  <c r="S63" i="8"/>
  <c r="T63" i="8" s="1"/>
  <c r="M65" i="8"/>
  <c r="S65" i="8"/>
  <c r="T65" i="8" s="1"/>
  <c r="O65" i="8"/>
  <c r="P65" i="8" s="1"/>
  <c r="U45" i="8"/>
  <c r="AC45" i="8"/>
  <c r="AD45" i="8" s="1"/>
  <c r="H7" i="6" s="1"/>
  <c r="E35" i="8" s="1"/>
  <c r="M63" i="8"/>
  <c r="N63" i="8" s="1"/>
  <c r="E20" i="5" s="1"/>
  <c r="Y63" i="8"/>
  <c r="Z63" i="8" s="1"/>
  <c r="H20" i="5" s="1"/>
  <c r="AC65" i="8"/>
  <c r="AD65" i="8" s="1"/>
  <c r="Y65" i="8"/>
  <c r="AE65" i="8"/>
  <c r="AF65" i="8" s="1"/>
  <c r="AA45" i="8"/>
  <c r="AB45" i="8" s="1"/>
  <c r="G7" i="6" s="1"/>
  <c r="E32" i="8" s="1"/>
  <c r="W45" i="8"/>
  <c r="W63" i="8"/>
  <c r="X63" i="8" s="1"/>
  <c r="G20" i="5" s="1"/>
  <c r="U63" i="8"/>
  <c r="V63" i="8" s="1"/>
  <c r="F20" i="5" s="1"/>
  <c r="U65" i="8"/>
  <c r="S47" i="8"/>
  <c r="T47" i="8" s="1"/>
  <c r="Y69" i="8"/>
  <c r="AC69" i="8"/>
  <c r="AD69" i="8" s="1"/>
  <c r="S69" i="8"/>
  <c r="T69" i="8" s="1"/>
  <c r="W66" i="8"/>
  <c r="X66" i="8" s="1"/>
  <c r="G18" i="5" s="1"/>
  <c r="Q66" i="8"/>
  <c r="R66" i="8" s="1"/>
  <c r="W56" i="8"/>
  <c r="Y66" i="8"/>
  <c r="Z66" i="8" s="1"/>
  <c r="H18" i="5" s="1"/>
  <c r="Q69" i="8"/>
  <c r="R69" i="8" s="1"/>
  <c r="U69" i="8"/>
  <c r="AC66" i="8"/>
  <c r="AD66" i="8" s="1"/>
  <c r="Q51" i="8"/>
  <c r="R51" i="8" s="1"/>
  <c r="O66" i="8"/>
  <c r="P66" i="8" s="1"/>
  <c r="AA66" i="8"/>
  <c r="AB66" i="8" s="1"/>
  <c r="AE66" i="8"/>
  <c r="AF66" i="8" s="1"/>
  <c r="U66" i="8"/>
  <c r="V66" i="8" s="1"/>
  <c r="F18" i="5" s="1"/>
  <c r="W51" i="8"/>
  <c r="M56" i="8"/>
  <c r="S45" i="8"/>
  <c r="T45" i="8" s="1"/>
  <c r="M45" i="8"/>
  <c r="Y56" i="8"/>
  <c r="O47" i="8"/>
  <c r="S56" i="8"/>
  <c r="T56" i="8" s="1"/>
  <c r="U47" i="8"/>
  <c r="AC51" i="8"/>
  <c r="AD51" i="8" s="1"/>
  <c r="S51" i="8"/>
  <c r="T51" i="8" s="1"/>
  <c r="AE71" i="8"/>
  <c r="AF71" i="8" s="1"/>
  <c r="Y51" i="8"/>
  <c r="U51" i="8"/>
  <c r="O51" i="8"/>
  <c r="AC56" i="8"/>
  <c r="AD56" i="8" s="1"/>
  <c r="U56" i="8"/>
  <c r="O56" i="8"/>
  <c r="P56" i="8" s="1"/>
  <c r="M51" i="8"/>
  <c r="AA51" i="8"/>
  <c r="AB51" i="8" s="1"/>
  <c r="AA56" i="8"/>
  <c r="AB56" i="8" s="1"/>
  <c r="Q56" i="8"/>
  <c r="R56" i="8" s="1"/>
  <c r="AA47" i="8"/>
  <c r="AB47" i="8" s="1"/>
  <c r="G8" i="6" s="1"/>
  <c r="F32" i="8" s="1"/>
  <c r="W47" i="8"/>
  <c r="Y47" i="8"/>
  <c r="Q47" i="8"/>
  <c r="R47" i="8" s="1"/>
  <c r="O71" i="8"/>
  <c r="P71" i="8" s="1"/>
  <c r="M71" i="8"/>
  <c r="AA71" i="8"/>
  <c r="AB71" i="8" s="1"/>
  <c r="W71" i="8"/>
  <c r="Q71" i="8"/>
  <c r="R71" i="8" s="1"/>
  <c r="M47" i="8"/>
  <c r="U71" i="8"/>
  <c r="S71" i="8"/>
  <c r="T71" i="8" s="1"/>
  <c r="U58" i="8"/>
  <c r="V58" i="8" s="1"/>
  <c r="AC71" i="8"/>
  <c r="AD71" i="8" s="1"/>
  <c r="M58" i="8"/>
  <c r="O58" i="8"/>
  <c r="W58" i="8"/>
  <c r="X58" i="8" s="1"/>
  <c r="AA58" i="8"/>
  <c r="AB58" i="8" s="1"/>
  <c r="S58" i="8"/>
  <c r="Q58" i="8"/>
  <c r="Q49" i="8"/>
  <c r="R49" i="8" s="1"/>
  <c r="AC58" i="8"/>
  <c r="AD58" i="8" s="1"/>
  <c r="Y58" i="8"/>
  <c r="Z58" i="8" s="1"/>
  <c r="AE49" i="8"/>
  <c r="AF49" i="8" s="1"/>
  <c r="Y49" i="8"/>
  <c r="AC49" i="8"/>
  <c r="AD49" i="8" s="1"/>
  <c r="S49" i="8"/>
  <c r="W49" i="8"/>
  <c r="U49" i="8"/>
  <c r="M49" i="8"/>
  <c r="AA49" i="8"/>
  <c r="AB49" i="8" s="1"/>
  <c r="Y55" i="8"/>
  <c r="Z59" i="8" s="1"/>
  <c r="H19" i="5" s="1"/>
  <c r="W55" i="8"/>
  <c r="U55" i="8"/>
  <c r="AC55" i="8"/>
  <c r="AD55" i="8" s="1"/>
  <c r="O55" i="8"/>
  <c r="P55" i="8" s="1"/>
  <c r="M55" i="8"/>
  <c r="Q55" i="8"/>
  <c r="R55" i="8" s="1"/>
  <c r="AA55" i="8"/>
  <c r="AB55" i="8" s="1"/>
  <c r="S55" i="8"/>
  <c r="T55" i="8" s="1"/>
  <c r="M53" i="8"/>
  <c r="W53" i="8"/>
  <c r="AA53" i="8"/>
  <c r="AB53" i="8" s="1"/>
  <c r="G11" i="6" s="1"/>
  <c r="H32" i="8" s="1"/>
  <c r="U53" i="8"/>
  <c r="Q53" i="8"/>
  <c r="R53" i="8" s="1"/>
  <c r="O53" i="8"/>
  <c r="S53" i="8"/>
  <c r="T53" i="8" s="1"/>
  <c r="AE53" i="8"/>
  <c r="AF52" i="8" s="1"/>
  <c r="Y53" i="8"/>
  <c r="AB54" i="8"/>
  <c r="G10" i="6" s="1"/>
  <c r="I32" i="8" s="1"/>
  <c r="AD54" i="8"/>
  <c r="H10" i="6" s="1"/>
  <c r="I35" i="8" s="1"/>
  <c r="AD53" i="8"/>
  <c r="H11" i="6" s="1"/>
  <c r="H35" i="8" s="1"/>
  <c r="X52" i="8"/>
  <c r="P45" i="8"/>
  <c r="E7" i="6" s="1"/>
  <c r="E15" i="8" s="1"/>
  <c r="AD47" i="8"/>
  <c r="H8" i="6" s="1"/>
  <c r="F35" i="8" s="1"/>
  <c r="AB44" i="8"/>
  <c r="G6" i="6" s="1"/>
  <c r="D32" i="8" s="1"/>
  <c r="V52" i="8"/>
  <c r="F9" i="6" s="1"/>
  <c r="G24" i="8" s="1"/>
  <c r="X43" i="8"/>
  <c r="AB52" i="8"/>
  <c r="G9" i="6" s="1"/>
  <c r="G32" i="8" s="1"/>
  <c r="AD52" i="8"/>
  <c r="H9" i="6" s="1"/>
  <c r="G35" i="8" s="1"/>
  <c r="AD44" i="8"/>
  <c r="H6" i="6" s="1"/>
  <c r="D35" i="8" s="1"/>
  <c r="Z50" i="8"/>
  <c r="P54" i="8" l="1"/>
  <c r="P48" i="8"/>
  <c r="F15" i="2" s="1"/>
  <c r="R54" i="8"/>
  <c r="G14" i="2" s="1"/>
  <c r="N48" i="8"/>
  <c r="E15" i="2" s="1"/>
  <c r="R48" i="8"/>
  <c r="G15" i="2" s="1"/>
  <c r="T54" i="8"/>
  <c r="H14" i="2" s="1"/>
  <c r="T48" i="8"/>
  <c r="H15" i="2" s="1"/>
  <c r="N54" i="8"/>
  <c r="E14" i="2" s="1"/>
  <c r="H11" i="8" s="1"/>
  <c r="P50" i="8"/>
  <c r="F13" i="2" s="1"/>
  <c r="E10" i="6"/>
  <c r="I15" i="8" s="1"/>
  <c r="F14" i="2"/>
  <c r="T44" i="8"/>
  <c r="H12" i="2" s="1"/>
  <c r="T50" i="8"/>
  <c r="H13" i="2" s="1"/>
  <c r="N44" i="8"/>
  <c r="E12" i="2" s="1"/>
  <c r="N57" i="8"/>
  <c r="E10" i="2" s="1"/>
  <c r="P44" i="8"/>
  <c r="F12" i="2" s="1"/>
  <c r="R44" i="8"/>
  <c r="G12" i="2" s="1"/>
  <c r="R50" i="8"/>
  <c r="G13" i="2" s="1"/>
  <c r="E6" i="6"/>
  <c r="D15" i="8" s="1"/>
  <c r="R45" i="8"/>
  <c r="N58" i="8"/>
  <c r="E11" i="2" s="1"/>
  <c r="R52" i="8"/>
  <c r="T52" i="8"/>
  <c r="H9" i="2" s="1"/>
  <c r="N52" i="8"/>
  <c r="E9" i="2" s="1"/>
  <c r="T62" i="8"/>
  <c r="N60" i="8"/>
  <c r="E7" i="2" s="1"/>
  <c r="P60" i="8"/>
  <c r="R60" i="8"/>
  <c r="R62" i="8"/>
  <c r="P62" i="8"/>
  <c r="N62" i="8"/>
  <c r="E8" i="2" s="1"/>
  <c r="N43" i="8"/>
  <c r="E6" i="2" s="1"/>
  <c r="T60" i="8"/>
  <c r="N68" i="8"/>
  <c r="R43" i="8"/>
  <c r="G6" i="2" s="1"/>
  <c r="T43" i="8"/>
  <c r="H6" i="2" s="1"/>
  <c r="P68" i="8"/>
  <c r="R68" i="8"/>
  <c r="T68" i="8"/>
  <c r="N46" i="8"/>
  <c r="E21" i="5" s="1"/>
  <c r="X45" i="8"/>
  <c r="G17" i="5" s="1"/>
  <c r="Z46" i="8"/>
  <c r="H21" i="5" s="1"/>
  <c r="N59" i="8"/>
  <c r="X59" i="8"/>
  <c r="G19" i="5" s="1"/>
  <c r="V59" i="8"/>
  <c r="F19" i="5" s="1"/>
  <c r="E5" i="2"/>
  <c r="J11" i="8" s="1"/>
  <c r="E19" i="5"/>
  <c r="N45" i="8"/>
  <c r="E17" i="5" s="1"/>
  <c r="V65" i="8"/>
  <c r="F16" i="5" s="1"/>
  <c r="Z65" i="8"/>
  <c r="H16" i="5" s="1"/>
  <c r="X65" i="8"/>
  <c r="G16" i="5" s="1"/>
  <c r="N65" i="8"/>
  <c r="E16" i="5" s="1"/>
  <c r="N56" i="8"/>
  <c r="E15" i="5" s="1"/>
  <c r="V45" i="8"/>
  <c r="Z45" i="8"/>
  <c r="H17" i="5" s="1"/>
  <c r="Z55" i="8"/>
  <c r="H13" i="5" s="1"/>
  <c r="Z56" i="8"/>
  <c r="H15" i="5" s="1"/>
  <c r="N51" i="8"/>
  <c r="E12" i="5" s="1"/>
  <c r="H7" i="5"/>
  <c r="N55" i="8"/>
  <c r="Z51" i="8"/>
  <c r="H12" i="5" s="1"/>
  <c r="X51" i="8"/>
  <c r="G12" i="5" s="1"/>
  <c r="V49" i="8"/>
  <c r="F11" i="5" s="1"/>
  <c r="V51" i="8"/>
  <c r="F12" i="5" s="1"/>
  <c r="Z49" i="8"/>
  <c r="H11" i="5" s="1"/>
  <c r="X49" i="8"/>
  <c r="G11" i="5" s="1"/>
  <c r="V47" i="8"/>
  <c r="F8" i="6" s="1"/>
  <c r="F24" i="8" s="1"/>
  <c r="N49" i="8"/>
  <c r="E11" i="5" s="1"/>
  <c r="N69" i="8"/>
  <c r="E8" i="5" s="1"/>
  <c r="N47" i="8"/>
  <c r="Z47" i="8"/>
  <c r="H9" i="5" s="1"/>
  <c r="X71" i="8"/>
  <c r="X69" i="8"/>
  <c r="V69" i="8"/>
  <c r="N71" i="8"/>
  <c r="E6" i="5" s="1"/>
  <c r="Z69" i="8"/>
  <c r="H8" i="5" s="1"/>
  <c r="V71" i="8"/>
  <c r="Z53" i="8"/>
  <c r="N53" i="8"/>
  <c r="E5" i="5" s="1"/>
  <c r="Z71" i="8"/>
  <c r="H6" i="5" s="1"/>
  <c r="X53" i="8"/>
  <c r="V55" i="8"/>
  <c r="R58" i="8"/>
  <c r="P59" i="8"/>
  <c r="R59" i="8"/>
  <c r="R57" i="8"/>
  <c r="G10" i="2" s="1"/>
  <c r="X48" i="8"/>
  <c r="Z48" i="8"/>
  <c r="N50" i="8"/>
  <c r="E13" i="2" s="1"/>
  <c r="X55" i="8"/>
  <c r="X50" i="8"/>
  <c r="T57" i="8"/>
  <c r="T58" i="8"/>
  <c r="T59" i="8"/>
  <c r="T49" i="8"/>
  <c r="P53" i="8"/>
  <c r="E11" i="6" s="1"/>
  <c r="H15" i="8" s="1"/>
  <c r="X46" i="8"/>
  <c r="G21" i="5" s="1"/>
  <c r="P47" i="8"/>
  <c r="E8" i="6" s="1"/>
  <c r="F15" i="8" s="1"/>
  <c r="V50" i="8"/>
  <c r="X47" i="8"/>
  <c r="V48" i="8"/>
  <c r="AF54" i="8"/>
  <c r="X44" i="8"/>
  <c r="X56" i="8"/>
  <c r="G15" i="5" s="1"/>
  <c r="V46" i="8"/>
  <c r="AF45" i="8"/>
  <c r="X54" i="8"/>
  <c r="P58" i="8"/>
  <c r="AF43" i="8"/>
  <c r="V44" i="8"/>
  <c r="F6" i="6" s="1"/>
  <c r="D24" i="8" s="1"/>
  <c r="P49" i="8"/>
  <c r="P52" i="8"/>
  <c r="E9" i="6" s="1"/>
  <c r="G15" i="8" s="1"/>
  <c r="V54" i="8"/>
  <c r="F10" i="6" s="1"/>
  <c r="I24" i="8" s="1"/>
  <c r="V53" i="8"/>
  <c r="F11" i="6" s="1"/>
  <c r="H24" i="8" s="1"/>
  <c r="P51" i="8"/>
  <c r="P57" i="8"/>
  <c r="F10" i="2" s="1"/>
  <c r="V56" i="8"/>
  <c r="F15" i="5" s="1"/>
  <c r="AF53" i="8"/>
  <c r="P43" i="8"/>
  <c r="E5" i="6" s="1"/>
  <c r="C15" i="8" s="1"/>
  <c r="AF44" i="8"/>
  <c r="G9" i="2"/>
  <c r="O32" i="8"/>
  <c r="O33" i="8"/>
  <c r="O35" i="8"/>
  <c r="O36" i="8"/>
  <c r="H5" i="2" l="1"/>
  <c r="G5" i="2"/>
  <c r="H7" i="2"/>
  <c r="F5" i="2"/>
  <c r="F11" i="8"/>
  <c r="G7" i="2"/>
  <c r="F8" i="2"/>
  <c r="F11" i="2"/>
  <c r="G8" i="2"/>
  <c r="G11" i="2"/>
  <c r="C11" i="8"/>
  <c r="H8" i="2"/>
  <c r="H11" i="2"/>
  <c r="F20" i="8" s="1"/>
  <c r="G11" i="8"/>
  <c r="I11" i="8"/>
  <c r="H10" i="2"/>
  <c r="E17" i="8"/>
  <c r="G17" i="8"/>
  <c r="F7" i="2"/>
  <c r="D11" i="8"/>
  <c r="F9" i="2"/>
  <c r="E11" i="8"/>
  <c r="E20" i="8"/>
  <c r="D20" i="8"/>
  <c r="D17" i="8"/>
  <c r="C20" i="8"/>
  <c r="C17" i="8"/>
  <c r="F6" i="2"/>
  <c r="F9" i="5"/>
  <c r="E23" i="8" s="1"/>
  <c r="F6" i="5"/>
  <c r="F21" i="5"/>
  <c r="J29" i="8"/>
  <c r="F7" i="6"/>
  <c r="E24" i="8" s="1"/>
  <c r="F17" i="5"/>
  <c r="C23" i="8" s="1"/>
  <c r="J12" i="8"/>
  <c r="F7" i="5"/>
  <c r="F13" i="5"/>
  <c r="E7" i="5"/>
  <c r="E13" i="5"/>
  <c r="G12" i="8" s="1"/>
  <c r="G7" i="5"/>
  <c r="G13" i="5"/>
  <c r="I29" i="8"/>
  <c r="G9" i="5"/>
  <c r="F12" i="8"/>
  <c r="F8" i="5"/>
  <c r="E9" i="5"/>
  <c r="C12" i="8" s="1"/>
  <c r="G6" i="5"/>
  <c r="G8" i="5"/>
  <c r="F5" i="5"/>
  <c r="H5" i="5"/>
  <c r="D29" i="8" s="1"/>
  <c r="G5" i="5"/>
  <c r="D26" i="8" s="1"/>
  <c r="C29" i="8"/>
  <c r="I17" i="8" l="1"/>
  <c r="J17" i="8"/>
  <c r="I20" i="8"/>
  <c r="H20" i="8"/>
  <c r="J14" i="8"/>
  <c r="J20" i="8"/>
  <c r="H14" i="8"/>
  <c r="I14" i="8"/>
  <c r="G20" i="8"/>
  <c r="O20" i="8" s="1"/>
  <c r="F17" i="8"/>
  <c r="O17" i="8" s="1"/>
  <c r="H17" i="8"/>
  <c r="E14" i="8"/>
  <c r="G14" i="8"/>
  <c r="O18" i="8"/>
  <c r="F14" i="8"/>
  <c r="D14" i="8"/>
  <c r="C14" i="8"/>
  <c r="D23" i="8"/>
  <c r="H29" i="8"/>
  <c r="I12" i="8"/>
  <c r="E12" i="8"/>
  <c r="G23" i="8"/>
  <c r="H12" i="8"/>
  <c r="G29" i="8"/>
  <c r="D12" i="8"/>
  <c r="J23" i="8"/>
  <c r="I26" i="8"/>
  <c r="J26" i="8"/>
  <c r="I23" i="8"/>
  <c r="H23" i="8"/>
  <c r="F26" i="8"/>
  <c r="H26" i="8"/>
  <c r="F29" i="8"/>
  <c r="E29" i="8"/>
  <c r="E26" i="8"/>
  <c r="G26" i="8"/>
  <c r="F23" i="8"/>
  <c r="C26" i="8"/>
  <c r="O12" i="8" l="1"/>
  <c r="K12" i="8" s="1"/>
  <c r="O21" i="8"/>
  <c r="O24" i="8"/>
  <c r="K24" i="8" s="1"/>
  <c r="O14" i="8"/>
  <c r="K14" i="8" s="1"/>
  <c r="O15" i="8"/>
  <c r="K15" i="8" s="1"/>
  <c r="O11" i="8"/>
  <c r="K11" i="8" s="1"/>
  <c r="O23" i="8"/>
  <c r="K23" i="8" s="1"/>
  <c r="O29" i="8"/>
  <c r="O30" i="8"/>
  <c r="O26" i="8"/>
  <c r="O27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<sst xmlns="http://schemas.openxmlformats.org/spreadsheetml/2006/main" count="204" uniqueCount="128">
  <si>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</si>
  <si>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</si>
  <si>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</si>
  <si>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</si>
  <si>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</si>
  <si>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</si>
  <si>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</si>
  <si>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</si>
  <si>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</si>
  <si>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</si>
  <si>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</si>
  <si>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</si>
  <si>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</si>
  <si>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</si>
  <si>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</si>
  <si>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</si>
  <si>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</si>
  <si>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</si>
  <si>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</si>
  <si>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</si>
  <si>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</si>
  <si>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</si>
  <si>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</si>
  <si>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</si>
  <si>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</si>
  <si>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</si>
  <si>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</si>
  <si>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</si>
  <si>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</si>
  <si>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</si>
  <si>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</si>
  <si>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</si>
  <si>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</si>
  <si>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</si>
  <si>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</si>
  <si>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</si>
  <si>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</si>
  <si>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</si>
  <si>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</si>
  <si>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</si>
  <si>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</si>
  <si>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</si>
  <si>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</si>
  <si>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</si>
  <si>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</si>
  <si>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</si>
  <si>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</si>
  <si>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</si>
  <si>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</si>
  <si>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</si>
  <si>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</si>
  <si>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Jr. High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</si>
  <si>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</si>
  <si>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</si>
  <si>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</si>
  <si>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</si>
  <si>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</si>
  <si>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</si>
  <si>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</si>
  <si>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</si>
  <si>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Ephrata</t>
  </si>
  <si>
    <t>E</t>
  </si>
  <si>
    <t>Cedar Crest High School</t>
  </si>
  <si>
    <t>Aurentz, Bradyn</t>
  </si>
  <si>
    <t>Causak, Ben</t>
  </si>
  <si>
    <t>Joffy, Samuel</t>
  </si>
  <si>
    <t>Kitchens, Evan</t>
  </si>
  <si>
    <t>Meng, Viseth</t>
  </si>
  <si>
    <t>Nolan, Derrick</t>
  </si>
  <si>
    <t>Nunemaker, Gage</t>
  </si>
  <si>
    <t>Perhonitch, Jake</t>
  </si>
  <si>
    <t>Rauchut, Kyle</t>
  </si>
  <si>
    <t>Sheffield, Ben</t>
  </si>
  <si>
    <t>Sparks, Owen</t>
  </si>
  <si>
    <t>Steffy, Tyler</t>
  </si>
  <si>
    <t>Umberger, Hayden</t>
  </si>
  <si>
    <t>Wampler, James</t>
  </si>
  <si>
    <t>Williams, Jack</t>
  </si>
  <si>
    <t>Baker, Austin</t>
  </si>
  <si>
    <t>Bedford, Caleb</t>
  </si>
  <si>
    <t>Bradley, Milo</t>
  </si>
  <si>
    <t>Buehler, Nathan</t>
  </si>
  <si>
    <t>Burkey, Benjamin</t>
  </si>
  <si>
    <t>Chedraoui, Troy</t>
  </si>
  <si>
    <t>Grant, Caleb</t>
  </si>
  <si>
    <t>Grube, Owen</t>
  </si>
  <si>
    <t>Hart, Tristan</t>
  </si>
  <si>
    <t>Haupt, Ethan</t>
  </si>
  <si>
    <t>Horst, Nataniel</t>
  </si>
  <si>
    <t>Kohler, Julius</t>
  </si>
  <si>
    <t>Landis, Cayden</t>
  </si>
  <si>
    <t>Musser, Isaac</t>
  </si>
  <si>
    <t>Price, Lorell</t>
  </si>
  <si>
    <t>Rennix, Collin</t>
  </si>
  <si>
    <t>Sanitago, Simel</t>
  </si>
  <si>
    <t>Shaneyfelt, Preston</t>
  </si>
  <si>
    <t>Sweigart, Martin</t>
  </si>
  <si>
    <t>Wilson, Lance</t>
  </si>
  <si>
    <t>13:13.76</t>
  </si>
  <si>
    <t>13:13.92</t>
  </si>
  <si>
    <t>13:19.60</t>
  </si>
  <si>
    <t>13:28.63</t>
  </si>
  <si>
    <t>13:29.15</t>
  </si>
  <si>
    <t>13:35.32</t>
  </si>
  <si>
    <t>13:45.71</t>
  </si>
  <si>
    <t>13:51.26</t>
  </si>
  <si>
    <t>14:02.88</t>
  </si>
  <si>
    <t>14:14.85</t>
  </si>
  <si>
    <t>14:16.59</t>
  </si>
  <si>
    <t>14:25.24</t>
  </si>
  <si>
    <t>14:31.82</t>
  </si>
  <si>
    <t>14:34.61</t>
  </si>
  <si>
    <t>14:34.93</t>
  </si>
  <si>
    <t>14:36.22</t>
  </si>
  <si>
    <t>14:40.91</t>
  </si>
  <si>
    <t>15:03.47</t>
  </si>
  <si>
    <t>15:13.33</t>
  </si>
  <si>
    <t>15:17.48</t>
  </si>
  <si>
    <t>15:17.65</t>
  </si>
  <si>
    <t>15:23.01</t>
  </si>
  <si>
    <t>15:29.38</t>
  </si>
  <si>
    <t>15:31.35</t>
  </si>
  <si>
    <t>15:34.20</t>
  </si>
  <si>
    <t>15:37.29</t>
  </si>
  <si>
    <t>15:41.31</t>
  </si>
  <si>
    <t>15:43.86</t>
  </si>
  <si>
    <t>18:01.61</t>
  </si>
  <si>
    <t>18:39.86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</si>
</sst>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58</v>
      </c>
      <c r="C4" s="22" t="s">
        <v>59</v>
      </c>
    </row>
    <row r="5" spans="1:3" x14ac:dyDescent="0.25">
      <c r="A5" t="s">
        <v>2</v>
      </c>
      <c r="B5" s="21" t="s">
        <v>60</v>
      </c>
      <c r="C5" s="22" t="s">
        <v>61</v>
      </c>
    </row>
    <row r="6" spans="1:3" hidden="1" x14ac:dyDescent="0.25">
      <c r="A6" t="s">
        <v>5</v>
      </c>
      <c r="B6" s="21" t="s">
        <v>49</v>
      </c>
      <c r="C6" s="22" t="s">
        <v>50</v>
      </c>
    </row>
    <row r="7" spans="1:3" hidden="1" x14ac:dyDescent="0.25">
      <c r="A7" t="s">
        <v>6</v>
      </c>
      <c r="B7" s="21" t="s">
        <v>49</v>
      </c>
      <c r="C7" s="22" t="s">
        <v>50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43725</v>
      </c>
    </row>
    <row r="12" spans="1:3" x14ac:dyDescent="0.25">
      <c r="A12" t="s">
        <v>8</v>
      </c>
      <c r="B12" s="21" t="s">
        <v>51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62</v>
      </c>
    </row>
  </sheetData>
  <sheetProtection algorithmName="SHA-512" hashValue="qWIYb4EGnbbKkjepNN4OlBtkVYjhN3CjjRIDFtlr7JNFlUCfsgXM+DG7BOvkzA+qjW+1VA+jjb9gJuyrlHoLkQ==" saltValue="4jgT5i+1G/ga6vJMI15QPA==" spinCount="10000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40</v>
      </c>
    </row>
    <row r="3" spans="1:2" x14ac:dyDescent="0.25">
      <c r="A3" s="41">
        <v>38962</v>
      </c>
      <c r="B3" t="s">
        <v>41</v>
      </c>
    </row>
    <row r="5" spans="1:2" x14ac:dyDescent="0.25">
      <c r="A5" s="41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20" sqref="A20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26</v>
      </c>
      <c r="B5" s="25" t="s">
        <v>63</v>
      </c>
      <c r="C5" s="28" t="str">
        <f>IF(ISERROR(VLOOKUP(A5,TimeTable,2)),"",VLOOKUP(A5,TimeTable,2))</f>
        <v>15:37.29</v>
      </c>
      <c r="D5" s="32">
        <f>IF(A5&gt;0,RANK(A5,$A$5:$A$104,1),0)</f>
        <v>12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5">
      <c r="A6" s="24">
        <v>1</v>
      </c>
      <c r="B6" s="25" t="s">
        <v>64</v>
      </c>
      <c r="C6" s="28" t="str">
        <f>IF(ISERROR(VLOOKUP(A6,TimeTable,2)),"",VLOOKUP(A6,TimeTable,2))</f>
        <v>13:13.76</v>
      </c>
      <c r="D6" s="32">
        <f>IF(A6&gt;0,RANK(A6,$A$5:$A$104,1),0)</f>
        <v>1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3"/>
        <v>1</v>
      </c>
    </row>
    <row r="7" spans="1:8" x14ac:dyDescent="0.25">
      <c r="A7" s="24">
        <v>18</v>
      </c>
      <c r="B7" s="25" t="s">
        <v>65</v>
      </c>
      <c r="C7" s="28" t="str">
        <f>IF(ISERROR(VLOOKUP(A7,TimeTable,2)),"",VLOOKUP(A7,TimeTable,2))</f>
        <v>15:03.47</v>
      </c>
      <c r="D7" s="32">
        <f>IF(A7&gt;0,RANK(A7,$A$5:$A$104,1),0)</f>
        <v>9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20</v>
      </c>
      <c r="B8" s="25" t="s">
        <v>66</v>
      </c>
      <c r="C8" s="28" t="str">
        <f>IF(ISERROR(VLOOKUP(A8,TimeTable,2)),"",VLOOKUP(A8,TimeTable,2))</f>
        <v>15:17.48</v>
      </c>
      <c r="D8" s="32">
        <f>IF(A8&gt;0,RANK(A8,$A$5:$A$104,1),0)</f>
        <v>11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10</v>
      </c>
      <c r="B9" s="25" t="s">
        <v>67</v>
      </c>
      <c r="C9" s="28" t="str">
        <f>IF(ISERROR(VLOOKUP(A9,TimeTable,2)),"",VLOOKUP(A9,TimeTable,2))</f>
        <v>14:14.85</v>
      </c>
      <c r="D9" s="32">
        <f>IF(A9&gt;0,RANK(A9,$A$5:$A$104,1),0)</f>
        <v>5</v>
      </c>
      <c r="E9">
        <f t="shared" si="0"/>
        <v>10</v>
      </c>
      <c r="F9">
        <f t="shared" si="1"/>
        <v>5</v>
      </c>
      <c r="G9">
        <f t="shared" si="2"/>
        <v>5</v>
      </c>
      <c r="H9">
        <f t="shared" si="3"/>
        <v>5</v>
      </c>
    </row>
    <row r="10" spans="1:8" x14ac:dyDescent="0.25">
      <c r="A10" s="24">
        <v>15</v>
      </c>
      <c r="B10" s="25" t="s">
        <v>68</v>
      </c>
      <c r="C10" s="28" t="str">
        <f t="shared" ref="C10:C73" si="4">IF(ISERROR(VLOOKUP(A10,TimeTable,2)),"",VLOOKUP(A10,TimeTable,2))</f>
        <v>14:34.93</v>
      </c>
      <c r="D10" s="32">
        <f t="shared" ref="D10:D73" si="5">IF(A10&gt;0,RANK(A10,$A$5:$A$104,1),0)</f>
        <v>7</v>
      </c>
      <c r="E10">
        <f t="shared" si="0"/>
        <v>15</v>
      </c>
      <c r="F10">
        <f t="shared" si="1"/>
        <v>7</v>
      </c>
      <c r="G10">
        <f t="shared" si="2"/>
        <v>7</v>
      </c>
      <c r="H10">
        <f t="shared" si="3"/>
        <v>7</v>
      </c>
    </row>
    <row r="11" spans="1:8" x14ac:dyDescent="0.25">
      <c r="A11" s="24">
        <v>16</v>
      </c>
      <c r="B11" s="25" t="s">
        <v>69</v>
      </c>
      <c r="C11" s="28" t="str">
        <f t="shared" si="4"/>
        <v>14:36.22</v>
      </c>
      <c r="D11" s="32">
        <f t="shared" si="5"/>
        <v>8</v>
      </c>
      <c r="E11">
        <f t="shared" si="0"/>
        <v>16</v>
      </c>
      <c r="F11">
        <f t="shared" si="1"/>
        <v>8</v>
      </c>
      <c r="G11">
        <f t="shared" si="2"/>
        <v>8</v>
      </c>
      <c r="H11">
        <f t="shared" si="3"/>
        <v>8</v>
      </c>
    </row>
    <row r="12" spans="1:8" x14ac:dyDescent="0.25">
      <c r="A12" s="78">
        <v>2</v>
      </c>
      <c r="B12" s="79" t="s">
        <v>70</v>
      </c>
      <c r="C12" s="28" t="str">
        <f t="shared" si="4"/>
        <v>13:13.92</v>
      </c>
      <c r="D12" s="32">
        <f t="shared" si="5"/>
        <v>2</v>
      </c>
      <c r="E12">
        <f t="shared" si="0"/>
        <v>2</v>
      </c>
      <c r="F12">
        <f t="shared" si="1"/>
        <v>2</v>
      </c>
      <c r="G12">
        <f t="shared" si="2"/>
        <v>2</v>
      </c>
      <c r="H12">
        <f t="shared" si="3"/>
        <v>2</v>
      </c>
    </row>
    <row r="13" spans="1:8" x14ac:dyDescent="0.25">
      <c r="A13" s="80">
        <v>8</v>
      </c>
      <c r="B13" s="81" t="s">
        <v>71</v>
      </c>
      <c r="C13" s="28" t="str">
        <f t="shared" si="4"/>
        <v>13:51.26</v>
      </c>
      <c r="D13" s="32">
        <f t="shared" si="5"/>
        <v>4</v>
      </c>
      <c r="E13">
        <f t="shared" si="0"/>
        <v>8</v>
      </c>
      <c r="F13">
        <f t="shared" si="1"/>
        <v>4</v>
      </c>
      <c r="G13">
        <f t="shared" si="2"/>
        <v>4</v>
      </c>
      <c r="H13">
        <f t="shared" si="3"/>
        <v>4</v>
      </c>
    </row>
    <row r="14" spans="1:8" x14ac:dyDescent="0.25">
      <c r="A14" s="80">
        <v>12</v>
      </c>
      <c r="B14" s="81" t="s">
        <v>72</v>
      </c>
      <c r="C14" s="28" t="str">
        <f t="shared" si="4"/>
        <v>14:25.24</v>
      </c>
      <c r="D14" s="32">
        <f t="shared" si="5"/>
        <v>6</v>
      </c>
      <c r="E14">
        <f t="shared" si="0"/>
        <v>12</v>
      </c>
      <c r="F14">
        <f t="shared" si="1"/>
        <v>6</v>
      </c>
      <c r="G14">
        <f t="shared" si="2"/>
        <v>6</v>
      </c>
      <c r="H14">
        <f t="shared" si="3"/>
        <v>6</v>
      </c>
    </row>
    <row r="15" spans="1:8" x14ac:dyDescent="0.25">
      <c r="A15" s="80">
        <v>6</v>
      </c>
      <c r="B15" s="81" t="s">
        <v>73</v>
      </c>
      <c r="C15" s="28" t="str">
        <f t="shared" si="4"/>
        <v>13:35.32</v>
      </c>
      <c r="D15" s="32">
        <f t="shared" si="5"/>
        <v>3</v>
      </c>
      <c r="E15">
        <f t="shared" si="0"/>
        <v>6</v>
      </c>
      <c r="F15">
        <f t="shared" si="1"/>
        <v>3</v>
      </c>
      <c r="G15">
        <f t="shared" si="2"/>
        <v>3</v>
      </c>
      <c r="H15">
        <f t="shared" si="3"/>
        <v>3</v>
      </c>
    </row>
    <row r="16" spans="1:8" x14ac:dyDescent="0.25">
      <c r="A16" s="80"/>
      <c r="B16" s="81" t="s">
        <v>74</v>
      </c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 t="s">
        <v>75</v>
      </c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 t="s">
        <v>76</v>
      </c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>
        <v>19</v>
      </c>
      <c r="B19" s="81" t="s">
        <v>77</v>
      </c>
      <c r="C19" s="28" t="str">
        <f t="shared" si="4"/>
        <v>15:13.33</v>
      </c>
      <c r="D19" s="32">
        <f t="shared" si="5"/>
        <v>10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12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104" sqref="A104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Ephrata (E)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11</v>
      </c>
      <c r="B5" s="25" t="s">
        <v>78</v>
      </c>
      <c r="C5" s="28" t="str">
        <f>IF(ISERROR(VLOOKUP(A5,TimeTable,2)),"",VLOOKUP(A5,TimeTable,2))</f>
        <v>14:16.59</v>
      </c>
      <c r="D5" s="32">
        <f>IF(A5&gt;0,RANK(A5,$A$5:$A$104,1),0)</f>
        <v>6</v>
      </c>
      <c r="E5">
        <f t="shared" ref="E5:E104" si="0">IF($A5&lt;&gt;"",VLOOKUP($A5,ScoringTable,14,FALSE),"")</f>
        <v>11</v>
      </c>
      <c r="F5">
        <f t="shared" ref="F5:F104" si="1">IF($A5&lt;&gt;"",VLOOKUP($A5,ScoringTable,22,FALSE),"")</f>
        <v>6</v>
      </c>
      <c r="G5">
        <f t="shared" ref="G5:G104" si="2">IF($A5&lt;&gt;"",VLOOKUP($A5,ScoringTable,24,FALSE),"")</f>
        <v>6</v>
      </c>
      <c r="H5">
        <f t="shared" ref="H5:H104" si="3">IF($A5&lt;&gt;"",VLOOKUP($A5,ScoringTable,26,FALSE),"")</f>
        <v>6</v>
      </c>
    </row>
    <row r="6" spans="1:8" x14ac:dyDescent="0.25">
      <c r="A6" s="24">
        <v>29</v>
      </c>
      <c r="B6" s="25" t="s">
        <v>79</v>
      </c>
      <c r="C6" s="28" t="str">
        <f>IF(ISERROR(VLOOKUP(A6,TimeTable,2)),"",VLOOKUP(A6,TimeTable,2))</f>
        <v>18:01.61</v>
      </c>
      <c r="D6" s="32">
        <f>IF(A6&gt;0,RANK(A6,$A$5:$A$104,1),0)</f>
        <v>17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5">
      <c r="A7" s="24"/>
      <c r="B7" s="25" t="s">
        <v>80</v>
      </c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5">
      <c r="A8" s="24">
        <v>27</v>
      </c>
      <c r="B8" s="25" t="s">
        <v>81</v>
      </c>
      <c r="C8" s="28" t="str">
        <f>IF(ISERROR(VLOOKUP(A8,TimeTable,2)),"",VLOOKUP(A8,TimeTable,2))</f>
        <v>15:41.31</v>
      </c>
      <c r="D8" s="32">
        <f>IF(A8&gt;0,RANK(A8,$A$5:$A$104,1),0)</f>
        <v>15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>
        <v>5</v>
      </c>
      <c r="B9" s="25" t="s">
        <v>82</v>
      </c>
      <c r="C9" s="28" t="str">
        <f>IF(ISERROR(VLOOKUP(A9,TimeTable,2)),"",VLOOKUP(A9,TimeTable,2))</f>
        <v>13:29.15</v>
      </c>
      <c r="D9" s="32">
        <f>IF(A9&gt;0,RANK(A9,$A$5:$A$104,1),0)</f>
        <v>3</v>
      </c>
      <c r="E9">
        <f t="shared" si="0"/>
        <v>5</v>
      </c>
      <c r="F9">
        <f t="shared" si="1"/>
        <v>3</v>
      </c>
      <c r="G9">
        <f t="shared" si="2"/>
        <v>3</v>
      </c>
      <c r="H9">
        <f t="shared" si="3"/>
        <v>3</v>
      </c>
    </row>
    <row r="10" spans="1:8" x14ac:dyDescent="0.25">
      <c r="A10" s="24"/>
      <c r="B10" s="25" t="s">
        <v>83</v>
      </c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>
        <v>7</v>
      </c>
      <c r="B11" s="25" t="s">
        <v>84</v>
      </c>
      <c r="C11" s="28" t="str">
        <f t="shared" si="4"/>
        <v>13:45.71</v>
      </c>
      <c r="D11" s="32">
        <f t="shared" si="5"/>
        <v>4</v>
      </c>
      <c r="E11">
        <f t="shared" si="0"/>
        <v>7</v>
      </c>
      <c r="F11">
        <f t="shared" si="1"/>
        <v>4</v>
      </c>
      <c r="G11">
        <f t="shared" si="2"/>
        <v>4</v>
      </c>
      <c r="H11">
        <f t="shared" si="3"/>
        <v>4</v>
      </c>
    </row>
    <row r="12" spans="1:8" x14ac:dyDescent="0.25">
      <c r="A12" s="78">
        <v>9</v>
      </c>
      <c r="B12" s="79" t="s">
        <v>85</v>
      </c>
      <c r="C12" s="28" t="str">
        <f t="shared" si="4"/>
        <v>14:02.88</v>
      </c>
      <c r="D12" s="32">
        <f t="shared" si="5"/>
        <v>5</v>
      </c>
      <c r="E12">
        <f t="shared" si="0"/>
        <v>9</v>
      </c>
      <c r="F12">
        <f t="shared" si="1"/>
        <v>5</v>
      </c>
      <c r="G12">
        <f t="shared" si="2"/>
        <v>5</v>
      </c>
      <c r="H12">
        <f t="shared" si="3"/>
        <v>5</v>
      </c>
    </row>
    <row r="13" spans="1:8" x14ac:dyDescent="0.25">
      <c r="A13" s="80">
        <v>13</v>
      </c>
      <c r="B13" s="81" t="s">
        <v>86</v>
      </c>
      <c r="C13" s="28" t="str">
        <f t="shared" si="4"/>
        <v>14:31.82</v>
      </c>
      <c r="D13" s="32">
        <f t="shared" si="5"/>
        <v>7</v>
      </c>
      <c r="E13">
        <f t="shared" si="0"/>
        <v>13</v>
      </c>
      <c r="F13">
        <f t="shared" si="1"/>
        <v>7</v>
      </c>
      <c r="G13">
        <f t="shared" si="2"/>
        <v>7</v>
      </c>
      <c r="H13">
        <f t="shared" si="3"/>
        <v>7</v>
      </c>
    </row>
    <row r="14" spans="1:8" x14ac:dyDescent="0.25">
      <c r="A14" s="80"/>
      <c r="B14" s="81" t="s">
        <v>87</v>
      </c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>
        <v>14</v>
      </c>
      <c r="B15" s="81" t="s">
        <v>88</v>
      </c>
      <c r="C15" s="28" t="str">
        <f t="shared" si="4"/>
        <v>14:34.61</v>
      </c>
      <c r="D15" s="32">
        <f t="shared" si="5"/>
        <v>8</v>
      </c>
      <c r="E15">
        <f t="shared" si="0"/>
        <v>14</v>
      </c>
      <c r="F15">
        <f t="shared" si="1"/>
        <v>8</v>
      </c>
      <c r="G15">
        <f t="shared" si="2"/>
        <v>8</v>
      </c>
      <c r="H15">
        <f t="shared" si="3"/>
        <v>8</v>
      </c>
    </row>
    <row r="16" spans="1:8" x14ac:dyDescent="0.25">
      <c r="A16" s="80">
        <v>23</v>
      </c>
      <c r="B16" s="81" t="s">
        <v>89</v>
      </c>
      <c r="C16" s="28" t="str">
        <f t="shared" si="4"/>
        <v>15:29.38</v>
      </c>
      <c r="D16" s="32">
        <f t="shared" si="5"/>
        <v>12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>
        <v>3</v>
      </c>
      <c r="B17" s="81" t="s">
        <v>90</v>
      </c>
      <c r="C17" s="28" t="str">
        <f t="shared" si="4"/>
        <v>13:19.60</v>
      </c>
      <c r="D17" s="32">
        <f t="shared" si="5"/>
        <v>1</v>
      </c>
      <c r="E17">
        <f t="shared" si="0"/>
        <v>3</v>
      </c>
      <c r="F17">
        <f t="shared" si="1"/>
        <v>1</v>
      </c>
      <c r="G17">
        <f t="shared" si="2"/>
        <v>1</v>
      </c>
      <c r="H17">
        <f t="shared" si="3"/>
        <v>1</v>
      </c>
    </row>
    <row r="18" spans="1:8" x14ac:dyDescent="0.25">
      <c r="A18" s="80">
        <v>24</v>
      </c>
      <c r="B18" s="81" t="s">
        <v>91</v>
      </c>
      <c r="C18" s="28" t="str">
        <f t="shared" si="4"/>
        <v>15:31.35</v>
      </c>
      <c r="D18" s="32">
        <f t="shared" si="5"/>
        <v>13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>
        <v>17</v>
      </c>
      <c r="B19" s="81" t="s">
        <v>92</v>
      </c>
      <c r="C19" s="28" t="str">
        <f t="shared" si="4"/>
        <v>14:40.91</v>
      </c>
      <c r="D19" s="32">
        <f t="shared" si="5"/>
        <v>9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>
        <v>21</v>
      </c>
      <c r="B20" s="81" t="s">
        <v>93</v>
      </c>
      <c r="C20" s="28" t="str">
        <f t="shared" si="4"/>
        <v>15:17.65</v>
      </c>
      <c r="D20" s="32">
        <f t="shared" si="5"/>
        <v>10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>
        <v>4</v>
      </c>
      <c r="B21" s="81" t="s">
        <v>94</v>
      </c>
      <c r="C21" s="28" t="str">
        <f t="shared" si="4"/>
        <v>13:28.63</v>
      </c>
      <c r="D21" s="32">
        <f t="shared" si="5"/>
        <v>2</v>
      </c>
      <c r="E21">
        <f t="shared" si="0"/>
        <v>4</v>
      </c>
      <c r="F21">
        <f t="shared" si="1"/>
        <v>2</v>
      </c>
      <c r="G21">
        <f t="shared" si="2"/>
        <v>2</v>
      </c>
      <c r="H21">
        <f t="shared" si="3"/>
        <v>2</v>
      </c>
    </row>
    <row r="22" spans="1:8" x14ac:dyDescent="0.25">
      <c r="A22" s="80">
        <v>22</v>
      </c>
      <c r="B22" s="81" t="s">
        <v>95</v>
      </c>
      <c r="C22" s="28" t="str">
        <f t="shared" si="4"/>
        <v>15:23.01</v>
      </c>
      <c r="D22" s="32">
        <f t="shared" si="5"/>
        <v>11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>
        <v>28</v>
      </c>
      <c r="B23" s="81" t="s">
        <v>96</v>
      </c>
      <c r="C23" s="28" t="str">
        <f t="shared" si="4"/>
        <v>15:43.86</v>
      </c>
      <c r="D23" s="32">
        <f t="shared" si="5"/>
        <v>16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>
        <v>25</v>
      </c>
      <c r="B24" s="81" t="s">
        <v>97</v>
      </c>
      <c r="C24" s="28" t="str">
        <f t="shared" si="4"/>
        <v>15:34.20</v>
      </c>
      <c r="D24" s="32">
        <f t="shared" si="5"/>
        <v>14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17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11" sqref="B11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Lancaster Mennonite (LMH)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11" si="0">IF(ISERROR(VLOOKUP(A5,TimeTable,2)),"",VLOOKUP(A5,TimeTable,2))</f>
        <v/>
      </c>
      <c r="D5" s="32">
        <f t="shared" ref="D5:D11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/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/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/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42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3" zoomScale="200" workbookViewId="0">
      <selection activeCell="B3" sqref="B3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98</v>
      </c>
    </row>
    <row r="4" spans="1:2" x14ac:dyDescent="0.25">
      <c r="A4" s="65">
        <v>2</v>
      </c>
      <c r="B4" s="66" t="s">
        <v>99</v>
      </c>
    </row>
    <row r="5" spans="1:2" x14ac:dyDescent="0.25">
      <c r="A5" s="65">
        <v>3</v>
      </c>
      <c r="B5" s="66" t="s">
        <v>100</v>
      </c>
    </row>
    <row r="6" spans="1:2" x14ac:dyDescent="0.25">
      <c r="A6" s="65">
        <v>4</v>
      </c>
      <c r="B6" s="66" t="s">
        <v>101</v>
      </c>
    </row>
    <row r="7" spans="1:2" x14ac:dyDescent="0.25">
      <c r="A7" s="65">
        <v>5</v>
      </c>
      <c r="B7" s="66" t="s">
        <v>102</v>
      </c>
    </row>
    <row r="8" spans="1:2" x14ac:dyDescent="0.25">
      <c r="A8" s="65">
        <v>6</v>
      </c>
      <c r="B8" s="66" t="s">
        <v>103</v>
      </c>
    </row>
    <row r="9" spans="1:2" x14ac:dyDescent="0.25">
      <c r="A9" s="65">
        <v>7</v>
      </c>
      <c r="B9" s="66" t="s">
        <v>104</v>
      </c>
    </row>
    <row r="10" spans="1:2" x14ac:dyDescent="0.25">
      <c r="A10" s="65">
        <v>8</v>
      </c>
      <c r="B10" s="66" t="s">
        <v>105</v>
      </c>
    </row>
    <row r="11" spans="1:2" x14ac:dyDescent="0.25">
      <c r="A11" s="65">
        <v>9</v>
      </c>
      <c r="B11" s="66" t="s">
        <v>106</v>
      </c>
    </row>
    <row r="12" spans="1:2" x14ac:dyDescent="0.25">
      <c r="A12" s="65">
        <v>10</v>
      </c>
      <c r="B12" s="66" t="s">
        <v>107</v>
      </c>
    </row>
    <row r="13" spans="1:2" x14ac:dyDescent="0.25">
      <c r="A13" s="65">
        <v>11</v>
      </c>
      <c r="B13" s="66" t="s">
        <v>108</v>
      </c>
    </row>
    <row r="14" spans="1:2" x14ac:dyDescent="0.25">
      <c r="A14" s="65">
        <v>12</v>
      </c>
      <c r="B14" s="66" t="s">
        <v>109</v>
      </c>
    </row>
    <row r="15" spans="1:2" x14ac:dyDescent="0.25">
      <c r="A15" s="65">
        <v>13</v>
      </c>
      <c r="B15" s="66" t="s">
        <v>110</v>
      </c>
    </row>
    <row r="16" spans="1:2" x14ac:dyDescent="0.25">
      <c r="A16" s="65">
        <v>14</v>
      </c>
      <c r="B16" s="66" t="s">
        <v>111</v>
      </c>
    </row>
    <row r="17" spans="1:2" x14ac:dyDescent="0.25">
      <c r="A17" s="65">
        <v>15</v>
      </c>
      <c r="B17" s="66" t="s">
        <v>112</v>
      </c>
    </row>
    <row r="18" spans="1:2" x14ac:dyDescent="0.25">
      <c r="A18" s="65">
        <v>16</v>
      </c>
      <c r="B18" s="66" t="s">
        <v>113</v>
      </c>
    </row>
    <row r="19" spans="1:2" x14ac:dyDescent="0.25">
      <c r="A19" s="65">
        <v>17</v>
      </c>
      <c r="B19" s="66" t="s">
        <v>114</v>
      </c>
    </row>
    <row r="20" spans="1:2" x14ac:dyDescent="0.25">
      <c r="A20" s="65">
        <v>18</v>
      </c>
      <c r="B20" s="66" t="s">
        <v>115</v>
      </c>
    </row>
    <row r="21" spans="1:2" x14ac:dyDescent="0.25">
      <c r="A21" s="65">
        <v>19</v>
      </c>
      <c r="B21" s="66" t="s">
        <v>116</v>
      </c>
    </row>
    <row r="22" spans="1:2" x14ac:dyDescent="0.25">
      <c r="A22" s="65">
        <v>20</v>
      </c>
      <c r="B22" s="66" t="s">
        <v>117</v>
      </c>
    </row>
    <row r="23" spans="1:2" x14ac:dyDescent="0.25">
      <c r="A23" s="65">
        <v>21</v>
      </c>
      <c r="B23" s="66" t="s">
        <v>118</v>
      </c>
    </row>
    <row r="24" spans="1:2" x14ac:dyDescent="0.25">
      <c r="A24" s="65">
        <v>22</v>
      </c>
      <c r="B24" s="66" t="s">
        <v>119</v>
      </c>
    </row>
    <row r="25" spans="1:2" x14ac:dyDescent="0.25">
      <c r="A25" s="65">
        <v>23</v>
      </c>
      <c r="B25" s="66" t="s">
        <v>120</v>
      </c>
    </row>
    <row r="26" spans="1:2" x14ac:dyDescent="0.25">
      <c r="A26" s="65">
        <v>24</v>
      </c>
      <c r="B26" s="66" t="s">
        <v>121</v>
      </c>
    </row>
    <row r="27" spans="1:2" x14ac:dyDescent="0.25">
      <c r="A27" s="65">
        <v>25</v>
      </c>
      <c r="B27" s="66" t="s">
        <v>122</v>
      </c>
    </row>
    <row r="28" spans="1:2" x14ac:dyDescent="0.25">
      <c r="A28" s="65">
        <v>26</v>
      </c>
      <c r="B28" s="66" t="s">
        <v>123</v>
      </c>
    </row>
    <row r="29" spans="1:2" x14ac:dyDescent="0.25">
      <c r="A29" s="65">
        <v>27</v>
      </c>
      <c r="B29" s="66" t="s">
        <v>124</v>
      </c>
    </row>
    <row r="30" spans="1:2" x14ac:dyDescent="0.25">
      <c r="A30" s="65">
        <v>28</v>
      </c>
      <c r="B30" s="66" t="s">
        <v>125</v>
      </c>
    </row>
    <row r="31" spans="1:2" x14ac:dyDescent="0.25">
      <c r="A31" s="65">
        <v>29</v>
      </c>
      <c r="B31" s="66" t="s">
        <v>126</v>
      </c>
    </row>
    <row r="32" spans="1:2" x14ac:dyDescent="0.25">
      <c r="A32" s="65">
        <v>30</v>
      </c>
      <c r="B32" s="66" t="s">
        <v>127</v>
      </c>
    </row>
    <row r="33" spans="1:2" x14ac:dyDescent="0.25">
      <c r="A33" s="65">
        <v>31</v>
      </c>
      <c r="B33" s="66"/>
    </row>
    <row r="34" spans="1:2" x14ac:dyDescent="0.25">
      <c r="A34" s="65">
        <v>32</v>
      </c>
      <c r="B34" s="66"/>
    </row>
    <row r="35" spans="1:2" x14ac:dyDescent="0.25">
      <c r="A35" s="65">
        <v>33</v>
      </c>
      <c r="B35" s="66"/>
    </row>
    <row r="36" spans="1:2" x14ac:dyDescent="0.25">
      <c r="A36" s="65">
        <v>34</v>
      </c>
      <c r="B36" s="66"/>
    </row>
    <row r="37" spans="1:2" x14ac:dyDescent="0.25">
      <c r="A37" s="65">
        <v>35</v>
      </c>
      <c r="B37" s="66"/>
    </row>
    <row r="38" spans="1:2" x14ac:dyDescent="0.25">
      <c r="A38" s="65">
        <v>36</v>
      </c>
      <c r="B38" s="66"/>
    </row>
    <row r="39" spans="1:2" x14ac:dyDescent="0.25">
      <c r="A39" s="65">
        <v>37</v>
      </c>
      <c r="B39" s="66"/>
    </row>
    <row r="40" spans="1:2" x14ac:dyDescent="0.25">
      <c r="A40" s="65">
        <v>38</v>
      </c>
      <c r="B40" s="66"/>
    </row>
    <row r="41" spans="1:2" x14ac:dyDescent="0.25">
      <c r="A41" s="65">
        <v>39</v>
      </c>
      <c r="B41" s="66"/>
    </row>
    <row r="42" spans="1:2" x14ac:dyDescent="0.25">
      <c r="A42" s="65">
        <v>40</v>
      </c>
      <c r="B42" s="66"/>
    </row>
    <row r="43" spans="1:2" x14ac:dyDescent="0.25">
      <c r="A43" s="65">
        <v>41</v>
      </c>
      <c r="B43" s="66"/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284"/>
  <sheetViews>
    <sheetView topLeftCell="A165" workbookViewId="0">
      <selection activeCell="C285" sqref="C285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26</v>
      </c>
      <c r="B5" s="34" t="str">
        <f>'Team 1'!B5</f>
        <v>Aurentz, Bradyn</v>
      </c>
      <c r="C5" s="29" t="str">
        <f t="shared" ref="C5:C104" si="0">_Abb1</f>
        <v>CC</v>
      </c>
      <c r="D5" s="28" t="str">
        <f>'Team 1'!C5</f>
        <v>15:37.29</v>
      </c>
      <c r="E5" s="29">
        <f>IF(A5&lt;&gt;"",RANK(A5,$A$5:$A$104,1),"")</f>
        <v>12</v>
      </c>
      <c r="F5" s="29" t="str">
        <f>IF(E5&lt;=8,"Var","JV")</f>
        <v>JV</v>
      </c>
    </row>
    <row r="6" spans="1:11" x14ac:dyDescent="0.25">
      <c r="A6" s="29">
        <f>IF('Team 1'!A6&lt;&gt;"",'Team 1'!A6,"")</f>
        <v>1</v>
      </c>
      <c r="B6" s="34" t="str">
        <f>'Team 1'!B6</f>
        <v>Causak, Ben</v>
      </c>
      <c r="C6" s="29" t="str">
        <f t="shared" si="0"/>
        <v>CC</v>
      </c>
      <c r="D6" s="28" t="str">
        <f>'Team 1'!C6</f>
        <v>13:13.76</v>
      </c>
      <c r="E6" s="29">
        <f t="shared" ref="E6:E30" si="1">IF(A6&lt;&gt;"",RANK(A6,$A$5:$A$104,1),"")</f>
        <v>1</v>
      </c>
      <c r="F6" s="29" t="str">
        <f t="shared" ref="F6:F129" si="2">IF(E6&lt;=8,"Var","JV")</f>
        <v>Var</v>
      </c>
    </row>
    <row r="7" spans="1:11" x14ac:dyDescent="0.25">
      <c r="A7" s="29">
        <f>IF('Team 1'!A7&lt;&gt;"",'Team 1'!A7,"")</f>
        <v>18</v>
      </c>
      <c r="B7" s="34" t="str">
        <f>'Team 1'!B7</f>
        <v>Joffy, Samuel</v>
      </c>
      <c r="C7" s="29" t="str">
        <f t="shared" si="0"/>
        <v>CC</v>
      </c>
      <c r="D7" s="28" t="str">
        <f>'Team 1'!C7</f>
        <v>15:03.47</v>
      </c>
      <c r="E7" s="29">
        <f t="shared" si="1"/>
        <v>9</v>
      </c>
      <c r="F7" s="29" t="str">
        <f t="shared" si="2"/>
        <v>JV</v>
      </c>
    </row>
    <row r="8" spans="1:11" x14ac:dyDescent="0.25">
      <c r="A8" s="29">
        <f>IF('Team 1'!A8&lt;&gt;"",'Team 1'!A8,"")</f>
        <v>20</v>
      </c>
      <c r="B8" s="34" t="str">
        <f>'Team 1'!B8</f>
        <v>Kitchens, Evan</v>
      </c>
      <c r="C8" s="29" t="str">
        <f t="shared" si="0"/>
        <v>CC</v>
      </c>
      <c r="D8" s="28" t="str">
        <f>'Team 1'!C8</f>
        <v>15:17.48</v>
      </c>
      <c r="E8" s="29">
        <f t="shared" si="1"/>
        <v>11</v>
      </c>
      <c r="F8" s="29" t="str">
        <f t="shared" si="2"/>
        <v>JV</v>
      </c>
    </row>
    <row r="9" spans="1:11" x14ac:dyDescent="0.25">
      <c r="A9" s="29">
        <f>IF('Team 1'!A9&lt;&gt;"",'Team 1'!A9,"")</f>
        <v>10</v>
      </c>
      <c r="B9" s="34" t="str">
        <f>'Team 1'!B9</f>
        <v>Meng, Viseth</v>
      </c>
      <c r="C9" s="29" t="str">
        <f t="shared" si="0"/>
        <v>CC</v>
      </c>
      <c r="D9" s="28" t="str">
        <f>'Team 1'!C9</f>
        <v>14:14.85</v>
      </c>
      <c r="E9" s="29">
        <f t="shared" si="1"/>
        <v>5</v>
      </c>
      <c r="F9" s="29" t="str">
        <f t="shared" si="2"/>
        <v>Var</v>
      </c>
    </row>
    <row r="10" spans="1:11" x14ac:dyDescent="0.25">
      <c r="A10" s="29">
        <f>IF('Team 1'!A10&lt;&gt;"",'Team 1'!A10,"")</f>
        <v>15</v>
      </c>
      <c r="B10" s="34" t="str">
        <f>'Team 1'!B10</f>
        <v>Nolan, Derrick</v>
      </c>
      <c r="C10" s="29" t="str">
        <f t="shared" si="0"/>
        <v>CC</v>
      </c>
      <c r="D10" s="28" t="str">
        <f>'Team 1'!C10</f>
        <v>14:34.93</v>
      </c>
      <c r="E10" s="29">
        <f t="shared" si="1"/>
        <v>7</v>
      </c>
      <c r="F10" s="29" t="str">
        <f t="shared" si="2"/>
        <v>Var</v>
      </c>
    </row>
    <row r="11" spans="1:11" x14ac:dyDescent="0.25">
      <c r="A11" s="29">
        <f>IF('Team 1'!A11&lt;&gt;"",'Team 1'!A11,"")</f>
        <v>16</v>
      </c>
      <c r="B11" s="34" t="str">
        <f>'Team 1'!B11</f>
        <v>Nunemaker, Gage</v>
      </c>
      <c r="C11" s="29" t="str">
        <f t="shared" si="0"/>
        <v>CC</v>
      </c>
      <c r="D11" s="28" t="str">
        <f>'Team 1'!C11</f>
        <v>14:36.22</v>
      </c>
      <c r="E11" s="29">
        <f t="shared" si="1"/>
        <v>8</v>
      </c>
      <c r="F11" s="29" t="str">
        <f t="shared" si="2"/>
        <v>Var</v>
      </c>
    </row>
    <row r="12" spans="1:11" x14ac:dyDescent="0.25">
      <c r="A12" s="29">
        <f>IF('Team 1'!A12&lt;&gt;"",'Team 1'!A12,"")</f>
        <v>2</v>
      </c>
      <c r="B12" s="34" t="str">
        <f>'Team 1'!B12</f>
        <v>Perhonitch, Jake</v>
      </c>
      <c r="C12" s="29" t="str">
        <f t="shared" si="0"/>
        <v>CC</v>
      </c>
      <c r="D12" s="28" t="str">
        <f>'Team 1'!C12</f>
        <v>13:13.92</v>
      </c>
      <c r="E12" s="29">
        <f t="shared" si="1"/>
        <v>2</v>
      </c>
      <c r="F12" s="29" t="str">
        <f t="shared" si="2"/>
        <v>Var</v>
      </c>
    </row>
    <row r="13" spans="1:11" x14ac:dyDescent="0.25">
      <c r="A13" s="29">
        <f>IF('Team 1'!A13&lt;&gt;"",'Team 1'!A13,"")</f>
        <v>8</v>
      </c>
      <c r="B13" s="34" t="str">
        <f>'Team 1'!B13</f>
        <v>Rauchut, Kyle</v>
      </c>
      <c r="C13" s="29" t="str">
        <f t="shared" si="0"/>
        <v>CC</v>
      </c>
      <c r="D13" s="28" t="str">
        <f>'Team 1'!C13</f>
        <v>13:51.26</v>
      </c>
      <c r="E13" s="29">
        <f t="shared" si="1"/>
        <v>4</v>
      </c>
      <c r="F13" s="29" t="str">
        <f t="shared" si="2"/>
        <v>Var</v>
      </c>
    </row>
    <row r="14" spans="1:11" x14ac:dyDescent="0.25">
      <c r="A14" s="29">
        <f>IF('Team 1'!A14&lt;&gt;"",'Team 1'!A14,"")</f>
        <v>12</v>
      </c>
      <c r="B14" s="34" t="str">
        <f>'Team 1'!B14</f>
        <v>Sheffield, Ben</v>
      </c>
      <c r="C14" s="29" t="str">
        <f t="shared" si="0"/>
        <v>CC</v>
      </c>
      <c r="D14" s="28" t="str">
        <f>'Team 1'!C14</f>
        <v>14:25.24</v>
      </c>
      <c r="E14" s="29">
        <f t="shared" si="1"/>
        <v>6</v>
      </c>
      <c r="F14" s="29" t="str">
        <f t="shared" si="2"/>
        <v>Var</v>
      </c>
    </row>
    <row r="15" spans="1:11" x14ac:dyDescent="0.25">
      <c r="A15" s="29">
        <f>IF('Team 1'!A15&lt;&gt;"",'Team 1'!A15,"")</f>
        <v>6</v>
      </c>
      <c r="B15" s="34" t="str">
        <f>'Team 1'!B15</f>
        <v>Sparks, Owen</v>
      </c>
      <c r="C15" s="29" t="str">
        <f t="shared" si="0"/>
        <v>CC</v>
      </c>
      <c r="D15" s="28" t="str">
        <f>'Team 1'!C15</f>
        <v>13:35.32</v>
      </c>
      <c r="E15" s="29">
        <f t="shared" si="1"/>
        <v>3</v>
      </c>
      <c r="F15" s="29" t="str">
        <f t="shared" si="2"/>
        <v>Var</v>
      </c>
    </row>
    <row r="16" spans="1:11" x14ac:dyDescent="0.25">
      <c r="A16" s="29" t="str">
        <f>IF('Team 1'!A16&lt;&gt;"",'Team 1'!A16,"")</f>
        <v/>
      </c>
      <c r="B16" s="34" t="str">
        <f>'Team 1'!B16</f>
        <v>Steffy, Tyler</v>
      </c>
      <c r="C16" s="29" t="str">
        <f t="shared" si="0"/>
        <v>CC</v>
      </c>
      <c r="D16" s="28" t="str">
        <f>'Team 1'!C16</f>
        <v/>
      </c>
      <c r="E16" s="29" t="str">
        <f t="shared" si="1"/>
        <v/>
      </c>
      <c r="F16" s="29" t="str">
        <f t="shared" si="2"/>
        <v>JV</v>
      </c>
    </row>
    <row r="17" spans="1:6" x14ac:dyDescent="0.25">
      <c r="A17" s="29" t="str">
        <f>IF('Team 1'!A17&lt;&gt;"",'Team 1'!A17,"")</f>
        <v/>
      </c>
      <c r="B17" s="34" t="str">
        <f>'Team 1'!B17</f>
        <v>Umberger, Hayden</v>
      </c>
      <c r="C17" s="29" t="str">
        <f t="shared" si="0"/>
        <v>CC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5">
      <c r="A18" s="29" t="str">
        <f>IF('Team 1'!A18&lt;&gt;"",'Team 1'!A18,"")</f>
        <v/>
      </c>
      <c r="B18" s="34" t="str">
        <f>'Team 1'!B18</f>
        <v>Wampler, James</v>
      </c>
      <c r="C18" s="29" t="str">
        <f t="shared" si="0"/>
        <v>CC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5">
      <c r="A19" s="29">
        <f>IF('Team 1'!A19&lt;&gt;"",'Team 1'!A19,"")</f>
        <v>19</v>
      </c>
      <c r="B19" s="34" t="str">
        <f>'Team 1'!B19</f>
        <v>Williams, Jack</v>
      </c>
      <c r="C19" s="29" t="str">
        <f t="shared" si="0"/>
        <v>CC</v>
      </c>
      <c r="D19" s="28" t="str">
        <f>'Team 1'!C19</f>
        <v>15:13.33</v>
      </c>
      <c r="E19" s="29">
        <f t="shared" si="1"/>
        <v>10</v>
      </c>
      <c r="F19" s="29" t="str">
        <f t="shared" si="2"/>
        <v>JV</v>
      </c>
    </row>
    <row r="20" spans="1:6" x14ac:dyDescent="0.25">
      <c r="A20" s="29" t="str">
        <f>IF('Team 1'!A20&lt;&gt;"",'Team 1'!A20,"")</f>
        <v/>
      </c>
      <c r="B20" s="34">
        <f>'Team 1'!B20</f>
        <v>0</v>
      </c>
      <c r="C20" s="29" t="str">
        <f t="shared" si="0"/>
        <v>CC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5">
      <c r="A21" s="29" t="str">
        <f>IF('Team 1'!A21&lt;&gt;"",'Team 1'!A21,"")</f>
        <v/>
      </c>
      <c r="B21" s="34">
        <f>'Team 1'!B21</f>
        <v>0</v>
      </c>
      <c r="C21" s="29" t="str">
        <f t="shared" si="0"/>
        <v>CC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>
        <f>IF('Team 2'!A5&lt;&gt;"",'Team 2'!A5,"")</f>
        <v>11</v>
      </c>
      <c r="B105" s="34" t="str">
        <f>'Team 2'!B5</f>
        <v>Baker, Austin</v>
      </c>
      <c r="C105" s="29" t="str">
        <f t="shared" ref="C105:C204" si="6">_Abb2</f>
        <v>E</v>
      </c>
      <c r="D105" s="28" t="str">
        <f>'Team 2'!C5</f>
        <v>14:16.59</v>
      </c>
      <c r="E105" s="29">
        <f t="shared" ref="E105:E130" si="7">IF(A105&lt;&gt;"",RANK(A105,$A$105:$A$204,1),"")</f>
        <v>6</v>
      </c>
      <c r="F105" s="29" t="str">
        <f>IF(E105&lt;=8,"Var","JV")</f>
        <v>Var</v>
      </c>
    </row>
    <row r="106" spans="1:6" x14ac:dyDescent="0.25">
      <c r="A106" s="29">
        <f>IF('Team 2'!A6&lt;&gt;"",'Team 2'!A6,"")</f>
        <v>29</v>
      </c>
      <c r="B106" s="34" t="str">
        <f>'Team 2'!B6</f>
        <v>Bedford, Caleb</v>
      </c>
      <c r="C106" s="29" t="str">
        <f t="shared" si="6"/>
        <v>E</v>
      </c>
      <c r="D106" s="28" t="str">
        <f>'Team 2'!C6</f>
        <v>18:01.61</v>
      </c>
      <c r="E106" s="37">
        <f t="shared" si="7"/>
        <v>17</v>
      </c>
      <c r="F106" s="29" t="str">
        <f t="shared" si="2"/>
        <v>JV</v>
      </c>
    </row>
    <row r="107" spans="1:6" x14ac:dyDescent="0.25">
      <c r="A107" s="29" t="str">
        <f>IF('Team 2'!A7&lt;&gt;"",'Team 2'!A7,"")</f>
        <v/>
      </c>
      <c r="B107" s="34" t="str">
        <f>'Team 2'!B7</f>
        <v>Bradley, Milo</v>
      </c>
      <c r="C107" s="29" t="str">
        <f t="shared" si="6"/>
        <v>E</v>
      </c>
      <c r="D107" s="28" t="str">
        <f>'Team 2'!C7</f>
        <v/>
      </c>
      <c r="E107" s="37" t="str">
        <f t="shared" si="7"/>
        <v/>
      </c>
      <c r="F107" s="29" t="str">
        <f t="shared" si="2"/>
        <v>JV</v>
      </c>
    </row>
    <row r="108" spans="1:6" x14ac:dyDescent="0.25">
      <c r="A108" s="29">
        <f>IF('Team 2'!A8&lt;&gt;"",'Team 2'!A8,"")</f>
        <v>27</v>
      </c>
      <c r="B108" s="34" t="str">
        <f>'Team 2'!B8</f>
        <v>Buehler, Nathan</v>
      </c>
      <c r="C108" s="29" t="str">
        <f t="shared" si="6"/>
        <v>E</v>
      </c>
      <c r="D108" s="28" t="str">
        <f>'Team 2'!C8</f>
        <v>15:41.31</v>
      </c>
      <c r="E108" s="37">
        <f t="shared" si="7"/>
        <v>15</v>
      </c>
      <c r="F108" s="29" t="str">
        <f t="shared" si="2"/>
        <v>JV</v>
      </c>
    </row>
    <row r="109" spans="1:6" x14ac:dyDescent="0.25">
      <c r="A109" s="29">
        <f>IF('Team 2'!A9&lt;&gt;"",'Team 2'!A9,"")</f>
        <v>5</v>
      </c>
      <c r="B109" s="34" t="str">
        <f>'Team 2'!B9</f>
        <v>Burkey, Benjamin</v>
      </c>
      <c r="C109" s="29" t="str">
        <f t="shared" si="6"/>
        <v>E</v>
      </c>
      <c r="D109" s="28" t="str">
        <f>'Team 2'!C9</f>
        <v>13:29.15</v>
      </c>
      <c r="E109" s="37">
        <f t="shared" si="7"/>
        <v>3</v>
      </c>
      <c r="F109" s="29" t="str">
        <f t="shared" si="2"/>
        <v>Var</v>
      </c>
    </row>
    <row r="110" spans="1:6" x14ac:dyDescent="0.25">
      <c r="A110" s="29" t="str">
        <f>IF('Team 2'!A10&lt;&gt;"",'Team 2'!A10,"")</f>
        <v/>
      </c>
      <c r="B110" s="34" t="str">
        <f>'Team 2'!B10</f>
        <v>Chedraoui, Troy</v>
      </c>
      <c r="C110" s="29" t="str">
        <f t="shared" si="6"/>
        <v>E</v>
      </c>
      <c r="D110" s="28" t="str">
        <f>'Team 2'!C10</f>
        <v/>
      </c>
      <c r="E110" s="37" t="str">
        <f t="shared" si="7"/>
        <v/>
      </c>
      <c r="F110" s="29" t="str">
        <f t="shared" si="2"/>
        <v>JV</v>
      </c>
    </row>
    <row r="111" spans="1:6" x14ac:dyDescent="0.25">
      <c r="A111" s="29">
        <f>IF('Team 2'!A11&lt;&gt;"",'Team 2'!A11,"")</f>
        <v>7</v>
      </c>
      <c r="B111" s="34" t="str">
        <f>'Team 2'!B11</f>
        <v>Grant, Caleb</v>
      </c>
      <c r="C111" s="29" t="str">
        <f t="shared" si="6"/>
        <v>E</v>
      </c>
      <c r="D111" s="28" t="str">
        <f>'Team 2'!C11</f>
        <v>13:45.71</v>
      </c>
      <c r="E111" s="37">
        <f t="shared" si="7"/>
        <v>4</v>
      </c>
      <c r="F111" s="29" t="str">
        <f t="shared" si="2"/>
        <v>Var</v>
      </c>
    </row>
    <row r="112" spans="1:6" x14ac:dyDescent="0.25">
      <c r="A112" s="29">
        <f>IF('Team 2'!A12&lt;&gt;"",'Team 2'!A12,"")</f>
        <v>9</v>
      </c>
      <c r="B112" s="34" t="str">
        <f>'Team 2'!B12</f>
        <v>Grube, Owen</v>
      </c>
      <c r="C112" s="29" t="str">
        <f t="shared" si="6"/>
        <v>E</v>
      </c>
      <c r="D112" s="28" t="str">
        <f>'Team 2'!C12</f>
        <v>14:02.88</v>
      </c>
      <c r="E112" s="37">
        <f t="shared" si="7"/>
        <v>5</v>
      </c>
      <c r="F112" s="29" t="str">
        <f t="shared" si="2"/>
        <v>Var</v>
      </c>
    </row>
    <row r="113" spans="1:6" x14ac:dyDescent="0.25">
      <c r="A113" s="29">
        <f>IF('Team 2'!A13&lt;&gt;"",'Team 2'!A13,"")</f>
        <v>13</v>
      </c>
      <c r="B113" s="34" t="str">
        <f>'Team 2'!B13</f>
        <v>Hart, Tristan</v>
      </c>
      <c r="C113" s="29" t="str">
        <f t="shared" si="6"/>
        <v>E</v>
      </c>
      <c r="D113" s="28" t="str">
        <f>'Team 2'!C13</f>
        <v>14:31.82</v>
      </c>
      <c r="E113" s="37">
        <f t="shared" si="7"/>
        <v>7</v>
      </c>
      <c r="F113" s="29" t="str">
        <f t="shared" si="2"/>
        <v>Var</v>
      </c>
    </row>
    <row r="114" spans="1:6" x14ac:dyDescent="0.25">
      <c r="A114" s="29" t="str">
        <f>IF('Team 2'!A14&lt;&gt;"",'Team 2'!A14,"")</f>
        <v/>
      </c>
      <c r="B114" s="34" t="str">
        <f>'Team 2'!B14</f>
        <v>Haupt, Ethan</v>
      </c>
      <c r="C114" s="29" t="str">
        <f t="shared" si="6"/>
        <v>E</v>
      </c>
      <c r="D114" s="28" t="str">
        <f>'Team 2'!C14</f>
        <v/>
      </c>
      <c r="E114" s="37" t="str">
        <f t="shared" si="7"/>
        <v/>
      </c>
      <c r="F114" s="29" t="str">
        <f t="shared" si="2"/>
        <v>JV</v>
      </c>
    </row>
    <row r="115" spans="1:6" x14ac:dyDescent="0.25">
      <c r="A115" s="29">
        <f>IF('Team 2'!A15&lt;&gt;"",'Team 2'!A15,"")</f>
        <v>14</v>
      </c>
      <c r="B115" s="34" t="str">
        <f>'Team 2'!B15</f>
        <v>Horst, Nataniel</v>
      </c>
      <c r="C115" s="29" t="str">
        <f t="shared" si="6"/>
        <v>E</v>
      </c>
      <c r="D115" s="28" t="str">
        <f>'Team 2'!C15</f>
        <v>14:34.61</v>
      </c>
      <c r="E115" s="37">
        <f t="shared" si="7"/>
        <v>8</v>
      </c>
      <c r="F115" s="29" t="str">
        <f t="shared" si="2"/>
        <v>Var</v>
      </c>
    </row>
    <row r="116" spans="1:6" x14ac:dyDescent="0.25">
      <c r="A116" s="29">
        <f>IF('Team 2'!A16&lt;&gt;"",'Team 2'!A16,"")</f>
        <v>23</v>
      </c>
      <c r="B116" s="34" t="str">
        <f>'Team 2'!B16</f>
        <v>Kohler, Julius</v>
      </c>
      <c r="C116" s="29" t="str">
        <f t="shared" si="6"/>
        <v>E</v>
      </c>
      <c r="D116" s="28" t="str">
        <f>'Team 2'!C16</f>
        <v>15:29.38</v>
      </c>
      <c r="E116" s="37">
        <f t="shared" si="7"/>
        <v>12</v>
      </c>
      <c r="F116" s="29" t="str">
        <f t="shared" si="2"/>
        <v>JV</v>
      </c>
    </row>
    <row r="117" spans="1:6" x14ac:dyDescent="0.25">
      <c r="A117" s="29">
        <f>IF('Team 2'!A17&lt;&gt;"",'Team 2'!A17,"")</f>
        <v>3</v>
      </c>
      <c r="B117" s="34" t="str">
        <f>'Team 2'!B17</f>
        <v>Landis, Cayden</v>
      </c>
      <c r="C117" s="29" t="str">
        <f t="shared" si="6"/>
        <v>E</v>
      </c>
      <c r="D117" s="28" t="str">
        <f>'Team 2'!C17</f>
        <v>13:19.60</v>
      </c>
      <c r="E117" s="37">
        <f t="shared" si="7"/>
        <v>1</v>
      </c>
      <c r="F117" s="29" t="str">
        <f t="shared" si="2"/>
        <v>Var</v>
      </c>
    </row>
    <row r="118" spans="1:6" x14ac:dyDescent="0.25">
      <c r="A118" s="29">
        <f>IF('Team 2'!A18&lt;&gt;"",'Team 2'!A18,"")</f>
        <v>24</v>
      </c>
      <c r="B118" s="34" t="str">
        <f>'Team 2'!B18</f>
        <v>Musser, Isaac</v>
      </c>
      <c r="C118" s="29" t="str">
        <f t="shared" si="6"/>
        <v>E</v>
      </c>
      <c r="D118" s="28" t="str">
        <f>'Team 2'!C18</f>
        <v>15:31.35</v>
      </c>
      <c r="E118" s="37">
        <f t="shared" si="7"/>
        <v>13</v>
      </c>
      <c r="F118" s="29" t="str">
        <f t="shared" si="2"/>
        <v>JV</v>
      </c>
    </row>
    <row r="119" spans="1:6" x14ac:dyDescent="0.25">
      <c r="A119" s="29">
        <f>IF('Team 2'!A19&lt;&gt;"",'Team 2'!A19,"")</f>
        <v>17</v>
      </c>
      <c r="B119" s="34" t="str">
        <f>'Team 2'!B19</f>
        <v>Price, Lorell</v>
      </c>
      <c r="C119" s="29" t="str">
        <f t="shared" si="6"/>
        <v>E</v>
      </c>
      <c r="D119" s="28" t="str">
        <f>'Team 2'!C19</f>
        <v>14:40.91</v>
      </c>
      <c r="E119" s="37">
        <f t="shared" si="7"/>
        <v>9</v>
      </c>
      <c r="F119" s="29" t="str">
        <f t="shared" si="2"/>
        <v>JV</v>
      </c>
    </row>
    <row r="120" spans="1:6" x14ac:dyDescent="0.25">
      <c r="A120" s="29">
        <f>IF('Team 2'!A20&lt;&gt;"",'Team 2'!A20,"")</f>
        <v>21</v>
      </c>
      <c r="B120" s="34" t="str">
        <f>'Team 2'!B20</f>
        <v>Rennix, Collin</v>
      </c>
      <c r="C120" s="29" t="str">
        <f t="shared" si="6"/>
        <v>E</v>
      </c>
      <c r="D120" s="28" t="str">
        <f>'Team 2'!C20</f>
        <v>15:17.65</v>
      </c>
      <c r="E120" s="37">
        <f t="shared" si="7"/>
        <v>10</v>
      </c>
      <c r="F120" s="29" t="str">
        <f t="shared" si="2"/>
        <v>JV</v>
      </c>
    </row>
    <row r="121" spans="1:6" x14ac:dyDescent="0.25">
      <c r="A121" s="29">
        <f>IF('Team 2'!A21&lt;&gt;"",'Team 2'!A21,"")</f>
        <v>4</v>
      </c>
      <c r="B121" s="34" t="str">
        <f>'Team 2'!B21</f>
        <v>Sanitago, Simel</v>
      </c>
      <c r="C121" s="29" t="str">
        <f t="shared" si="6"/>
        <v>E</v>
      </c>
      <c r="D121" s="28" t="str">
        <f>'Team 2'!C21</f>
        <v>13:28.63</v>
      </c>
      <c r="E121" s="37">
        <f t="shared" si="7"/>
        <v>2</v>
      </c>
      <c r="F121" s="29" t="str">
        <f t="shared" si="2"/>
        <v>Var</v>
      </c>
    </row>
    <row r="122" spans="1:6" x14ac:dyDescent="0.25">
      <c r="A122" s="29">
        <f>IF('Team 2'!A22&lt;&gt;"",'Team 2'!A22,"")</f>
        <v>22</v>
      </c>
      <c r="B122" s="34" t="str">
        <f>'Team 2'!B22</f>
        <v>Shaneyfelt, Preston</v>
      </c>
      <c r="C122" s="29" t="str">
        <f t="shared" si="6"/>
        <v>E</v>
      </c>
      <c r="D122" s="28" t="str">
        <f>'Team 2'!C22</f>
        <v>15:23.01</v>
      </c>
      <c r="E122" s="37">
        <f t="shared" si="7"/>
        <v>11</v>
      </c>
      <c r="F122" s="29" t="str">
        <f t="shared" si="2"/>
        <v>JV</v>
      </c>
    </row>
    <row r="123" spans="1:6" x14ac:dyDescent="0.25">
      <c r="A123" s="29">
        <f>IF('Team 2'!A23&lt;&gt;"",'Team 2'!A23,"")</f>
        <v>28</v>
      </c>
      <c r="B123" s="34" t="str">
        <f>'Team 2'!B23</f>
        <v>Sweigart, Martin</v>
      </c>
      <c r="C123" s="29" t="str">
        <f t="shared" si="6"/>
        <v>E</v>
      </c>
      <c r="D123" s="28" t="str">
        <f>'Team 2'!C23</f>
        <v>15:43.86</v>
      </c>
      <c r="E123" s="37">
        <f t="shared" si="7"/>
        <v>16</v>
      </c>
      <c r="F123" s="29" t="str">
        <f t="shared" si="2"/>
        <v>JV</v>
      </c>
    </row>
    <row r="124" spans="1:6" x14ac:dyDescent="0.25">
      <c r="A124" s="29">
        <f>IF('Team 2'!A24&lt;&gt;"",'Team 2'!A24,"")</f>
        <v>25</v>
      </c>
      <c r="B124" s="34" t="str">
        <f>'Team 2'!B24</f>
        <v>Wilson, Lance</v>
      </c>
      <c r="C124" s="29" t="str">
        <f t="shared" si="6"/>
        <v>E</v>
      </c>
      <c r="D124" s="28" t="str">
        <f>'Team 2'!C24</f>
        <v>15:34.20</v>
      </c>
      <c r="E124" s="37">
        <f t="shared" si="7"/>
        <v>14</v>
      </c>
      <c r="F124" s="29" t="str">
        <f t="shared" si="2"/>
        <v>JV</v>
      </c>
    </row>
    <row r="125" spans="1:6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6"/>
        <v>E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6"/>
        <v>E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6"/>
        <v>E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6"/>
        <v>E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6"/>
        <v>E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6"/>
        <v>E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6"/>
        <v>E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6"/>
        <v>E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6"/>
        <v>E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6"/>
        <v>E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6"/>
        <v>E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6"/>
        <v>E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6"/>
        <v>E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6"/>
        <v>E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6"/>
        <v>E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6"/>
        <v>E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6"/>
        <v>E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6"/>
        <v>E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6"/>
        <v>E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6"/>
        <v>E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6"/>
        <v>E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6"/>
        <v>E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E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E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E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E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E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E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E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E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E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E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E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E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E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E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E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E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E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E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E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E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E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E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E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E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E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E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E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E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E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E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E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E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E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E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E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E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E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E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E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E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E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E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E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E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E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E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E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E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E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E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E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E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E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E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E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E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E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E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hidden="1" x14ac:dyDescent="0.25">
      <c r="A205" s="29" t="str">
        <f>IF('Team 4'!A5&lt;&gt;"",'Team 4'!A5,"")</f>
        <v/>
      </c>
      <c r="B205" s="34">
        <f>'Team 4'!B5</f>
        <v>0</v>
      </c>
      <c r="C205" s="29" t="str">
        <f t="shared" ref="C205:C231" si="12">_Abb4</f>
        <v>LMH</v>
      </c>
      <c r="D205" s="28" t="str">
        <f>'Team 4'!C5</f>
        <v/>
      </c>
      <c r="E205" s="29" t="str">
        <f>IF(A205&lt;&gt;"",RANK(A205,$A$205:$A$231,1),"")</f>
        <v/>
      </c>
      <c r="F205" s="29" t="str">
        <f>IF(E205&lt;=8,"Var","JV")</f>
        <v>JV</v>
      </c>
    </row>
    <row r="206" spans="1:6" hidden="1" x14ac:dyDescent="0.25">
      <c r="A206" s="29" t="str">
        <f>IF('Team 4'!A6&lt;&gt;"",'Team 4'!A6,"")</f>
        <v/>
      </c>
      <c r="B206" s="34">
        <f>'Team 4'!B6</f>
        <v>0</v>
      </c>
      <c r="C206" s="29" t="str">
        <f t="shared" si="12"/>
        <v>LMH</v>
      </c>
      <c r="D206" s="28" t="str">
        <f>'Team 4'!C6</f>
        <v/>
      </c>
      <c r="E206" s="29" t="str">
        <f t="shared" ref="E206:E231" si="13">IF(A206&lt;&gt;"",RANK(A206,$A$205:$A$231,1),"")</f>
        <v/>
      </c>
      <c r="F206" s="29" t="str">
        <f t="shared" ref="F206:F244" si="14">IF(E206&lt;=8,"Var","JV")</f>
        <v>JV</v>
      </c>
    </row>
    <row r="207" spans="1:6" hidden="1" x14ac:dyDescent="0.25">
      <c r="A207" s="29" t="str">
        <f>IF('Team 4'!A7&lt;&gt;"",'Team 4'!A7,"")</f>
        <v/>
      </c>
      <c r="B207" s="34">
        <f>'Team 4'!B7</f>
        <v>0</v>
      </c>
      <c r="C207" s="29" t="str">
        <f t="shared" si="12"/>
        <v>LMH</v>
      </c>
      <c r="D207" s="28" t="str">
        <f>'Team 4'!C7</f>
        <v/>
      </c>
      <c r="E207" s="29" t="str">
        <f t="shared" si="13"/>
        <v/>
      </c>
      <c r="F207" s="29" t="str">
        <f t="shared" si="14"/>
        <v>JV</v>
      </c>
    </row>
    <row r="208" spans="1:6" hidden="1" x14ac:dyDescent="0.25">
      <c r="A208" s="29" t="str">
        <f>IF('Team 4'!A8&lt;&gt;"",'Team 4'!A8,"")</f>
        <v/>
      </c>
      <c r="B208" s="34">
        <f>'Team 4'!B8</f>
        <v>0</v>
      </c>
      <c r="C208" s="29" t="str">
        <f t="shared" si="12"/>
        <v>LMH</v>
      </c>
      <c r="D208" s="28" t="str">
        <f>'Team 4'!C8</f>
        <v/>
      </c>
      <c r="E208" s="29" t="str">
        <f t="shared" si="13"/>
        <v/>
      </c>
      <c r="F208" s="29" t="str">
        <f t="shared" si="14"/>
        <v>JV</v>
      </c>
    </row>
    <row r="209" spans="1:6" hidden="1" x14ac:dyDescent="0.25">
      <c r="A209" s="29" t="str">
        <f>IF('Team 4'!A9&lt;&gt;"",'Team 4'!A9,"")</f>
        <v/>
      </c>
      <c r="B209" s="34">
        <f>'Team 4'!B9</f>
        <v>0</v>
      </c>
      <c r="C209" s="29" t="str">
        <f t="shared" si="12"/>
        <v>LMH</v>
      </c>
      <c r="D209" s="28" t="str">
        <f>'Team 4'!C9</f>
        <v/>
      </c>
      <c r="E209" s="29" t="str">
        <f t="shared" si="13"/>
        <v/>
      </c>
      <c r="F209" s="29" t="str">
        <f t="shared" si="14"/>
        <v>JV</v>
      </c>
    </row>
    <row r="210" spans="1:6" hidden="1" x14ac:dyDescent="0.25">
      <c r="A210" s="29" t="str">
        <f>IF('Team 4'!A10&lt;&gt;"",'Team 4'!A10,"")</f>
        <v/>
      </c>
      <c r="B210" s="34">
        <f>'Team 4'!B10</f>
        <v>0</v>
      </c>
      <c r="C210" s="29" t="str">
        <f t="shared" si="12"/>
        <v>LMH</v>
      </c>
      <c r="D210" s="28" t="str">
        <f>'Team 4'!C10</f>
        <v/>
      </c>
      <c r="E210" s="29" t="str">
        <f t="shared" si="13"/>
        <v/>
      </c>
      <c r="F210" s="29" t="str">
        <f t="shared" si="14"/>
        <v>JV</v>
      </c>
    </row>
    <row r="211" spans="1:6" hidden="1" x14ac:dyDescent="0.25">
      <c r="A211" s="29" t="str">
        <f>IF('Team 4'!A11&lt;&gt;"",'Team 4'!A11,"")</f>
        <v/>
      </c>
      <c r="B211" s="34">
        <f>'Team 4'!B11</f>
        <v>0</v>
      </c>
      <c r="C211" s="29" t="str">
        <f t="shared" si="12"/>
        <v>LMH</v>
      </c>
      <c r="D211" s="28" t="str">
        <f>'Team 4'!C11</f>
        <v/>
      </c>
      <c r="E211" s="29" t="str">
        <f t="shared" si="13"/>
        <v/>
      </c>
      <c r="F211" s="29" t="str">
        <f t="shared" si="14"/>
        <v>JV</v>
      </c>
    </row>
    <row r="212" spans="1:6" hidden="1" x14ac:dyDescent="0.25">
      <c r="A212" s="29" t="str">
        <f>IF('Team 4'!A12&lt;&gt;"",'Team 4'!A12,"")</f>
        <v/>
      </c>
      <c r="B212" s="34">
        <f>'Team 4'!B12</f>
        <v>0</v>
      </c>
      <c r="C212" s="29" t="str">
        <f t="shared" si="12"/>
        <v>LMH</v>
      </c>
      <c r="D212" s="28" t="str">
        <f>'Team 4'!C12</f>
        <v/>
      </c>
      <c r="E212" s="29" t="str">
        <f t="shared" si="13"/>
        <v/>
      </c>
      <c r="F212" s="29" t="str">
        <f t="shared" si="14"/>
        <v>JV</v>
      </c>
    </row>
    <row r="213" spans="1:6" hidden="1" x14ac:dyDescent="0.25">
      <c r="A213" s="29" t="str">
        <f>IF('Team 4'!A13&lt;&gt;"",'Team 4'!A13,"")</f>
        <v/>
      </c>
      <c r="B213" s="34">
        <f>'Team 4'!B13</f>
        <v>0</v>
      </c>
      <c r="C213" s="29" t="str">
        <f t="shared" si="12"/>
        <v>LMH</v>
      </c>
      <c r="D213" s="28" t="str">
        <f>'Team 4'!C13</f>
        <v/>
      </c>
      <c r="E213" s="29" t="str">
        <f t="shared" si="13"/>
        <v/>
      </c>
      <c r="F213" s="29" t="str">
        <f t="shared" si="14"/>
        <v>JV</v>
      </c>
    </row>
    <row r="214" spans="1:6" hidden="1" x14ac:dyDescent="0.25">
      <c r="A214" s="29" t="str">
        <f>IF('Team 4'!A14&lt;&gt;"",'Team 4'!A14,"")</f>
        <v/>
      </c>
      <c r="B214" s="34">
        <f>'Team 4'!B14</f>
        <v>0</v>
      </c>
      <c r="C214" s="29" t="str">
        <f t="shared" si="12"/>
        <v>LMH</v>
      </c>
      <c r="D214" s="28" t="str">
        <f>'Team 4'!C14</f>
        <v/>
      </c>
      <c r="E214" s="29" t="str">
        <f t="shared" si="13"/>
        <v/>
      </c>
      <c r="F214" s="29" t="str">
        <f t="shared" si="14"/>
        <v>JV</v>
      </c>
    </row>
    <row r="215" spans="1:6" hidden="1" x14ac:dyDescent="0.25">
      <c r="A215" s="29" t="str">
        <f>IF('Team 4'!A15&lt;&gt;"",'Team 4'!A15,"")</f>
        <v/>
      </c>
      <c r="B215" s="34">
        <f>'Team 4'!B15</f>
        <v>0</v>
      </c>
      <c r="C215" s="29" t="str">
        <f t="shared" si="12"/>
        <v>LMH</v>
      </c>
      <c r="D215" s="28" t="str">
        <f>'Team 4'!C15</f>
        <v/>
      </c>
      <c r="E215" s="29" t="str">
        <f t="shared" si="13"/>
        <v/>
      </c>
      <c r="F215" s="29" t="str">
        <f t="shared" si="14"/>
        <v>JV</v>
      </c>
    </row>
    <row r="216" spans="1:6" hidden="1" x14ac:dyDescent="0.25">
      <c r="A216" s="29" t="str">
        <f>IF('Team 4'!A16&lt;&gt;"",'Team 4'!A16,"")</f>
        <v/>
      </c>
      <c r="B216" s="34">
        <f>'Team 4'!B16</f>
        <v>0</v>
      </c>
      <c r="C216" s="29" t="str">
        <f t="shared" si="12"/>
        <v>LMH</v>
      </c>
      <c r="D216" s="28" t="str">
        <f>'Team 4'!C16</f>
        <v/>
      </c>
      <c r="E216" s="29" t="str">
        <f t="shared" si="13"/>
        <v/>
      </c>
      <c r="F216" s="29" t="str">
        <f t="shared" si="14"/>
        <v>JV</v>
      </c>
    </row>
    <row r="217" spans="1:6" hidden="1" x14ac:dyDescent="0.25">
      <c r="A217" s="29" t="str">
        <f>IF('Team 4'!A17&lt;&gt;"",'Team 4'!A17,"")</f>
        <v/>
      </c>
      <c r="B217" s="34">
        <f>'Team 4'!B17</f>
        <v>0</v>
      </c>
      <c r="C217" s="29" t="str">
        <f t="shared" si="12"/>
        <v>LMH</v>
      </c>
      <c r="D217" s="28" t="str">
        <f>'Team 4'!C17</f>
        <v/>
      </c>
      <c r="E217" s="29" t="str">
        <f t="shared" si="13"/>
        <v/>
      </c>
      <c r="F217" s="29" t="str">
        <f t="shared" si="14"/>
        <v>JV</v>
      </c>
    </row>
    <row r="218" spans="1:6" hidden="1" x14ac:dyDescent="0.25">
      <c r="A218" s="29" t="str">
        <f>IF('Team 4'!A18&lt;&gt;"",'Team 4'!A18,"")</f>
        <v/>
      </c>
      <c r="B218" s="34">
        <f>'Team 4'!B18</f>
        <v>0</v>
      </c>
      <c r="C218" s="29" t="str">
        <f t="shared" si="12"/>
        <v>LMH</v>
      </c>
      <c r="D218" s="28" t="str">
        <f>'Team 4'!C18</f>
        <v/>
      </c>
      <c r="E218" s="29" t="str">
        <f t="shared" si="13"/>
        <v/>
      </c>
      <c r="F218" s="29" t="str">
        <f t="shared" si="14"/>
        <v>JV</v>
      </c>
    </row>
    <row r="219" spans="1:6" hidden="1" x14ac:dyDescent="0.25">
      <c r="A219" s="29" t="str">
        <f>IF('Team 4'!A19&lt;&gt;"",'Team 4'!A19,"")</f>
        <v/>
      </c>
      <c r="B219" s="34">
        <f>'Team 4'!B19</f>
        <v>0</v>
      </c>
      <c r="C219" s="29" t="str">
        <f t="shared" si="12"/>
        <v>LMH</v>
      </c>
      <c r="D219" s="28" t="str">
        <f>'Team 4'!C19</f>
        <v/>
      </c>
      <c r="E219" s="29" t="str">
        <f t="shared" si="13"/>
        <v/>
      </c>
      <c r="F219" s="29" t="str">
        <f t="shared" si="14"/>
        <v>JV</v>
      </c>
    </row>
    <row r="220" spans="1:6" hidden="1" x14ac:dyDescent="0.25">
      <c r="A220" s="29" t="str">
        <f>IF('Team 4'!A20&lt;&gt;"",'Team 4'!A20,"")</f>
        <v/>
      </c>
      <c r="B220" s="34">
        <f>'Team 4'!B20</f>
        <v>0</v>
      </c>
      <c r="C220" s="29" t="str">
        <f t="shared" si="12"/>
        <v>LMH</v>
      </c>
      <c r="D220" s="28" t="str">
        <f>'Team 4'!C20</f>
        <v/>
      </c>
      <c r="E220" s="29" t="str">
        <f t="shared" si="13"/>
        <v/>
      </c>
      <c r="F220" s="29" t="str">
        <f t="shared" si="14"/>
        <v>JV</v>
      </c>
    </row>
    <row r="221" spans="1:6" hidden="1" x14ac:dyDescent="0.25">
      <c r="A221" s="29" t="str">
        <f>IF('Team 4'!A21&lt;&gt;"",'Team 4'!A21,"")</f>
        <v/>
      </c>
      <c r="B221" s="34">
        <f>'Team 4'!B21</f>
        <v>0</v>
      </c>
      <c r="C221" s="29" t="str">
        <f t="shared" si="12"/>
        <v>LMH</v>
      </c>
      <c r="D221" s="28" t="str">
        <f>'Team 4'!C21</f>
        <v/>
      </c>
      <c r="E221" s="29" t="str">
        <f t="shared" si="13"/>
        <v/>
      </c>
      <c r="F221" s="29" t="str">
        <f t="shared" si="14"/>
        <v>JV</v>
      </c>
    </row>
    <row r="222" spans="1:6" hidden="1" x14ac:dyDescent="0.25">
      <c r="A222" s="29" t="str">
        <f>IF('Team 4'!A22&lt;&gt;"",'Team 4'!A22,"")</f>
        <v/>
      </c>
      <c r="B222" s="34">
        <f>'Team 4'!B22</f>
        <v>0</v>
      </c>
      <c r="C222" s="29" t="str">
        <f t="shared" si="12"/>
        <v>LMH</v>
      </c>
      <c r="D222" s="28" t="str">
        <f>'Team 4'!C22</f>
        <v/>
      </c>
      <c r="E222" s="29" t="str">
        <f t="shared" si="13"/>
        <v/>
      </c>
      <c r="F222" s="29" t="str">
        <f t="shared" si="14"/>
        <v>JV</v>
      </c>
    </row>
    <row r="223" spans="1:6" hidden="1" x14ac:dyDescent="0.25">
      <c r="A223" s="29" t="str">
        <f>IF('Team 4'!A23&lt;&gt;"",'Team 4'!A23,"")</f>
        <v/>
      </c>
      <c r="B223" s="34">
        <f>'Team 4'!B23</f>
        <v>0</v>
      </c>
      <c r="C223" s="29" t="str">
        <f t="shared" si="12"/>
        <v>LMH</v>
      </c>
      <c r="D223" s="28" t="str">
        <f>'Team 4'!C23</f>
        <v/>
      </c>
      <c r="E223" s="29" t="str">
        <f t="shared" si="13"/>
        <v/>
      </c>
      <c r="F223" s="29" t="str">
        <f t="shared" si="14"/>
        <v>JV</v>
      </c>
    </row>
    <row r="224" spans="1:6" hidden="1" x14ac:dyDescent="0.25">
      <c r="A224" s="29" t="str">
        <f>IF('Team 4'!A24&lt;&gt;"",'Team 4'!A24,"")</f>
        <v/>
      </c>
      <c r="B224" s="34">
        <f>'Team 4'!B24</f>
        <v>0</v>
      </c>
      <c r="C224" s="29" t="str">
        <f t="shared" si="12"/>
        <v>LMH</v>
      </c>
      <c r="D224" s="28" t="str">
        <f>'Team 4'!C24</f>
        <v/>
      </c>
      <c r="E224" s="29" t="str">
        <f t="shared" si="13"/>
        <v/>
      </c>
      <c r="F224" s="29" t="str">
        <f t="shared" si="14"/>
        <v>JV</v>
      </c>
    </row>
    <row r="225" spans="1:6" hidden="1" x14ac:dyDescent="0.25">
      <c r="A225" s="29" t="str">
        <f>IF('Team 4'!A25&lt;&gt;"",'Team 4'!A25,"")</f>
        <v/>
      </c>
      <c r="B225" s="34">
        <f>'Team 4'!B25</f>
        <v>0</v>
      </c>
      <c r="C225" s="29" t="str">
        <f t="shared" si="12"/>
        <v>LMH</v>
      </c>
      <c r="D225" s="28" t="str">
        <f>'Team 4'!C25</f>
        <v/>
      </c>
      <c r="E225" s="29" t="str">
        <f t="shared" si="13"/>
        <v/>
      </c>
      <c r="F225" s="29" t="str">
        <f t="shared" si="14"/>
        <v>JV</v>
      </c>
    </row>
    <row r="226" spans="1:6" hidden="1" x14ac:dyDescent="0.25">
      <c r="A226" s="29" t="str">
        <f>IF('Team 4'!A26&lt;&gt;"",'Team 4'!A26,"")</f>
        <v/>
      </c>
      <c r="B226" s="34">
        <f>'Team 4'!B26</f>
        <v>0</v>
      </c>
      <c r="C226" s="29" t="str">
        <f t="shared" si="12"/>
        <v>LMH</v>
      </c>
      <c r="D226" s="28" t="str">
        <f>'Team 4'!C26</f>
        <v/>
      </c>
      <c r="E226" s="29" t="str">
        <f t="shared" si="13"/>
        <v/>
      </c>
      <c r="F226" s="29" t="str">
        <f t="shared" si="14"/>
        <v>JV</v>
      </c>
    </row>
    <row r="227" spans="1:6" hidden="1" x14ac:dyDescent="0.25">
      <c r="A227" s="29" t="str">
        <f>IF('Team 4'!A27&lt;&gt;"",'Team 4'!A27,"")</f>
        <v/>
      </c>
      <c r="B227" s="34">
        <f>'Team 4'!B27</f>
        <v>0</v>
      </c>
      <c r="C227" s="29" t="str">
        <f t="shared" si="12"/>
        <v>LMH</v>
      </c>
      <c r="D227" s="28" t="str">
        <f>'Team 4'!C27</f>
        <v/>
      </c>
      <c r="E227" s="29" t="str">
        <f t="shared" si="13"/>
        <v/>
      </c>
      <c r="F227" s="29" t="str">
        <f t="shared" si="14"/>
        <v>JV</v>
      </c>
    </row>
    <row r="228" spans="1:6" hidden="1" x14ac:dyDescent="0.25">
      <c r="A228" s="29" t="str">
        <f>IF('Team 4'!A28&lt;&gt;"",'Team 4'!A28,"")</f>
        <v/>
      </c>
      <c r="B228" s="34">
        <f>'Team 4'!B28</f>
        <v>0</v>
      </c>
      <c r="C228" s="29" t="str">
        <f t="shared" si="12"/>
        <v>LMH</v>
      </c>
      <c r="D228" s="28" t="str">
        <f>'Team 4'!C28</f>
        <v/>
      </c>
      <c r="E228" s="29" t="str">
        <f t="shared" si="13"/>
        <v/>
      </c>
      <c r="F228" s="29" t="str">
        <f t="shared" si="14"/>
        <v>JV</v>
      </c>
    </row>
    <row r="229" spans="1:6" hidden="1" x14ac:dyDescent="0.25">
      <c r="A229" s="29" t="str">
        <f>IF('Team 4'!A29&lt;&gt;"",'Team 4'!A29,"")</f>
        <v/>
      </c>
      <c r="B229" s="34">
        <f>'Team 4'!B29</f>
        <v>0</v>
      </c>
      <c r="C229" s="29" t="str">
        <f t="shared" si="12"/>
        <v>LMH</v>
      </c>
      <c r="D229" s="28" t="str">
        <f>'Team 4'!C29</f>
        <v/>
      </c>
      <c r="E229" s="29" t="str">
        <f t="shared" si="13"/>
        <v/>
      </c>
      <c r="F229" s="29" t="str">
        <f t="shared" si="14"/>
        <v>JV</v>
      </c>
    </row>
    <row r="230" spans="1:6" hidden="1" x14ac:dyDescent="0.25">
      <c r="A230" s="29" t="str">
        <f>IF('Team 4'!A30&lt;&gt;"",'Team 4'!A30,"")</f>
        <v/>
      </c>
      <c r="B230" s="34">
        <f>'Team 4'!B30</f>
        <v>0</v>
      </c>
      <c r="C230" s="29" t="str">
        <f t="shared" si="12"/>
        <v>LMH</v>
      </c>
      <c r="D230" s="28" t="str">
        <f>'Team 4'!C30</f>
        <v/>
      </c>
      <c r="E230" s="29" t="str">
        <f t="shared" si="13"/>
        <v/>
      </c>
      <c r="F230" s="29" t="str">
        <f t="shared" si="14"/>
        <v>JV</v>
      </c>
    </row>
    <row r="231" spans="1:6" hidden="1" x14ac:dyDescent="0.25">
      <c r="A231" s="31" t="str">
        <f>IF('Team 4'!A31&lt;&gt;"",'Team 4'!A31,"")</f>
        <v/>
      </c>
      <c r="B231" s="20">
        <f>'Team 4'!B31</f>
        <v>0</v>
      </c>
      <c r="C231" s="31" t="str">
        <f t="shared" si="12"/>
        <v>LMH</v>
      </c>
      <c r="D231" s="30" t="str">
        <f>'Team 4'!C31</f>
        <v/>
      </c>
      <c r="E231" s="31" t="str">
        <f t="shared" si="13"/>
        <v/>
      </c>
      <c r="F231" s="29" t="str">
        <f t="shared" si="14"/>
        <v>JV</v>
      </c>
    </row>
    <row r="232" spans="1:6" hidden="1" x14ac:dyDescent="0.25">
      <c r="A232" s="29" t="str">
        <f>IF('Team 5'!A5&lt;&gt;"",'Team 5'!A5,"")</f>
        <v/>
      </c>
      <c r="B232" s="34">
        <f>'Team 5'!B5</f>
        <v>0</v>
      </c>
      <c r="C232" s="29">
        <f t="shared" ref="C232:C258" si="15">_Abb5</f>
        <v>0</v>
      </c>
      <c r="D232" s="28" t="str">
        <f>'Team 5'!C5</f>
        <v/>
      </c>
      <c r="E232" s="38" t="str">
        <f>IF(A232&lt;&gt;"",RANK(A232,$A$232:$A$258,1),"")</f>
        <v/>
      </c>
      <c r="F232" s="29" t="str">
        <f t="shared" si="14"/>
        <v>JV</v>
      </c>
    </row>
    <row r="233" spans="1:6" hidden="1" x14ac:dyDescent="0.25">
      <c r="A233" s="29" t="str">
        <f>IF('Team 5'!A6&lt;&gt;"",'Team 5'!A6,"")</f>
        <v/>
      </c>
      <c r="B233" s="34">
        <f>'Team 5'!B6</f>
        <v>0</v>
      </c>
      <c r="C233" s="29">
        <f t="shared" si="15"/>
        <v>0</v>
      </c>
      <c r="D233" s="28" t="str">
        <f>'Team 5'!C6</f>
        <v/>
      </c>
      <c r="E233" s="37" t="str">
        <f t="shared" ref="E233:E258" si="16">IF(A233&lt;&gt;"",RANK(A233,$A$232:$A$258,1),"")</f>
        <v/>
      </c>
      <c r="F233" s="29" t="str">
        <f t="shared" si="14"/>
        <v>JV</v>
      </c>
    </row>
    <row r="234" spans="1:6" hidden="1" x14ac:dyDescent="0.25">
      <c r="A234" s="29" t="str">
        <f>IF('Team 5'!A7&lt;&gt;"",'Team 5'!A7,"")</f>
        <v/>
      </c>
      <c r="B234" s="34">
        <f>'Team 5'!B7</f>
        <v>0</v>
      </c>
      <c r="C234" s="29">
        <f t="shared" si="15"/>
        <v>0</v>
      </c>
      <c r="D234" s="28" t="str">
        <f>'Team 5'!C7</f>
        <v/>
      </c>
      <c r="E234" s="37" t="str">
        <f t="shared" si="16"/>
        <v/>
      </c>
      <c r="F234" s="29" t="str">
        <f t="shared" si="14"/>
        <v>JV</v>
      </c>
    </row>
    <row r="235" spans="1:6" hidden="1" x14ac:dyDescent="0.25">
      <c r="A235" s="29" t="str">
        <f>IF('Team 5'!A8&lt;&gt;"",'Team 5'!A8,"")</f>
        <v/>
      </c>
      <c r="B235" s="34">
        <f>'Team 5'!B8</f>
        <v>0</v>
      </c>
      <c r="C235" s="29">
        <f t="shared" si="15"/>
        <v>0</v>
      </c>
      <c r="D235" s="28" t="str">
        <f>'Team 5'!C8</f>
        <v/>
      </c>
      <c r="E235" s="37" t="str">
        <f t="shared" si="16"/>
        <v/>
      </c>
      <c r="F235" s="29" t="str">
        <f t="shared" si="14"/>
        <v>JV</v>
      </c>
    </row>
    <row r="236" spans="1:6" hidden="1" x14ac:dyDescent="0.25">
      <c r="A236" s="29" t="str">
        <f>IF('Team 5'!A9&lt;&gt;"",'Team 5'!A9,"")</f>
        <v/>
      </c>
      <c r="B236" s="34">
        <f>'Team 5'!B9</f>
        <v>0</v>
      </c>
      <c r="C236" s="29">
        <f t="shared" si="15"/>
        <v>0</v>
      </c>
      <c r="D236" s="28" t="str">
        <f>'Team 5'!C9</f>
        <v/>
      </c>
      <c r="E236" s="37" t="str">
        <f t="shared" si="16"/>
        <v/>
      </c>
      <c r="F236" s="29" t="str">
        <f t="shared" si="14"/>
        <v>JV</v>
      </c>
    </row>
    <row r="237" spans="1:6" hidden="1" x14ac:dyDescent="0.25">
      <c r="A237" s="29" t="str">
        <f>IF('Team 5'!A10&lt;&gt;"",'Team 5'!A10,"")</f>
        <v/>
      </c>
      <c r="B237" s="34">
        <f>'Team 5'!B10</f>
        <v>0</v>
      </c>
      <c r="C237" s="29">
        <f t="shared" si="15"/>
        <v>0</v>
      </c>
      <c r="D237" s="28" t="str">
        <f>'Team 5'!C10</f>
        <v/>
      </c>
      <c r="E237" s="37" t="str">
        <f t="shared" si="16"/>
        <v/>
      </c>
      <c r="F237" s="29" t="str">
        <f t="shared" si="14"/>
        <v>JV</v>
      </c>
    </row>
    <row r="238" spans="1:6" hidden="1" x14ac:dyDescent="0.25">
      <c r="A238" s="29" t="str">
        <f>IF('Team 5'!A11&lt;&gt;"",'Team 5'!A11,"")</f>
        <v/>
      </c>
      <c r="B238" s="34">
        <f>'Team 5'!B11</f>
        <v>0</v>
      </c>
      <c r="C238" s="29">
        <f t="shared" si="15"/>
        <v>0</v>
      </c>
      <c r="D238" s="28" t="str">
        <f>'Team 5'!C11</f>
        <v/>
      </c>
      <c r="E238" s="37" t="str">
        <f t="shared" si="16"/>
        <v/>
      </c>
      <c r="F238" s="29" t="str">
        <f t="shared" si="14"/>
        <v>JV</v>
      </c>
    </row>
    <row r="239" spans="1:6" hidden="1" x14ac:dyDescent="0.25">
      <c r="A239" s="29" t="str">
        <f>IF('Team 5'!A12&lt;&gt;"",'Team 5'!A12,"")</f>
        <v/>
      </c>
      <c r="B239" s="34">
        <f>'Team 5'!B12</f>
        <v>0</v>
      </c>
      <c r="C239" s="29">
        <f t="shared" si="15"/>
        <v>0</v>
      </c>
      <c r="D239" s="28" t="str">
        <f>'Team 5'!C12</f>
        <v/>
      </c>
      <c r="E239" s="37" t="str">
        <f t="shared" si="16"/>
        <v/>
      </c>
      <c r="F239" s="29" t="str">
        <f t="shared" si="14"/>
        <v>JV</v>
      </c>
    </row>
    <row r="240" spans="1:6" hidden="1" x14ac:dyDescent="0.25">
      <c r="A240" s="29" t="str">
        <f>IF('Team 5'!A13&lt;&gt;"",'Team 5'!A13,"")</f>
        <v/>
      </c>
      <c r="B240" s="34">
        <f>'Team 5'!B13</f>
        <v>0</v>
      </c>
      <c r="C240" s="29">
        <f t="shared" si="15"/>
        <v>0</v>
      </c>
      <c r="D240" s="28" t="str">
        <f>'Team 5'!C13</f>
        <v/>
      </c>
      <c r="E240" s="37" t="str">
        <f t="shared" si="16"/>
        <v/>
      </c>
      <c r="F240" s="29" t="str">
        <f t="shared" si="14"/>
        <v>JV</v>
      </c>
    </row>
    <row r="241" spans="1:6" hidden="1" x14ac:dyDescent="0.25">
      <c r="A241" s="29" t="str">
        <f>IF('Team 5'!A14&lt;&gt;"",'Team 5'!A14,"")</f>
        <v/>
      </c>
      <c r="B241" s="34">
        <f>'Team 5'!B14</f>
        <v>0</v>
      </c>
      <c r="C241" s="29">
        <f t="shared" si="15"/>
        <v>0</v>
      </c>
      <c r="D241" s="28" t="str">
        <f>'Team 5'!C14</f>
        <v/>
      </c>
      <c r="E241" s="37" t="str">
        <f t="shared" si="16"/>
        <v/>
      </c>
      <c r="F241" s="29" t="str">
        <f t="shared" si="14"/>
        <v>JV</v>
      </c>
    </row>
    <row r="242" spans="1:6" hidden="1" x14ac:dyDescent="0.25">
      <c r="A242" s="29" t="str">
        <f>IF('Team 5'!A15&lt;&gt;"",'Team 5'!A15,"")</f>
        <v/>
      </c>
      <c r="B242" s="34">
        <f>'Team 5'!B15</f>
        <v>0</v>
      </c>
      <c r="C242" s="29">
        <f t="shared" si="15"/>
        <v>0</v>
      </c>
      <c r="D242" s="28" t="str">
        <f>'Team 5'!C15</f>
        <v/>
      </c>
      <c r="E242" s="37" t="str">
        <f t="shared" si="16"/>
        <v/>
      </c>
      <c r="F242" s="29" t="str">
        <f t="shared" si="14"/>
        <v>JV</v>
      </c>
    </row>
    <row r="243" spans="1:6" hidden="1" x14ac:dyDescent="0.25">
      <c r="A243" s="29" t="str">
        <f>IF('Team 5'!A16&lt;&gt;"",'Team 5'!A16,"")</f>
        <v/>
      </c>
      <c r="B243" s="34">
        <f>'Team 5'!B16</f>
        <v>0</v>
      </c>
      <c r="C243" s="29">
        <f t="shared" si="15"/>
        <v>0</v>
      </c>
      <c r="D243" s="28" t="str">
        <f>'Team 5'!C16</f>
        <v/>
      </c>
      <c r="E243" s="37" t="str">
        <f t="shared" si="16"/>
        <v/>
      </c>
      <c r="F243" s="29" t="str">
        <f t="shared" si="14"/>
        <v>JV</v>
      </c>
    </row>
    <row r="244" spans="1:6" hidden="1" x14ac:dyDescent="0.25">
      <c r="A244" s="29" t="str">
        <f>IF('Team 5'!A17&lt;&gt;"",'Team 5'!A17,"")</f>
        <v/>
      </c>
      <c r="B244" s="34">
        <f>'Team 5'!B17</f>
        <v>0</v>
      </c>
      <c r="C244" s="29">
        <f t="shared" si="15"/>
        <v>0</v>
      </c>
      <c r="D244" s="28" t="str">
        <f>'Team 5'!C17</f>
        <v/>
      </c>
      <c r="E244" s="37" t="str">
        <f t="shared" si="16"/>
        <v/>
      </c>
      <c r="F244" s="29" t="str">
        <f t="shared" si="14"/>
        <v>JV</v>
      </c>
    </row>
    <row r="245" spans="1:6" hidden="1" x14ac:dyDescent="0.25">
      <c r="A245" s="29" t="str">
        <f>IF('Team 5'!A18&lt;&gt;"",'Team 5'!A18,"")</f>
        <v/>
      </c>
      <c r="B245" s="34">
        <f>'Team 5'!B18</f>
        <v>0</v>
      </c>
      <c r="C245" s="29">
        <f t="shared" si="15"/>
        <v>0</v>
      </c>
      <c r="D245" s="28" t="str">
        <f>'Team 5'!C18</f>
        <v/>
      </c>
      <c r="E245" s="37" t="str">
        <f t="shared" si="16"/>
        <v/>
      </c>
      <c r="F245" s="29" t="str">
        <f>IF(E245&lt;=8,"Var","JV")</f>
        <v>JV</v>
      </c>
    </row>
    <row r="246" spans="1:6" hidden="1" x14ac:dyDescent="0.25">
      <c r="A246" s="29" t="str">
        <f>IF('Team 5'!A19&lt;&gt;"",'Team 5'!A19,"")</f>
        <v/>
      </c>
      <c r="B246" s="34">
        <f>'Team 5'!B19</f>
        <v>0</v>
      </c>
      <c r="C246" s="29">
        <f t="shared" si="15"/>
        <v>0</v>
      </c>
      <c r="D246" s="28" t="str">
        <f>'Team 5'!C19</f>
        <v/>
      </c>
      <c r="E246" s="37" t="str">
        <f t="shared" si="16"/>
        <v/>
      </c>
      <c r="F246" s="29" t="str">
        <f t="shared" ref="F246:F284" si="17">IF(E246&lt;=8,"Var","JV")</f>
        <v>JV</v>
      </c>
    </row>
    <row r="247" spans="1:6" hidden="1" x14ac:dyDescent="0.25">
      <c r="A247" s="29" t="str">
        <f>IF('Team 5'!A20&lt;&gt;"",'Team 5'!A20,"")</f>
        <v/>
      </c>
      <c r="B247" s="34">
        <f>'Team 5'!B20</f>
        <v>0</v>
      </c>
      <c r="C247" s="29">
        <f t="shared" si="15"/>
        <v>0</v>
      </c>
      <c r="D247" s="28" t="str">
        <f>'Team 5'!C20</f>
        <v/>
      </c>
      <c r="E247" s="37" t="str">
        <f t="shared" si="16"/>
        <v/>
      </c>
      <c r="F247" s="29" t="str">
        <f t="shared" si="17"/>
        <v>JV</v>
      </c>
    </row>
    <row r="248" spans="1:6" hidden="1" x14ac:dyDescent="0.25">
      <c r="A248" s="29" t="str">
        <f>IF('Team 5'!A21&lt;&gt;"",'Team 5'!A21,"")</f>
        <v/>
      </c>
      <c r="B248" s="34">
        <f>'Team 5'!B21</f>
        <v>0</v>
      </c>
      <c r="C248" s="29">
        <f t="shared" si="15"/>
        <v>0</v>
      </c>
      <c r="D248" s="28" t="str">
        <f>'Team 5'!C21</f>
        <v/>
      </c>
      <c r="E248" s="37" t="str">
        <f t="shared" si="16"/>
        <v/>
      </c>
      <c r="F248" s="29" t="str">
        <f t="shared" si="17"/>
        <v>JV</v>
      </c>
    </row>
    <row r="249" spans="1:6" hidden="1" x14ac:dyDescent="0.25">
      <c r="A249" s="29" t="str">
        <f>IF('Team 5'!A22&lt;&gt;"",'Team 5'!A22,"")</f>
        <v/>
      </c>
      <c r="B249" s="34">
        <f>'Team 5'!B22</f>
        <v>0</v>
      </c>
      <c r="C249" s="29">
        <f t="shared" si="15"/>
        <v>0</v>
      </c>
      <c r="D249" s="28" t="str">
        <f>'Team 5'!C22</f>
        <v/>
      </c>
      <c r="E249" s="37" t="str">
        <f t="shared" si="16"/>
        <v/>
      </c>
      <c r="F249" s="29" t="str">
        <f t="shared" si="17"/>
        <v>JV</v>
      </c>
    </row>
    <row r="250" spans="1:6" hidden="1" x14ac:dyDescent="0.25">
      <c r="A250" s="29" t="str">
        <f>IF('Team 5'!A23&lt;&gt;"",'Team 5'!A23,"")</f>
        <v/>
      </c>
      <c r="B250" s="34">
        <f>'Team 5'!B23</f>
        <v>0</v>
      </c>
      <c r="C250" s="29">
        <f t="shared" si="15"/>
        <v>0</v>
      </c>
      <c r="D250" s="28" t="str">
        <f>'Team 5'!C23</f>
        <v/>
      </c>
      <c r="E250" s="37" t="str">
        <f t="shared" si="16"/>
        <v/>
      </c>
      <c r="F250" s="29" t="str">
        <f t="shared" si="17"/>
        <v>JV</v>
      </c>
    </row>
    <row r="251" spans="1:6" hidden="1" x14ac:dyDescent="0.25">
      <c r="A251" s="29" t="str">
        <f>IF('Team 5'!A24&lt;&gt;"",'Team 5'!A24,"")</f>
        <v/>
      </c>
      <c r="B251" s="34">
        <f>'Team 5'!B24</f>
        <v>0</v>
      </c>
      <c r="C251" s="29">
        <f t="shared" si="15"/>
        <v>0</v>
      </c>
      <c r="D251" s="28" t="str">
        <f>'Team 5'!C24</f>
        <v/>
      </c>
      <c r="E251" s="37" t="str">
        <f t="shared" si="16"/>
        <v/>
      </c>
      <c r="F251" s="29" t="str">
        <f t="shared" si="17"/>
        <v>JV</v>
      </c>
    </row>
    <row r="252" spans="1:6" hidden="1" x14ac:dyDescent="0.25">
      <c r="A252" s="29" t="str">
        <f>IF('Team 5'!A25&lt;&gt;"",'Team 5'!A25,"")</f>
        <v/>
      </c>
      <c r="B252" s="34">
        <f>'Team 5'!B25</f>
        <v>0</v>
      </c>
      <c r="C252" s="29">
        <f t="shared" si="15"/>
        <v>0</v>
      </c>
      <c r="D252" s="28" t="str">
        <f>'Team 5'!C25</f>
        <v/>
      </c>
      <c r="E252" s="37" t="str">
        <f t="shared" si="16"/>
        <v/>
      </c>
      <c r="F252" s="29" t="str">
        <f t="shared" si="17"/>
        <v>JV</v>
      </c>
    </row>
    <row r="253" spans="1:6" hidden="1" x14ac:dyDescent="0.25">
      <c r="A253" s="29" t="str">
        <f>IF('Team 5'!A26&lt;&gt;"",'Team 5'!A26,"")</f>
        <v/>
      </c>
      <c r="B253" s="34">
        <f>'Team 5'!B26</f>
        <v>0</v>
      </c>
      <c r="C253" s="29">
        <f t="shared" si="15"/>
        <v>0</v>
      </c>
      <c r="D253" s="28" t="str">
        <f>'Team 5'!C26</f>
        <v/>
      </c>
      <c r="E253" s="37" t="str">
        <f t="shared" si="16"/>
        <v/>
      </c>
      <c r="F253" s="29" t="str">
        <f t="shared" si="17"/>
        <v>JV</v>
      </c>
    </row>
    <row r="254" spans="1:6" hidden="1" x14ac:dyDescent="0.25">
      <c r="A254" s="29" t="str">
        <f>IF('Team 5'!A27&lt;&gt;"",'Team 5'!A27,"")</f>
        <v/>
      </c>
      <c r="B254" s="34">
        <f>'Team 5'!B27</f>
        <v>0</v>
      </c>
      <c r="C254" s="29">
        <f t="shared" si="15"/>
        <v>0</v>
      </c>
      <c r="D254" s="28" t="str">
        <f>'Team 5'!C27</f>
        <v/>
      </c>
      <c r="E254" s="37" t="str">
        <f t="shared" si="16"/>
        <v/>
      </c>
      <c r="F254" s="29" t="str">
        <f t="shared" si="17"/>
        <v>JV</v>
      </c>
    </row>
    <row r="255" spans="1:6" hidden="1" x14ac:dyDescent="0.25">
      <c r="A255" s="29" t="str">
        <f>IF('Team 5'!A28&lt;&gt;"",'Team 5'!A28,"")</f>
        <v/>
      </c>
      <c r="B255" s="34">
        <f>'Team 5'!B28</f>
        <v>0</v>
      </c>
      <c r="C255" s="29">
        <f t="shared" si="15"/>
        <v>0</v>
      </c>
      <c r="D255" s="28" t="str">
        <f>'Team 5'!C28</f>
        <v/>
      </c>
      <c r="E255" s="37" t="str">
        <f t="shared" si="16"/>
        <v/>
      </c>
      <c r="F255" s="29" t="str">
        <f t="shared" si="17"/>
        <v>JV</v>
      </c>
    </row>
    <row r="256" spans="1:6" hidden="1" x14ac:dyDescent="0.25">
      <c r="A256" s="29" t="str">
        <f>IF('Team 5'!A29&lt;&gt;"",'Team 5'!A29,"")</f>
        <v/>
      </c>
      <c r="B256" s="34">
        <f>'Team 5'!B29</f>
        <v>0</v>
      </c>
      <c r="C256" s="29">
        <f t="shared" si="15"/>
        <v>0</v>
      </c>
      <c r="D256" s="28" t="str">
        <f>'Team 5'!C29</f>
        <v/>
      </c>
      <c r="E256" s="37" t="str">
        <f t="shared" si="16"/>
        <v/>
      </c>
      <c r="F256" s="29" t="str">
        <f t="shared" si="17"/>
        <v>JV</v>
      </c>
    </row>
    <row r="257" spans="1:6" hidden="1" x14ac:dyDescent="0.25">
      <c r="A257" s="29" t="str">
        <f>IF('Team 5'!A30&lt;&gt;"",'Team 5'!A30,"")</f>
        <v/>
      </c>
      <c r="B257" s="34">
        <f>'Team 5'!B30</f>
        <v>0</v>
      </c>
      <c r="C257" s="29">
        <f t="shared" si="15"/>
        <v>0</v>
      </c>
      <c r="D257" s="28" t="str">
        <f>'Team 5'!C30</f>
        <v/>
      </c>
      <c r="E257" s="37" t="str">
        <f t="shared" si="16"/>
        <v/>
      </c>
      <c r="F257" s="29" t="str">
        <f t="shared" si="17"/>
        <v>JV</v>
      </c>
    </row>
    <row r="258" spans="1:6" hidden="1" x14ac:dyDescent="0.25">
      <c r="A258" s="31" t="str">
        <f>IF('Team 5'!A31&lt;&gt;"",'Team 5'!A31,"")</f>
        <v/>
      </c>
      <c r="B258" s="20">
        <f>'Team 5'!B31</f>
        <v>0</v>
      </c>
      <c r="C258" s="31">
        <f t="shared" si="15"/>
        <v>0</v>
      </c>
      <c r="D258" s="30" t="str">
        <f>'Team 5'!C31</f>
        <v/>
      </c>
      <c r="E258" s="31" t="str">
        <f t="shared" si="16"/>
        <v/>
      </c>
      <c r="F258" s="29" t="str">
        <f t="shared" si="17"/>
        <v>JV</v>
      </c>
    </row>
    <row r="259" spans="1:6" hidden="1" x14ac:dyDescent="0.25">
      <c r="F259" s="29" t="str">
        <f t="shared" si="17"/>
        <v>Var</v>
      </c>
    </row>
    <row r="260" spans="1:6" hidden="1" x14ac:dyDescent="0.25">
      <c r="F260" s="29" t="str">
        <f t="shared" si="17"/>
        <v>Var</v>
      </c>
    </row>
    <row r="261" spans="1:6" hidden="1" x14ac:dyDescent="0.25">
      <c r="F261" s="29" t="str">
        <f t="shared" si="17"/>
        <v>Var</v>
      </c>
    </row>
    <row r="262" spans="1:6" hidden="1" x14ac:dyDescent="0.25">
      <c r="F262" s="29" t="str">
        <f t="shared" si="17"/>
        <v>Var</v>
      </c>
    </row>
    <row r="263" spans="1:6" hidden="1" x14ac:dyDescent="0.25">
      <c r="F263" s="29" t="str">
        <f t="shared" si="17"/>
        <v>Var</v>
      </c>
    </row>
    <row r="264" spans="1:6" hidden="1" x14ac:dyDescent="0.25">
      <c r="F264" s="29" t="str">
        <f t="shared" si="17"/>
        <v>Var</v>
      </c>
    </row>
    <row r="265" spans="1:6" hidden="1" x14ac:dyDescent="0.25">
      <c r="F265" s="29" t="str">
        <f t="shared" si="17"/>
        <v>Var</v>
      </c>
    </row>
    <row r="266" spans="1:6" hidden="1" x14ac:dyDescent="0.25">
      <c r="F266" s="29" t="str">
        <f t="shared" si="17"/>
        <v>Var</v>
      </c>
    </row>
    <row r="267" spans="1:6" hidden="1" x14ac:dyDescent="0.25">
      <c r="F267" s="29" t="str">
        <f t="shared" si="17"/>
        <v>Var</v>
      </c>
    </row>
    <row r="268" spans="1:6" hidden="1" x14ac:dyDescent="0.25">
      <c r="F268" s="29" t="str">
        <f t="shared" si="17"/>
        <v>Var</v>
      </c>
    </row>
    <row r="269" spans="1:6" hidden="1" x14ac:dyDescent="0.25">
      <c r="F269" s="29" t="str">
        <f t="shared" si="17"/>
        <v>Var</v>
      </c>
    </row>
    <row r="270" spans="1:6" hidden="1" x14ac:dyDescent="0.25">
      <c r="F270" s="29" t="str">
        <f t="shared" si="17"/>
        <v>Var</v>
      </c>
    </row>
    <row r="271" spans="1:6" hidden="1" x14ac:dyDescent="0.25">
      <c r="F271" s="29" t="str">
        <f t="shared" si="17"/>
        <v>Var</v>
      </c>
    </row>
    <row r="272" spans="1:6" hidden="1" x14ac:dyDescent="0.25">
      <c r="F272" s="29" t="str">
        <f t="shared" si="17"/>
        <v>Var</v>
      </c>
    </row>
    <row r="273" spans="6:6" hidden="1" x14ac:dyDescent="0.25">
      <c r="F273" s="29" t="str">
        <f t="shared" si="17"/>
        <v>Var</v>
      </c>
    </row>
    <row r="274" spans="6:6" hidden="1" x14ac:dyDescent="0.25">
      <c r="F274" s="29" t="str">
        <f t="shared" si="17"/>
        <v>Var</v>
      </c>
    </row>
    <row r="275" spans="6:6" hidden="1" x14ac:dyDescent="0.25">
      <c r="F275" s="29" t="str">
        <f t="shared" si="17"/>
        <v>Var</v>
      </c>
    </row>
    <row r="276" spans="6:6" hidden="1" x14ac:dyDescent="0.25">
      <c r="F276" s="29" t="str">
        <f t="shared" si="17"/>
        <v>Var</v>
      </c>
    </row>
    <row r="277" spans="6:6" hidden="1" x14ac:dyDescent="0.25">
      <c r="F277" s="29" t="str">
        <f t="shared" si="17"/>
        <v>Var</v>
      </c>
    </row>
    <row r="278" spans="6:6" hidden="1" x14ac:dyDescent="0.25">
      <c r="F278" s="29" t="str">
        <f t="shared" si="17"/>
        <v>Var</v>
      </c>
    </row>
    <row r="279" spans="6:6" hidden="1" x14ac:dyDescent="0.25">
      <c r="F279" s="29" t="str">
        <f t="shared" si="17"/>
        <v>Var</v>
      </c>
    </row>
    <row r="280" spans="6:6" hidden="1" x14ac:dyDescent="0.25">
      <c r="F280" s="29" t="str">
        <f t="shared" si="17"/>
        <v>Var</v>
      </c>
    </row>
    <row r="281" spans="6:6" hidden="1" x14ac:dyDescent="0.25">
      <c r="F281" s="29" t="str">
        <f t="shared" si="17"/>
        <v>Var</v>
      </c>
    </row>
    <row r="282" spans="6:6" hidden="1" x14ac:dyDescent="0.25">
      <c r="F282" s="29" t="str">
        <f t="shared" si="17"/>
        <v>Var</v>
      </c>
    </row>
    <row r="283" spans="6:6" hidden="1" x14ac:dyDescent="0.25">
      <c r="F283" s="29" t="str">
        <f t="shared" si="17"/>
        <v>Var</v>
      </c>
    </row>
    <row r="284" spans="6:6" hidden="1" x14ac:dyDescent="0.25">
      <c r="F284" s="29" t="str">
        <f t="shared" si="17"/>
        <v>Var</v>
      </c>
    </row>
  </sheetData>
  <sheetProtection algorithmName="SHA-512" hashValue="DEhN+5AQs5PQt9OYA8laf8ZjSpz3U3LSGO8g0EEFVO4vppVoZ0y5bxo1Nh1xbvu0PG3f3cvd2V6HD/Nno0mCag==" saltValue="VacqzDGaOMP+pyZwBqnSz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abSelected="1" zoomScaleNormal="100" workbookViewId="0">
      <selection activeCell="G44" sqref="G44:I44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53</v>
      </c>
      <c r="AM1" t="s">
        <v>54</v>
      </c>
    </row>
    <row r="2" spans="1:40" ht="13" x14ac:dyDescent="0.3">
      <c r="A2" s="98" t="str">
        <f>Team1&amp;" and "&amp;Team2</f>
        <v>Cedar Crest and Ephrata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36</v>
      </c>
      <c r="AI2">
        <f>NumRunners1+NumRunners2+NumRunners3</f>
        <v>29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40</v>
      </c>
      <c r="AN3">
        <v>2</v>
      </c>
    </row>
    <row r="4" spans="1:40" ht="13" x14ac:dyDescent="0.3">
      <c r="A4" s="100">
        <f>'Meet Info'!B10</f>
        <v>43725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55</v>
      </c>
      <c r="AJ4" s="75"/>
      <c r="AK4" s="76">
        <f>VLOOKUP(AI2,AM2:AN8,2)</f>
        <v>1</v>
      </c>
      <c r="AM4">
        <v>85</v>
      </c>
      <c r="AN4">
        <v>3</v>
      </c>
    </row>
    <row r="5" spans="1:40" ht="13" x14ac:dyDescent="0.3">
      <c r="A5" s="95" t="str">
        <f>'Meet Info'!B12&amp;" "&amp;'Meet Info'!B13</f>
        <v>Jr. High Boys</v>
      </c>
      <c r="B5" s="95"/>
      <c r="C5" s="95"/>
      <c r="D5" s="95"/>
      <c r="E5" s="95"/>
      <c r="F5" s="95"/>
      <c r="G5" s="95"/>
      <c r="H5" s="95"/>
      <c r="I5" s="95"/>
      <c r="J5" s="95"/>
      <c r="K5" s="95"/>
      <c r="AM5">
        <f>AM4+45</f>
        <v>130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175</v>
      </c>
      <c r="AN6">
        <v>5</v>
      </c>
    </row>
    <row r="7" spans="1:40" x14ac:dyDescent="0.25">
      <c r="A7" s="101" t="s">
        <v>52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220</v>
      </c>
      <c r="AN7">
        <v>6</v>
      </c>
    </row>
    <row r="8" spans="1:40" ht="6" customHeight="1" x14ac:dyDescent="0.25">
      <c r="AM8">
        <f>AM7+45</f>
        <v>265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8" t="s">
        <v>39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2" t="str">
        <f>Team1</f>
        <v>Cedar Crest</v>
      </c>
      <c r="B11" s="93"/>
      <c r="C11" s="51">
        <f t="shared" ref="C11:J11" si="0">IF(NumRunners1&gt;=C$9,VLOOKUP(C$9,Team1Position,2,FALSE),"")</f>
        <v>1</v>
      </c>
      <c r="D11" s="51">
        <f t="shared" si="0"/>
        <v>2</v>
      </c>
      <c r="E11" s="51">
        <f t="shared" si="0"/>
        <v>6</v>
      </c>
      <c r="F11" s="51">
        <f t="shared" si="0"/>
        <v>8</v>
      </c>
      <c r="G11" s="51">
        <f t="shared" si="0"/>
        <v>10</v>
      </c>
      <c r="H11" s="52">
        <f t="shared" si="0"/>
        <v>12</v>
      </c>
      <c r="I11" s="52">
        <f t="shared" si="0"/>
        <v>15</v>
      </c>
      <c r="J11" s="52">
        <f t="shared" si="0"/>
        <v>16</v>
      </c>
      <c r="K11" s="53" t="str">
        <f>IF(AND(L11="F",L12=""),55,IF(AND(L11="",L12="F"),15,IF(AND(L11="F",L12="F"),"NS",SUM(C11:G11)&amp;O11)))</f>
        <v>27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4" t="str">
        <f>Team2</f>
        <v>Ephrata</v>
      </c>
      <c r="B12" s="94"/>
      <c r="C12" s="54">
        <f t="shared" ref="C12:J12" si="1">IF(NumRunners2&gt;=C$9,VLOOKUP(C$9,Team2Position,2,FALSE),"")</f>
        <v>3</v>
      </c>
      <c r="D12" s="54">
        <f t="shared" si="1"/>
        <v>4</v>
      </c>
      <c r="E12" s="54">
        <f t="shared" si="1"/>
        <v>5</v>
      </c>
      <c r="F12" s="54">
        <f t="shared" si="1"/>
        <v>7</v>
      </c>
      <c r="G12" s="54">
        <f t="shared" si="1"/>
        <v>9</v>
      </c>
      <c r="H12" s="55">
        <f t="shared" si="1"/>
        <v>11</v>
      </c>
      <c r="I12" s="55">
        <f t="shared" si="1"/>
        <v>13</v>
      </c>
      <c r="J12" s="55">
        <f t="shared" si="1"/>
        <v>14</v>
      </c>
      <c r="K12" s="56" t="str">
        <f>IF(AND(L11="F",L12=""),15,IF(AND(L11="",L12="F"),55,IF(AND(L11="F",L12="F"),"NS",SUM(C12:G12)&amp;O12)))</f>
        <v>28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hidden="1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hidden="1" x14ac:dyDescent="0.3">
      <c r="A14" s="93" t="str">
        <f>Team1</f>
        <v>Cedar Crest</v>
      </c>
      <c r="B14" s="93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>
        <f t="shared" si="2"/>
        <v>6</v>
      </c>
      <c r="I14" s="52">
        <f t="shared" si="2"/>
        <v>7</v>
      </c>
      <c r="J14" s="52">
        <f t="shared" si="2"/>
        <v>8</v>
      </c>
      <c r="K14" s="53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hidden="1" x14ac:dyDescent="0.3">
      <c r="A15" s="94" t="str">
        <f>Team3</f>
        <v>Lancaster Mennonite</v>
      </c>
      <c r="B15" s="94"/>
      <c r="C15" s="54" t="str">
        <f t="shared" ref="C15:J15" si="3">IF(NumRunners3&gt;=C$9,VLOOKUP(C$9,Team3Position,2,FALSE),"")</f>
        <v/>
      </c>
      <c r="D15" s="54" t="str">
        <f t="shared" si="3"/>
        <v/>
      </c>
      <c r="E15" s="54" t="str">
        <f t="shared" si="3"/>
        <v/>
      </c>
      <c r="F15" s="54" t="str">
        <f t="shared" si="3"/>
        <v/>
      </c>
      <c r="G15" s="54" t="str">
        <f t="shared" si="3"/>
        <v/>
      </c>
      <c r="H15" s="55" t="str">
        <f t="shared" si="3"/>
        <v/>
      </c>
      <c r="I15" s="55" t="str">
        <f t="shared" si="3"/>
        <v/>
      </c>
      <c r="J15" s="55" t="str">
        <f t="shared" si="3"/>
        <v/>
      </c>
      <c r="K15" s="56">
        <f>IF(AND(L14="F",L15=""),15,IF(AND(L14="",L15="F"),55,IF(AND(L14="F",L15="F"),"NS",SUM(C15:G15)&amp;O15)))</f>
        <v>55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3" t="str">
        <f>Team1</f>
        <v>Cedar Crest</v>
      </c>
      <c r="B17" s="93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>
        <f t="shared" si="4"/>
        <v>6</v>
      </c>
      <c r="I17" s="52">
        <f t="shared" si="4"/>
        <v>7</v>
      </c>
      <c r="J17" s="52">
        <f t="shared" si="4"/>
        <v>8</v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4" t="str">
        <f>Team4</f>
        <v>Lancaster Mennonite</v>
      </c>
      <c r="B18" s="94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3" t="str">
        <f>Team1</f>
        <v>Cedar Crest</v>
      </c>
      <c r="B20" s="93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>
        <f t="shared" si="6"/>
        <v>6</v>
      </c>
      <c r="I20" s="62">
        <f t="shared" si="6"/>
        <v>7</v>
      </c>
      <c r="J20" s="62">
        <f t="shared" si="6"/>
        <v>8</v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4">
        <f>Team5</f>
        <v>0</v>
      </c>
      <c r="B21" s="94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hidden="1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hidden="1" x14ac:dyDescent="0.3">
      <c r="A23" s="93" t="str">
        <f>Team2</f>
        <v>Ephrata</v>
      </c>
      <c r="B23" s="93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4</v>
      </c>
      <c r="G23" s="51">
        <f t="shared" si="8"/>
        <v>5</v>
      </c>
      <c r="H23" s="52">
        <f t="shared" si="8"/>
        <v>6</v>
      </c>
      <c r="I23" s="52">
        <f t="shared" si="8"/>
        <v>7</v>
      </c>
      <c r="J23" s="52">
        <f t="shared" si="8"/>
        <v>8</v>
      </c>
      <c r="K23" s="53">
        <f>IF(AND(L23="F",L24=""),55,IF(AND(L23="",L24="F"),15,IF(AND(L23="F",L24="F"),"NS",SUM(C23:G23)&amp;O23)))</f>
        <v>15</v>
      </c>
      <c r="L23" s="15" t="str">
        <f>IF(NumRunners2&lt;5,"F","")</f>
        <v/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hidden="1" x14ac:dyDescent="0.3">
      <c r="A24" s="94" t="str">
        <f>Team3</f>
        <v>Lancaster Mennonite</v>
      </c>
      <c r="B24" s="94"/>
      <c r="C24" s="54" t="str">
        <f t="shared" ref="C24:J24" si="9">IF(NumRunners3&gt;=C$9,VLOOKUP(C$9,Team3Position,3,FALSE),"")</f>
        <v/>
      </c>
      <c r="D24" s="54" t="str">
        <f t="shared" si="9"/>
        <v/>
      </c>
      <c r="E24" s="54" t="str">
        <f t="shared" si="9"/>
        <v/>
      </c>
      <c r="F24" s="54" t="str">
        <f t="shared" si="9"/>
        <v/>
      </c>
      <c r="G24" s="54" t="str">
        <f t="shared" si="9"/>
        <v/>
      </c>
      <c r="H24" s="55" t="str">
        <f t="shared" si="9"/>
        <v/>
      </c>
      <c r="I24" s="55" t="str">
        <f t="shared" si="9"/>
        <v/>
      </c>
      <c r="J24" s="55" t="str">
        <f t="shared" si="9"/>
        <v/>
      </c>
      <c r="K24" s="56">
        <f>IF(AND(L23="F",L24=""),15,IF(AND(L23="",L24="F"),55,IF(AND(L23="F",L24="F"),"NS",SUM(C24:G24)&amp;O24)))</f>
        <v>55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3" t="str">
        <f>Team2</f>
        <v>Ephrata</v>
      </c>
      <c r="B26" s="93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4" t="str">
        <f>Team4</f>
        <v>Lancaster Mennonite</v>
      </c>
      <c r="B27" s="94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3" t="str">
        <f>Team2</f>
        <v>Ephrata</v>
      </c>
      <c r="B29" s="93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4">
        <f>Team5</f>
        <v>0</v>
      </c>
      <c r="B30" s="94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3" t="str">
        <f>Team3</f>
        <v>Lancaster Mennonite</v>
      </c>
      <c r="B32" s="93"/>
      <c r="C32" s="51" t="str">
        <f t="shared" ref="C32:J32" si="14">IF(NumRunners3&gt;=C$9,VLOOKUP(C$9,Team3Position,4,FALSE),"")</f>
        <v/>
      </c>
      <c r="D32" s="51" t="str">
        <f t="shared" si="14"/>
        <v/>
      </c>
      <c r="E32" s="51" t="str">
        <f t="shared" si="14"/>
        <v/>
      </c>
      <c r="F32" s="51" t="str">
        <f t="shared" si="14"/>
        <v/>
      </c>
      <c r="G32" s="51" t="str">
        <f t="shared" si="14"/>
        <v/>
      </c>
      <c r="H32" s="52" t="str">
        <f t="shared" si="14"/>
        <v/>
      </c>
      <c r="I32" s="52" t="str">
        <f t="shared" si="14"/>
        <v/>
      </c>
      <c r="J32" s="52" t="str">
        <f t="shared" si="14"/>
        <v/>
      </c>
      <c r="K32" s="53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4" t="str">
        <f>Team4</f>
        <v>Lancaster Mennonite</v>
      </c>
      <c r="B33" s="94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3" t="str">
        <f>Team3</f>
        <v>Lancaster Mennonite</v>
      </c>
      <c r="B35" s="93"/>
      <c r="C35" s="51" t="str">
        <f t="shared" ref="C35:J35" si="16">IF(NumRunners3&gt;=C$9,VLOOKUP(C$9,Team3Position,5,FALSE),"")</f>
        <v/>
      </c>
      <c r="D35" s="51" t="str">
        <f t="shared" si="16"/>
        <v/>
      </c>
      <c r="E35" s="51" t="str">
        <f t="shared" si="16"/>
        <v/>
      </c>
      <c r="F35" s="51" t="str">
        <f t="shared" si="16"/>
        <v/>
      </c>
      <c r="G35" s="51" t="str">
        <f t="shared" si="16"/>
        <v/>
      </c>
      <c r="H35" s="52" t="str">
        <f t="shared" si="16"/>
        <v/>
      </c>
      <c r="I35" s="52" t="str">
        <f t="shared" si="16"/>
        <v/>
      </c>
      <c r="J35" s="52" t="str">
        <f t="shared" si="16"/>
        <v/>
      </c>
      <c r="K35" s="53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4">
        <f>Team5</f>
        <v>0</v>
      </c>
      <c r="B36" s="94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3" t="str">
        <f>Team4</f>
        <v>Lancaster Mennonite</v>
      </c>
      <c r="B38" s="93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4">
        <f>Team5</f>
        <v>0</v>
      </c>
      <c r="B39" s="94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26</v>
      </c>
      <c r="Q40" s="74" t="s">
        <v>27</v>
      </c>
      <c r="S40" s="74" t="s">
        <v>28</v>
      </c>
      <c r="U40" s="74" t="s">
        <v>29</v>
      </c>
      <c r="W40" s="74" t="s">
        <v>30</v>
      </c>
      <c r="Y40" s="74" t="s">
        <v>31</v>
      </c>
      <c r="AA40" s="74" t="s">
        <v>32</v>
      </c>
      <c r="AC40" s="74" t="s">
        <v>33</v>
      </c>
      <c r="AE40" s="74" t="s">
        <v>34</v>
      </c>
      <c r="AG40" t="s">
        <v>56</v>
      </c>
    </row>
    <row r="41" spans="1:33" x14ac:dyDescent="0.25">
      <c r="A41" s="6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6" t="s">
        <v>10</v>
      </c>
      <c r="L41" s="2" t="s">
        <v>21</v>
      </c>
      <c r="M41" t="str">
        <f>_Abb1&amp;" vs. "&amp;_Abb2</f>
        <v>CC vs. E</v>
      </c>
      <c r="N41" t="s">
        <v>24</v>
      </c>
      <c r="O41" t="str">
        <f>_Abb1&amp;" vs. "&amp;_Abb3</f>
        <v>CC vs. LMH</v>
      </c>
      <c r="P41" t="s">
        <v>24</v>
      </c>
      <c r="Q41" t="str">
        <f>_Abb1&amp;" vs. "&amp;_Abb4</f>
        <v>CC vs. LMH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E vs. LMH</v>
      </c>
      <c r="V41" t="s">
        <v>24</v>
      </c>
      <c r="W41" t="str">
        <f>_Abb2&amp;" vs. "&amp;_Abb4</f>
        <v>E vs. LMH</v>
      </c>
      <c r="X41" t="s">
        <v>24</v>
      </c>
      <c r="Y41" t="str">
        <f>_Abb2&amp;" vs. "&amp;_Abb5</f>
        <v xml:space="preserve">E vs. </v>
      </c>
      <c r="Z41" t="s">
        <v>24</v>
      </c>
      <c r="AA41" t="str">
        <f>_Abb3&amp;" vs. "&amp;_Abb4</f>
        <v>LMH vs. LMH</v>
      </c>
      <c r="AB41" t="s">
        <v>24</v>
      </c>
      <c r="AC41" t="str">
        <f>_Abb3&amp;" vs. "&amp;_Abb5</f>
        <v xml:space="preserve">LMH vs. </v>
      </c>
      <c r="AD41" t="s">
        <v>24</v>
      </c>
      <c r="AE41" t="str">
        <f>_Abb4&amp;" vs. "&amp;_Abb5</f>
        <v xml:space="preserve">LMH vs. </v>
      </c>
      <c r="AF41" t="s">
        <v>24</v>
      </c>
      <c r="AG41" t="s">
        <v>57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2" t="str">
        <f t="shared" ref="B43:B106" si="20">IF(ISERROR(VLOOKUP(A43,RunnerTable,2,FALSE)),"",VLOOKUP(A43,RunnerTable,2,FALSE))</f>
        <v>Causak, Ben</v>
      </c>
      <c r="C43" s="92"/>
      <c r="D43" s="92"/>
      <c r="E43" s="92"/>
      <c r="F43" s="92"/>
      <c r="G43" s="103" t="str">
        <f>IF(ISERROR(VLOOKUP(A43,RunnerTable,3,FALSE)),"",VLOOKUP(A43,RunnerTable,3,FALSE))</f>
        <v>CC</v>
      </c>
      <c r="H43" s="103"/>
      <c r="I43" s="103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13:13.76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Runners'!$A$5:$A$204,A43)</f>
        <v>1</v>
      </c>
    </row>
    <row r="44" spans="1:33" x14ac:dyDescent="0.25">
      <c r="A44" s="10">
        <v>2</v>
      </c>
      <c r="B44" s="91" t="str">
        <f t="shared" si="20"/>
        <v>Perhonitch, Jake</v>
      </c>
      <c r="C44" s="91"/>
      <c r="D44" s="91"/>
      <c r="E44" s="91"/>
      <c r="F44" s="91"/>
      <c r="G44" s="90" t="str">
        <f t="shared" ref="G44:G107" si="34">IF(ISERROR(VLOOKUP(A44,RunnerTable,3,FALSE)),"",VLOOKUP(A44,RunnerTable,3,FALSE))</f>
        <v>CC</v>
      </c>
      <c r="H44" s="90"/>
      <c r="I44" s="90"/>
      <c r="J44" s="77" t="str">
        <f t="shared" si="21"/>
        <v>Var</v>
      </c>
      <c r="K44" s="51" t="str">
        <f t="shared" si="22"/>
        <v>13:13.92</v>
      </c>
      <c r="L44" s="2">
        <f t="shared" si="23"/>
        <v>2</v>
      </c>
      <c r="M44">
        <f t="shared" si="24"/>
        <v>2</v>
      </c>
      <c r="N44">
        <f t="shared" ref="N44:N107" si="35">IF(M44&lt;&gt;"",RANK(M44,M$43:M$342,1),"")</f>
        <v>2</v>
      </c>
      <c r="O44">
        <f t="shared" si="25"/>
        <v>2</v>
      </c>
      <c r="P44">
        <f t="shared" ref="P44:P107" si="36">IF(O44&lt;&gt;"",RANK(O44,O$43:O$342,1),"")</f>
        <v>2</v>
      </c>
      <c r="Q44">
        <f t="shared" si="26"/>
        <v>2</v>
      </c>
      <c r="R44">
        <f t="shared" ref="R44:R107" si="37">IF(Q44&lt;&gt;"",RANK(Q44,Q$43:Q$342,1),"")</f>
        <v>2</v>
      </c>
      <c r="S44">
        <f t="shared" si="27"/>
        <v>2</v>
      </c>
      <c r="T44">
        <f t="shared" ref="T44:T107" si="38">IF(S44&lt;&gt;"",RANK(S44,S$43:S$342,1),"")</f>
        <v>2</v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Runners'!$A$5:$A$204,A44)</f>
        <v>1</v>
      </c>
    </row>
    <row r="45" spans="1:33" x14ac:dyDescent="0.25">
      <c r="A45" s="10">
        <v>3</v>
      </c>
      <c r="B45" s="91" t="str">
        <f t="shared" si="20"/>
        <v>Landis, Cayden</v>
      </c>
      <c r="C45" s="91"/>
      <c r="D45" s="91"/>
      <c r="E45" s="91"/>
      <c r="F45" s="91"/>
      <c r="G45" s="90" t="str">
        <f t="shared" si="34"/>
        <v>E</v>
      </c>
      <c r="H45" s="90"/>
      <c r="I45" s="90"/>
      <c r="J45" s="77" t="str">
        <f t="shared" si="21"/>
        <v>Var</v>
      </c>
      <c r="K45" s="51" t="str">
        <f t="shared" si="22"/>
        <v>13:19.60</v>
      </c>
      <c r="L45" s="2">
        <f t="shared" si="23"/>
        <v>1</v>
      </c>
      <c r="M45">
        <f t="shared" si="24"/>
        <v>3</v>
      </c>
      <c r="N45">
        <f t="shared" si="35"/>
        <v>3</v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1</v>
      </c>
      <c r="W45">
        <f t="shared" si="29"/>
        <v>3</v>
      </c>
      <c r="X45">
        <f t="shared" si="40"/>
        <v>1</v>
      </c>
      <c r="Y45">
        <f t="shared" si="30"/>
        <v>3</v>
      </c>
      <c r="Z45">
        <f t="shared" si="41"/>
        <v>1</v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Runners'!$A$5:$A$204,A45)</f>
        <v>1</v>
      </c>
    </row>
    <row r="46" spans="1:33" x14ac:dyDescent="0.25">
      <c r="A46" s="10">
        <v>4</v>
      </c>
      <c r="B46" s="91" t="str">
        <f t="shared" si="20"/>
        <v>Sanitago, Simel</v>
      </c>
      <c r="C46" s="91"/>
      <c r="D46" s="91"/>
      <c r="E46" s="91"/>
      <c r="F46" s="91"/>
      <c r="G46" s="90" t="str">
        <f t="shared" si="34"/>
        <v>E</v>
      </c>
      <c r="H46" s="90"/>
      <c r="I46" s="90"/>
      <c r="J46" s="77" t="str">
        <f t="shared" si="21"/>
        <v>Var</v>
      </c>
      <c r="K46" s="51" t="str">
        <f t="shared" si="22"/>
        <v>13:28.63</v>
      </c>
      <c r="L46" s="2">
        <f t="shared" si="23"/>
        <v>2</v>
      </c>
      <c r="M46">
        <f t="shared" si="24"/>
        <v>4</v>
      </c>
      <c r="N46">
        <f t="shared" si="35"/>
        <v>4</v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>
        <f t="shared" si="28"/>
        <v>4</v>
      </c>
      <c r="V46">
        <f t="shared" si="39"/>
        <v>2</v>
      </c>
      <c r="W46">
        <f t="shared" si="29"/>
        <v>4</v>
      </c>
      <c r="X46">
        <f t="shared" si="40"/>
        <v>2</v>
      </c>
      <c r="Y46">
        <f t="shared" si="30"/>
        <v>4</v>
      </c>
      <c r="Z46">
        <f t="shared" si="41"/>
        <v>2</v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Runners'!$A$5:$A$204,A46)</f>
        <v>1</v>
      </c>
    </row>
    <row r="47" spans="1:33" x14ac:dyDescent="0.25">
      <c r="A47" s="10">
        <v>5</v>
      </c>
      <c r="B47" s="91" t="str">
        <f t="shared" si="20"/>
        <v>Burkey, Benjamin</v>
      </c>
      <c r="C47" s="91"/>
      <c r="D47" s="91"/>
      <c r="E47" s="91"/>
      <c r="F47" s="91"/>
      <c r="G47" s="90" t="str">
        <f t="shared" si="34"/>
        <v>E</v>
      </c>
      <c r="H47" s="90"/>
      <c r="I47" s="90"/>
      <c r="J47" s="77" t="str">
        <f t="shared" si="21"/>
        <v>Var</v>
      </c>
      <c r="K47" s="51" t="str">
        <f t="shared" si="22"/>
        <v>13:29.15</v>
      </c>
      <c r="L47" s="2">
        <f t="shared" si="23"/>
        <v>3</v>
      </c>
      <c r="M47">
        <f t="shared" si="24"/>
        <v>5</v>
      </c>
      <c r="N47">
        <f t="shared" si="35"/>
        <v>5</v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3</v>
      </c>
      <c r="W47">
        <f t="shared" si="29"/>
        <v>5</v>
      </c>
      <c r="X47">
        <f t="shared" si="40"/>
        <v>3</v>
      </c>
      <c r="Y47">
        <f t="shared" si="30"/>
        <v>5</v>
      </c>
      <c r="Z47">
        <f t="shared" si="41"/>
        <v>3</v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Runners'!$A$5:$A$204,A47)</f>
        <v>1</v>
      </c>
    </row>
    <row r="48" spans="1:33" x14ac:dyDescent="0.25">
      <c r="A48" s="10">
        <v>6</v>
      </c>
      <c r="B48" s="91" t="str">
        <f t="shared" si="20"/>
        <v>Sparks, Owen</v>
      </c>
      <c r="C48" s="91"/>
      <c r="D48" s="91"/>
      <c r="E48" s="91"/>
      <c r="F48" s="91"/>
      <c r="G48" s="90" t="str">
        <f t="shared" si="34"/>
        <v>CC</v>
      </c>
      <c r="H48" s="90"/>
      <c r="I48" s="90"/>
      <c r="J48" s="77" t="str">
        <f t="shared" si="21"/>
        <v>Var</v>
      </c>
      <c r="K48" s="51" t="str">
        <f t="shared" si="22"/>
        <v>13:35.32</v>
      </c>
      <c r="L48" s="2">
        <f t="shared" si="23"/>
        <v>3</v>
      </c>
      <c r="M48">
        <f t="shared" si="24"/>
        <v>6</v>
      </c>
      <c r="N48">
        <f t="shared" si="35"/>
        <v>6</v>
      </c>
      <c r="O48">
        <f t="shared" si="25"/>
        <v>6</v>
      </c>
      <c r="P48">
        <f t="shared" si="36"/>
        <v>3</v>
      </c>
      <c r="Q48">
        <f t="shared" si="26"/>
        <v>6</v>
      </c>
      <c r="R48">
        <f t="shared" si="37"/>
        <v>3</v>
      </c>
      <c r="S48">
        <f t="shared" si="27"/>
        <v>6</v>
      </c>
      <c r="T48">
        <f t="shared" si="38"/>
        <v>3</v>
      </c>
      <c r="U48" t="str">
        <f t="shared" si="28"/>
        <v/>
      </c>
      <c r="V48" t="str">
        <f t="shared" si="39"/>
        <v/>
      </c>
      <c r="W48" t="str">
        <f t="shared" si="29"/>
        <v/>
      </c>
      <c r="X48" t="str">
        <f t="shared" si="40"/>
        <v/>
      </c>
      <c r="Y48" t="str">
        <f t="shared" si="30"/>
        <v/>
      </c>
      <c r="Z48" t="str">
        <f t="shared" si="41"/>
        <v/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Runners'!$A$5:$A$204,A48)</f>
        <v>1</v>
      </c>
    </row>
    <row r="49" spans="1:33" x14ac:dyDescent="0.25">
      <c r="A49" s="10">
        <v>7</v>
      </c>
      <c r="B49" s="91" t="str">
        <f t="shared" si="20"/>
        <v>Grant, Caleb</v>
      </c>
      <c r="C49" s="91"/>
      <c r="D49" s="91"/>
      <c r="E49" s="91"/>
      <c r="F49" s="91"/>
      <c r="G49" s="90" t="str">
        <f t="shared" si="34"/>
        <v>E</v>
      </c>
      <c r="H49" s="90"/>
      <c r="I49" s="90"/>
      <c r="J49" s="77" t="str">
        <f t="shared" si="21"/>
        <v>Var</v>
      </c>
      <c r="K49" s="51" t="str">
        <f t="shared" si="22"/>
        <v>13:45.71</v>
      </c>
      <c r="L49" s="2">
        <f t="shared" si="23"/>
        <v>4</v>
      </c>
      <c r="M49">
        <f t="shared" si="24"/>
        <v>7</v>
      </c>
      <c r="N49">
        <f t="shared" si="35"/>
        <v>7</v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>
        <f t="shared" si="28"/>
        <v>7</v>
      </c>
      <c r="V49">
        <f t="shared" si="39"/>
        <v>4</v>
      </c>
      <c r="W49">
        <f t="shared" si="29"/>
        <v>7</v>
      </c>
      <c r="X49">
        <f t="shared" si="40"/>
        <v>4</v>
      </c>
      <c r="Y49">
        <f t="shared" si="30"/>
        <v>7</v>
      </c>
      <c r="Z49">
        <f t="shared" si="41"/>
        <v>4</v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Runners'!$A$5:$A$204,A49)</f>
        <v>1</v>
      </c>
    </row>
    <row r="50" spans="1:33" x14ac:dyDescent="0.25">
      <c r="A50" s="10">
        <v>8</v>
      </c>
      <c r="B50" s="91" t="str">
        <f t="shared" si="20"/>
        <v>Rauchut, Kyle</v>
      </c>
      <c r="C50" s="91"/>
      <c r="D50" s="91"/>
      <c r="E50" s="91"/>
      <c r="F50" s="91"/>
      <c r="G50" s="90" t="str">
        <f t="shared" si="34"/>
        <v>CC</v>
      </c>
      <c r="H50" s="90"/>
      <c r="I50" s="90"/>
      <c r="J50" s="77" t="str">
        <f t="shared" si="21"/>
        <v>Var</v>
      </c>
      <c r="K50" s="51" t="str">
        <f t="shared" si="22"/>
        <v>13:51.26</v>
      </c>
      <c r="L50" s="2">
        <f t="shared" si="23"/>
        <v>4</v>
      </c>
      <c r="M50">
        <f t="shared" si="24"/>
        <v>8</v>
      </c>
      <c r="N50">
        <f t="shared" si="35"/>
        <v>8</v>
      </c>
      <c r="O50">
        <f t="shared" si="25"/>
        <v>8</v>
      </c>
      <c r="P50">
        <f t="shared" si="36"/>
        <v>4</v>
      </c>
      <c r="Q50">
        <f t="shared" si="26"/>
        <v>8</v>
      </c>
      <c r="R50">
        <f t="shared" si="37"/>
        <v>4</v>
      </c>
      <c r="S50">
        <f t="shared" si="27"/>
        <v>8</v>
      </c>
      <c r="T50">
        <f t="shared" si="38"/>
        <v>4</v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Runners'!$A$5:$A$204,A50)</f>
        <v>1</v>
      </c>
    </row>
    <row r="51" spans="1:33" x14ac:dyDescent="0.25">
      <c r="A51" s="10">
        <v>9</v>
      </c>
      <c r="B51" s="91" t="str">
        <f t="shared" si="20"/>
        <v>Grube, Owen</v>
      </c>
      <c r="C51" s="91"/>
      <c r="D51" s="91"/>
      <c r="E51" s="91"/>
      <c r="F51" s="91"/>
      <c r="G51" s="90" t="str">
        <f t="shared" si="34"/>
        <v>E</v>
      </c>
      <c r="H51" s="90"/>
      <c r="I51" s="90"/>
      <c r="J51" s="77" t="str">
        <f t="shared" si="21"/>
        <v>Var</v>
      </c>
      <c r="K51" s="51" t="str">
        <f t="shared" si="22"/>
        <v>14:02.88</v>
      </c>
      <c r="L51" s="2">
        <f t="shared" si="23"/>
        <v>5</v>
      </c>
      <c r="M51">
        <f t="shared" si="24"/>
        <v>9</v>
      </c>
      <c r="N51">
        <f t="shared" si="35"/>
        <v>9</v>
      </c>
      <c r="O51" t="str">
        <f t="shared" si="25"/>
        <v/>
      </c>
      <c r="P51" t="str">
        <f t="shared" si="36"/>
        <v/>
      </c>
      <c r="Q51" t="str">
        <f t="shared" si="26"/>
        <v/>
      </c>
      <c r="R51" t="str">
        <f t="shared" si="37"/>
        <v/>
      </c>
      <c r="S51" t="str">
        <f t="shared" si="27"/>
        <v/>
      </c>
      <c r="T51" t="str">
        <f t="shared" si="38"/>
        <v/>
      </c>
      <c r="U51">
        <f t="shared" si="28"/>
        <v>9</v>
      </c>
      <c r="V51">
        <f t="shared" si="39"/>
        <v>5</v>
      </c>
      <c r="W51">
        <f t="shared" si="29"/>
        <v>9</v>
      </c>
      <c r="X51">
        <f t="shared" si="40"/>
        <v>5</v>
      </c>
      <c r="Y51">
        <f t="shared" si="30"/>
        <v>9</v>
      </c>
      <c r="Z51">
        <f t="shared" si="41"/>
        <v>5</v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Runners'!$A$5:$A$204,A51)</f>
        <v>1</v>
      </c>
    </row>
    <row r="52" spans="1:33" x14ac:dyDescent="0.25">
      <c r="A52" s="10">
        <v>10</v>
      </c>
      <c r="B52" s="91" t="str">
        <f t="shared" si="20"/>
        <v>Meng, Viseth</v>
      </c>
      <c r="C52" s="91"/>
      <c r="D52" s="91"/>
      <c r="E52" s="91"/>
      <c r="F52" s="91"/>
      <c r="G52" s="90" t="str">
        <f t="shared" si="34"/>
        <v>CC</v>
      </c>
      <c r="H52" s="90"/>
      <c r="I52" s="90"/>
      <c r="J52" s="77" t="str">
        <f t="shared" si="21"/>
        <v>Var</v>
      </c>
      <c r="K52" s="51" t="str">
        <f t="shared" si="22"/>
        <v>14:14.85</v>
      </c>
      <c r="L52" s="2">
        <f t="shared" si="23"/>
        <v>5</v>
      </c>
      <c r="M52">
        <f t="shared" si="24"/>
        <v>10</v>
      </c>
      <c r="N52">
        <f t="shared" si="35"/>
        <v>10</v>
      </c>
      <c r="O52">
        <f t="shared" si="25"/>
        <v>10</v>
      </c>
      <c r="P52">
        <f t="shared" si="36"/>
        <v>5</v>
      </c>
      <c r="Q52">
        <f t="shared" si="26"/>
        <v>10</v>
      </c>
      <c r="R52">
        <f t="shared" si="37"/>
        <v>5</v>
      </c>
      <c r="S52">
        <f t="shared" si="27"/>
        <v>10</v>
      </c>
      <c r="T52">
        <f t="shared" si="38"/>
        <v>5</v>
      </c>
      <c r="U52" t="str">
        <f t="shared" si="28"/>
        <v/>
      </c>
      <c r="V52" t="str">
        <f t="shared" si="39"/>
        <v/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Runners'!$A$5:$A$204,A52)</f>
        <v>1</v>
      </c>
    </row>
    <row r="53" spans="1:33" x14ac:dyDescent="0.25">
      <c r="A53" s="10">
        <v>11</v>
      </c>
      <c r="B53" s="91" t="str">
        <f t="shared" si="20"/>
        <v>Baker, Austin</v>
      </c>
      <c r="C53" s="91"/>
      <c r="D53" s="91"/>
      <c r="E53" s="91"/>
      <c r="F53" s="91"/>
      <c r="G53" s="90" t="str">
        <f t="shared" si="34"/>
        <v>E</v>
      </c>
      <c r="H53" s="90"/>
      <c r="I53" s="90"/>
      <c r="J53" s="77" t="str">
        <f t="shared" si="21"/>
        <v>Var</v>
      </c>
      <c r="K53" s="51" t="str">
        <f t="shared" si="22"/>
        <v>14:16.59</v>
      </c>
      <c r="L53" s="2">
        <f t="shared" si="23"/>
        <v>6</v>
      </c>
      <c r="M53">
        <f t="shared" si="24"/>
        <v>11</v>
      </c>
      <c r="N53">
        <f t="shared" si="35"/>
        <v>11</v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>
        <f t="shared" si="28"/>
        <v>11</v>
      </c>
      <c r="V53">
        <f t="shared" si="39"/>
        <v>6</v>
      </c>
      <c r="W53">
        <f t="shared" si="29"/>
        <v>11</v>
      </c>
      <c r="X53">
        <f t="shared" si="40"/>
        <v>6</v>
      </c>
      <c r="Y53">
        <f t="shared" si="30"/>
        <v>11</v>
      </c>
      <c r="Z53">
        <f t="shared" si="41"/>
        <v>6</v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Runners'!$A$5:$A$204,A53)</f>
        <v>1</v>
      </c>
    </row>
    <row r="54" spans="1:33" x14ac:dyDescent="0.25">
      <c r="A54" s="10">
        <v>12</v>
      </c>
      <c r="B54" s="91" t="str">
        <f t="shared" si="20"/>
        <v>Sheffield, Ben</v>
      </c>
      <c r="C54" s="91"/>
      <c r="D54" s="91"/>
      <c r="E54" s="91"/>
      <c r="F54" s="91"/>
      <c r="G54" s="90" t="str">
        <f t="shared" si="34"/>
        <v>CC</v>
      </c>
      <c r="H54" s="90"/>
      <c r="I54" s="90"/>
      <c r="J54" s="77" t="str">
        <f t="shared" si="21"/>
        <v>Var</v>
      </c>
      <c r="K54" s="51" t="str">
        <f t="shared" si="22"/>
        <v>14:25.24</v>
      </c>
      <c r="L54" s="2">
        <f t="shared" si="23"/>
        <v>6</v>
      </c>
      <c r="M54">
        <f t="shared" si="24"/>
        <v>12</v>
      </c>
      <c r="N54">
        <f t="shared" si="35"/>
        <v>12</v>
      </c>
      <c r="O54">
        <f t="shared" si="25"/>
        <v>12</v>
      </c>
      <c r="P54">
        <f t="shared" si="36"/>
        <v>6</v>
      </c>
      <c r="Q54">
        <f t="shared" si="26"/>
        <v>12</v>
      </c>
      <c r="R54">
        <f t="shared" si="37"/>
        <v>6</v>
      </c>
      <c r="S54">
        <f t="shared" si="27"/>
        <v>12</v>
      </c>
      <c r="T54">
        <f t="shared" si="38"/>
        <v>6</v>
      </c>
      <c r="U54" t="str">
        <f t="shared" si="28"/>
        <v/>
      </c>
      <c r="V54" t="str">
        <f t="shared" si="39"/>
        <v/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Runners'!$A$5:$A$204,A54)</f>
        <v>1</v>
      </c>
    </row>
    <row r="55" spans="1:33" x14ac:dyDescent="0.25">
      <c r="A55" s="10">
        <v>13</v>
      </c>
      <c r="B55" s="91" t="str">
        <f t="shared" si="20"/>
        <v>Hart, Tristan</v>
      </c>
      <c r="C55" s="91"/>
      <c r="D55" s="91"/>
      <c r="E55" s="91"/>
      <c r="F55" s="91"/>
      <c r="G55" s="90" t="str">
        <f t="shared" si="34"/>
        <v>E</v>
      </c>
      <c r="H55" s="90"/>
      <c r="I55" s="90"/>
      <c r="J55" s="77" t="str">
        <f t="shared" si="21"/>
        <v>Var</v>
      </c>
      <c r="K55" s="51" t="str">
        <f t="shared" si="22"/>
        <v>14:31.82</v>
      </c>
      <c r="L55" s="2">
        <f t="shared" si="23"/>
        <v>7</v>
      </c>
      <c r="M55">
        <f t="shared" si="24"/>
        <v>13</v>
      </c>
      <c r="N55">
        <f t="shared" si="35"/>
        <v>13</v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>
        <f t="shared" si="28"/>
        <v>13</v>
      </c>
      <c r="V55">
        <f t="shared" si="39"/>
        <v>7</v>
      </c>
      <c r="W55">
        <f t="shared" si="29"/>
        <v>13</v>
      </c>
      <c r="X55">
        <f t="shared" si="40"/>
        <v>7</v>
      </c>
      <c r="Y55">
        <f t="shared" si="30"/>
        <v>13</v>
      </c>
      <c r="Z55">
        <f t="shared" si="41"/>
        <v>7</v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Runners'!$A$5:$A$204,A55)</f>
        <v>1</v>
      </c>
    </row>
    <row r="56" spans="1:33" x14ac:dyDescent="0.25">
      <c r="A56" s="10">
        <v>14</v>
      </c>
      <c r="B56" s="91" t="str">
        <f t="shared" si="20"/>
        <v>Horst, Nataniel</v>
      </c>
      <c r="C56" s="91"/>
      <c r="D56" s="91"/>
      <c r="E56" s="91"/>
      <c r="F56" s="91"/>
      <c r="G56" s="90" t="str">
        <f t="shared" si="34"/>
        <v>E</v>
      </c>
      <c r="H56" s="90"/>
      <c r="I56" s="90"/>
      <c r="J56" s="77" t="str">
        <f t="shared" si="21"/>
        <v>Var</v>
      </c>
      <c r="K56" s="51" t="str">
        <f t="shared" si="22"/>
        <v>14:34.61</v>
      </c>
      <c r="L56" s="2">
        <f t="shared" si="23"/>
        <v>8</v>
      </c>
      <c r="M56">
        <f t="shared" si="24"/>
        <v>14</v>
      </c>
      <c r="N56">
        <f t="shared" si="35"/>
        <v>14</v>
      </c>
      <c r="O56" t="str">
        <f t="shared" si="25"/>
        <v/>
      </c>
      <c r="P56" t="str">
        <f t="shared" si="36"/>
        <v/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>
        <f t="shared" si="28"/>
        <v>14</v>
      </c>
      <c r="V56">
        <f t="shared" si="39"/>
        <v>8</v>
      </c>
      <c r="W56">
        <f t="shared" si="29"/>
        <v>14</v>
      </c>
      <c r="X56">
        <f t="shared" si="40"/>
        <v>8</v>
      </c>
      <c r="Y56">
        <f t="shared" si="30"/>
        <v>14</v>
      </c>
      <c r="Z56">
        <f t="shared" si="41"/>
        <v>8</v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Runners'!$A$5:$A$204,A56)</f>
        <v>1</v>
      </c>
    </row>
    <row r="57" spans="1:33" x14ac:dyDescent="0.25">
      <c r="A57" s="10">
        <v>15</v>
      </c>
      <c r="B57" s="91" t="str">
        <f t="shared" si="20"/>
        <v>Nolan, Derrick</v>
      </c>
      <c r="C57" s="91"/>
      <c r="D57" s="91"/>
      <c r="E57" s="91"/>
      <c r="F57" s="91"/>
      <c r="G57" s="90" t="str">
        <f t="shared" si="34"/>
        <v>CC</v>
      </c>
      <c r="H57" s="90"/>
      <c r="I57" s="90"/>
      <c r="J57" s="77" t="str">
        <f t="shared" si="21"/>
        <v>Var</v>
      </c>
      <c r="K57" s="51" t="str">
        <f t="shared" si="22"/>
        <v>14:34.93</v>
      </c>
      <c r="L57" s="2">
        <f t="shared" si="23"/>
        <v>7</v>
      </c>
      <c r="M57">
        <f t="shared" si="24"/>
        <v>15</v>
      </c>
      <c r="N57">
        <f t="shared" si="35"/>
        <v>15</v>
      </c>
      <c r="O57">
        <f t="shared" si="25"/>
        <v>15</v>
      </c>
      <c r="P57">
        <f t="shared" si="36"/>
        <v>7</v>
      </c>
      <c r="Q57">
        <f t="shared" si="26"/>
        <v>15</v>
      </c>
      <c r="R57">
        <f t="shared" si="37"/>
        <v>7</v>
      </c>
      <c r="S57">
        <f t="shared" si="27"/>
        <v>15</v>
      </c>
      <c r="T57">
        <f t="shared" si="38"/>
        <v>7</v>
      </c>
      <c r="U57" t="str">
        <f t="shared" si="28"/>
        <v/>
      </c>
      <c r="V57" t="str">
        <f t="shared" si="39"/>
        <v/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Runners'!$A$5:$A$204,A57)</f>
        <v>1</v>
      </c>
    </row>
    <row r="58" spans="1:33" x14ac:dyDescent="0.25">
      <c r="A58" s="10">
        <v>16</v>
      </c>
      <c r="B58" s="91" t="str">
        <f t="shared" si="20"/>
        <v>Nunemaker, Gage</v>
      </c>
      <c r="C58" s="91"/>
      <c r="D58" s="91"/>
      <c r="E58" s="91"/>
      <c r="F58" s="91"/>
      <c r="G58" s="90" t="str">
        <f t="shared" si="34"/>
        <v>CC</v>
      </c>
      <c r="H58" s="90"/>
      <c r="I58" s="90"/>
      <c r="J58" s="77" t="str">
        <f t="shared" si="21"/>
        <v>Var</v>
      </c>
      <c r="K58" s="51" t="str">
        <f t="shared" si="22"/>
        <v>14:36.22</v>
      </c>
      <c r="L58" s="2">
        <f t="shared" si="23"/>
        <v>8</v>
      </c>
      <c r="M58">
        <f t="shared" si="24"/>
        <v>16</v>
      </c>
      <c r="N58">
        <f t="shared" si="35"/>
        <v>16</v>
      </c>
      <c r="O58">
        <f t="shared" si="25"/>
        <v>16</v>
      </c>
      <c r="P58">
        <f t="shared" si="36"/>
        <v>8</v>
      </c>
      <c r="Q58">
        <f t="shared" si="26"/>
        <v>16</v>
      </c>
      <c r="R58">
        <f t="shared" si="37"/>
        <v>8</v>
      </c>
      <c r="S58">
        <f t="shared" si="27"/>
        <v>16</v>
      </c>
      <c r="T58">
        <f t="shared" si="38"/>
        <v>8</v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Runners'!$A$5:$A$204,A58)</f>
        <v>1</v>
      </c>
    </row>
    <row r="59" spans="1:33" x14ac:dyDescent="0.25">
      <c r="A59" s="10">
        <v>17</v>
      </c>
      <c r="B59" s="91" t="str">
        <f t="shared" si="20"/>
        <v>Price, Lorell</v>
      </c>
      <c r="C59" s="91"/>
      <c r="D59" s="91"/>
      <c r="E59" s="91"/>
      <c r="F59" s="91"/>
      <c r="G59" s="90" t="str">
        <f t="shared" si="34"/>
        <v>E</v>
      </c>
      <c r="H59" s="90"/>
      <c r="I59" s="90"/>
      <c r="J59" s="77" t="str">
        <f t="shared" si="21"/>
        <v>JV</v>
      </c>
      <c r="K59" s="51" t="str">
        <f t="shared" si="22"/>
        <v>14:40.91</v>
      </c>
      <c r="L59" s="2">
        <f t="shared" si="23"/>
        <v>9</v>
      </c>
      <c r="M59" t="str">
        <f t="shared" si="24"/>
        <v/>
      </c>
      <c r="N59" t="str">
        <f t="shared" si="35"/>
        <v/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 t="str">
        <f t="shared" si="28"/>
        <v/>
      </c>
      <c r="V59" t="str">
        <f t="shared" si="39"/>
        <v/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Runners'!$A$5:$A$204,A59)</f>
        <v>1</v>
      </c>
    </row>
    <row r="60" spans="1:33" x14ac:dyDescent="0.25">
      <c r="A60" s="10">
        <v>18</v>
      </c>
      <c r="B60" s="91" t="str">
        <f t="shared" si="20"/>
        <v>Joffy, Samuel</v>
      </c>
      <c r="C60" s="91"/>
      <c r="D60" s="91"/>
      <c r="E60" s="91"/>
      <c r="F60" s="91"/>
      <c r="G60" s="90" t="str">
        <f t="shared" si="34"/>
        <v>CC</v>
      </c>
      <c r="H60" s="90"/>
      <c r="I60" s="90"/>
      <c r="J60" s="77" t="str">
        <f t="shared" si="21"/>
        <v>JV</v>
      </c>
      <c r="K60" s="51" t="str">
        <f t="shared" si="22"/>
        <v>15:03.47</v>
      </c>
      <c r="L60" s="2">
        <f t="shared" si="23"/>
        <v>9</v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Runners'!$A$5:$A$204,A60)</f>
        <v>1</v>
      </c>
    </row>
    <row r="61" spans="1:33" x14ac:dyDescent="0.25">
      <c r="A61" s="10">
        <v>19</v>
      </c>
      <c r="B61" s="91" t="str">
        <f t="shared" si="20"/>
        <v>Williams, Jack</v>
      </c>
      <c r="C61" s="91"/>
      <c r="D61" s="91"/>
      <c r="E61" s="91"/>
      <c r="F61" s="91"/>
      <c r="G61" s="90" t="str">
        <f t="shared" si="34"/>
        <v>CC</v>
      </c>
      <c r="H61" s="90"/>
      <c r="I61" s="90"/>
      <c r="J61" s="77" t="str">
        <f t="shared" si="21"/>
        <v>JV</v>
      </c>
      <c r="K61" s="51" t="str">
        <f t="shared" si="22"/>
        <v>15:13.33</v>
      </c>
      <c r="L61" s="2">
        <f t="shared" si="23"/>
        <v>10</v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Runners'!$A$5:$A$204,A61)</f>
        <v>1</v>
      </c>
    </row>
    <row r="62" spans="1:33" x14ac:dyDescent="0.25">
      <c r="A62" s="10">
        <v>20</v>
      </c>
      <c r="B62" s="91" t="str">
        <f t="shared" si="20"/>
        <v>Kitchens, Evan</v>
      </c>
      <c r="C62" s="91"/>
      <c r="D62" s="91"/>
      <c r="E62" s="91"/>
      <c r="F62" s="91"/>
      <c r="G62" s="90" t="str">
        <f t="shared" si="34"/>
        <v>CC</v>
      </c>
      <c r="H62" s="90"/>
      <c r="I62" s="90"/>
      <c r="J62" s="77" t="str">
        <f t="shared" si="21"/>
        <v>JV</v>
      </c>
      <c r="K62" s="51" t="str">
        <f t="shared" si="22"/>
        <v>15:17.48</v>
      </c>
      <c r="L62" s="2">
        <f t="shared" si="23"/>
        <v>11</v>
      </c>
      <c r="M62" t="str">
        <f t="shared" si="24"/>
        <v/>
      </c>
      <c r="N62" t="str">
        <f t="shared" si="35"/>
        <v/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Runners'!$A$5:$A$204,A62)</f>
        <v>1</v>
      </c>
    </row>
    <row r="63" spans="1:33" x14ac:dyDescent="0.25">
      <c r="A63" s="10">
        <v>21</v>
      </c>
      <c r="B63" s="91" t="str">
        <f t="shared" si="20"/>
        <v>Rennix, Collin</v>
      </c>
      <c r="C63" s="91"/>
      <c r="D63" s="91"/>
      <c r="E63" s="91"/>
      <c r="F63" s="91"/>
      <c r="G63" s="90" t="str">
        <f t="shared" si="34"/>
        <v>E</v>
      </c>
      <c r="H63" s="90"/>
      <c r="I63" s="90"/>
      <c r="J63" s="77" t="str">
        <f t="shared" si="21"/>
        <v>JV</v>
      </c>
      <c r="K63" s="51" t="str">
        <f t="shared" si="22"/>
        <v>15:17.65</v>
      </c>
      <c r="L63" s="2">
        <f t="shared" si="23"/>
        <v>10</v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Runners'!$A$5:$A$204,A63)</f>
        <v>1</v>
      </c>
    </row>
    <row r="64" spans="1:33" x14ac:dyDescent="0.25">
      <c r="A64" s="10">
        <v>22</v>
      </c>
      <c r="B64" s="91" t="str">
        <f t="shared" si="20"/>
        <v>Shaneyfelt, Preston</v>
      </c>
      <c r="C64" s="91"/>
      <c r="D64" s="91"/>
      <c r="E64" s="91"/>
      <c r="F64" s="91"/>
      <c r="G64" s="90" t="str">
        <f t="shared" si="34"/>
        <v>E</v>
      </c>
      <c r="H64" s="90"/>
      <c r="I64" s="90"/>
      <c r="J64" s="77" t="str">
        <f t="shared" si="21"/>
        <v>JV</v>
      </c>
      <c r="K64" s="51" t="str">
        <f t="shared" si="22"/>
        <v>15:23.01</v>
      </c>
      <c r="L64" s="2">
        <f t="shared" si="23"/>
        <v>11</v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Runners'!$A$5:$A$204,A64)</f>
        <v>1</v>
      </c>
    </row>
    <row r="65" spans="1:33" x14ac:dyDescent="0.25">
      <c r="A65" s="10">
        <v>23</v>
      </c>
      <c r="B65" s="91" t="str">
        <f t="shared" si="20"/>
        <v>Kohler, Julius</v>
      </c>
      <c r="C65" s="91"/>
      <c r="D65" s="91"/>
      <c r="E65" s="91"/>
      <c r="F65" s="91"/>
      <c r="G65" s="90" t="str">
        <f t="shared" si="34"/>
        <v>E</v>
      </c>
      <c r="H65" s="90"/>
      <c r="I65" s="90"/>
      <c r="J65" s="77" t="str">
        <f t="shared" si="21"/>
        <v>JV</v>
      </c>
      <c r="K65" s="51" t="str">
        <f t="shared" si="22"/>
        <v>15:29.38</v>
      </c>
      <c r="L65" s="2">
        <f t="shared" si="23"/>
        <v>12</v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Runners'!$A$5:$A$204,A65)</f>
        <v>1</v>
      </c>
    </row>
    <row r="66" spans="1:33" x14ac:dyDescent="0.25">
      <c r="A66" s="10">
        <v>24</v>
      </c>
      <c r="B66" s="91" t="str">
        <f t="shared" si="20"/>
        <v>Musser, Isaac</v>
      </c>
      <c r="C66" s="91"/>
      <c r="D66" s="91"/>
      <c r="E66" s="91"/>
      <c r="F66" s="91"/>
      <c r="G66" s="90" t="str">
        <f t="shared" si="34"/>
        <v>E</v>
      </c>
      <c r="H66" s="90"/>
      <c r="I66" s="90"/>
      <c r="J66" s="77" t="str">
        <f t="shared" si="21"/>
        <v>JV</v>
      </c>
      <c r="K66" s="51" t="str">
        <f t="shared" si="22"/>
        <v>15:31.35</v>
      </c>
      <c r="L66" s="2">
        <f t="shared" si="23"/>
        <v>13</v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Runners'!$A$5:$A$204,A66)</f>
        <v>1</v>
      </c>
    </row>
    <row r="67" spans="1:33" x14ac:dyDescent="0.25">
      <c r="A67" s="10">
        <v>25</v>
      </c>
      <c r="B67" s="91" t="str">
        <f t="shared" si="20"/>
        <v>Wilson, Lance</v>
      </c>
      <c r="C67" s="91"/>
      <c r="D67" s="91"/>
      <c r="E67" s="91"/>
      <c r="F67" s="91"/>
      <c r="G67" s="90" t="str">
        <f t="shared" si="34"/>
        <v>E</v>
      </c>
      <c r="H67" s="90"/>
      <c r="I67" s="90"/>
      <c r="J67" s="77" t="str">
        <f t="shared" si="21"/>
        <v>JV</v>
      </c>
      <c r="K67" s="51" t="str">
        <f t="shared" si="22"/>
        <v>15:34.20</v>
      </c>
      <c r="L67" s="2">
        <f t="shared" si="23"/>
        <v>14</v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Runners'!$A$5:$A$204,A67)</f>
        <v>1</v>
      </c>
    </row>
    <row r="68" spans="1:33" x14ac:dyDescent="0.25">
      <c r="A68" s="10">
        <v>26</v>
      </c>
      <c r="B68" s="91" t="str">
        <f t="shared" si="20"/>
        <v>Aurentz, Bradyn</v>
      </c>
      <c r="C68" s="91"/>
      <c r="D68" s="91"/>
      <c r="E68" s="91"/>
      <c r="F68" s="91"/>
      <c r="G68" s="90" t="str">
        <f t="shared" si="34"/>
        <v>CC</v>
      </c>
      <c r="H68" s="90"/>
      <c r="I68" s="90"/>
      <c r="J68" s="77" t="str">
        <f t="shared" si="21"/>
        <v>JV</v>
      </c>
      <c r="K68" s="51" t="str">
        <f t="shared" si="22"/>
        <v>15:37.29</v>
      </c>
      <c r="L68" s="2">
        <f t="shared" si="23"/>
        <v>12</v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Runners'!$A$5:$A$204,A68)</f>
        <v>1</v>
      </c>
    </row>
    <row r="69" spans="1:33" x14ac:dyDescent="0.25">
      <c r="A69" s="10">
        <v>27</v>
      </c>
      <c r="B69" s="91" t="str">
        <f t="shared" si="20"/>
        <v>Buehler, Nathan</v>
      </c>
      <c r="C69" s="91"/>
      <c r="D69" s="91"/>
      <c r="E69" s="91"/>
      <c r="F69" s="91"/>
      <c r="G69" s="90" t="str">
        <f t="shared" si="34"/>
        <v>E</v>
      </c>
      <c r="H69" s="90"/>
      <c r="I69" s="90"/>
      <c r="J69" s="77" t="str">
        <f t="shared" si="21"/>
        <v>JV</v>
      </c>
      <c r="K69" s="51" t="str">
        <f t="shared" si="22"/>
        <v>15:41.31</v>
      </c>
      <c r="L69" s="2">
        <f t="shared" si="23"/>
        <v>15</v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Runners'!$A$5:$A$204,A69)</f>
        <v>1</v>
      </c>
    </row>
    <row r="70" spans="1:33" x14ac:dyDescent="0.25">
      <c r="A70" s="10">
        <v>28</v>
      </c>
      <c r="B70" s="91" t="str">
        <f t="shared" si="20"/>
        <v>Sweigart, Martin</v>
      </c>
      <c r="C70" s="91"/>
      <c r="D70" s="91"/>
      <c r="E70" s="91"/>
      <c r="F70" s="91"/>
      <c r="G70" s="90" t="str">
        <f t="shared" si="34"/>
        <v>E</v>
      </c>
      <c r="H70" s="90"/>
      <c r="I70" s="90"/>
      <c r="J70" s="77" t="str">
        <f t="shared" si="21"/>
        <v>JV</v>
      </c>
      <c r="K70" s="51" t="str">
        <f t="shared" si="22"/>
        <v>15:43.86</v>
      </c>
      <c r="L70" s="2">
        <f t="shared" si="23"/>
        <v>16</v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Runners'!$A$5:$A$204,A70)</f>
        <v>1</v>
      </c>
    </row>
    <row r="71" spans="1:33" x14ac:dyDescent="0.25">
      <c r="A71" s="10">
        <v>29</v>
      </c>
      <c r="B71" s="91" t="str">
        <f t="shared" si="20"/>
        <v>Bedford, Caleb</v>
      </c>
      <c r="C71" s="91"/>
      <c r="D71" s="91"/>
      <c r="E71" s="91"/>
      <c r="F71" s="91"/>
      <c r="G71" s="90" t="str">
        <f t="shared" si="34"/>
        <v>E</v>
      </c>
      <c r="H71" s="90"/>
      <c r="I71" s="90"/>
      <c r="J71" s="77" t="str">
        <f t="shared" si="21"/>
        <v>JV</v>
      </c>
      <c r="K71" s="51" t="str">
        <f t="shared" si="22"/>
        <v>18:01.61</v>
      </c>
      <c r="L71" s="2">
        <f t="shared" si="23"/>
        <v>17</v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Runners'!$A$5:$A$204,A71)</f>
        <v>1</v>
      </c>
    </row>
    <row r="72" spans="1:33" x14ac:dyDescent="0.25">
      <c r="A72" s="10">
        <v>30</v>
      </c>
      <c r="B72" s="91" t="str">
        <f t="shared" si="20"/>
        <v/>
      </c>
      <c r="C72" s="91"/>
      <c r="D72" s="91"/>
      <c r="E72" s="91"/>
      <c r="F72" s="91"/>
      <c r="G72" s="90" t="str">
        <f t="shared" si="34"/>
        <v/>
      </c>
      <c r="H72" s="90"/>
      <c r="I72" s="90"/>
      <c r="J72" s="77" t="str">
        <f t="shared" si="21"/>
        <v/>
      </c>
      <c r="K72" s="51" t="str">
        <f t="shared" si="22"/>
        <v/>
      </c>
      <c r="L72" s="2" t="str">
        <f t="shared" si="23"/>
        <v/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Runners'!$A$5:$A$204,A72)</f>
        <v>0</v>
      </c>
    </row>
    <row r="73" spans="1:33" x14ac:dyDescent="0.25">
      <c r="A73" s="10">
        <v>31</v>
      </c>
      <c r="B73" s="91" t="str">
        <f t="shared" si="20"/>
        <v/>
      </c>
      <c r="C73" s="91"/>
      <c r="D73" s="91"/>
      <c r="E73" s="91"/>
      <c r="F73" s="91"/>
      <c r="G73" s="90" t="str">
        <f t="shared" si="34"/>
        <v/>
      </c>
      <c r="H73" s="90"/>
      <c r="I73" s="90"/>
      <c r="J73" s="77" t="str">
        <f t="shared" si="21"/>
        <v/>
      </c>
      <c r="K73" s="51" t="str">
        <f t="shared" si="22"/>
        <v/>
      </c>
      <c r="L73" s="2" t="str">
        <f t="shared" si="23"/>
        <v/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Runners'!$A$5:$A$204,A73)</f>
        <v>0</v>
      </c>
    </row>
    <row r="74" spans="1:33" x14ac:dyDescent="0.25">
      <c r="A74" s="10">
        <v>32</v>
      </c>
      <c r="B74" s="91" t="str">
        <f t="shared" si="20"/>
        <v/>
      </c>
      <c r="C74" s="91"/>
      <c r="D74" s="91"/>
      <c r="E74" s="91"/>
      <c r="F74" s="91"/>
      <c r="G74" s="90" t="str">
        <f t="shared" si="34"/>
        <v/>
      </c>
      <c r="H74" s="90"/>
      <c r="I74" s="90"/>
      <c r="J74" s="77" t="str">
        <f t="shared" si="21"/>
        <v/>
      </c>
      <c r="K74" s="51" t="str">
        <f t="shared" si="22"/>
        <v/>
      </c>
      <c r="L74" s="2" t="str">
        <f t="shared" si="23"/>
        <v/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Runners'!$A$5:$A$204,A74)</f>
        <v>0</v>
      </c>
    </row>
    <row r="75" spans="1:33" x14ac:dyDescent="0.25">
      <c r="A75" s="10">
        <v>33</v>
      </c>
      <c r="B75" s="91" t="str">
        <f t="shared" si="20"/>
        <v/>
      </c>
      <c r="C75" s="91"/>
      <c r="D75" s="91"/>
      <c r="E75" s="91"/>
      <c r="F75" s="91"/>
      <c r="G75" s="90" t="str">
        <f t="shared" si="34"/>
        <v/>
      </c>
      <c r="H75" s="90"/>
      <c r="I75" s="90"/>
      <c r="J75" s="77" t="str">
        <f t="shared" si="21"/>
        <v/>
      </c>
      <c r="K75" s="51" t="str">
        <f t="shared" si="22"/>
        <v/>
      </c>
      <c r="L75" s="2" t="str">
        <f t="shared" si="23"/>
        <v/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Runners'!$A$5:$A$204,A75)</f>
        <v>0</v>
      </c>
    </row>
    <row r="76" spans="1:33" x14ac:dyDescent="0.25">
      <c r="A76" s="10">
        <v>34</v>
      </c>
      <c r="B76" s="91" t="str">
        <f t="shared" si="20"/>
        <v/>
      </c>
      <c r="C76" s="91"/>
      <c r="D76" s="91"/>
      <c r="E76" s="91"/>
      <c r="F76" s="91"/>
      <c r="G76" s="90" t="str">
        <f t="shared" si="34"/>
        <v/>
      </c>
      <c r="H76" s="90"/>
      <c r="I76" s="90"/>
      <c r="J76" s="77" t="str">
        <f t="shared" si="21"/>
        <v/>
      </c>
      <c r="K76" s="51" t="str">
        <f t="shared" si="22"/>
        <v/>
      </c>
      <c r="L76" s="2" t="str">
        <f t="shared" si="23"/>
        <v/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Runners'!$A$5:$A$204,A76)</f>
        <v>0</v>
      </c>
    </row>
    <row r="77" spans="1:33" x14ac:dyDescent="0.25">
      <c r="A77" s="10">
        <v>35</v>
      </c>
      <c r="B77" s="91" t="str">
        <f t="shared" si="20"/>
        <v/>
      </c>
      <c r="C77" s="91"/>
      <c r="D77" s="91"/>
      <c r="E77" s="91"/>
      <c r="F77" s="91"/>
      <c r="G77" s="90" t="str">
        <f t="shared" si="34"/>
        <v/>
      </c>
      <c r="H77" s="90"/>
      <c r="I77" s="90"/>
      <c r="J77" s="77" t="str">
        <f t="shared" si="21"/>
        <v/>
      </c>
      <c r="K77" s="51" t="str">
        <f t="shared" si="22"/>
        <v/>
      </c>
      <c r="L77" s="2" t="str">
        <f t="shared" si="23"/>
        <v/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Runners'!$A$5:$A$204,A77)</f>
        <v>0</v>
      </c>
    </row>
    <row r="78" spans="1:33" x14ac:dyDescent="0.25">
      <c r="A78" s="10">
        <v>36</v>
      </c>
      <c r="B78" s="91" t="str">
        <f t="shared" si="20"/>
        <v/>
      </c>
      <c r="C78" s="91"/>
      <c r="D78" s="91"/>
      <c r="E78" s="91"/>
      <c r="F78" s="91"/>
      <c r="G78" s="90" t="str">
        <f t="shared" si="34"/>
        <v/>
      </c>
      <c r="H78" s="90"/>
      <c r="I78" s="90"/>
      <c r="J78" s="77" t="str">
        <f t="shared" si="21"/>
        <v/>
      </c>
      <c r="K78" s="51" t="str">
        <f t="shared" si="22"/>
        <v/>
      </c>
      <c r="L78" s="2" t="str">
        <f t="shared" si="23"/>
        <v/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Runners'!$A$5:$A$204,A78)</f>
        <v>0</v>
      </c>
    </row>
    <row r="79" spans="1:33" x14ac:dyDescent="0.25">
      <c r="A79" s="10">
        <v>37</v>
      </c>
      <c r="B79" s="91" t="str">
        <f t="shared" si="20"/>
        <v/>
      </c>
      <c r="C79" s="91"/>
      <c r="D79" s="91"/>
      <c r="E79" s="91"/>
      <c r="F79" s="91"/>
      <c r="G79" s="90" t="str">
        <f t="shared" si="34"/>
        <v/>
      </c>
      <c r="H79" s="90"/>
      <c r="I79" s="90"/>
      <c r="J79" s="77" t="str">
        <f t="shared" si="21"/>
        <v/>
      </c>
      <c r="K79" s="51" t="str">
        <f t="shared" si="22"/>
        <v/>
      </c>
      <c r="L79" s="2" t="str">
        <f t="shared" si="23"/>
        <v/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Runners'!$A$5:$A$204,A79)</f>
        <v>0</v>
      </c>
    </row>
    <row r="80" spans="1:33" x14ac:dyDescent="0.25">
      <c r="A80" s="10">
        <v>38</v>
      </c>
      <c r="B80" s="91" t="str">
        <f t="shared" si="20"/>
        <v/>
      </c>
      <c r="C80" s="91"/>
      <c r="D80" s="91"/>
      <c r="E80" s="91"/>
      <c r="F80" s="91"/>
      <c r="G80" s="90" t="str">
        <f t="shared" si="34"/>
        <v/>
      </c>
      <c r="H80" s="90"/>
      <c r="I80" s="90"/>
      <c r="J80" s="77" t="str">
        <f t="shared" si="21"/>
        <v/>
      </c>
      <c r="K80" s="51" t="str">
        <f t="shared" si="22"/>
        <v/>
      </c>
      <c r="L80" s="2" t="str">
        <f t="shared" si="23"/>
        <v/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Runners'!$A$5:$A$204,A80)</f>
        <v>0</v>
      </c>
    </row>
    <row r="81" spans="1:33" x14ac:dyDescent="0.25">
      <c r="A81" s="10">
        <v>39</v>
      </c>
      <c r="B81" s="91" t="str">
        <f t="shared" si="20"/>
        <v/>
      </c>
      <c r="C81" s="91"/>
      <c r="D81" s="91"/>
      <c r="E81" s="91"/>
      <c r="F81" s="91"/>
      <c r="G81" s="90" t="str">
        <f t="shared" si="34"/>
        <v/>
      </c>
      <c r="H81" s="90"/>
      <c r="I81" s="90"/>
      <c r="J81" s="77" t="str">
        <f t="shared" si="21"/>
        <v/>
      </c>
      <c r="K81" s="51" t="str">
        <f t="shared" si="22"/>
        <v/>
      </c>
      <c r="L81" s="2" t="str">
        <f t="shared" si="23"/>
        <v/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Runners'!$A$5:$A$204,A81)</f>
        <v>0</v>
      </c>
    </row>
    <row r="82" spans="1:33" x14ac:dyDescent="0.25">
      <c r="A82" s="10">
        <v>40</v>
      </c>
      <c r="B82" s="91" t="str">
        <f t="shared" si="20"/>
        <v/>
      </c>
      <c r="C82" s="91"/>
      <c r="D82" s="91"/>
      <c r="E82" s="91"/>
      <c r="F82" s="91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Runners'!$A$5:$A$204,A82)</f>
        <v>0</v>
      </c>
    </row>
    <row r="83" spans="1:33" x14ac:dyDescent="0.25">
      <c r="A83" s="10">
        <v>41</v>
      </c>
      <c r="B83" s="91" t="str">
        <f t="shared" si="20"/>
        <v/>
      </c>
      <c r="C83" s="91"/>
      <c r="D83" s="91"/>
      <c r="E83" s="91"/>
      <c r="F83" s="91"/>
      <c r="G83" s="90" t="str">
        <f t="shared" si="34"/>
        <v/>
      </c>
      <c r="H83" s="90"/>
      <c r="I83" s="90"/>
      <c r="J83" s="77" t="str">
        <f t="shared" si="21"/>
        <v/>
      </c>
      <c r="K83" s="51" t="str">
        <f t="shared" si="22"/>
        <v/>
      </c>
      <c r="L83" s="2" t="str">
        <f t="shared" si="23"/>
        <v/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Runners'!$A$5:$A$204,A83)</f>
        <v>0</v>
      </c>
    </row>
    <row r="84" spans="1:33" x14ac:dyDescent="0.25">
      <c r="A84" s="10">
        <v>42</v>
      </c>
      <c r="B84" s="91" t="str">
        <f t="shared" si="20"/>
        <v/>
      </c>
      <c r="C84" s="91"/>
      <c r="D84" s="91"/>
      <c r="E84" s="91"/>
      <c r="F84" s="91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Runners'!$A$5:$A$204,A84)</f>
        <v>0</v>
      </c>
    </row>
    <row r="85" spans="1:33" x14ac:dyDescent="0.25">
      <c r="A85" s="10">
        <v>43</v>
      </c>
      <c r="B85" s="91" t="str">
        <f t="shared" si="20"/>
        <v/>
      </c>
      <c r="C85" s="91"/>
      <c r="D85" s="91"/>
      <c r="E85" s="91"/>
      <c r="F85" s="91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Runners'!$A$5:$A$204,A85)</f>
        <v>0</v>
      </c>
    </row>
    <row r="86" spans="1:33" x14ac:dyDescent="0.25">
      <c r="A86" s="10">
        <v>44</v>
      </c>
      <c r="B86" s="91" t="str">
        <f t="shared" si="20"/>
        <v/>
      </c>
      <c r="C86" s="91"/>
      <c r="D86" s="91"/>
      <c r="E86" s="91"/>
      <c r="F86" s="91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Runners'!$A$5:$A$204,A86)</f>
        <v>0</v>
      </c>
    </row>
    <row r="87" spans="1:33" x14ac:dyDescent="0.25">
      <c r="A87" s="10">
        <v>45</v>
      </c>
      <c r="B87" s="91" t="str">
        <f t="shared" si="20"/>
        <v/>
      </c>
      <c r="C87" s="91"/>
      <c r="D87" s="91"/>
      <c r="E87" s="91"/>
      <c r="F87" s="91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Runners'!$A$5:$A$204,A87)</f>
        <v>0</v>
      </c>
    </row>
    <row r="88" spans="1:33" x14ac:dyDescent="0.25">
      <c r="A88" s="10">
        <v>46</v>
      </c>
      <c r="B88" s="91" t="str">
        <f t="shared" si="20"/>
        <v/>
      </c>
      <c r="C88" s="91"/>
      <c r="D88" s="91"/>
      <c r="E88" s="91"/>
      <c r="F88" s="91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Runners'!$A$5:$A$204,A88)</f>
        <v>0</v>
      </c>
    </row>
    <row r="89" spans="1:33" x14ac:dyDescent="0.25">
      <c r="A89" s="10">
        <v>47</v>
      </c>
      <c r="B89" s="91" t="str">
        <f t="shared" si="20"/>
        <v/>
      </c>
      <c r="C89" s="91"/>
      <c r="D89" s="91"/>
      <c r="E89" s="91"/>
      <c r="F89" s="91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Runners'!$A$5:$A$204,A89)</f>
        <v>0</v>
      </c>
    </row>
    <row r="90" spans="1:33" x14ac:dyDescent="0.25">
      <c r="A90" s="10">
        <v>48</v>
      </c>
      <c r="B90" s="91" t="str">
        <f t="shared" si="20"/>
        <v/>
      </c>
      <c r="C90" s="91"/>
      <c r="D90" s="91"/>
      <c r="E90" s="91"/>
      <c r="F90" s="91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Runners'!$A$5:$A$204,A90)</f>
        <v>0</v>
      </c>
    </row>
    <row r="91" spans="1:33" x14ac:dyDescent="0.25">
      <c r="A91" s="10">
        <v>49</v>
      </c>
      <c r="B91" s="91" t="str">
        <f t="shared" si="20"/>
        <v/>
      </c>
      <c r="C91" s="91"/>
      <c r="D91" s="91"/>
      <c r="E91" s="91"/>
      <c r="F91" s="91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Runners'!$A$5:$A$204,A91)</f>
        <v>0</v>
      </c>
    </row>
    <row r="92" spans="1:33" x14ac:dyDescent="0.25">
      <c r="A92" s="10">
        <v>50</v>
      </c>
      <c r="B92" s="91" t="str">
        <f t="shared" si="20"/>
        <v/>
      </c>
      <c r="C92" s="91"/>
      <c r="D92" s="91"/>
      <c r="E92" s="91"/>
      <c r="F92" s="91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Runners'!$A$5:$A$204,A92)</f>
        <v>0</v>
      </c>
    </row>
    <row r="93" spans="1:33" x14ac:dyDescent="0.25">
      <c r="A93" s="10">
        <v>51</v>
      </c>
      <c r="B93" s="91" t="str">
        <f t="shared" si="20"/>
        <v/>
      </c>
      <c r="C93" s="91"/>
      <c r="D93" s="91"/>
      <c r="E93" s="91"/>
      <c r="F93" s="91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Runners'!$A$5:$A$204,A93)</f>
        <v>0</v>
      </c>
    </row>
    <row r="94" spans="1:33" x14ac:dyDescent="0.25">
      <c r="A94" s="10">
        <v>52</v>
      </c>
      <c r="B94" s="91" t="str">
        <f t="shared" si="20"/>
        <v/>
      </c>
      <c r="C94" s="91"/>
      <c r="D94" s="91"/>
      <c r="E94" s="91"/>
      <c r="F94" s="91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Runners'!$A$5:$A$204,A94)</f>
        <v>0</v>
      </c>
    </row>
    <row r="95" spans="1:33" x14ac:dyDescent="0.25">
      <c r="A95" s="10">
        <v>53</v>
      </c>
      <c r="B95" s="91" t="str">
        <f t="shared" si="20"/>
        <v/>
      </c>
      <c r="C95" s="91"/>
      <c r="D95" s="91"/>
      <c r="E95" s="91"/>
      <c r="F95" s="91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Runners'!$A$5:$A$204,A95)</f>
        <v>0</v>
      </c>
    </row>
    <row r="96" spans="1:33" x14ac:dyDescent="0.25">
      <c r="A96" s="10">
        <v>54</v>
      </c>
      <c r="B96" s="91" t="str">
        <f t="shared" si="20"/>
        <v/>
      </c>
      <c r="C96" s="91"/>
      <c r="D96" s="91"/>
      <c r="E96" s="91"/>
      <c r="F96" s="91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Runners'!$A$5:$A$204,A96)</f>
        <v>0</v>
      </c>
    </row>
    <row r="97" spans="1:33" x14ac:dyDescent="0.25">
      <c r="A97" s="10">
        <v>55</v>
      </c>
      <c r="B97" s="91" t="str">
        <f t="shared" si="20"/>
        <v/>
      </c>
      <c r="C97" s="91"/>
      <c r="D97" s="91"/>
      <c r="E97" s="91"/>
      <c r="F97" s="91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Runners'!$A$5:$A$204,A97)</f>
        <v>0</v>
      </c>
    </row>
    <row r="98" spans="1:33" x14ac:dyDescent="0.25">
      <c r="A98" s="10">
        <v>56</v>
      </c>
      <c r="B98" s="91" t="str">
        <f t="shared" si="20"/>
        <v/>
      </c>
      <c r="C98" s="91"/>
      <c r="D98" s="91"/>
      <c r="E98" s="91"/>
      <c r="F98" s="91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Runners'!$A$5:$A$204,A98)</f>
        <v>0</v>
      </c>
    </row>
    <row r="99" spans="1:33" x14ac:dyDescent="0.25">
      <c r="A99" s="10">
        <v>57</v>
      </c>
      <c r="B99" s="91" t="str">
        <f t="shared" si="20"/>
        <v/>
      </c>
      <c r="C99" s="91"/>
      <c r="D99" s="91"/>
      <c r="E99" s="91"/>
      <c r="F99" s="91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Runners'!$A$5:$A$204,A99)</f>
        <v>0</v>
      </c>
    </row>
    <row r="100" spans="1:33" x14ac:dyDescent="0.25">
      <c r="A100" s="10">
        <v>58</v>
      </c>
      <c r="B100" s="91" t="str">
        <f t="shared" si="20"/>
        <v/>
      </c>
      <c r="C100" s="91"/>
      <c r="D100" s="91"/>
      <c r="E100" s="91"/>
      <c r="F100" s="91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Runners'!$A$5:$A$204,A100)</f>
        <v>0</v>
      </c>
    </row>
    <row r="101" spans="1:33" x14ac:dyDescent="0.25">
      <c r="A101" s="10">
        <v>59</v>
      </c>
      <c r="B101" s="91" t="str">
        <f t="shared" si="20"/>
        <v/>
      </c>
      <c r="C101" s="91"/>
      <c r="D101" s="91"/>
      <c r="E101" s="91"/>
      <c r="F101" s="91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Runners'!$A$5:$A$204,A101)</f>
        <v>0</v>
      </c>
    </row>
    <row r="102" spans="1:33" x14ac:dyDescent="0.25">
      <c r="A102" s="10">
        <v>60</v>
      </c>
      <c r="B102" s="91" t="str">
        <f t="shared" si="20"/>
        <v/>
      </c>
      <c r="C102" s="91"/>
      <c r="D102" s="91"/>
      <c r="E102" s="91"/>
      <c r="F102" s="91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Runners'!$A$5:$A$204,A102)</f>
        <v>0</v>
      </c>
    </row>
    <row r="103" spans="1:33" x14ac:dyDescent="0.25">
      <c r="A103" s="10">
        <v>61</v>
      </c>
      <c r="B103" s="91" t="str">
        <f t="shared" si="20"/>
        <v/>
      </c>
      <c r="C103" s="91"/>
      <c r="D103" s="91"/>
      <c r="E103" s="91"/>
      <c r="F103" s="91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Runners'!$A$5:$A$204,A103)</f>
        <v>0</v>
      </c>
    </row>
    <row r="104" spans="1:33" x14ac:dyDescent="0.25">
      <c r="A104" s="10">
        <v>62</v>
      </c>
      <c r="B104" s="91" t="str">
        <f t="shared" si="20"/>
        <v/>
      </c>
      <c r="C104" s="91"/>
      <c r="D104" s="91"/>
      <c r="E104" s="91"/>
      <c r="F104" s="91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Runners'!$A$5:$A$204,A104)</f>
        <v>0</v>
      </c>
    </row>
    <row r="105" spans="1:33" x14ac:dyDescent="0.25">
      <c r="A105" s="10">
        <v>63</v>
      </c>
      <c r="B105" s="91" t="str">
        <f t="shared" si="20"/>
        <v/>
      </c>
      <c r="C105" s="91"/>
      <c r="D105" s="91"/>
      <c r="E105" s="91"/>
      <c r="F105" s="91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Runners'!$A$5:$A$204,A105)</f>
        <v>0</v>
      </c>
    </row>
    <row r="106" spans="1:33" x14ac:dyDescent="0.25">
      <c r="A106" s="10">
        <v>64</v>
      </c>
      <c r="B106" s="91" t="str">
        <f t="shared" si="20"/>
        <v/>
      </c>
      <c r="C106" s="91"/>
      <c r="D106" s="91"/>
      <c r="E106" s="91"/>
      <c r="F106" s="91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Runners'!$A$5:$A$204,A106)</f>
        <v>0</v>
      </c>
    </row>
    <row r="107" spans="1:33" x14ac:dyDescent="0.25">
      <c r="A107" s="10">
        <v>65</v>
      </c>
      <c r="B107" s="91" t="str">
        <f t="shared" ref="B107:B170" si="45">IF(ISERROR(VLOOKUP(A107,RunnerTable,2,FALSE)),"",VLOOKUP(A107,RunnerTable,2,FALSE))</f>
        <v/>
      </c>
      <c r="C107" s="91"/>
      <c r="D107" s="91"/>
      <c r="E107" s="91"/>
      <c r="F107" s="91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Runners'!$A$5:$A$204,A107)</f>
        <v>0</v>
      </c>
    </row>
    <row r="108" spans="1:33" x14ac:dyDescent="0.25">
      <c r="A108" s="10">
        <v>66</v>
      </c>
      <c r="B108" s="91" t="str">
        <f t="shared" si="45"/>
        <v/>
      </c>
      <c r="C108" s="91"/>
      <c r="D108" s="91"/>
      <c r="E108" s="91"/>
      <c r="F108" s="91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Runners'!$A$5:$A$204,A108)</f>
        <v>0</v>
      </c>
    </row>
    <row r="109" spans="1:33" x14ac:dyDescent="0.25">
      <c r="A109" s="10">
        <v>67</v>
      </c>
      <c r="B109" s="91" t="str">
        <f t="shared" si="45"/>
        <v/>
      </c>
      <c r="C109" s="91"/>
      <c r="D109" s="91"/>
      <c r="E109" s="91"/>
      <c r="F109" s="91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Runners'!$A$5:$A$204,A109)</f>
        <v>0</v>
      </c>
    </row>
    <row r="110" spans="1:33" x14ac:dyDescent="0.25">
      <c r="A110" s="10">
        <v>68</v>
      </c>
      <c r="B110" s="91" t="str">
        <f t="shared" si="45"/>
        <v/>
      </c>
      <c r="C110" s="91"/>
      <c r="D110" s="91"/>
      <c r="E110" s="91"/>
      <c r="F110" s="91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Runners'!$A$5:$A$204,A110)</f>
        <v>0</v>
      </c>
    </row>
    <row r="111" spans="1:33" x14ac:dyDescent="0.25">
      <c r="A111" s="10">
        <v>69</v>
      </c>
      <c r="B111" s="91" t="str">
        <f t="shared" si="45"/>
        <v/>
      </c>
      <c r="C111" s="91"/>
      <c r="D111" s="91"/>
      <c r="E111" s="91"/>
      <c r="F111" s="91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Runners'!$A$5:$A$204,A111)</f>
        <v>0</v>
      </c>
    </row>
    <row r="112" spans="1:33" x14ac:dyDescent="0.25">
      <c r="A112" s="10">
        <v>70</v>
      </c>
      <c r="B112" s="91" t="str">
        <f t="shared" si="45"/>
        <v/>
      </c>
      <c r="C112" s="91"/>
      <c r="D112" s="91"/>
      <c r="E112" s="91"/>
      <c r="F112" s="91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Runners'!$A$5:$A$204,A112)</f>
        <v>0</v>
      </c>
    </row>
    <row r="113" spans="1:33" x14ac:dyDescent="0.25">
      <c r="A113" s="10">
        <v>71</v>
      </c>
      <c r="B113" s="91" t="str">
        <f t="shared" si="45"/>
        <v/>
      </c>
      <c r="C113" s="91"/>
      <c r="D113" s="91"/>
      <c r="E113" s="91"/>
      <c r="F113" s="91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Runners'!$A$5:$A$204,A113)</f>
        <v>0</v>
      </c>
    </row>
    <row r="114" spans="1:33" x14ac:dyDescent="0.25">
      <c r="A114" s="10">
        <v>72</v>
      </c>
      <c r="B114" s="91" t="str">
        <f t="shared" si="45"/>
        <v/>
      </c>
      <c r="C114" s="91"/>
      <c r="D114" s="91"/>
      <c r="E114" s="91"/>
      <c r="F114" s="91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Runners'!$A$5:$A$204,A114)</f>
        <v>0</v>
      </c>
    </row>
    <row r="115" spans="1:33" x14ac:dyDescent="0.25">
      <c r="A115" s="10">
        <v>73</v>
      </c>
      <c r="B115" s="91" t="str">
        <f t="shared" si="45"/>
        <v/>
      </c>
      <c r="C115" s="91"/>
      <c r="D115" s="91"/>
      <c r="E115" s="91"/>
      <c r="F115" s="91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Runners'!$A$5:$A$204,A115)</f>
        <v>0</v>
      </c>
    </row>
    <row r="116" spans="1:33" x14ac:dyDescent="0.25">
      <c r="A116" s="10">
        <v>74</v>
      </c>
      <c r="B116" s="91" t="str">
        <f t="shared" si="45"/>
        <v/>
      </c>
      <c r="C116" s="91"/>
      <c r="D116" s="91"/>
      <c r="E116" s="91"/>
      <c r="F116" s="91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Runners'!$A$5:$A$204,A116)</f>
        <v>0</v>
      </c>
    </row>
    <row r="117" spans="1:33" x14ac:dyDescent="0.25">
      <c r="A117" s="10">
        <v>75</v>
      </c>
      <c r="B117" s="91" t="str">
        <f t="shared" si="45"/>
        <v/>
      </c>
      <c r="C117" s="91"/>
      <c r="D117" s="91"/>
      <c r="E117" s="91"/>
      <c r="F117" s="91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Runners'!$A$5:$A$204,A117)</f>
        <v>0</v>
      </c>
    </row>
    <row r="118" spans="1:33" x14ac:dyDescent="0.25">
      <c r="A118" s="10">
        <v>76</v>
      </c>
      <c r="B118" s="91" t="str">
        <f t="shared" si="45"/>
        <v/>
      </c>
      <c r="C118" s="91"/>
      <c r="D118" s="91"/>
      <c r="E118" s="91"/>
      <c r="F118" s="91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Runners'!$A$5:$A$204,A118)</f>
        <v>0</v>
      </c>
    </row>
    <row r="119" spans="1:33" x14ac:dyDescent="0.25">
      <c r="A119" s="10">
        <v>77</v>
      </c>
      <c r="B119" s="91" t="str">
        <f t="shared" si="45"/>
        <v/>
      </c>
      <c r="C119" s="91"/>
      <c r="D119" s="91"/>
      <c r="E119" s="91"/>
      <c r="F119" s="91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Runners'!$A$5:$A$204,A119)</f>
        <v>0</v>
      </c>
    </row>
    <row r="120" spans="1:33" x14ac:dyDescent="0.25">
      <c r="A120" s="10">
        <v>78</v>
      </c>
      <c r="B120" s="91" t="str">
        <f t="shared" si="45"/>
        <v/>
      </c>
      <c r="C120" s="91"/>
      <c r="D120" s="91"/>
      <c r="E120" s="91"/>
      <c r="F120" s="91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Runners'!$A$5:$A$204,A120)</f>
        <v>0</v>
      </c>
    </row>
    <row r="121" spans="1:33" x14ac:dyDescent="0.25">
      <c r="A121" s="10">
        <v>79</v>
      </c>
      <c r="B121" s="91" t="str">
        <f t="shared" si="45"/>
        <v/>
      </c>
      <c r="C121" s="91"/>
      <c r="D121" s="91"/>
      <c r="E121" s="91"/>
      <c r="F121" s="91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Runners'!$A$5:$A$204,A121)</f>
        <v>0</v>
      </c>
    </row>
    <row r="122" spans="1:33" x14ac:dyDescent="0.25">
      <c r="A122" s="10">
        <v>80</v>
      </c>
      <c r="B122" s="91" t="str">
        <f t="shared" si="45"/>
        <v/>
      </c>
      <c r="C122" s="91"/>
      <c r="D122" s="91"/>
      <c r="E122" s="91"/>
      <c r="F122" s="91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Runners'!$A$5:$A$204,A122)</f>
        <v>0</v>
      </c>
    </row>
    <row r="123" spans="1:33" x14ac:dyDescent="0.25">
      <c r="A123" s="10">
        <v>81</v>
      </c>
      <c r="B123" s="91" t="str">
        <f t="shared" si="45"/>
        <v/>
      </c>
      <c r="C123" s="91"/>
      <c r="D123" s="91"/>
      <c r="E123" s="91"/>
      <c r="F123" s="91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Runners'!$A$5:$A$204,A123)</f>
        <v>0</v>
      </c>
    </row>
    <row r="124" spans="1:33" x14ac:dyDescent="0.25">
      <c r="A124" s="10">
        <v>82</v>
      </c>
      <c r="B124" s="91" t="str">
        <f t="shared" si="45"/>
        <v/>
      </c>
      <c r="C124" s="91"/>
      <c r="D124" s="91"/>
      <c r="E124" s="91"/>
      <c r="F124" s="91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Runners'!$A$5:$A$204,A124)</f>
        <v>0</v>
      </c>
    </row>
    <row r="125" spans="1:33" x14ac:dyDescent="0.25">
      <c r="A125" s="10">
        <v>83</v>
      </c>
      <c r="B125" s="91" t="str">
        <f t="shared" si="45"/>
        <v/>
      </c>
      <c r="C125" s="91"/>
      <c r="D125" s="91"/>
      <c r="E125" s="91"/>
      <c r="F125" s="91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Runners'!$A$5:$A$204,A125)</f>
        <v>0</v>
      </c>
    </row>
    <row r="126" spans="1:33" x14ac:dyDescent="0.25">
      <c r="A126" s="10">
        <v>84</v>
      </c>
      <c r="B126" s="91" t="str">
        <f t="shared" si="45"/>
        <v/>
      </c>
      <c r="C126" s="91"/>
      <c r="D126" s="91"/>
      <c r="E126" s="91"/>
      <c r="F126" s="91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Runners'!$A$5:$A$204,A126)</f>
        <v>0</v>
      </c>
    </row>
    <row r="127" spans="1:33" x14ac:dyDescent="0.25">
      <c r="A127" s="10">
        <v>85</v>
      </c>
      <c r="B127" s="91" t="str">
        <f t="shared" si="45"/>
        <v/>
      </c>
      <c r="C127" s="91"/>
      <c r="D127" s="91"/>
      <c r="E127" s="91"/>
      <c r="F127" s="91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Runners'!$A$5:$A$204,A127)</f>
        <v>0</v>
      </c>
    </row>
    <row r="128" spans="1:33" x14ac:dyDescent="0.25">
      <c r="A128" s="10">
        <v>86</v>
      </c>
      <c r="B128" s="91" t="str">
        <f t="shared" si="45"/>
        <v/>
      </c>
      <c r="C128" s="91"/>
      <c r="D128" s="91"/>
      <c r="E128" s="91"/>
      <c r="F128" s="91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Runners'!$A$5:$A$204,A128)</f>
        <v>0</v>
      </c>
    </row>
    <row r="129" spans="1:33" x14ac:dyDescent="0.25">
      <c r="A129" s="10">
        <v>87</v>
      </c>
      <c r="B129" s="91" t="str">
        <f t="shared" si="45"/>
        <v/>
      </c>
      <c r="C129" s="91"/>
      <c r="D129" s="91"/>
      <c r="E129" s="91"/>
      <c r="F129" s="91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Runners'!$A$5:$A$204,A129)</f>
        <v>0</v>
      </c>
    </row>
    <row r="130" spans="1:33" x14ac:dyDescent="0.25">
      <c r="A130" s="10">
        <v>88</v>
      </c>
      <c r="B130" s="91" t="str">
        <f t="shared" si="45"/>
        <v/>
      </c>
      <c r="C130" s="91"/>
      <c r="D130" s="91"/>
      <c r="E130" s="91"/>
      <c r="F130" s="91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Runners'!$A$5:$A$204,A130)</f>
        <v>0</v>
      </c>
    </row>
    <row r="131" spans="1:33" x14ac:dyDescent="0.25">
      <c r="A131" s="10">
        <v>89</v>
      </c>
      <c r="B131" s="91" t="str">
        <f t="shared" si="45"/>
        <v/>
      </c>
      <c r="C131" s="91"/>
      <c r="D131" s="91"/>
      <c r="E131" s="91"/>
      <c r="F131" s="91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Runners'!$A$5:$A$204,A131)</f>
        <v>0</v>
      </c>
    </row>
    <row r="132" spans="1:33" x14ac:dyDescent="0.25">
      <c r="A132" s="10">
        <v>90</v>
      </c>
      <c r="B132" s="91" t="str">
        <f t="shared" si="45"/>
        <v/>
      </c>
      <c r="C132" s="91"/>
      <c r="D132" s="91"/>
      <c r="E132" s="91"/>
      <c r="F132" s="91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Runners'!$A$5:$A$204,A132)</f>
        <v>0</v>
      </c>
    </row>
    <row r="133" spans="1:33" x14ac:dyDescent="0.25">
      <c r="A133" s="10">
        <v>91</v>
      </c>
      <c r="B133" s="91" t="str">
        <f t="shared" si="45"/>
        <v/>
      </c>
      <c r="C133" s="91"/>
      <c r="D133" s="91"/>
      <c r="E133" s="91"/>
      <c r="F133" s="91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Runners'!$A$5:$A$204,A133)</f>
        <v>0</v>
      </c>
    </row>
    <row r="134" spans="1:33" x14ac:dyDescent="0.25">
      <c r="A134" s="10">
        <v>92</v>
      </c>
      <c r="B134" s="91" t="str">
        <f t="shared" si="45"/>
        <v/>
      </c>
      <c r="C134" s="91"/>
      <c r="D134" s="91"/>
      <c r="E134" s="91"/>
      <c r="F134" s="91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Runners'!$A$5:$A$204,A134)</f>
        <v>0</v>
      </c>
    </row>
    <row r="135" spans="1:33" x14ac:dyDescent="0.25">
      <c r="A135" s="10">
        <v>93</v>
      </c>
      <c r="B135" s="91" t="str">
        <f t="shared" si="45"/>
        <v/>
      </c>
      <c r="C135" s="91"/>
      <c r="D135" s="91"/>
      <c r="E135" s="91"/>
      <c r="F135" s="91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Runners'!$A$5:$A$204,A135)</f>
        <v>0</v>
      </c>
    </row>
    <row r="136" spans="1:33" x14ac:dyDescent="0.25">
      <c r="A136" s="10">
        <v>94</v>
      </c>
      <c r="B136" s="91" t="str">
        <f t="shared" si="45"/>
        <v/>
      </c>
      <c r="C136" s="91"/>
      <c r="D136" s="91"/>
      <c r="E136" s="91"/>
      <c r="F136" s="91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Runners'!$A$5:$A$204,A136)</f>
        <v>0</v>
      </c>
    </row>
    <row r="137" spans="1:33" x14ac:dyDescent="0.25">
      <c r="A137" s="10">
        <v>95</v>
      </c>
      <c r="B137" s="91" t="str">
        <f t="shared" si="45"/>
        <v/>
      </c>
      <c r="C137" s="91"/>
      <c r="D137" s="91"/>
      <c r="E137" s="91"/>
      <c r="F137" s="91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Runners'!$A$5:$A$204,A137)</f>
        <v>0</v>
      </c>
    </row>
    <row r="138" spans="1:33" x14ac:dyDescent="0.25">
      <c r="A138" s="10">
        <v>96</v>
      </c>
      <c r="B138" s="91" t="str">
        <f t="shared" si="45"/>
        <v/>
      </c>
      <c r="C138" s="91"/>
      <c r="D138" s="91"/>
      <c r="E138" s="91"/>
      <c r="F138" s="91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Runners'!$A$5:$A$204,A138)</f>
        <v>0</v>
      </c>
    </row>
    <row r="139" spans="1:33" x14ac:dyDescent="0.25">
      <c r="A139" s="10">
        <v>97</v>
      </c>
      <c r="B139" s="91" t="str">
        <f t="shared" si="45"/>
        <v/>
      </c>
      <c r="C139" s="91"/>
      <c r="D139" s="91"/>
      <c r="E139" s="91"/>
      <c r="F139" s="91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Runners'!$A$5:$A$204,A139)</f>
        <v>0</v>
      </c>
    </row>
    <row r="140" spans="1:33" x14ac:dyDescent="0.25">
      <c r="A140" s="10">
        <v>98</v>
      </c>
      <c r="B140" s="91" t="str">
        <f t="shared" si="45"/>
        <v/>
      </c>
      <c r="C140" s="91"/>
      <c r="D140" s="91"/>
      <c r="E140" s="91"/>
      <c r="F140" s="91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Runners'!$A$5:$A$204,A140)</f>
        <v>0</v>
      </c>
    </row>
    <row r="141" spans="1:33" x14ac:dyDescent="0.25">
      <c r="A141" s="10">
        <v>99</v>
      </c>
      <c r="B141" s="91" t="str">
        <f t="shared" si="45"/>
        <v/>
      </c>
      <c r="C141" s="91"/>
      <c r="D141" s="91"/>
      <c r="E141" s="91"/>
      <c r="F141" s="91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Runners'!$A$5:$A$204,A141)</f>
        <v>0</v>
      </c>
    </row>
    <row r="142" spans="1:33" x14ac:dyDescent="0.25">
      <c r="A142" s="10">
        <v>100</v>
      </c>
      <c r="B142" s="91" t="str">
        <f t="shared" si="45"/>
        <v/>
      </c>
      <c r="C142" s="91"/>
      <c r="D142" s="91"/>
      <c r="E142" s="91"/>
      <c r="F142" s="91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Runners'!$A$5:$A$204,A142)</f>
        <v>0</v>
      </c>
    </row>
    <row r="143" spans="1:33" x14ac:dyDescent="0.25">
      <c r="A143" s="10">
        <v>101</v>
      </c>
      <c r="B143" s="91" t="str">
        <f t="shared" si="45"/>
        <v/>
      </c>
      <c r="C143" s="91"/>
      <c r="D143" s="91"/>
      <c r="E143" s="91"/>
      <c r="F143" s="91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Runners'!$A$5:$A$204,A143)</f>
        <v>0</v>
      </c>
    </row>
    <row r="144" spans="1:33" x14ac:dyDescent="0.25">
      <c r="A144" s="10">
        <v>102</v>
      </c>
      <c r="B144" s="91" t="str">
        <f t="shared" si="45"/>
        <v/>
      </c>
      <c r="C144" s="91"/>
      <c r="D144" s="91"/>
      <c r="E144" s="91"/>
      <c r="F144" s="91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Runners'!$A$5:$A$204,A144)</f>
        <v>0</v>
      </c>
    </row>
    <row r="145" spans="1:33" x14ac:dyDescent="0.25">
      <c r="A145" s="10">
        <v>103</v>
      </c>
      <c r="B145" s="91" t="str">
        <f t="shared" si="45"/>
        <v/>
      </c>
      <c r="C145" s="91"/>
      <c r="D145" s="91"/>
      <c r="E145" s="91"/>
      <c r="F145" s="91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Runners'!$A$5:$A$204,A145)</f>
        <v>0</v>
      </c>
    </row>
    <row r="146" spans="1:33" x14ac:dyDescent="0.25">
      <c r="A146" s="10">
        <v>104</v>
      </c>
      <c r="B146" s="91" t="str">
        <f t="shared" si="45"/>
        <v/>
      </c>
      <c r="C146" s="91"/>
      <c r="D146" s="91"/>
      <c r="E146" s="91"/>
      <c r="F146" s="91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Runners'!$A$5:$A$204,A146)</f>
        <v>0</v>
      </c>
    </row>
    <row r="147" spans="1:33" x14ac:dyDescent="0.25">
      <c r="A147" s="10">
        <v>105</v>
      </c>
      <c r="B147" s="91" t="str">
        <f t="shared" si="45"/>
        <v/>
      </c>
      <c r="C147" s="91"/>
      <c r="D147" s="91"/>
      <c r="E147" s="91"/>
      <c r="F147" s="91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Runners'!$A$5:$A$204,A147)</f>
        <v>0</v>
      </c>
    </row>
    <row r="148" spans="1:33" x14ac:dyDescent="0.25">
      <c r="A148" s="10">
        <v>106</v>
      </c>
      <c r="B148" s="91" t="str">
        <f t="shared" si="45"/>
        <v/>
      </c>
      <c r="C148" s="91"/>
      <c r="D148" s="91"/>
      <c r="E148" s="91"/>
      <c r="F148" s="91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Runners'!$A$5:$A$204,A148)</f>
        <v>0</v>
      </c>
    </row>
    <row r="149" spans="1:33" x14ac:dyDescent="0.25">
      <c r="A149" s="10">
        <v>107</v>
      </c>
      <c r="B149" s="91" t="str">
        <f t="shared" si="45"/>
        <v/>
      </c>
      <c r="C149" s="91"/>
      <c r="D149" s="91"/>
      <c r="E149" s="91"/>
      <c r="F149" s="91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Runners'!$A$5:$A$204,A149)</f>
        <v>0</v>
      </c>
    </row>
    <row r="150" spans="1:33" x14ac:dyDescent="0.25">
      <c r="A150" s="10">
        <v>108</v>
      </c>
      <c r="B150" s="91" t="str">
        <f t="shared" si="45"/>
        <v/>
      </c>
      <c r="C150" s="91"/>
      <c r="D150" s="91"/>
      <c r="E150" s="91"/>
      <c r="F150" s="91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Runners'!$A$5:$A$204,A150)</f>
        <v>0</v>
      </c>
    </row>
    <row r="151" spans="1:33" x14ac:dyDescent="0.25">
      <c r="A151" s="10">
        <v>109</v>
      </c>
      <c r="B151" s="91" t="str">
        <f t="shared" si="45"/>
        <v/>
      </c>
      <c r="C151" s="91"/>
      <c r="D151" s="91"/>
      <c r="E151" s="91"/>
      <c r="F151" s="91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Runners'!$A$5:$A$204,A151)</f>
        <v>0</v>
      </c>
    </row>
    <row r="152" spans="1:33" x14ac:dyDescent="0.25">
      <c r="A152" s="10">
        <v>110</v>
      </c>
      <c r="B152" s="91" t="str">
        <f t="shared" si="45"/>
        <v/>
      </c>
      <c r="C152" s="91"/>
      <c r="D152" s="91"/>
      <c r="E152" s="91"/>
      <c r="F152" s="91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Runners'!$A$5:$A$204,A152)</f>
        <v>0</v>
      </c>
    </row>
    <row r="153" spans="1:33" x14ac:dyDescent="0.25">
      <c r="A153" s="10">
        <v>111</v>
      </c>
      <c r="B153" s="91" t="str">
        <f t="shared" si="45"/>
        <v/>
      </c>
      <c r="C153" s="91"/>
      <c r="D153" s="91"/>
      <c r="E153" s="91"/>
      <c r="F153" s="91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Runners'!$A$5:$A$204,A153)</f>
        <v>0</v>
      </c>
    </row>
    <row r="154" spans="1:33" x14ac:dyDescent="0.25">
      <c r="A154" s="10">
        <v>112</v>
      </c>
      <c r="B154" s="91" t="str">
        <f t="shared" si="45"/>
        <v/>
      </c>
      <c r="C154" s="91"/>
      <c r="D154" s="91"/>
      <c r="E154" s="91"/>
      <c r="F154" s="91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Runners'!$A$5:$A$204,A154)</f>
        <v>0</v>
      </c>
    </row>
    <row r="155" spans="1:33" x14ac:dyDescent="0.25">
      <c r="A155" s="10">
        <v>113</v>
      </c>
      <c r="B155" s="91" t="str">
        <f t="shared" si="45"/>
        <v/>
      </c>
      <c r="C155" s="91"/>
      <c r="D155" s="91"/>
      <c r="E155" s="91"/>
      <c r="F155" s="91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Runners'!$A$5:$A$204,A155)</f>
        <v>0</v>
      </c>
    </row>
    <row r="156" spans="1:33" x14ac:dyDescent="0.25">
      <c r="A156" s="10">
        <v>114</v>
      </c>
      <c r="B156" s="91" t="str">
        <f t="shared" si="45"/>
        <v/>
      </c>
      <c r="C156" s="91"/>
      <c r="D156" s="91"/>
      <c r="E156" s="91"/>
      <c r="F156" s="91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Runners'!$A$5:$A$204,A156)</f>
        <v>0</v>
      </c>
    </row>
    <row r="157" spans="1:33" x14ac:dyDescent="0.25">
      <c r="A157" s="10">
        <v>115</v>
      </c>
      <c r="B157" s="91" t="str">
        <f t="shared" si="45"/>
        <v/>
      </c>
      <c r="C157" s="91"/>
      <c r="D157" s="91"/>
      <c r="E157" s="91"/>
      <c r="F157" s="91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Runners'!$A$5:$A$204,A157)</f>
        <v>0</v>
      </c>
    </row>
    <row r="158" spans="1:33" x14ac:dyDescent="0.25">
      <c r="A158" s="10">
        <v>116</v>
      </c>
      <c r="B158" s="91" t="str">
        <f t="shared" si="45"/>
        <v/>
      </c>
      <c r="C158" s="91"/>
      <c r="D158" s="91"/>
      <c r="E158" s="91"/>
      <c r="F158" s="91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Runners'!$A$5:$A$204,A158)</f>
        <v>0</v>
      </c>
    </row>
    <row r="159" spans="1:33" x14ac:dyDescent="0.25">
      <c r="A159" s="10">
        <v>117</v>
      </c>
      <c r="B159" s="91" t="str">
        <f t="shared" si="45"/>
        <v/>
      </c>
      <c r="C159" s="91"/>
      <c r="D159" s="91"/>
      <c r="E159" s="91"/>
      <c r="F159" s="91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Runners'!$A$5:$A$204,A159)</f>
        <v>0</v>
      </c>
    </row>
    <row r="160" spans="1:33" x14ac:dyDescent="0.25">
      <c r="A160" s="10">
        <v>118</v>
      </c>
      <c r="B160" s="91" t="str">
        <f t="shared" si="45"/>
        <v/>
      </c>
      <c r="C160" s="91"/>
      <c r="D160" s="91"/>
      <c r="E160" s="91"/>
      <c r="F160" s="91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Runners'!$A$5:$A$204,A160)</f>
        <v>0</v>
      </c>
    </row>
    <row r="161" spans="1:33" x14ac:dyDescent="0.25">
      <c r="A161" s="10">
        <v>119</v>
      </c>
      <c r="B161" s="91" t="str">
        <f t="shared" si="45"/>
        <v/>
      </c>
      <c r="C161" s="91"/>
      <c r="D161" s="91"/>
      <c r="E161" s="91"/>
      <c r="F161" s="91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Runners'!$A$5:$A$204,A161)</f>
        <v>0</v>
      </c>
    </row>
    <row r="162" spans="1:33" x14ac:dyDescent="0.25">
      <c r="A162" s="10">
        <v>120</v>
      </c>
      <c r="B162" s="91" t="str">
        <f t="shared" si="45"/>
        <v/>
      </c>
      <c r="C162" s="91"/>
      <c r="D162" s="91"/>
      <c r="E162" s="91"/>
      <c r="F162" s="91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Runners'!$A$5:$A$204,A162)</f>
        <v>0</v>
      </c>
    </row>
    <row r="163" spans="1:33" x14ac:dyDescent="0.25">
      <c r="A163" s="10">
        <v>121</v>
      </c>
      <c r="B163" s="91" t="str">
        <f t="shared" si="45"/>
        <v/>
      </c>
      <c r="C163" s="91"/>
      <c r="D163" s="91"/>
      <c r="E163" s="91"/>
      <c r="F163" s="91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Runners'!$A$5:$A$204,A163)</f>
        <v>0</v>
      </c>
    </row>
    <row r="164" spans="1:33" x14ac:dyDescent="0.25">
      <c r="A164" s="10">
        <v>122</v>
      </c>
      <c r="B164" s="91" t="str">
        <f t="shared" si="45"/>
        <v/>
      </c>
      <c r="C164" s="91"/>
      <c r="D164" s="91"/>
      <c r="E164" s="91"/>
      <c r="F164" s="91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Runners'!$A$5:$A$204,A164)</f>
        <v>0</v>
      </c>
    </row>
    <row r="165" spans="1:33" x14ac:dyDescent="0.25">
      <c r="A165" s="10">
        <v>123</v>
      </c>
      <c r="B165" s="91" t="str">
        <f t="shared" si="45"/>
        <v/>
      </c>
      <c r="C165" s="91"/>
      <c r="D165" s="91"/>
      <c r="E165" s="91"/>
      <c r="F165" s="91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Runners'!$A$5:$A$204,A165)</f>
        <v>0</v>
      </c>
    </row>
    <row r="166" spans="1:33" x14ac:dyDescent="0.25">
      <c r="A166" s="10">
        <v>124</v>
      </c>
      <c r="B166" s="91" t="str">
        <f t="shared" si="45"/>
        <v/>
      </c>
      <c r="C166" s="91"/>
      <c r="D166" s="91"/>
      <c r="E166" s="91"/>
      <c r="F166" s="91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Runners'!$A$5:$A$204,A166)</f>
        <v>0</v>
      </c>
    </row>
    <row r="167" spans="1:33" x14ac:dyDescent="0.25">
      <c r="A167" s="10">
        <v>125</v>
      </c>
      <c r="B167" s="91" t="str">
        <f t="shared" si="45"/>
        <v/>
      </c>
      <c r="C167" s="91"/>
      <c r="D167" s="91"/>
      <c r="E167" s="91"/>
      <c r="F167" s="91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Runners'!$A$5:$A$204,A167)</f>
        <v>0</v>
      </c>
    </row>
    <row r="168" spans="1:33" x14ac:dyDescent="0.25">
      <c r="A168" s="10">
        <v>126</v>
      </c>
      <c r="B168" s="91" t="str">
        <f t="shared" si="45"/>
        <v/>
      </c>
      <c r="C168" s="91"/>
      <c r="D168" s="91"/>
      <c r="E168" s="91"/>
      <c r="F168" s="91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Runners'!$A$5:$A$204,A168)</f>
        <v>0</v>
      </c>
    </row>
    <row r="169" spans="1:33" x14ac:dyDescent="0.25">
      <c r="A169" s="10">
        <v>127</v>
      </c>
      <c r="B169" s="91" t="str">
        <f t="shared" si="45"/>
        <v/>
      </c>
      <c r="C169" s="91"/>
      <c r="D169" s="91"/>
      <c r="E169" s="91"/>
      <c r="F169" s="91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Runners'!$A$5:$A$204,A169)</f>
        <v>0</v>
      </c>
    </row>
    <row r="170" spans="1:33" x14ac:dyDescent="0.25">
      <c r="A170" s="10">
        <v>128</v>
      </c>
      <c r="B170" s="91" t="str">
        <f t="shared" si="45"/>
        <v/>
      </c>
      <c r="C170" s="91"/>
      <c r="D170" s="91"/>
      <c r="E170" s="91"/>
      <c r="F170" s="91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Runners'!$A$5:$A$204,A170)</f>
        <v>0</v>
      </c>
    </row>
    <row r="171" spans="1:33" x14ac:dyDescent="0.25">
      <c r="A171" s="10">
        <v>129</v>
      </c>
      <c r="B171" s="91" t="str">
        <f t="shared" ref="B171:B234" si="70">IF(ISERROR(VLOOKUP(A171,RunnerTable,2,FALSE)),"",VLOOKUP(A171,RunnerTable,2,FALSE))</f>
        <v/>
      </c>
      <c r="C171" s="91"/>
      <c r="D171" s="91"/>
      <c r="E171" s="91"/>
      <c r="F171" s="91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Runners'!$A$5:$A$204,A171)</f>
        <v>0</v>
      </c>
    </row>
    <row r="172" spans="1:33" x14ac:dyDescent="0.25">
      <c r="A172" s="10">
        <v>130</v>
      </c>
      <c r="B172" s="91" t="str">
        <f t="shared" si="70"/>
        <v/>
      </c>
      <c r="C172" s="91"/>
      <c r="D172" s="91"/>
      <c r="E172" s="91"/>
      <c r="F172" s="91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Runners'!$A$5:$A$204,A172)</f>
        <v>0</v>
      </c>
    </row>
    <row r="173" spans="1:33" x14ac:dyDescent="0.25">
      <c r="A173" s="10">
        <v>131</v>
      </c>
      <c r="B173" s="91" t="str">
        <f t="shared" si="70"/>
        <v/>
      </c>
      <c r="C173" s="91"/>
      <c r="D173" s="91"/>
      <c r="E173" s="91"/>
      <c r="F173" s="91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Runners'!$A$5:$A$204,A173)</f>
        <v>0</v>
      </c>
    </row>
    <row r="174" spans="1:33" x14ac:dyDescent="0.25">
      <c r="A174" s="10">
        <v>132</v>
      </c>
      <c r="B174" s="91" t="str">
        <f t="shared" si="70"/>
        <v/>
      </c>
      <c r="C174" s="91"/>
      <c r="D174" s="91"/>
      <c r="E174" s="91"/>
      <c r="F174" s="91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Runners'!$A$5:$A$204,A174)</f>
        <v>0</v>
      </c>
    </row>
    <row r="175" spans="1:33" x14ac:dyDescent="0.25">
      <c r="A175" s="10">
        <v>133</v>
      </c>
      <c r="B175" s="91" t="str">
        <f t="shared" si="70"/>
        <v/>
      </c>
      <c r="C175" s="91"/>
      <c r="D175" s="91"/>
      <c r="E175" s="91"/>
      <c r="F175" s="91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Runners'!$A$5:$A$204,A175)</f>
        <v>0</v>
      </c>
    </row>
    <row r="176" spans="1:33" x14ac:dyDescent="0.25">
      <c r="A176" s="10">
        <v>134</v>
      </c>
      <c r="B176" s="91" t="str">
        <f t="shared" si="70"/>
        <v/>
      </c>
      <c r="C176" s="91"/>
      <c r="D176" s="91"/>
      <c r="E176" s="91"/>
      <c r="F176" s="91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Runners'!$A$5:$A$204,A176)</f>
        <v>0</v>
      </c>
    </row>
    <row r="177" spans="1:33" x14ac:dyDescent="0.25">
      <c r="A177" s="10">
        <v>135</v>
      </c>
      <c r="B177" s="91" t="str">
        <f t="shared" si="70"/>
        <v/>
      </c>
      <c r="C177" s="91"/>
      <c r="D177" s="91"/>
      <c r="E177" s="91"/>
      <c r="F177" s="91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Runners'!$A$5:$A$204,A177)</f>
        <v>0</v>
      </c>
    </row>
    <row r="178" spans="1:33" x14ac:dyDescent="0.25">
      <c r="A178" s="10">
        <v>136</v>
      </c>
      <c r="B178" s="91" t="str">
        <f t="shared" si="70"/>
        <v/>
      </c>
      <c r="C178" s="91"/>
      <c r="D178" s="91"/>
      <c r="E178" s="91"/>
      <c r="F178" s="91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Runners'!$A$5:$A$204,A178)</f>
        <v>0</v>
      </c>
    </row>
    <row r="179" spans="1:33" x14ac:dyDescent="0.25">
      <c r="A179" s="10">
        <v>137</v>
      </c>
      <c r="B179" s="91" t="str">
        <f t="shared" si="70"/>
        <v/>
      </c>
      <c r="C179" s="91"/>
      <c r="D179" s="91"/>
      <c r="E179" s="91"/>
      <c r="F179" s="91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Runners'!$A$5:$A$204,A179)</f>
        <v>0</v>
      </c>
    </row>
    <row r="180" spans="1:33" x14ac:dyDescent="0.25">
      <c r="A180" s="10">
        <v>138</v>
      </c>
      <c r="B180" s="91" t="str">
        <f t="shared" si="70"/>
        <v/>
      </c>
      <c r="C180" s="91"/>
      <c r="D180" s="91"/>
      <c r="E180" s="91"/>
      <c r="F180" s="91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Runners'!$A$5:$A$204,A180)</f>
        <v>0</v>
      </c>
    </row>
    <row r="181" spans="1:33" x14ac:dyDescent="0.25">
      <c r="A181" s="10">
        <v>139</v>
      </c>
      <c r="B181" s="91" t="str">
        <f t="shared" si="70"/>
        <v/>
      </c>
      <c r="C181" s="91"/>
      <c r="D181" s="91"/>
      <c r="E181" s="91"/>
      <c r="F181" s="91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Runners'!$A$5:$A$204,A181)</f>
        <v>0</v>
      </c>
    </row>
    <row r="182" spans="1:33" x14ac:dyDescent="0.25">
      <c r="A182" s="10">
        <v>140</v>
      </c>
      <c r="B182" s="91" t="str">
        <f t="shared" si="70"/>
        <v/>
      </c>
      <c r="C182" s="91"/>
      <c r="D182" s="91"/>
      <c r="E182" s="91"/>
      <c r="F182" s="91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Runners'!$A$5:$A$204,A182)</f>
        <v>0</v>
      </c>
    </row>
    <row r="183" spans="1:33" x14ac:dyDescent="0.25">
      <c r="A183" s="10">
        <v>141</v>
      </c>
      <c r="B183" s="91" t="str">
        <f t="shared" si="70"/>
        <v/>
      </c>
      <c r="C183" s="91"/>
      <c r="D183" s="91"/>
      <c r="E183" s="91"/>
      <c r="F183" s="91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Runners'!$A$5:$A$204,A183)</f>
        <v>0</v>
      </c>
    </row>
    <row r="184" spans="1:33" x14ac:dyDescent="0.25">
      <c r="A184" s="10">
        <v>142</v>
      </c>
      <c r="B184" s="91" t="str">
        <f t="shared" si="70"/>
        <v/>
      </c>
      <c r="C184" s="91"/>
      <c r="D184" s="91"/>
      <c r="E184" s="91"/>
      <c r="F184" s="91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Runners'!$A$5:$A$204,A184)</f>
        <v>0</v>
      </c>
    </row>
    <row r="185" spans="1:33" x14ac:dyDescent="0.25">
      <c r="A185" s="10">
        <v>143</v>
      </c>
      <c r="B185" s="91" t="str">
        <f t="shared" si="70"/>
        <v/>
      </c>
      <c r="C185" s="91"/>
      <c r="D185" s="91"/>
      <c r="E185" s="91"/>
      <c r="F185" s="91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Runners'!$A$5:$A$204,A185)</f>
        <v>0</v>
      </c>
    </row>
    <row r="186" spans="1:33" x14ac:dyDescent="0.25">
      <c r="A186" s="10">
        <v>144</v>
      </c>
      <c r="B186" s="91" t="str">
        <f t="shared" si="70"/>
        <v/>
      </c>
      <c r="C186" s="91"/>
      <c r="D186" s="91"/>
      <c r="E186" s="91"/>
      <c r="F186" s="91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Runners'!$A$5:$A$204,A186)</f>
        <v>0</v>
      </c>
    </row>
    <row r="187" spans="1:33" x14ac:dyDescent="0.25">
      <c r="A187" s="10">
        <v>145</v>
      </c>
      <c r="B187" s="91" t="str">
        <f t="shared" si="70"/>
        <v/>
      </c>
      <c r="C187" s="91"/>
      <c r="D187" s="91"/>
      <c r="E187" s="91"/>
      <c r="F187" s="91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Runners'!$A$5:$A$204,A187)</f>
        <v>0</v>
      </c>
    </row>
    <row r="188" spans="1:33" x14ac:dyDescent="0.25">
      <c r="A188" s="10">
        <v>146</v>
      </c>
      <c r="B188" s="91" t="str">
        <f t="shared" si="70"/>
        <v/>
      </c>
      <c r="C188" s="91"/>
      <c r="D188" s="91"/>
      <c r="E188" s="91"/>
      <c r="F188" s="91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Runners'!$A$5:$A$204,A188)</f>
        <v>0</v>
      </c>
    </row>
    <row r="189" spans="1:33" x14ac:dyDescent="0.25">
      <c r="A189" s="10">
        <v>147</v>
      </c>
      <c r="B189" s="91" t="str">
        <f t="shared" si="70"/>
        <v/>
      </c>
      <c r="C189" s="91"/>
      <c r="D189" s="91"/>
      <c r="E189" s="91"/>
      <c r="F189" s="91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Runners'!$A$5:$A$204,A189)</f>
        <v>0</v>
      </c>
    </row>
    <row r="190" spans="1:33" x14ac:dyDescent="0.25">
      <c r="A190" s="10">
        <v>148</v>
      </c>
      <c r="B190" s="91" t="str">
        <f t="shared" si="70"/>
        <v/>
      </c>
      <c r="C190" s="91"/>
      <c r="D190" s="91"/>
      <c r="E190" s="91"/>
      <c r="F190" s="91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Runners'!$A$5:$A$204,A190)</f>
        <v>0</v>
      </c>
    </row>
    <row r="191" spans="1:33" x14ac:dyDescent="0.25">
      <c r="A191" s="10">
        <v>149</v>
      </c>
      <c r="B191" s="91" t="str">
        <f t="shared" si="70"/>
        <v/>
      </c>
      <c r="C191" s="91"/>
      <c r="D191" s="91"/>
      <c r="E191" s="91"/>
      <c r="F191" s="91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Runners'!$A$5:$A$204,A191)</f>
        <v>0</v>
      </c>
    </row>
    <row r="192" spans="1:33" x14ac:dyDescent="0.25">
      <c r="A192" s="10">
        <v>150</v>
      </c>
      <c r="B192" s="91" t="str">
        <f t="shared" si="70"/>
        <v/>
      </c>
      <c r="C192" s="91"/>
      <c r="D192" s="91"/>
      <c r="E192" s="91"/>
      <c r="F192" s="91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Runners'!$A$5:$A$204,A192)</f>
        <v>0</v>
      </c>
    </row>
    <row r="193" spans="1:33" x14ac:dyDescent="0.25">
      <c r="A193" s="10">
        <v>151</v>
      </c>
      <c r="B193" s="91" t="str">
        <f t="shared" si="70"/>
        <v/>
      </c>
      <c r="C193" s="91"/>
      <c r="D193" s="91"/>
      <c r="E193" s="91"/>
      <c r="F193" s="91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Runners'!$A$5:$A$204,A193)</f>
        <v>0</v>
      </c>
    </row>
    <row r="194" spans="1:33" x14ac:dyDescent="0.25">
      <c r="A194" s="10">
        <v>152</v>
      </c>
      <c r="B194" s="91" t="str">
        <f t="shared" si="70"/>
        <v/>
      </c>
      <c r="C194" s="91"/>
      <c r="D194" s="91"/>
      <c r="E194" s="91"/>
      <c r="F194" s="91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Runners'!$A$5:$A$204,A194)</f>
        <v>0</v>
      </c>
    </row>
    <row r="195" spans="1:33" x14ac:dyDescent="0.25">
      <c r="A195" s="10">
        <v>153</v>
      </c>
      <c r="B195" s="91" t="str">
        <f t="shared" si="70"/>
        <v/>
      </c>
      <c r="C195" s="91"/>
      <c r="D195" s="91"/>
      <c r="E195" s="91"/>
      <c r="F195" s="91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Runners'!$A$5:$A$204,A195)</f>
        <v>0</v>
      </c>
    </row>
    <row r="196" spans="1:33" x14ac:dyDescent="0.25">
      <c r="A196" s="10">
        <v>154</v>
      </c>
      <c r="B196" s="91" t="str">
        <f t="shared" si="70"/>
        <v/>
      </c>
      <c r="C196" s="91"/>
      <c r="D196" s="91"/>
      <c r="E196" s="91"/>
      <c r="F196" s="91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Runners'!$A$5:$A$204,A196)</f>
        <v>0</v>
      </c>
    </row>
    <row r="197" spans="1:33" x14ac:dyDescent="0.25">
      <c r="A197" s="10">
        <v>155</v>
      </c>
      <c r="B197" s="91" t="str">
        <f t="shared" si="70"/>
        <v/>
      </c>
      <c r="C197" s="91"/>
      <c r="D197" s="91"/>
      <c r="E197" s="91"/>
      <c r="F197" s="91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Runners'!$A$5:$A$204,A197)</f>
        <v>0</v>
      </c>
    </row>
    <row r="198" spans="1:33" x14ac:dyDescent="0.25">
      <c r="A198" s="10">
        <v>156</v>
      </c>
      <c r="B198" s="91" t="str">
        <f t="shared" si="70"/>
        <v/>
      </c>
      <c r="C198" s="91"/>
      <c r="D198" s="91"/>
      <c r="E198" s="91"/>
      <c r="F198" s="91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Runners'!$A$5:$A$204,A198)</f>
        <v>0</v>
      </c>
    </row>
    <row r="199" spans="1:33" x14ac:dyDescent="0.25">
      <c r="A199" s="10">
        <v>157</v>
      </c>
      <c r="B199" s="91" t="str">
        <f t="shared" si="70"/>
        <v/>
      </c>
      <c r="C199" s="91"/>
      <c r="D199" s="91"/>
      <c r="E199" s="91"/>
      <c r="F199" s="91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Runners'!$A$5:$A$204,A199)</f>
        <v>0</v>
      </c>
    </row>
    <row r="200" spans="1:33" x14ac:dyDescent="0.25">
      <c r="A200" s="10">
        <v>158</v>
      </c>
      <c r="B200" s="91" t="str">
        <f t="shared" si="70"/>
        <v/>
      </c>
      <c r="C200" s="91"/>
      <c r="D200" s="91"/>
      <c r="E200" s="91"/>
      <c r="F200" s="91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Runners'!$A$5:$A$204,A200)</f>
        <v>0</v>
      </c>
    </row>
    <row r="201" spans="1:33" x14ac:dyDescent="0.25">
      <c r="A201" s="10">
        <v>159</v>
      </c>
      <c r="B201" s="91" t="str">
        <f t="shared" si="70"/>
        <v/>
      </c>
      <c r="C201" s="91"/>
      <c r="D201" s="91"/>
      <c r="E201" s="91"/>
      <c r="F201" s="91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Runners'!$A$5:$A$204,A201)</f>
        <v>0</v>
      </c>
    </row>
    <row r="202" spans="1:33" x14ac:dyDescent="0.25">
      <c r="A202" s="10">
        <v>160</v>
      </c>
      <c r="B202" s="91" t="str">
        <f t="shared" si="70"/>
        <v/>
      </c>
      <c r="C202" s="91"/>
      <c r="D202" s="91"/>
      <c r="E202" s="91"/>
      <c r="F202" s="91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Runners'!$A$5:$A$204,A202)</f>
        <v>0</v>
      </c>
    </row>
    <row r="203" spans="1:33" x14ac:dyDescent="0.25">
      <c r="A203" s="10">
        <v>161</v>
      </c>
      <c r="B203" s="91" t="str">
        <f t="shared" si="70"/>
        <v/>
      </c>
      <c r="C203" s="91"/>
      <c r="D203" s="91"/>
      <c r="E203" s="91"/>
      <c r="F203" s="91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Runners'!$A$5:$A$204,A203)</f>
        <v>0</v>
      </c>
    </row>
    <row r="204" spans="1:33" x14ac:dyDescent="0.25">
      <c r="A204" s="10">
        <v>162</v>
      </c>
      <c r="B204" s="91" t="str">
        <f t="shared" si="70"/>
        <v/>
      </c>
      <c r="C204" s="91"/>
      <c r="D204" s="91"/>
      <c r="E204" s="91"/>
      <c r="F204" s="91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Runners'!$A$5:$A$204,A204)</f>
        <v>0</v>
      </c>
    </row>
    <row r="205" spans="1:33" x14ac:dyDescent="0.25">
      <c r="A205" s="10">
        <v>163</v>
      </c>
      <c r="B205" s="91" t="str">
        <f t="shared" si="70"/>
        <v/>
      </c>
      <c r="C205" s="91"/>
      <c r="D205" s="91"/>
      <c r="E205" s="91"/>
      <c r="F205" s="91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Runners'!$A$5:$A$204,A205)</f>
        <v>0</v>
      </c>
    </row>
    <row r="206" spans="1:33" x14ac:dyDescent="0.25">
      <c r="A206" s="10">
        <v>164</v>
      </c>
      <c r="B206" s="91" t="str">
        <f t="shared" si="70"/>
        <v/>
      </c>
      <c r="C206" s="91"/>
      <c r="D206" s="91"/>
      <c r="E206" s="91"/>
      <c r="F206" s="91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Runners'!$A$5:$A$204,A206)</f>
        <v>0</v>
      </c>
    </row>
    <row r="207" spans="1:33" x14ac:dyDescent="0.25">
      <c r="A207" s="10">
        <v>165</v>
      </c>
      <c r="B207" s="91" t="str">
        <f t="shared" si="70"/>
        <v/>
      </c>
      <c r="C207" s="91"/>
      <c r="D207" s="91"/>
      <c r="E207" s="91"/>
      <c r="F207" s="91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Runners'!$A$5:$A$204,A207)</f>
        <v>0</v>
      </c>
    </row>
    <row r="208" spans="1:33" x14ac:dyDescent="0.25">
      <c r="A208" s="10">
        <v>166</v>
      </c>
      <c r="B208" s="91" t="str">
        <f t="shared" si="70"/>
        <v/>
      </c>
      <c r="C208" s="91"/>
      <c r="D208" s="91"/>
      <c r="E208" s="91"/>
      <c r="F208" s="91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Runners'!$A$5:$A$204,A208)</f>
        <v>0</v>
      </c>
    </row>
    <row r="209" spans="1:33" x14ac:dyDescent="0.25">
      <c r="A209" s="10">
        <v>167</v>
      </c>
      <c r="B209" s="91" t="str">
        <f t="shared" si="70"/>
        <v/>
      </c>
      <c r="C209" s="91"/>
      <c r="D209" s="91"/>
      <c r="E209" s="91"/>
      <c r="F209" s="91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Runners'!$A$5:$A$204,A209)</f>
        <v>0</v>
      </c>
    </row>
    <row r="210" spans="1:33" x14ac:dyDescent="0.25">
      <c r="A210" s="10">
        <v>168</v>
      </c>
      <c r="B210" s="91" t="str">
        <f t="shared" si="70"/>
        <v/>
      </c>
      <c r="C210" s="91"/>
      <c r="D210" s="91"/>
      <c r="E210" s="91"/>
      <c r="F210" s="91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Runners'!$A$5:$A$204,A210)</f>
        <v>0</v>
      </c>
    </row>
    <row r="211" spans="1:33" x14ac:dyDescent="0.25">
      <c r="A211" s="10">
        <v>169</v>
      </c>
      <c r="B211" s="91" t="str">
        <f t="shared" si="70"/>
        <v/>
      </c>
      <c r="C211" s="91"/>
      <c r="D211" s="91"/>
      <c r="E211" s="91"/>
      <c r="F211" s="91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Runners'!$A$5:$A$204,A211)</f>
        <v>0</v>
      </c>
    </row>
    <row r="212" spans="1:33" x14ac:dyDescent="0.25">
      <c r="A212" s="10">
        <v>170</v>
      </c>
      <c r="B212" s="91" t="str">
        <f t="shared" si="70"/>
        <v/>
      </c>
      <c r="C212" s="91"/>
      <c r="D212" s="91"/>
      <c r="E212" s="91"/>
      <c r="F212" s="91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Runners'!$A$5:$A$204,A212)</f>
        <v>0</v>
      </c>
    </row>
    <row r="213" spans="1:33" x14ac:dyDescent="0.25">
      <c r="A213" s="10">
        <v>171</v>
      </c>
      <c r="B213" s="91" t="str">
        <f t="shared" si="70"/>
        <v/>
      </c>
      <c r="C213" s="91"/>
      <c r="D213" s="91"/>
      <c r="E213" s="91"/>
      <c r="F213" s="91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Runners'!$A$5:$A$204,A213)</f>
        <v>0</v>
      </c>
    </row>
    <row r="214" spans="1:33" x14ac:dyDescent="0.25">
      <c r="A214" s="10">
        <v>172</v>
      </c>
      <c r="B214" s="91" t="str">
        <f t="shared" si="70"/>
        <v/>
      </c>
      <c r="C214" s="91"/>
      <c r="D214" s="91"/>
      <c r="E214" s="91"/>
      <c r="F214" s="91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Runners'!$A$5:$A$204,A214)</f>
        <v>0</v>
      </c>
    </row>
    <row r="215" spans="1:33" x14ac:dyDescent="0.25">
      <c r="A215" s="10">
        <v>173</v>
      </c>
      <c r="B215" s="91" t="str">
        <f t="shared" si="70"/>
        <v/>
      </c>
      <c r="C215" s="91"/>
      <c r="D215" s="91"/>
      <c r="E215" s="91"/>
      <c r="F215" s="91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Runners'!$A$5:$A$204,A215)</f>
        <v>0</v>
      </c>
    </row>
    <row r="216" spans="1:33" x14ac:dyDescent="0.25">
      <c r="A216" s="10">
        <v>174</v>
      </c>
      <c r="B216" s="91" t="str">
        <f t="shared" si="70"/>
        <v/>
      </c>
      <c r="C216" s="91"/>
      <c r="D216" s="91"/>
      <c r="E216" s="91"/>
      <c r="F216" s="91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Runners'!$A$5:$A$204,A216)</f>
        <v>0</v>
      </c>
    </row>
    <row r="217" spans="1:33" x14ac:dyDescent="0.25">
      <c r="A217" s="10">
        <v>175</v>
      </c>
      <c r="B217" s="91" t="str">
        <f t="shared" si="70"/>
        <v/>
      </c>
      <c r="C217" s="91"/>
      <c r="D217" s="91"/>
      <c r="E217" s="91"/>
      <c r="F217" s="91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Runners'!$A$5:$A$204,A217)</f>
        <v>0</v>
      </c>
    </row>
    <row r="218" spans="1:33" x14ac:dyDescent="0.25">
      <c r="A218" s="10">
        <v>176</v>
      </c>
      <c r="B218" s="91" t="str">
        <f t="shared" si="70"/>
        <v/>
      </c>
      <c r="C218" s="91"/>
      <c r="D218" s="91"/>
      <c r="E218" s="91"/>
      <c r="F218" s="91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Runners'!$A$5:$A$204,A218)</f>
        <v>0</v>
      </c>
    </row>
    <row r="219" spans="1:33" x14ac:dyDescent="0.25">
      <c r="A219" s="10">
        <v>177</v>
      </c>
      <c r="B219" s="91" t="str">
        <f t="shared" si="70"/>
        <v/>
      </c>
      <c r="C219" s="91"/>
      <c r="D219" s="91"/>
      <c r="E219" s="91"/>
      <c r="F219" s="91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Runners'!$A$5:$A$204,A219)</f>
        <v>0</v>
      </c>
    </row>
    <row r="220" spans="1:33" x14ac:dyDescent="0.25">
      <c r="A220" s="10">
        <v>178</v>
      </c>
      <c r="B220" s="91" t="str">
        <f t="shared" si="70"/>
        <v/>
      </c>
      <c r="C220" s="91"/>
      <c r="D220" s="91"/>
      <c r="E220" s="91"/>
      <c r="F220" s="91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Runners'!$A$5:$A$204,A220)</f>
        <v>0</v>
      </c>
    </row>
    <row r="221" spans="1:33" x14ac:dyDescent="0.25">
      <c r="A221" s="10">
        <v>179</v>
      </c>
      <c r="B221" s="91" t="str">
        <f t="shared" si="70"/>
        <v/>
      </c>
      <c r="C221" s="91"/>
      <c r="D221" s="91"/>
      <c r="E221" s="91"/>
      <c r="F221" s="91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Runners'!$A$5:$A$204,A221)</f>
        <v>0</v>
      </c>
    </row>
    <row r="222" spans="1:33" x14ac:dyDescent="0.25">
      <c r="A222" s="10">
        <v>180</v>
      </c>
      <c r="B222" s="91" t="str">
        <f t="shared" si="70"/>
        <v/>
      </c>
      <c r="C222" s="91"/>
      <c r="D222" s="91"/>
      <c r="E222" s="91"/>
      <c r="F222" s="91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Runners'!$A$5:$A$204,A222)</f>
        <v>0</v>
      </c>
    </row>
    <row r="223" spans="1:33" x14ac:dyDescent="0.25">
      <c r="A223" s="10">
        <v>181</v>
      </c>
      <c r="B223" s="91" t="str">
        <f t="shared" si="70"/>
        <v/>
      </c>
      <c r="C223" s="91"/>
      <c r="D223" s="91"/>
      <c r="E223" s="91"/>
      <c r="F223" s="91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Runners'!$A$5:$A$204,A223)</f>
        <v>0</v>
      </c>
    </row>
    <row r="224" spans="1:33" x14ac:dyDescent="0.25">
      <c r="A224" s="10">
        <v>182</v>
      </c>
      <c r="B224" s="91" t="str">
        <f t="shared" si="70"/>
        <v/>
      </c>
      <c r="C224" s="91"/>
      <c r="D224" s="91"/>
      <c r="E224" s="91"/>
      <c r="F224" s="91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Runners'!$A$5:$A$204,A224)</f>
        <v>0</v>
      </c>
    </row>
    <row r="225" spans="1:33" x14ac:dyDescent="0.25">
      <c r="A225" s="10">
        <v>183</v>
      </c>
      <c r="B225" s="91" t="str">
        <f t="shared" si="70"/>
        <v/>
      </c>
      <c r="C225" s="91"/>
      <c r="D225" s="91"/>
      <c r="E225" s="91"/>
      <c r="F225" s="91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Runners'!$A$5:$A$204,A225)</f>
        <v>0</v>
      </c>
    </row>
    <row r="226" spans="1:33" x14ac:dyDescent="0.25">
      <c r="A226" s="10">
        <v>184</v>
      </c>
      <c r="B226" s="91" t="str">
        <f t="shared" si="70"/>
        <v/>
      </c>
      <c r="C226" s="91"/>
      <c r="D226" s="91"/>
      <c r="E226" s="91"/>
      <c r="F226" s="91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Runners'!$A$5:$A$204,A226)</f>
        <v>0</v>
      </c>
    </row>
    <row r="227" spans="1:33" x14ac:dyDescent="0.25">
      <c r="A227" s="10">
        <v>185</v>
      </c>
      <c r="B227" s="91" t="str">
        <f t="shared" si="70"/>
        <v/>
      </c>
      <c r="C227" s="91"/>
      <c r="D227" s="91"/>
      <c r="E227" s="91"/>
      <c r="F227" s="91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Runners'!$A$5:$A$204,A227)</f>
        <v>0</v>
      </c>
    </row>
    <row r="228" spans="1:33" x14ac:dyDescent="0.25">
      <c r="A228" s="10">
        <v>186</v>
      </c>
      <c r="B228" s="91" t="str">
        <f t="shared" si="70"/>
        <v/>
      </c>
      <c r="C228" s="91"/>
      <c r="D228" s="91"/>
      <c r="E228" s="91"/>
      <c r="F228" s="91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Runners'!$A$5:$A$204,A228)</f>
        <v>0</v>
      </c>
    </row>
    <row r="229" spans="1:33" x14ac:dyDescent="0.25">
      <c r="A229" s="10">
        <v>187</v>
      </c>
      <c r="B229" s="91" t="str">
        <f t="shared" si="70"/>
        <v/>
      </c>
      <c r="C229" s="91"/>
      <c r="D229" s="91"/>
      <c r="E229" s="91"/>
      <c r="F229" s="91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Runners'!$A$5:$A$204,A229)</f>
        <v>0</v>
      </c>
    </row>
    <row r="230" spans="1:33" x14ac:dyDescent="0.25">
      <c r="A230" s="10">
        <v>188</v>
      </c>
      <c r="B230" s="91" t="str">
        <f t="shared" si="70"/>
        <v/>
      </c>
      <c r="C230" s="91"/>
      <c r="D230" s="91"/>
      <c r="E230" s="91"/>
      <c r="F230" s="91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Runners'!$A$5:$A$204,A230)</f>
        <v>0</v>
      </c>
    </row>
    <row r="231" spans="1:33" x14ac:dyDescent="0.25">
      <c r="A231" s="10">
        <v>189</v>
      </c>
      <c r="B231" s="91" t="str">
        <f t="shared" si="70"/>
        <v/>
      </c>
      <c r="C231" s="91"/>
      <c r="D231" s="91"/>
      <c r="E231" s="91"/>
      <c r="F231" s="91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Runners'!$A$5:$A$204,A231)</f>
        <v>0</v>
      </c>
    </row>
    <row r="232" spans="1:33" x14ac:dyDescent="0.25">
      <c r="A232" s="10">
        <v>190</v>
      </c>
      <c r="B232" s="91" t="str">
        <f t="shared" si="70"/>
        <v/>
      </c>
      <c r="C232" s="91"/>
      <c r="D232" s="91"/>
      <c r="E232" s="91"/>
      <c r="F232" s="91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Runners'!$A$5:$A$204,A232)</f>
        <v>0</v>
      </c>
    </row>
    <row r="233" spans="1:33" x14ac:dyDescent="0.25">
      <c r="A233" s="10">
        <v>191</v>
      </c>
      <c r="B233" s="91" t="str">
        <f t="shared" si="70"/>
        <v/>
      </c>
      <c r="C233" s="91"/>
      <c r="D233" s="91"/>
      <c r="E233" s="91"/>
      <c r="F233" s="91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Runners'!$A$5:$A$204,A233)</f>
        <v>0</v>
      </c>
    </row>
    <row r="234" spans="1:33" x14ac:dyDescent="0.25">
      <c r="A234" s="10">
        <v>192</v>
      </c>
      <c r="B234" s="91" t="str">
        <f t="shared" si="70"/>
        <v/>
      </c>
      <c r="C234" s="91"/>
      <c r="D234" s="91"/>
      <c r="E234" s="91"/>
      <c r="F234" s="91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Runners'!$A$5:$A$204,A234)</f>
        <v>0</v>
      </c>
    </row>
    <row r="235" spans="1:33" x14ac:dyDescent="0.25">
      <c r="A235" s="10">
        <v>193</v>
      </c>
      <c r="B235" s="91" t="str">
        <f t="shared" ref="B235:B298" si="95">IF(ISERROR(VLOOKUP(A235,RunnerTable,2,FALSE)),"",VLOOKUP(A235,RunnerTable,2,FALSE))</f>
        <v/>
      </c>
      <c r="C235" s="91"/>
      <c r="D235" s="91"/>
      <c r="E235" s="91"/>
      <c r="F235" s="91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Runners'!$A$5:$A$204,A235)</f>
        <v>0</v>
      </c>
    </row>
    <row r="236" spans="1:33" x14ac:dyDescent="0.25">
      <c r="A236" s="10">
        <v>194</v>
      </c>
      <c r="B236" s="91" t="str">
        <f t="shared" si="95"/>
        <v/>
      </c>
      <c r="C236" s="91"/>
      <c r="D236" s="91"/>
      <c r="E236" s="91"/>
      <c r="F236" s="91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Runners'!$A$5:$A$204,A236)</f>
        <v>0</v>
      </c>
    </row>
    <row r="237" spans="1:33" x14ac:dyDescent="0.25">
      <c r="A237" s="10">
        <v>195</v>
      </c>
      <c r="B237" s="91" t="str">
        <f t="shared" si="95"/>
        <v/>
      </c>
      <c r="C237" s="91"/>
      <c r="D237" s="91"/>
      <c r="E237" s="91"/>
      <c r="F237" s="91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Runners'!$A$5:$A$204,A237)</f>
        <v>0</v>
      </c>
    </row>
    <row r="238" spans="1:33" x14ac:dyDescent="0.25">
      <c r="A238" s="10">
        <v>196</v>
      </c>
      <c r="B238" s="91" t="str">
        <f t="shared" si="95"/>
        <v/>
      </c>
      <c r="C238" s="91"/>
      <c r="D238" s="91"/>
      <c r="E238" s="91"/>
      <c r="F238" s="91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Runners'!$A$5:$A$204,A238)</f>
        <v>0</v>
      </c>
    </row>
    <row r="239" spans="1:33" x14ac:dyDescent="0.25">
      <c r="A239" s="10">
        <v>197</v>
      </c>
      <c r="B239" s="91" t="str">
        <f t="shared" si="95"/>
        <v/>
      </c>
      <c r="C239" s="91"/>
      <c r="D239" s="91"/>
      <c r="E239" s="91"/>
      <c r="F239" s="91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Runners'!$A$5:$A$204,A239)</f>
        <v>0</v>
      </c>
    </row>
    <row r="240" spans="1:33" x14ac:dyDescent="0.25">
      <c r="A240" s="10">
        <v>198</v>
      </c>
      <c r="B240" s="91" t="str">
        <f t="shared" si="95"/>
        <v/>
      </c>
      <c r="C240" s="91"/>
      <c r="D240" s="91"/>
      <c r="E240" s="91"/>
      <c r="F240" s="91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Runners'!$A$5:$A$204,A240)</f>
        <v>0</v>
      </c>
    </row>
    <row r="241" spans="1:33" x14ac:dyDescent="0.25">
      <c r="A241" s="10">
        <v>199</v>
      </c>
      <c r="B241" s="91" t="str">
        <f t="shared" si="95"/>
        <v/>
      </c>
      <c r="C241" s="91"/>
      <c r="D241" s="91"/>
      <c r="E241" s="91"/>
      <c r="F241" s="91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Runners'!$A$5:$A$204,A241)</f>
        <v>0</v>
      </c>
    </row>
    <row r="242" spans="1:33" x14ac:dyDescent="0.25">
      <c r="A242" s="10">
        <v>200</v>
      </c>
      <c r="B242" s="91" t="str">
        <f t="shared" si="95"/>
        <v/>
      </c>
      <c r="C242" s="91"/>
      <c r="D242" s="91"/>
      <c r="E242" s="91"/>
      <c r="F242" s="91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Runners'!$A$5:$A$204,A242)</f>
        <v>0</v>
      </c>
    </row>
    <row r="243" spans="1:33" x14ac:dyDescent="0.25">
      <c r="A243" s="10">
        <v>201</v>
      </c>
      <c r="B243" s="91" t="str">
        <f t="shared" si="95"/>
        <v/>
      </c>
      <c r="C243" s="91"/>
      <c r="D243" s="91"/>
      <c r="E243" s="91"/>
      <c r="F243" s="91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Runners'!$A$5:$A$204,A243)</f>
        <v>0</v>
      </c>
    </row>
    <row r="244" spans="1:33" x14ac:dyDescent="0.25">
      <c r="A244" s="10">
        <v>202</v>
      </c>
      <c r="B244" s="91" t="str">
        <f t="shared" si="95"/>
        <v/>
      </c>
      <c r="C244" s="91"/>
      <c r="D244" s="91"/>
      <c r="E244" s="91"/>
      <c r="F244" s="91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Runners'!$A$5:$A$204,A244)</f>
        <v>0</v>
      </c>
    </row>
    <row r="245" spans="1:33" x14ac:dyDescent="0.25">
      <c r="A245" s="10">
        <v>203</v>
      </c>
      <c r="B245" s="91" t="str">
        <f t="shared" si="95"/>
        <v/>
      </c>
      <c r="C245" s="91"/>
      <c r="D245" s="91"/>
      <c r="E245" s="91"/>
      <c r="F245" s="91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Runners'!$A$5:$A$204,A245)</f>
        <v>0</v>
      </c>
    </row>
    <row r="246" spans="1:33" x14ac:dyDescent="0.25">
      <c r="A246" s="10">
        <v>204</v>
      </c>
      <c r="B246" s="91" t="str">
        <f t="shared" si="95"/>
        <v/>
      </c>
      <c r="C246" s="91"/>
      <c r="D246" s="91"/>
      <c r="E246" s="91"/>
      <c r="F246" s="91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Runners'!$A$5:$A$204,A246)</f>
        <v>0</v>
      </c>
    </row>
    <row r="247" spans="1:33" x14ac:dyDescent="0.25">
      <c r="A247" s="10">
        <v>205</v>
      </c>
      <c r="B247" s="91" t="str">
        <f t="shared" si="95"/>
        <v/>
      </c>
      <c r="C247" s="91"/>
      <c r="D247" s="91"/>
      <c r="E247" s="91"/>
      <c r="F247" s="91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Runners'!$A$5:$A$204,A247)</f>
        <v>0</v>
      </c>
    </row>
    <row r="248" spans="1:33" x14ac:dyDescent="0.25">
      <c r="A248" s="10">
        <v>206</v>
      </c>
      <c r="B248" s="91" t="str">
        <f t="shared" si="95"/>
        <v/>
      </c>
      <c r="C248" s="91"/>
      <c r="D248" s="91"/>
      <c r="E248" s="91"/>
      <c r="F248" s="91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Runners'!$A$5:$A$204,A248)</f>
        <v>0</v>
      </c>
    </row>
    <row r="249" spans="1:33" x14ac:dyDescent="0.25">
      <c r="A249" s="10">
        <v>207</v>
      </c>
      <c r="B249" s="91" t="str">
        <f t="shared" si="95"/>
        <v/>
      </c>
      <c r="C249" s="91"/>
      <c r="D249" s="91"/>
      <c r="E249" s="91"/>
      <c r="F249" s="91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Runners'!$A$5:$A$204,A249)</f>
        <v>0</v>
      </c>
    </row>
    <row r="250" spans="1:33" x14ac:dyDescent="0.25">
      <c r="A250" s="10">
        <v>208</v>
      </c>
      <c r="B250" s="91" t="str">
        <f t="shared" si="95"/>
        <v/>
      </c>
      <c r="C250" s="91"/>
      <c r="D250" s="91"/>
      <c r="E250" s="91"/>
      <c r="F250" s="91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Runners'!$A$5:$A$204,A250)</f>
        <v>0</v>
      </c>
    </row>
    <row r="251" spans="1:33" x14ac:dyDescent="0.25">
      <c r="A251" s="10">
        <v>209</v>
      </c>
      <c r="B251" s="91" t="str">
        <f t="shared" si="95"/>
        <v/>
      </c>
      <c r="C251" s="91"/>
      <c r="D251" s="91"/>
      <c r="E251" s="91"/>
      <c r="F251" s="91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Runners'!$A$5:$A$204,A251)</f>
        <v>0</v>
      </c>
    </row>
    <row r="252" spans="1:33" x14ac:dyDescent="0.25">
      <c r="A252" s="10">
        <v>210</v>
      </c>
      <c r="B252" s="91" t="str">
        <f t="shared" si="95"/>
        <v/>
      </c>
      <c r="C252" s="91"/>
      <c r="D252" s="91"/>
      <c r="E252" s="91"/>
      <c r="F252" s="91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Runners'!$A$5:$A$204,A252)</f>
        <v>0</v>
      </c>
    </row>
    <row r="253" spans="1:33" x14ac:dyDescent="0.25">
      <c r="A253" s="10">
        <v>211</v>
      </c>
      <c r="B253" s="91" t="str">
        <f t="shared" si="95"/>
        <v/>
      </c>
      <c r="C253" s="91"/>
      <c r="D253" s="91"/>
      <c r="E253" s="91"/>
      <c r="F253" s="91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Runners'!$A$5:$A$204,A253)</f>
        <v>0</v>
      </c>
    </row>
    <row r="254" spans="1:33" x14ac:dyDescent="0.25">
      <c r="A254" s="10">
        <v>212</v>
      </c>
      <c r="B254" s="91" t="str">
        <f t="shared" si="95"/>
        <v/>
      </c>
      <c r="C254" s="91"/>
      <c r="D254" s="91"/>
      <c r="E254" s="91"/>
      <c r="F254" s="91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Runners'!$A$5:$A$204,A254)</f>
        <v>0</v>
      </c>
    </row>
    <row r="255" spans="1:33" x14ac:dyDescent="0.25">
      <c r="A255" s="10">
        <v>213</v>
      </c>
      <c r="B255" s="91" t="str">
        <f t="shared" si="95"/>
        <v/>
      </c>
      <c r="C255" s="91"/>
      <c r="D255" s="91"/>
      <c r="E255" s="91"/>
      <c r="F255" s="91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Runners'!$A$5:$A$204,A255)</f>
        <v>0</v>
      </c>
    </row>
    <row r="256" spans="1:33" x14ac:dyDescent="0.25">
      <c r="A256" s="10">
        <v>214</v>
      </c>
      <c r="B256" s="91" t="str">
        <f t="shared" si="95"/>
        <v/>
      </c>
      <c r="C256" s="91"/>
      <c r="D256" s="91"/>
      <c r="E256" s="91"/>
      <c r="F256" s="91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Runners'!$A$5:$A$204,A256)</f>
        <v>0</v>
      </c>
    </row>
    <row r="257" spans="1:33" x14ac:dyDescent="0.25">
      <c r="A257" s="10">
        <v>215</v>
      </c>
      <c r="B257" s="91" t="str">
        <f t="shared" si="95"/>
        <v/>
      </c>
      <c r="C257" s="91"/>
      <c r="D257" s="91"/>
      <c r="E257" s="91"/>
      <c r="F257" s="91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Runners'!$A$5:$A$204,A257)</f>
        <v>0</v>
      </c>
    </row>
    <row r="258" spans="1:33" x14ac:dyDescent="0.25">
      <c r="A258" s="10">
        <v>216</v>
      </c>
      <c r="B258" s="91" t="str">
        <f t="shared" si="95"/>
        <v/>
      </c>
      <c r="C258" s="91"/>
      <c r="D258" s="91"/>
      <c r="E258" s="91"/>
      <c r="F258" s="91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Runners'!$A$5:$A$204,A258)</f>
        <v>0</v>
      </c>
    </row>
    <row r="259" spans="1:33" x14ac:dyDescent="0.25">
      <c r="A259" s="10">
        <v>217</v>
      </c>
      <c r="B259" s="91" t="str">
        <f t="shared" si="95"/>
        <v/>
      </c>
      <c r="C259" s="91"/>
      <c r="D259" s="91"/>
      <c r="E259" s="91"/>
      <c r="F259" s="91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Runners'!$A$5:$A$204,A259)</f>
        <v>0</v>
      </c>
    </row>
    <row r="260" spans="1:33" x14ac:dyDescent="0.25">
      <c r="A260" s="10">
        <v>218</v>
      </c>
      <c r="B260" s="91" t="str">
        <f t="shared" si="95"/>
        <v/>
      </c>
      <c r="C260" s="91"/>
      <c r="D260" s="91"/>
      <c r="E260" s="91"/>
      <c r="F260" s="91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Runners'!$A$5:$A$204,A260)</f>
        <v>0</v>
      </c>
    </row>
    <row r="261" spans="1:33" x14ac:dyDescent="0.25">
      <c r="A261" s="10">
        <v>219</v>
      </c>
      <c r="B261" s="91" t="str">
        <f t="shared" si="95"/>
        <v/>
      </c>
      <c r="C261" s="91"/>
      <c r="D261" s="91"/>
      <c r="E261" s="91"/>
      <c r="F261" s="91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Runners'!$A$5:$A$204,A261)</f>
        <v>0</v>
      </c>
    </row>
    <row r="262" spans="1:33" x14ac:dyDescent="0.25">
      <c r="A262" s="10">
        <v>220</v>
      </c>
      <c r="B262" s="91" t="str">
        <f t="shared" si="95"/>
        <v/>
      </c>
      <c r="C262" s="91"/>
      <c r="D262" s="91"/>
      <c r="E262" s="91"/>
      <c r="F262" s="91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Runners'!$A$5:$A$204,A262)</f>
        <v>0</v>
      </c>
    </row>
    <row r="263" spans="1:33" x14ac:dyDescent="0.25">
      <c r="A263" s="10">
        <v>221</v>
      </c>
      <c r="B263" s="91" t="str">
        <f t="shared" si="95"/>
        <v/>
      </c>
      <c r="C263" s="91"/>
      <c r="D263" s="91"/>
      <c r="E263" s="91"/>
      <c r="F263" s="91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Runners'!$A$5:$A$204,A263)</f>
        <v>0</v>
      </c>
    </row>
    <row r="264" spans="1:33" x14ac:dyDescent="0.25">
      <c r="A264" s="10">
        <v>222</v>
      </c>
      <c r="B264" s="91" t="str">
        <f t="shared" si="95"/>
        <v/>
      </c>
      <c r="C264" s="91"/>
      <c r="D264" s="91"/>
      <c r="E264" s="91"/>
      <c r="F264" s="91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Runners'!$A$5:$A$204,A264)</f>
        <v>0</v>
      </c>
    </row>
    <row r="265" spans="1:33" x14ac:dyDescent="0.25">
      <c r="A265" s="10">
        <v>223</v>
      </c>
      <c r="B265" s="91" t="str">
        <f t="shared" si="95"/>
        <v/>
      </c>
      <c r="C265" s="91"/>
      <c r="D265" s="91"/>
      <c r="E265" s="91"/>
      <c r="F265" s="91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Runners'!$A$5:$A$204,A265)</f>
        <v>0</v>
      </c>
    </row>
    <row r="266" spans="1:33" x14ac:dyDescent="0.25">
      <c r="A266" s="10">
        <v>224</v>
      </c>
      <c r="B266" s="91" t="str">
        <f t="shared" si="95"/>
        <v/>
      </c>
      <c r="C266" s="91"/>
      <c r="D266" s="91"/>
      <c r="E266" s="91"/>
      <c r="F266" s="91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Runners'!$A$5:$A$204,A266)</f>
        <v>0</v>
      </c>
    </row>
    <row r="267" spans="1:33" x14ac:dyDescent="0.25">
      <c r="A267" s="10">
        <v>225</v>
      </c>
      <c r="B267" s="91" t="str">
        <f t="shared" si="95"/>
        <v/>
      </c>
      <c r="C267" s="91"/>
      <c r="D267" s="91"/>
      <c r="E267" s="91"/>
      <c r="F267" s="91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Runners'!$A$5:$A$204,A267)</f>
        <v>0</v>
      </c>
    </row>
    <row r="268" spans="1:33" x14ac:dyDescent="0.25">
      <c r="A268" s="10">
        <v>226</v>
      </c>
      <c r="B268" s="91" t="str">
        <f t="shared" si="95"/>
        <v/>
      </c>
      <c r="C268" s="91"/>
      <c r="D268" s="91"/>
      <c r="E268" s="91"/>
      <c r="F268" s="91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Runners'!$A$5:$A$204,A268)</f>
        <v>0</v>
      </c>
    </row>
    <row r="269" spans="1:33" x14ac:dyDescent="0.25">
      <c r="A269" s="10">
        <v>227</v>
      </c>
      <c r="B269" s="91" t="str">
        <f t="shared" si="95"/>
        <v/>
      </c>
      <c r="C269" s="91"/>
      <c r="D269" s="91"/>
      <c r="E269" s="91"/>
      <c r="F269" s="91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Runners'!$A$5:$A$204,A269)</f>
        <v>0</v>
      </c>
    </row>
    <row r="270" spans="1:33" x14ac:dyDescent="0.25">
      <c r="A270" s="10">
        <v>228</v>
      </c>
      <c r="B270" s="91" t="str">
        <f t="shared" si="95"/>
        <v/>
      </c>
      <c r="C270" s="91"/>
      <c r="D270" s="91"/>
      <c r="E270" s="91"/>
      <c r="F270" s="91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Runners'!$A$5:$A$204,A270)</f>
        <v>0</v>
      </c>
    </row>
    <row r="271" spans="1:33" x14ac:dyDescent="0.25">
      <c r="A271" s="10">
        <v>229</v>
      </c>
      <c r="B271" s="91" t="str">
        <f t="shared" si="95"/>
        <v/>
      </c>
      <c r="C271" s="91"/>
      <c r="D271" s="91"/>
      <c r="E271" s="91"/>
      <c r="F271" s="91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Runners'!$A$5:$A$204,A271)</f>
        <v>0</v>
      </c>
    </row>
    <row r="272" spans="1:33" x14ac:dyDescent="0.25">
      <c r="A272" s="10">
        <v>230</v>
      </c>
      <c r="B272" s="91" t="str">
        <f t="shared" si="95"/>
        <v/>
      </c>
      <c r="C272" s="91"/>
      <c r="D272" s="91"/>
      <c r="E272" s="91"/>
      <c r="F272" s="91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Runners'!$A$5:$A$204,A272)</f>
        <v>0</v>
      </c>
    </row>
    <row r="273" spans="1:33" x14ac:dyDescent="0.25">
      <c r="A273" s="10">
        <v>231</v>
      </c>
      <c r="B273" s="91" t="str">
        <f t="shared" si="95"/>
        <v/>
      </c>
      <c r="C273" s="91"/>
      <c r="D273" s="91"/>
      <c r="E273" s="91"/>
      <c r="F273" s="91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Runners'!$A$5:$A$204,A273)</f>
        <v>0</v>
      </c>
    </row>
    <row r="274" spans="1:33" x14ac:dyDescent="0.25">
      <c r="A274" s="10">
        <v>232</v>
      </c>
      <c r="B274" s="91" t="str">
        <f t="shared" si="95"/>
        <v/>
      </c>
      <c r="C274" s="91"/>
      <c r="D274" s="91"/>
      <c r="E274" s="91"/>
      <c r="F274" s="91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Runners'!$A$5:$A$204,A274)</f>
        <v>0</v>
      </c>
    </row>
    <row r="275" spans="1:33" x14ac:dyDescent="0.25">
      <c r="A275" s="10">
        <v>233</v>
      </c>
      <c r="B275" s="91" t="str">
        <f t="shared" si="95"/>
        <v/>
      </c>
      <c r="C275" s="91"/>
      <c r="D275" s="91"/>
      <c r="E275" s="91"/>
      <c r="F275" s="91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Runners'!$A$5:$A$204,A275)</f>
        <v>0</v>
      </c>
    </row>
    <row r="276" spans="1:33" x14ac:dyDescent="0.25">
      <c r="A276" s="10">
        <v>234</v>
      </c>
      <c r="B276" s="91" t="str">
        <f t="shared" si="95"/>
        <v/>
      </c>
      <c r="C276" s="91"/>
      <c r="D276" s="91"/>
      <c r="E276" s="91"/>
      <c r="F276" s="91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Runners'!$A$5:$A$204,A276)</f>
        <v>0</v>
      </c>
    </row>
    <row r="277" spans="1:33" x14ac:dyDescent="0.25">
      <c r="A277" s="10">
        <v>235</v>
      </c>
      <c r="B277" s="91" t="str">
        <f t="shared" si="95"/>
        <v/>
      </c>
      <c r="C277" s="91"/>
      <c r="D277" s="91"/>
      <c r="E277" s="91"/>
      <c r="F277" s="91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Runners'!$A$5:$A$204,A277)</f>
        <v>0</v>
      </c>
    </row>
    <row r="278" spans="1:33" x14ac:dyDescent="0.25">
      <c r="A278" s="10">
        <v>236</v>
      </c>
      <c r="B278" s="91" t="str">
        <f t="shared" si="95"/>
        <v/>
      </c>
      <c r="C278" s="91"/>
      <c r="D278" s="91"/>
      <c r="E278" s="91"/>
      <c r="F278" s="91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Runners'!$A$5:$A$204,A278)</f>
        <v>0</v>
      </c>
    </row>
    <row r="279" spans="1:33" x14ac:dyDescent="0.25">
      <c r="A279" s="10">
        <v>237</v>
      </c>
      <c r="B279" s="91" t="str">
        <f t="shared" si="95"/>
        <v/>
      </c>
      <c r="C279" s="91"/>
      <c r="D279" s="91"/>
      <c r="E279" s="91"/>
      <c r="F279" s="91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Runners'!$A$5:$A$204,A279)</f>
        <v>0</v>
      </c>
    </row>
    <row r="280" spans="1:33" x14ac:dyDescent="0.25">
      <c r="A280" s="10">
        <v>238</v>
      </c>
      <c r="B280" s="91" t="str">
        <f t="shared" si="95"/>
        <v/>
      </c>
      <c r="C280" s="91"/>
      <c r="D280" s="91"/>
      <c r="E280" s="91"/>
      <c r="F280" s="91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Runners'!$A$5:$A$204,A280)</f>
        <v>0</v>
      </c>
    </row>
    <row r="281" spans="1:33" x14ac:dyDescent="0.25">
      <c r="A281" s="10">
        <v>239</v>
      </c>
      <c r="B281" s="91" t="str">
        <f t="shared" si="95"/>
        <v/>
      </c>
      <c r="C281" s="91"/>
      <c r="D281" s="91"/>
      <c r="E281" s="91"/>
      <c r="F281" s="91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Runners'!$A$5:$A$204,A281)</f>
        <v>0</v>
      </c>
    </row>
    <row r="282" spans="1:33" x14ac:dyDescent="0.25">
      <c r="A282" s="10">
        <v>240</v>
      </c>
      <c r="B282" s="91" t="str">
        <f t="shared" si="95"/>
        <v/>
      </c>
      <c r="C282" s="91"/>
      <c r="D282" s="91"/>
      <c r="E282" s="91"/>
      <c r="F282" s="91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Runners'!$A$5:$A$204,A282)</f>
        <v>0</v>
      </c>
    </row>
    <row r="283" spans="1:33" x14ac:dyDescent="0.25">
      <c r="A283" s="10">
        <v>241</v>
      </c>
      <c r="B283" s="91" t="str">
        <f t="shared" si="95"/>
        <v/>
      </c>
      <c r="C283" s="91"/>
      <c r="D283" s="91"/>
      <c r="E283" s="91"/>
      <c r="F283" s="91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Runners'!$A$5:$A$204,A283)</f>
        <v>0</v>
      </c>
    </row>
    <row r="284" spans="1:33" x14ac:dyDescent="0.25">
      <c r="A284" s="10">
        <v>242</v>
      </c>
      <c r="B284" s="91" t="str">
        <f t="shared" si="95"/>
        <v/>
      </c>
      <c r="C284" s="91"/>
      <c r="D284" s="91"/>
      <c r="E284" s="91"/>
      <c r="F284" s="91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Runners'!$A$5:$A$204,A284)</f>
        <v>0</v>
      </c>
    </row>
    <row r="285" spans="1:33" x14ac:dyDescent="0.25">
      <c r="A285" s="10">
        <v>243</v>
      </c>
      <c r="B285" s="91" t="str">
        <f t="shared" si="95"/>
        <v/>
      </c>
      <c r="C285" s="91"/>
      <c r="D285" s="91"/>
      <c r="E285" s="91"/>
      <c r="F285" s="91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Runners'!$A$5:$A$204,A285)</f>
        <v>0</v>
      </c>
    </row>
    <row r="286" spans="1:33" x14ac:dyDescent="0.25">
      <c r="A286" s="10">
        <v>244</v>
      </c>
      <c r="B286" s="91" t="str">
        <f t="shared" si="95"/>
        <v/>
      </c>
      <c r="C286" s="91"/>
      <c r="D286" s="91"/>
      <c r="E286" s="91"/>
      <c r="F286" s="91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Runners'!$A$5:$A$204,A286)</f>
        <v>0</v>
      </c>
    </row>
    <row r="287" spans="1:33" x14ac:dyDescent="0.25">
      <c r="A287" s="10">
        <v>245</v>
      </c>
      <c r="B287" s="91" t="str">
        <f t="shared" si="95"/>
        <v/>
      </c>
      <c r="C287" s="91"/>
      <c r="D287" s="91"/>
      <c r="E287" s="91"/>
      <c r="F287" s="91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Runners'!$A$5:$A$204,A287)</f>
        <v>0</v>
      </c>
    </row>
    <row r="288" spans="1:33" x14ac:dyDescent="0.25">
      <c r="A288" s="10">
        <v>246</v>
      </c>
      <c r="B288" s="91" t="str">
        <f t="shared" si="95"/>
        <v/>
      </c>
      <c r="C288" s="91"/>
      <c r="D288" s="91"/>
      <c r="E288" s="91"/>
      <c r="F288" s="91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Runners'!$A$5:$A$204,A288)</f>
        <v>0</v>
      </c>
    </row>
    <row r="289" spans="1:33" x14ac:dyDescent="0.25">
      <c r="A289" s="10">
        <v>247</v>
      </c>
      <c r="B289" s="91" t="str">
        <f t="shared" si="95"/>
        <v/>
      </c>
      <c r="C289" s="91"/>
      <c r="D289" s="91"/>
      <c r="E289" s="91"/>
      <c r="F289" s="91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Runners'!$A$5:$A$204,A289)</f>
        <v>0</v>
      </c>
    </row>
    <row r="290" spans="1:33" x14ac:dyDescent="0.25">
      <c r="A290" s="10">
        <v>248</v>
      </c>
      <c r="B290" s="91" t="str">
        <f t="shared" si="95"/>
        <v/>
      </c>
      <c r="C290" s="91"/>
      <c r="D290" s="91"/>
      <c r="E290" s="91"/>
      <c r="F290" s="91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Runners'!$A$5:$A$204,A290)</f>
        <v>0</v>
      </c>
    </row>
    <row r="291" spans="1:33" x14ac:dyDescent="0.25">
      <c r="A291" s="10">
        <v>249</v>
      </c>
      <c r="B291" s="91" t="str">
        <f t="shared" si="95"/>
        <v/>
      </c>
      <c r="C291" s="91"/>
      <c r="D291" s="91"/>
      <c r="E291" s="91"/>
      <c r="F291" s="91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Runners'!$A$5:$A$204,A291)</f>
        <v>0</v>
      </c>
    </row>
    <row r="292" spans="1:33" x14ac:dyDescent="0.25">
      <c r="A292" s="10">
        <v>250</v>
      </c>
      <c r="B292" s="91" t="str">
        <f t="shared" si="95"/>
        <v/>
      </c>
      <c r="C292" s="91"/>
      <c r="D292" s="91"/>
      <c r="E292" s="91"/>
      <c r="F292" s="91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Runners'!$A$5:$A$204,A292)</f>
        <v>0</v>
      </c>
    </row>
    <row r="293" spans="1:33" x14ac:dyDescent="0.25">
      <c r="A293" s="10">
        <v>251</v>
      </c>
      <c r="B293" s="91" t="str">
        <f t="shared" si="95"/>
        <v/>
      </c>
      <c r="C293" s="91"/>
      <c r="D293" s="91"/>
      <c r="E293" s="91"/>
      <c r="F293" s="91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Runners'!$A$5:$A$204,A293)</f>
        <v>0</v>
      </c>
    </row>
    <row r="294" spans="1:33" x14ac:dyDescent="0.25">
      <c r="A294" s="10">
        <v>252</v>
      </c>
      <c r="B294" s="91" t="str">
        <f t="shared" si="95"/>
        <v/>
      </c>
      <c r="C294" s="91"/>
      <c r="D294" s="91"/>
      <c r="E294" s="91"/>
      <c r="F294" s="91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Runners'!$A$5:$A$204,A294)</f>
        <v>0</v>
      </c>
    </row>
    <row r="295" spans="1:33" x14ac:dyDescent="0.25">
      <c r="A295" s="10">
        <v>253</v>
      </c>
      <c r="B295" s="91" t="str">
        <f t="shared" si="95"/>
        <v/>
      </c>
      <c r="C295" s="91"/>
      <c r="D295" s="91"/>
      <c r="E295" s="91"/>
      <c r="F295" s="91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Runners'!$A$5:$A$204,A295)</f>
        <v>0</v>
      </c>
    </row>
    <row r="296" spans="1:33" x14ac:dyDescent="0.25">
      <c r="A296" s="10">
        <v>254</v>
      </c>
      <c r="B296" s="91" t="str">
        <f t="shared" si="95"/>
        <v/>
      </c>
      <c r="C296" s="91"/>
      <c r="D296" s="91"/>
      <c r="E296" s="91"/>
      <c r="F296" s="91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Runners'!$A$5:$A$204,A296)</f>
        <v>0</v>
      </c>
    </row>
    <row r="297" spans="1:33" x14ac:dyDescent="0.25">
      <c r="A297" s="10">
        <v>255</v>
      </c>
      <c r="B297" s="91" t="str">
        <f t="shared" si="95"/>
        <v/>
      </c>
      <c r="C297" s="91"/>
      <c r="D297" s="91"/>
      <c r="E297" s="91"/>
      <c r="F297" s="91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Runners'!$A$5:$A$204,A297)</f>
        <v>0</v>
      </c>
    </row>
    <row r="298" spans="1:33" x14ac:dyDescent="0.25">
      <c r="A298" s="10">
        <v>256</v>
      </c>
      <c r="B298" s="91" t="str">
        <f t="shared" si="95"/>
        <v/>
      </c>
      <c r="C298" s="91"/>
      <c r="D298" s="91"/>
      <c r="E298" s="91"/>
      <c r="F298" s="91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Runners'!$A$5:$A$204,A298)</f>
        <v>0</v>
      </c>
    </row>
    <row r="299" spans="1:33" x14ac:dyDescent="0.25">
      <c r="A299" s="10">
        <v>257</v>
      </c>
      <c r="B299" s="91" t="str">
        <f t="shared" ref="B299:B342" si="120">IF(ISERROR(VLOOKUP(A299,RunnerTable,2,FALSE)),"",VLOOKUP(A299,RunnerTable,2,FALSE))</f>
        <v/>
      </c>
      <c r="C299" s="91"/>
      <c r="D299" s="91"/>
      <c r="E299" s="91"/>
      <c r="F299" s="91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Runners'!$A$5:$A$204,A299)</f>
        <v>0</v>
      </c>
    </row>
    <row r="300" spans="1:33" x14ac:dyDescent="0.25">
      <c r="A300" s="10">
        <v>258</v>
      </c>
      <c r="B300" s="91" t="str">
        <f t="shared" si="120"/>
        <v/>
      </c>
      <c r="C300" s="91"/>
      <c r="D300" s="91"/>
      <c r="E300" s="91"/>
      <c r="F300" s="91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Runners'!$A$5:$A$204,A300)</f>
        <v>0</v>
      </c>
    </row>
    <row r="301" spans="1:33" x14ac:dyDescent="0.25">
      <c r="A301" s="10">
        <v>259</v>
      </c>
      <c r="B301" s="91" t="str">
        <f t="shared" si="120"/>
        <v/>
      </c>
      <c r="C301" s="91"/>
      <c r="D301" s="91"/>
      <c r="E301" s="91"/>
      <c r="F301" s="91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Runners'!$A$5:$A$204,A301)</f>
        <v>0</v>
      </c>
    </row>
    <row r="302" spans="1:33" x14ac:dyDescent="0.25">
      <c r="A302" s="10">
        <v>260</v>
      </c>
      <c r="B302" s="91" t="str">
        <f t="shared" si="120"/>
        <v/>
      </c>
      <c r="C302" s="91"/>
      <c r="D302" s="91"/>
      <c r="E302" s="91"/>
      <c r="F302" s="91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Runners'!$A$5:$A$204,A302)</f>
        <v>0</v>
      </c>
    </row>
    <row r="303" spans="1:33" x14ac:dyDescent="0.25">
      <c r="A303" s="10">
        <v>261</v>
      </c>
      <c r="B303" s="91" t="str">
        <f t="shared" si="120"/>
        <v/>
      </c>
      <c r="C303" s="91"/>
      <c r="D303" s="91"/>
      <c r="E303" s="91"/>
      <c r="F303" s="91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Runners'!$A$5:$A$204,A303)</f>
        <v>0</v>
      </c>
    </row>
    <row r="304" spans="1:33" x14ac:dyDescent="0.25">
      <c r="A304" s="10">
        <v>262</v>
      </c>
      <c r="B304" s="91" t="str">
        <f t="shared" si="120"/>
        <v/>
      </c>
      <c r="C304" s="91"/>
      <c r="D304" s="91"/>
      <c r="E304" s="91"/>
      <c r="F304" s="91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Runners'!$A$5:$A$204,A304)</f>
        <v>0</v>
      </c>
    </row>
    <row r="305" spans="1:33" x14ac:dyDescent="0.25">
      <c r="A305" s="10">
        <v>263</v>
      </c>
      <c r="B305" s="91" t="str">
        <f t="shared" si="120"/>
        <v/>
      </c>
      <c r="C305" s="91"/>
      <c r="D305" s="91"/>
      <c r="E305" s="91"/>
      <c r="F305" s="91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Runners'!$A$5:$A$204,A305)</f>
        <v>0</v>
      </c>
    </row>
    <row r="306" spans="1:33" x14ac:dyDescent="0.25">
      <c r="A306" s="10">
        <v>264</v>
      </c>
      <c r="B306" s="91" t="str">
        <f t="shared" si="120"/>
        <v/>
      </c>
      <c r="C306" s="91"/>
      <c r="D306" s="91"/>
      <c r="E306" s="91"/>
      <c r="F306" s="91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Runners'!$A$5:$A$204,A306)</f>
        <v>0</v>
      </c>
    </row>
    <row r="307" spans="1:33" x14ac:dyDescent="0.25">
      <c r="A307" s="10">
        <v>265</v>
      </c>
      <c r="B307" s="91" t="str">
        <f t="shared" si="120"/>
        <v/>
      </c>
      <c r="C307" s="91"/>
      <c r="D307" s="91"/>
      <c r="E307" s="91"/>
      <c r="F307" s="91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Runners'!$A$5:$A$204,A307)</f>
        <v>0</v>
      </c>
    </row>
    <row r="308" spans="1:33" x14ac:dyDescent="0.25">
      <c r="A308" s="10">
        <v>266</v>
      </c>
      <c r="B308" s="91" t="str">
        <f t="shared" si="120"/>
        <v/>
      </c>
      <c r="C308" s="91"/>
      <c r="D308" s="91"/>
      <c r="E308" s="91"/>
      <c r="F308" s="91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Runners'!$A$5:$A$204,A308)</f>
        <v>0</v>
      </c>
    </row>
    <row r="309" spans="1:33" x14ac:dyDescent="0.25">
      <c r="A309" s="10">
        <v>267</v>
      </c>
      <c r="B309" s="91" t="str">
        <f t="shared" si="120"/>
        <v/>
      </c>
      <c r="C309" s="91"/>
      <c r="D309" s="91"/>
      <c r="E309" s="91"/>
      <c r="F309" s="91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Runners'!$A$5:$A$204,A309)</f>
        <v>0</v>
      </c>
    </row>
    <row r="310" spans="1:33" x14ac:dyDescent="0.25">
      <c r="A310" s="10">
        <v>268</v>
      </c>
      <c r="B310" s="91" t="str">
        <f t="shared" si="120"/>
        <v/>
      </c>
      <c r="C310" s="91"/>
      <c r="D310" s="91"/>
      <c r="E310" s="91"/>
      <c r="F310" s="91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Runners'!$A$5:$A$204,A310)</f>
        <v>0</v>
      </c>
    </row>
    <row r="311" spans="1:33" x14ac:dyDescent="0.25">
      <c r="A311" s="10">
        <v>269</v>
      </c>
      <c r="B311" s="91" t="str">
        <f t="shared" si="120"/>
        <v/>
      </c>
      <c r="C311" s="91"/>
      <c r="D311" s="91"/>
      <c r="E311" s="91"/>
      <c r="F311" s="91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Runners'!$A$5:$A$204,A311)</f>
        <v>0</v>
      </c>
    </row>
    <row r="312" spans="1:33" x14ac:dyDescent="0.25">
      <c r="A312" s="10">
        <v>270</v>
      </c>
      <c r="B312" s="91" t="str">
        <f t="shared" si="120"/>
        <v/>
      </c>
      <c r="C312" s="91"/>
      <c r="D312" s="91"/>
      <c r="E312" s="91"/>
      <c r="F312" s="91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Runners'!$A$5:$A$204,A312)</f>
        <v>0</v>
      </c>
    </row>
    <row r="313" spans="1:33" x14ac:dyDescent="0.25">
      <c r="A313" s="10">
        <v>271</v>
      </c>
      <c r="B313" s="91" t="str">
        <f t="shared" si="120"/>
        <v/>
      </c>
      <c r="C313" s="91"/>
      <c r="D313" s="91"/>
      <c r="E313" s="91"/>
      <c r="F313" s="91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Runners'!$A$5:$A$204,A313)</f>
        <v>0</v>
      </c>
    </row>
    <row r="314" spans="1:33" x14ac:dyDescent="0.25">
      <c r="A314" s="10">
        <v>272</v>
      </c>
      <c r="B314" s="91" t="str">
        <f t="shared" si="120"/>
        <v/>
      </c>
      <c r="C314" s="91"/>
      <c r="D314" s="91"/>
      <c r="E314" s="91"/>
      <c r="F314" s="91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Runners'!$A$5:$A$204,A314)</f>
        <v>0</v>
      </c>
    </row>
    <row r="315" spans="1:33" x14ac:dyDescent="0.25">
      <c r="A315" s="10">
        <v>273</v>
      </c>
      <c r="B315" s="91" t="str">
        <f t="shared" si="120"/>
        <v/>
      </c>
      <c r="C315" s="91"/>
      <c r="D315" s="91"/>
      <c r="E315" s="91"/>
      <c r="F315" s="91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Runners'!$A$5:$A$204,A315)</f>
        <v>0</v>
      </c>
    </row>
    <row r="316" spans="1:33" x14ac:dyDescent="0.25">
      <c r="A316" s="10">
        <v>274</v>
      </c>
      <c r="B316" s="91" t="str">
        <f t="shared" si="120"/>
        <v/>
      </c>
      <c r="C316" s="91"/>
      <c r="D316" s="91"/>
      <c r="E316" s="91"/>
      <c r="F316" s="91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Runners'!$A$5:$A$204,A316)</f>
        <v>0</v>
      </c>
    </row>
    <row r="317" spans="1:33" x14ac:dyDescent="0.25">
      <c r="A317" s="10">
        <v>275</v>
      </c>
      <c r="B317" s="91" t="str">
        <f t="shared" si="120"/>
        <v/>
      </c>
      <c r="C317" s="91"/>
      <c r="D317" s="91"/>
      <c r="E317" s="91"/>
      <c r="F317" s="91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Runners'!$A$5:$A$204,A317)</f>
        <v>0</v>
      </c>
    </row>
    <row r="318" spans="1:33" x14ac:dyDescent="0.25">
      <c r="A318" s="10">
        <v>276</v>
      </c>
      <c r="B318" s="91" t="str">
        <f t="shared" si="120"/>
        <v/>
      </c>
      <c r="C318" s="91"/>
      <c r="D318" s="91"/>
      <c r="E318" s="91"/>
      <c r="F318" s="91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Runners'!$A$5:$A$204,A318)</f>
        <v>0</v>
      </c>
    </row>
    <row r="319" spans="1:33" x14ac:dyDescent="0.25">
      <c r="A319" s="10">
        <v>277</v>
      </c>
      <c r="B319" s="91" t="str">
        <f t="shared" si="120"/>
        <v/>
      </c>
      <c r="C319" s="91"/>
      <c r="D319" s="91"/>
      <c r="E319" s="91"/>
      <c r="F319" s="91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Runners'!$A$5:$A$204,A319)</f>
        <v>0</v>
      </c>
    </row>
    <row r="320" spans="1:33" x14ac:dyDescent="0.25">
      <c r="A320" s="10">
        <v>278</v>
      </c>
      <c r="B320" s="91" t="str">
        <f t="shared" si="120"/>
        <v/>
      </c>
      <c r="C320" s="91"/>
      <c r="D320" s="91"/>
      <c r="E320" s="91"/>
      <c r="F320" s="91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Runners'!$A$5:$A$204,A320)</f>
        <v>0</v>
      </c>
    </row>
    <row r="321" spans="1:33" x14ac:dyDescent="0.25">
      <c r="A321" s="10">
        <v>279</v>
      </c>
      <c r="B321" s="91" t="str">
        <f t="shared" si="120"/>
        <v/>
      </c>
      <c r="C321" s="91"/>
      <c r="D321" s="91"/>
      <c r="E321" s="91"/>
      <c r="F321" s="91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Runners'!$A$5:$A$204,A321)</f>
        <v>0</v>
      </c>
    </row>
    <row r="322" spans="1:33" x14ac:dyDescent="0.25">
      <c r="A322" s="10">
        <v>280</v>
      </c>
      <c r="B322" s="91" t="str">
        <f t="shared" si="120"/>
        <v/>
      </c>
      <c r="C322" s="91"/>
      <c r="D322" s="91"/>
      <c r="E322" s="91"/>
      <c r="F322" s="91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Runners'!$A$5:$A$204,A322)</f>
        <v>0</v>
      </c>
    </row>
    <row r="323" spans="1:33" x14ac:dyDescent="0.25">
      <c r="A323" s="10">
        <v>281</v>
      </c>
      <c r="B323" s="91" t="str">
        <f t="shared" si="120"/>
        <v/>
      </c>
      <c r="C323" s="91"/>
      <c r="D323" s="91"/>
      <c r="E323" s="91"/>
      <c r="F323" s="91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Runners'!$A$5:$A$204,A323)</f>
        <v>0</v>
      </c>
    </row>
    <row r="324" spans="1:33" x14ac:dyDescent="0.25">
      <c r="A324" s="10">
        <v>282</v>
      </c>
      <c r="B324" s="91" t="str">
        <f t="shared" si="120"/>
        <v/>
      </c>
      <c r="C324" s="91"/>
      <c r="D324" s="91"/>
      <c r="E324" s="91"/>
      <c r="F324" s="91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Runners'!$A$5:$A$204,A324)</f>
        <v>0</v>
      </c>
    </row>
    <row r="325" spans="1:33" x14ac:dyDescent="0.25">
      <c r="A325" s="10">
        <v>283</v>
      </c>
      <c r="B325" s="91" t="str">
        <f t="shared" si="120"/>
        <v/>
      </c>
      <c r="C325" s="91"/>
      <c r="D325" s="91"/>
      <c r="E325" s="91"/>
      <c r="F325" s="91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Runners'!$A$5:$A$204,A325)</f>
        <v>0</v>
      </c>
    </row>
    <row r="326" spans="1:33" x14ac:dyDescent="0.25">
      <c r="A326" s="10">
        <v>284</v>
      </c>
      <c r="B326" s="91" t="str">
        <f t="shared" si="120"/>
        <v/>
      </c>
      <c r="C326" s="91"/>
      <c r="D326" s="91"/>
      <c r="E326" s="91"/>
      <c r="F326" s="91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Runners'!$A$5:$A$204,A326)</f>
        <v>0</v>
      </c>
    </row>
    <row r="327" spans="1:33" x14ac:dyDescent="0.25">
      <c r="A327" s="10">
        <v>285</v>
      </c>
      <c r="B327" s="91" t="str">
        <f t="shared" si="120"/>
        <v/>
      </c>
      <c r="C327" s="91"/>
      <c r="D327" s="91"/>
      <c r="E327" s="91"/>
      <c r="F327" s="91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Runners'!$A$5:$A$204,A327)</f>
        <v>0</v>
      </c>
    </row>
    <row r="328" spans="1:33" x14ac:dyDescent="0.25">
      <c r="A328" s="10">
        <v>286</v>
      </c>
      <c r="B328" s="91" t="str">
        <f t="shared" si="120"/>
        <v/>
      </c>
      <c r="C328" s="91"/>
      <c r="D328" s="91"/>
      <c r="E328" s="91"/>
      <c r="F328" s="91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Runners'!$A$5:$A$204,A328)</f>
        <v>0</v>
      </c>
    </row>
    <row r="329" spans="1:33" x14ac:dyDescent="0.25">
      <c r="A329" s="10">
        <v>287</v>
      </c>
      <c r="B329" s="91" t="str">
        <f t="shared" si="120"/>
        <v/>
      </c>
      <c r="C329" s="91"/>
      <c r="D329" s="91"/>
      <c r="E329" s="91"/>
      <c r="F329" s="91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Runners'!$A$5:$A$204,A329)</f>
        <v>0</v>
      </c>
    </row>
    <row r="330" spans="1:33" x14ac:dyDescent="0.25">
      <c r="A330" s="10">
        <v>288</v>
      </c>
      <c r="B330" s="91" t="str">
        <f t="shared" si="120"/>
        <v/>
      </c>
      <c r="C330" s="91"/>
      <c r="D330" s="91"/>
      <c r="E330" s="91"/>
      <c r="F330" s="91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Runners'!$A$5:$A$204,A330)</f>
        <v>0</v>
      </c>
    </row>
    <row r="331" spans="1:33" x14ac:dyDescent="0.25">
      <c r="A331" s="10">
        <v>289</v>
      </c>
      <c r="B331" s="91" t="str">
        <f t="shared" si="120"/>
        <v/>
      </c>
      <c r="C331" s="91"/>
      <c r="D331" s="91"/>
      <c r="E331" s="91"/>
      <c r="F331" s="91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Runners'!$A$5:$A$204,A331)</f>
        <v>0</v>
      </c>
    </row>
    <row r="332" spans="1:33" x14ac:dyDescent="0.25">
      <c r="A332" s="10">
        <v>290</v>
      </c>
      <c r="B332" s="91" t="str">
        <f t="shared" si="120"/>
        <v/>
      </c>
      <c r="C332" s="91"/>
      <c r="D332" s="91"/>
      <c r="E332" s="91"/>
      <c r="F332" s="91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Runners'!$A$5:$A$204,A332)</f>
        <v>0</v>
      </c>
    </row>
    <row r="333" spans="1:33" x14ac:dyDescent="0.25">
      <c r="A333" s="10">
        <v>291</v>
      </c>
      <c r="B333" s="91" t="str">
        <f t="shared" si="120"/>
        <v/>
      </c>
      <c r="C333" s="91"/>
      <c r="D333" s="91"/>
      <c r="E333" s="91"/>
      <c r="F333" s="91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Runners'!$A$5:$A$204,A333)</f>
        <v>0</v>
      </c>
    </row>
    <row r="334" spans="1:33" x14ac:dyDescent="0.25">
      <c r="A334" s="10">
        <v>292</v>
      </c>
      <c r="B334" s="91" t="str">
        <f t="shared" si="120"/>
        <v/>
      </c>
      <c r="C334" s="91"/>
      <c r="D334" s="91"/>
      <c r="E334" s="91"/>
      <c r="F334" s="91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Runners'!$A$5:$A$204,A334)</f>
        <v>0</v>
      </c>
    </row>
    <row r="335" spans="1:33" x14ac:dyDescent="0.25">
      <c r="A335" s="10">
        <v>293</v>
      </c>
      <c r="B335" s="91" t="str">
        <f t="shared" si="120"/>
        <v/>
      </c>
      <c r="C335" s="91"/>
      <c r="D335" s="91"/>
      <c r="E335" s="91"/>
      <c r="F335" s="91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Runners'!$A$5:$A$204,A335)</f>
        <v>0</v>
      </c>
    </row>
    <row r="336" spans="1:33" x14ac:dyDescent="0.25">
      <c r="A336" s="10">
        <v>294</v>
      </c>
      <c r="B336" s="91" t="str">
        <f t="shared" si="120"/>
        <v/>
      </c>
      <c r="C336" s="91"/>
      <c r="D336" s="91"/>
      <c r="E336" s="91"/>
      <c r="F336" s="91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Runners'!$A$5:$A$204,A336)</f>
        <v>0</v>
      </c>
    </row>
    <row r="337" spans="1:33" x14ac:dyDescent="0.25">
      <c r="A337" s="10">
        <v>295</v>
      </c>
      <c r="B337" s="91" t="str">
        <f t="shared" si="120"/>
        <v/>
      </c>
      <c r="C337" s="91"/>
      <c r="D337" s="91"/>
      <c r="E337" s="91"/>
      <c r="F337" s="91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Runners'!$A$5:$A$204,A337)</f>
        <v>0</v>
      </c>
    </row>
    <row r="338" spans="1:33" x14ac:dyDescent="0.25">
      <c r="A338" s="10">
        <v>296</v>
      </c>
      <c r="B338" s="91" t="str">
        <f t="shared" si="120"/>
        <v/>
      </c>
      <c r="C338" s="91"/>
      <c r="D338" s="91"/>
      <c r="E338" s="91"/>
      <c r="F338" s="91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Runners'!$A$5:$A$204,A338)</f>
        <v>0</v>
      </c>
    </row>
    <row r="339" spans="1:33" x14ac:dyDescent="0.25">
      <c r="A339" s="10">
        <v>297</v>
      </c>
      <c r="B339" s="91" t="str">
        <f t="shared" si="120"/>
        <v/>
      </c>
      <c r="C339" s="91"/>
      <c r="D339" s="91"/>
      <c r="E339" s="91"/>
      <c r="F339" s="91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Runners'!$A$5:$A$204,A339)</f>
        <v>0</v>
      </c>
    </row>
    <row r="340" spans="1:33" x14ac:dyDescent="0.25">
      <c r="A340" s="10">
        <v>298</v>
      </c>
      <c r="B340" s="91" t="str">
        <f t="shared" si="120"/>
        <v/>
      </c>
      <c r="C340" s="91"/>
      <c r="D340" s="91"/>
      <c r="E340" s="91"/>
      <c r="F340" s="91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Runners'!$A$5:$A$204,A340)</f>
        <v>0</v>
      </c>
    </row>
    <row r="341" spans="1:33" x14ac:dyDescent="0.25">
      <c r="A341" s="10">
        <v>299</v>
      </c>
      <c r="B341" s="91" t="str">
        <f t="shared" si="120"/>
        <v/>
      </c>
      <c r="C341" s="91"/>
      <c r="D341" s="91"/>
      <c r="E341" s="91"/>
      <c r="F341" s="91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Runners'!$A$5:$A$204,A341)</f>
        <v>0</v>
      </c>
    </row>
    <row r="342" spans="1:33" s="49" customFormat="1" x14ac:dyDescent="0.25">
      <c r="A342" s="10">
        <v>300</v>
      </c>
      <c r="B342" s="94" t="str">
        <f t="shared" si="120"/>
        <v/>
      </c>
      <c r="C342" s="94"/>
      <c r="D342" s="94"/>
      <c r="E342" s="94"/>
      <c r="F342" s="94"/>
      <c r="G342" s="102" t="str">
        <f t="shared" si="134"/>
        <v/>
      </c>
      <c r="H342" s="102"/>
      <c r="I342" s="102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Runners'!$A$5:$A$204,A342)</f>
        <v>0</v>
      </c>
    </row>
  </sheetData>
  <sheetProtection algorithmName="SHA-512" hashValue="yFeqNSq58f9sW48H5Qw67GH3YP9kDADKA6Lvlw8YzVmma0DovpTDYWoCZlwc+2OiuIf8pMGlpXVholaQWa3hqQ==" saltValue="81Gcfhq8g8dG0X8TOvL6KQ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81" max="10" man="1"/>
    <brk id="12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2019-09-17T22:54:48Z</dcterms:modified>
</cp:coreProperties>
</file>