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B5F9C9E-DCFF-47F4-A220-CEA44ECD0AB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3" i="1" l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F15" i="1"/>
  <c r="G17" i="1"/>
  <c r="H17" i="1" s="1"/>
  <c r="G16" i="1"/>
  <c r="H16" i="1" s="1"/>
  <c r="G15" i="1" l="1"/>
  <c r="H15" i="1" s="1"/>
  <c r="G5" i="1"/>
  <c r="H5" i="1" s="1"/>
  <c r="G4" i="1"/>
  <c r="H4" i="1" s="1"/>
  <c r="G3" i="1"/>
  <c r="F14" i="1"/>
  <c r="G14" i="1" s="1"/>
  <c r="H14" i="1" s="1"/>
  <c r="H3" i="1"/>
  <c r="F27" i="1"/>
  <c r="F28" i="1"/>
  <c r="F29" i="1"/>
  <c r="F30" i="1"/>
  <c r="F31" i="1"/>
  <c r="F32" i="1"/>
  <c r="F33" i="1"/>
  <c r="E27" i="1"/>
  <c r="E28" i="1"/>
  <c r="E29" i="1"/>
  <c r="E30" i="1"/>
  <c r="E31" i="1"/>
  <c r="E32" i="1"/>
  <c r="E33" i="1"/>
  <c r="F26" i="1"/>
  <c r="E26" i="1"/>
  <c r="F10" i="1"/>
  <c r="F11" i="1"/>
  <c r="F9" i="1"/>
  <c r="F13" i="1"/>
  <c r="G13" i="1" s="1"/>
  <c r="H13" i="1" s="1"/>
  <c r="F7" i="1"/>
  <c r="F8" i="1"/>
  <c r="F6" i="1"/>
  <c r="D32" i="1"/>
  <c r="D26" i="1" l="1"/>
  <c r="D27" i="1"/>
  <c r="D28" i="1"/>
  <c r="D29" i="1"/>
  <c r="D30" i="1"/>
  <c r="D31" i="1"/>
  <c r="D33" i="1"/>
</calcChain>
</file>

<file path=xl/sharedStrings.xml><?xml version="1.0" encoding="utf-8"?>
<sst xmlns="http://schemas.openxmlformats.org/spreadsheetml/2006/main" count="44" uniqueCount="35">
  <si>
    <t>TestNum</t>
  </si>
  <si>
    <t>WaveLength (m)</t>
  </si>
  <si>
    <t>Depth:</t>
  </si>
  <si>
    <t>1.1m</t>
  </si>
  <si>
    <t>Probe Locations</t>
  </si>
  <si>
    <t>Number</t>
  </si>
  <si>
    <t>Dist</t>
  </si>
  <si>
    <t>WaveLength / Dist</t>
  </si>
  <si>
    <t>Periodp (s)</t>
  </si>
  <si>
    <t>fp (Hs)</t>
  </si>
  <si>
    <t>Omegap (rad/s)</t>
  </si>
  <si>
    <t>111</t>
  </si>
  <si>
    <t>112</t>
  </si>
  <si>
    <t>113</t>
  </si>
  <si>
    <t>121</t>
  </si>
  <si>
    <t>122</t>
  </si>
  <si>
    <t>123</t>
  </si>
  <si>
    <t>Hs (m)</t>
  </si>
  <si>
    <t>131</t>
  </si>
  <si>
    <t>132</t>
  </si>
  <si>
    <t>133</t>
  </si>
  <si>
    <t>Steepness</t>
  </si>
  <si>
    <t>Extended Tests</t>
  </si>
  <si>
    <t>Tests</t>
  </si>
  <si>
    <t>kA</t>
  </si>
  <si>
    <t>Theoretical Tank Setup</t>
  </si>
  <si>
    <t>ACTUAL Tank Setup</t>
  </si>
  <si>
    <t>Focus Groups</t>
  </si>
  <si>
    <t>Hs</t>
  </si>
  <si>
    <t>Tp</t>
  </si>
  <si>
    <t>Focus Distance</t>
  </si>
  <si>
    <t># of Waves</t>
  </si>
  <si>
    <t>(JONSWAP)</t>
  </si>
  <si>
    <t>HAD BREAKING</t>
  </si>
  <si>
    <t>?? Had Error??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</si>
</sst>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49" fontId="0" fillId="0" borderId="1" xfId="0" applyNumberFormat="1" applyBorder="1" applyAlignment="1">
      <alignment horizontal="right"/>
    </xf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Border="1" applyAlignment="1"/>
    <xf numFmtId="0" fontId="1" fillId="0" borderId="2" xfId="0" applyFont="1" applyBorder="1"/>
    <xf numFmtId="0" fontId="0" fillId="0" borderId="5" xfId="0" applyFont="1" applyBorder="1"/>
    <xf numFmtId="49" fontId="0" fillId="0" borderId="0" xfId="0" applyNumberFormat="1" applyBorder="1" applyAlignment="1">
      <alignment horizontal="right"/>
    </xf>
    <xf numFmtId="0" fontId="1" fillId="0" borderId="0" xfId="0" applyFont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workbookViewId="0">
      <selection activeCell="R24" sqref="R24"/>
    </sheetView>
  </sheetViews>
  <sheetFormatPr defaultRowHeight="15" x14ac:dyDescent="0.25"/>
  <cols>
    <col min="1" max="1" width="15.140625" bestFit="1" customWidth="1"/>
    <col min="2" max="2" width="15.7109375" bestFit="1" customWidth="1"/>
    <col min="3" max="3" width="10.7109375" bestFit="1" customWidth="1"/>
    <col min="4" max="4" width="14.140625" bestFit="1" customWidth="1"/>
    <col min="5" max="5" width="15" bestFit="1" customWidth="1"/>
    <col min="6" max="6" width="8.7109375" bestFit="1" customWidth="1"/>
    <col min="7" max="7" width="10.140625" bestFit="1" customWidth="1"/>
    <col min="9" max="9" width="14.7109375" bestFit="1" customWidth="1"/>
    <col min="10" max="10" width="16.5703125" bestFit="1" customWidth="1"/>
    <col min="12" max="12" width="13.7109375" bestFit="1" customWidth="1"/>
    <col min="15" max="17" width="10.7109375" customWidth="1"/>
  </cols>
  <sheetData>
    <row r="1" spans="1:22" x14ac:dyDescent="0.25">
      <c r="A1" s="19" t="s">
        <v>23</v>
      </c>
      <c r="B1" s="20"/>
      <c r="C1" s="20"/>
      <c r="D1" s="20"/>
      <c r="E1" s="20"/>
      <c r="F1" s="20"/>
      <c r="G1" s="20"/>
      <c r="H1" s="20"/>
      <c r="I1" s="20"/>
      <c r="J1" s="21"/>
    </row>
    <row r="2" spans="1:22" x14ac:dyDescent="0.25">
      <c r="A2" s="1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17</v>
      </c>
      <c r="G2" s="2" t="s">
        <v>21</v>
      </c>
      <c r="H2" s="9" t="s">
        <v>24</v>
      </c>
      <c r="I2" s="2"/>
      <c r="J2" s="3"/>
      <c r="L2" s="2"/>
      <c r="M2" s="2"/>
      <c r="N2" s="2"/>
      <c r="O2" s="2"/>
      <c r="P2" s="2"/>
      <c r="Q2" s="2"/>
      <c r="R2" s="2"/>
      <c r="S2" s="2"/>
      <c r="T2" s="9"/>
      <c r="U2" s="2"/>
      <c r="V2" s="2"/>
    </row>
    <row r="3" spans="1:22" x14ac:dyDescent="0.25">
      <c r="A3" s="4" t="s">
        <v>11</v>
      </c>
      <c r="B3" s="2">
        <v>2</v>
      </c>
      <c r="C3" s="2">
        <v>1.1329</v>
      </c>
      <c r="D3" s="2">
        <v>0.88270000000000004</v>
      </c>
      <c r="E3" s="2">
        <v>5.5460000000000003</v>
      </c>
      <c r="F3" s="2">
        <v>1.1299999999999999E-2</v>
      </c>
      <c r="G3" s="2">
        <f>F3/B3</f>
        <v>5.6499999999999996E-3</v>
      </c>
      <c r="H3" s="2">
        <f>G3*2*PI()</f>
        <v>3.5499996985564657E-2</v>
      </c>
      <c r="I3" s="2"/>
      <c r="J3" s="3"/>
      <c r="L3" s="2"/>
      <c r="M3" s="13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4" t="s">
        <v>12</v>
      </c>
      <c r="B4" s="2">
        <v>2</v>
      </c>
      <c r="C4" s="2">
        <v>1.1329</v>
      </c>
      <c r="D4" s="2">
        <v>0.88270000000000004</v>
      </c>
      <c r="E4" s="2">
        <v>5.5460000000000003</v>
      </c>
      <c r="F4" s="2">
        <v>2.2599999999999999E-2</v>
      </c>
      <c r="G4" s="2">
        <f>F4/B4</f>
        <v>1.1299999999999999E-2</v>
      </c>
      <c r="H4" s="2">
        <f t="shared" ref="H4:H15" si="0">G4*2*PI()</f>
        <v>7.0999993971129313E-2</v>
      </c>
      <c r="I4" s="2"/>
      <c r="J4" s="3"/>
      <c r="L4" s="2"/>
      <c r="M4" s="13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4" t="s">
        <v>13</v>
      </c>
      <c r="B5" s="2">
        <v>2</v>
      </c>
      <c r="C5" s="2">
        <v>1.1329</v>
      </c>
      <c r="D5" s="2">
        <v>0.88270000000000004</v>
      </c>
      <c r="E5" s="2">
        <v>5.5460000000000003</v>
      </c>
      <c r="F5" s="2">
        <v>3.39E-2</v>
      </c>
      <c r="G5" s="2">
        <f>F5/B5</f>
        <v>1.695E-2</v>
      </c>
      <c r="H5" s="2">
        <f t="shared" si="0"/>
        <v>0.10649999095669399</v>
      </c>
      <c r="I5" s="2"/>
      <c r="J5" s="3"/>
      <c r="L5" s="2"/>
      <c r="M5" s="13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4" t="s">
        <v>14</v>
      </c>
      <c r="B6" s="2">
        <v>3</v>
      </c>
      <c r="C6" s="2">
        <v>2.7088999999999999</v>
      </c>
      <c r="D6" s="2">
        <v>0.36919999999999997</v>
      </c>
      <c r="E6" s="2">
        <v>2.3199999999999998</v>
      </c>
      <c r="F6" s="2">
        <f>F3*1.5</f>
        <v>1.695E-2</v>
      </c>
      <c r="G6" s="2"/>
      <c r="H6" s="2"/>
      <c r="I6" s="2"/>
      <c r="J6" s="3"/>
      <c r="L6" s="2"/>
      <c r="M6" s="13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4" t="s">
        <v>15</v>
      </c>
      <c r="B7" s="2">
        <v>3</v>
      </c>
      <c r="C7" s="2">
        <v>2.7088999999999999</v>
      </c>
      <c r="D7" s="2">
        <v>0.36919999999999997</v>
      </c>
      <c r="E7" s="2">
        <v>2.3199999999999998</v>
      </c>
      <c r="F7" s="2">
        <f>F4*1.5</f>
        <v>3.39E-2</v>
      </c>
      <c r="G7" s="2"/>
      <c r="H7" s="2"/>
      <c r="I7" s="2"/>
      <c r="J7" s="3"/>
      <c r="L7" s="2"/>
      <c r="M7" s="13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4" t="s">
        <v>16</v>
      </c>
      <c r="B8" s="2">
        <v>3</v>
      </c>
      <c r="C8" s="2">
        <v>2.7088999999999999</v>
      </c>
      <c r="D8" s="2">
        <v>0.36919999999999997</v>
      </c>
      <c r="E8" s="2">
        <v>2.3199999999999998</v>
      </c>
      <c r="F8" s="2">
        <f>F5*1.5</f>
        <v>5.0849999999999999E-2</v>
      </c>
      <c r="G8" s="2"/>
      <c r="H8" s="2"/>
      <c r="I8" s="2"/>
      <c r="J8" s="3"/>
      <c r="L8" s="2"/>
      <c r="M8" s="13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4" t="s">
        <v>18</v>
      </c>
      <c r="B9" s="2">
        <v>4</v>
      </c>
      <c r="C9" s="2">
        <v>1.6519999999999999</v>
      </c>
      <c r="D9" s="2">
        <v>0.60529999999999995</v>
      </c>
      <c r="E9" s="2">
        <v>3.8039999999999998</v>
      </c>
      <c r="F9" s="2">
        <f>F3*2</f>
        <v>2.2599999999999999E-2</v>
      </c>
      <c r="G9" s="2"/>
      <c r="H9" s="2"/>
      <c r="I9" s="2"/>
      <c r="J9" s="3"/>
      <c r="L9" s="2"/>
      <c r="M9" s="13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4" t="s">
        <v>19</v>
      </c>
      <c r="B10" s="2">
        <v>4</v>
      </c>
      <c r="C10" s="2">
        <v>1.6519999999999999</v>
      </c>
      <c r="D10" s="2">
        <v>0.60529999999999995</v>
      </c>
      <c r="E10" s="2">
        <v>3.8039999999999998</v>
      </c>
      <c r="F10" s="2">
        <f t="shared" ref="F10:F11" si="1">F4*2</f>
        <v>4.5199999999999997E-2</v>
      </c>
      <c r="G10" s="2"/>
      <c r="H10" s="2"/>
      <c r="I10" s="2"/>
      <c r="J10" s="3"/>
      <c r="L10" s="2"/>
      <c r="M10" s="13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4" t="s">
        <v>20</v>
      </c>
      <c r="B11" s="2">
        <v>4</v>
      </c>
      <c r="C11" s="2">
        <v>1.6519999999999999</v>
      </c>
      <c r="D11" s="2">
        <v>0.60529999999999995</v>
      </c>
      <c r="E11" s="2">
        <v>3.8039999999999998</v>
      </c>
      <c r="F11" s="2">
        <f t="shared" si="1"/>
        <v>6.7799999999999999E-2</v>
      </c>
      <c r="G11" s="2"/>
      <c r="H11" s="2"/>
      <c r="I11" s="2"/>
      <c r="J11" s="3"/>
      <c r="L11" s="2"/>
      <c r="M11" s="13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19" t="s">
        <v>22</v>
      </c>
      <c r="B12" s="20"/>
      <c r="C12" s="20"/>
      <c r="D12" s="20"/>
      <c r="E12" s="20"/>
      <c r="F12" s="20"/>
      <c r="G12" s="20"/>
      <c r="H12" s="20"/>
      <c r="I12" s="20"/>
      <c r="J12" s="21"/>
      <c r="L12" s="2"/>
      <c r="M12" s="10"/>
      <c r="N12" s="2"/>
      <c r="O12" s="2"/>
      <c r="P12" s="2"/>
      <c r="Q12" s="2"/>
      <c r="R12" s="10"/>
      <c r="S12" s="10"/>
      <c r="T12" s="2"/>
      <c r="U12" s="2"/>
      <c r="V12" s="2"/>
    </row>
    <row r="13" spans="1:22" x14ac:dyDescent="0.25">
      <c r="A13" s="1">
        <v>114</v>
      </c>
      <c r="B13" s="2">
        <v>2</v>
      </c>
      <c r="C13" s="2">
        <v>1.1329</v>
      </c>
      <c r="D13" s="2">
        <v>0.88270000000000004</v>
      </c>
      <c r="E13" s="2">
        <v>5.5460000000000003</v>
      </c>
      <c r="F13" s="2">
        <f>F3*4</f>
        <v>4.5199999999999997E-2</v>
      </c>
      <c r="G13" s="2">
        <f>F13/B13</f>
        <v>2.2599999999999999E-2</v>
      </c>
      <c r="H13" s="2">
        <f t="shared" si="0"/>
        <v>0.14199998794225863</v>
      </c>
      <c r="I13" s="2"/>
      <c r="J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1">
        <v>115</v>
      </c>
      <c r="B14" s="2">
        <v>2</v>
      </c>
      <c r="C14" s="2">
        <v>1.1329</v>
      </c>
      <c r="D14" s="2">
        <v>0.88270000000000004</v>
      </c>
      <c r="E14" s="2">
        <v>5.5460000000000003</v>
      </c>
      <c r="F14" s="2">
        <f>F3*5</f>
        <v>5.6499999999999995E-2</v>
      </c>
      <c r="G14" s="2">
        <f>F14/B14</f>
        <v>2.8249999999999997E-2</v>
      </c>
      <c r="H14" s="2">
        <f t="shared" si="0"/>
        <v>0.17749998492782329</v>
      </c>
      <c r="I14" s="2"/>
      <c r="J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1">
        <v>116</v>
      </c>
      <c r="B15" s="2">
        <v>2</v>
      </c>
      <c r="C15" s="2">
        <v>1.1329</v>
      </c>
      <c r="D15" s="2">
        <v>0.88270000000000004</v>
      </c>
      <c r="E15" s="2">
        <v>5.5460000000000003</v>
      </c>
      <c r="F15" s="2">
        <f>F3*0.8</f>
        <v>9.0399999999999994E-3</v>
      </c>
      <c r="G15" s="2">
        <f>F15/B15</f>
        <v>4.5199999999999997E-3</v>
      </c>
      <c r="H15" s="2">
        <f t="shared" si="0"/>
        <v>2.8399997588451728E-2</v>
      </c>
      <c r="I15" s="2"/>
      <c r="J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1">
        <v>117</v>
      </c>
      <c r="B16" s="2">
        <v>2</v>
      </c>
      <c r="C16" s="2">
        <v>1.1329</v>
      </c>
      <c r="D16" s="2">
        <v>0.88270000000000004</v>
      </c>
      <c r="E16" s="2">
        <v>5.5460000000000003</v>
      </c>
      <c r="F16" s="2">
        <v>6.7799999999999999E-2</v>
      </c>
      <c r="G16" s="2">
        <f>F16/B16</f>
        <v>3.39E-2</v>
      </c>
      <c r="H16" s="2">
        <f t="shared" ref="H16:H17" si="2">G16*2*PI()</f>
        <v>0.21299998191338798</v>
      </c>
      <c r="I16" s="2"/>
      <c r="J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1">
        <v>118</v>
      </c>
      <c r="B17" s="2">
        <v>2</v>
      </c>
      <c r="C17" s="2">
        <v>1.1329</v>
      </c>
      <c r="D17" s="2">
        <v>0.88270000000000004</v>
      </c>
      <c r="E17" s="2">
        <v>5.5460000000000003</v>
      </c>
      <c r="F17" s="2">
        <v>7.9100000000000004E-2</v>
      </c>
      <c r="G17" s="2">
        <f>F17/B17</f>
        <v>3.9550000000000002E-2</v>
      </c>
      <c r="H17" s="2">
        <f t="shared" si="2"/>
        <v>0.24849997889895264</v>
      </c>
      <c r="I17" s="2"/>
      <c r="J17" s="11" t="s">
        <v>33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1"/>
      <c r="B18" s="2"/>
      <c r="C18" s="2"/>
      <c r="D18" s="2"/>
      <c r="E18" s="2"/>
      <c r="F18" s="2"/>
      <c r="G18" s="2"/>
      <c r="H18" s="2"/>
      <c r="I18" s="5"/>
      <c r="J18" s="11"/>
    </row>
    <row r="19" spans="1:22" x14ac:dyDescent="0.25">
      <c r="A19" s="6"/>
      <c r="B19" s="7"/>
      <c r="C19" s="7"/>
      <c r="D19" s="7"/>
      <c r="E19" s="7"/>
      <c r="F19" s="7"/>
      <c r="G19" s="7"/>
      <c r="H19" s="7"/>
      <c r="I19" s="7"/>
      <c r="J19" s="12"/>
    </row>
    <row r="21" spans="1:22" x14ac:dyDescent="0.25">
      <c r="A21" s="19" t="s">
        <v>25</v>
      </c>
      <c r="B21" s="20"/>
      <c r="C21" s="20"/>
      <c r="D21" s="20"/>
      <c r="E21" s="20"/>
      <c r="F21" s="21"/>
      <c r="J21" s="19" t="s">
        <v>26</v>
      </c>
      <c r="K21" s="20"/>
      <c r="L21" s="20"/>
      <c r="M21" s="20"/>
      <c r="N21" s="20"/>
      <c r="O21" s="21"/>
    </row>
    <row r="22" spans="1:22" x14ac:dyDescent="0.25">
      <c r="A22" s="1" t="s">
        <v>2</v>
      </c>
      <c r="B22" s="2" t="s">
        <v>3</v>
      </c>
      <c r="C22" s="2"/>
      <c r="D22" s="2"/>
      <c r="E22" s="2"/>
      <c r="F22" s="3"/>
      <c r="J22" s="1" t="s">
        <v>2</v>
      </c>
      <c r="K22" s="2" t="s">
        <v>3</v>
      </c>
      <c r="L22" s="2"/>
      <c r="M22" s="2"/>
      <c r="N22" s="2"/>
      <c r="O22" s="3"/>
    </row>
    <row r="23" spans="1:22" x14ac:dyDescent="0.25">
      <c r="A23" s="1"/>
      <c r="B23" s="2"/>
      <c r="C23" s="2"/>
      <c r="D23" s="22" t="s">
        <v>1</v>
      </c>
      <c r="E23" s="22"/>
      <c r="F23" s="23"/>
      <c r="J23" s="1"/>
      <c r="K23" s="2"/>
      <c r="L23" s="2"/>
      <c r="M23" s="22" t="s">
        <v>1</v>
      </c>
      <c r="N23" s="22"/>
      <c r="O23" s="23"/>
    </row>
    <row r="24" spans="1:22" x14ac:dyDescent="0.25">
      <c r="A24" s="1" t="s">
        <v>4</v>
      </c>
      <c r="B24" s="2"/>
      <c r="C24" s="2"/>
      <c r="D24" s="2">
        <v>2</v>
      </c>
      <c r="E24" s="2">
        <v>3</v>
      </c>
      <c r="F24" s="3">
        <v>4</v>
      </c>
      <c r="J24" s="1" t="s">
        <v>4</v>
      </c>
      <c r="K24" s="2"/>
      <c r="L24" s="2"/>
      <c r="M24" s="2">
        <v>2</v>
      </c>
      <c r="N24" s="2">
        <v>3</v>
      </c>
      <c r="O24" s="3">
        <v>4</v>
      </c>
    </row>
    <row r="25" spans="1:22" x14ac:dyDescent="0.25">
      <c r="A25" s="1" t="s">
        <v>5</v>
      </c>
      <c r="B25" s="2" t="s">
        <v>6</v>
      </c>
      <c r="C25" s="2"/>
      <c r="D25" s="22" t="s">
        <v>7</v>
      </c>
      <c r="E25" s="22"/>
      <c r="F25" s="23"/>
      <c r="J25" s="1" t="s">
        <v>5</v>
      </c>
      <c r="K25" s="2" t="s">
        <v>6</v>
      </c>
      <c r="L25" s="2"/>
      <c r="M25" s="22" t="s">
        <v>7</v>
      </c>
      <c r="N25" s="22"/>
      <c r="O25" s="23"/>
    </row>
    <row r="26" spans="1:22" x14ac:dyDescent="0.25">
      <c r="A26" s="1">
        <v>1</v>
      </c>
      <c r="B26" s="2">
        <v>0</v>
      </c>
      <c r="C26" s="2"/>
      <c r="D26" s="2">
        <f t="shared" ref="D26:D32" si="3">B26/2</f>
        <v>0</v>
      </c>
      <c r="E26" s="2">
        <f t="shared" ref="E26:E33" si="4">B26/$E$24</f>
        <v>0</v>
      </c>
      <c r="F26" s="3">
        <f t="shared" ref="F26:F33" si="5">B26/$F$24</f>
        <v>0</v>
      </c>
      <c r="J26" s="1">
        <v>1</v>
      </c>
      <c r="K26" s="2">
        <v>0</v>
      </c>
      <c r="L26" s="2"/>
      <c r="M26" s="2">
        <f t="shared" ref="M26:M32" si="6">K26/2</f>
        <v>0</v>
      </c>
      <c r="N26" s="2">
        <f t="shared" ref="N26:N33" si="7">K26/$E$24</f>
        <v>0</v>
      </c>
      <c r="O26" s="3">
        <f t="shared" ref="O26:O33" si="8">K26/$F$24</f>
        <v>0</v>
      </c>
    </row>
    <row r="27" spans="1:22" x14ac:dyDescent="0.25">
      <c r="A27" s="1">
        <v>2</v>
      </c>
      <c r="B27" s="2">
        <v>2</v>
      </c>
      <c r="C27" s="2"/>
      <c r="D27" s="2">
        <f t="shared" si="3"/>
        <v>1</v>
      </c>
      <c r="E27" s="2">
        <f t="shared" si="4"/>
        <v>0.66666666666666663</v>
      </c>
      <c r="F27" s="3">
        <f t="shared" si="5"/>
        <v>0.5</v>
      </c>
      <c r="J27" s="1">
        <v>2</v>
      </c>
      <c r="K27" s="2">
        <v>2.04</v>
      </c>
      <c r="L27" s="2"/>
      <c r="M27" s="2">
        <f t="shared" si="6"/>
        <v>1.02</v>
      </c>
      <c r="N27" s="2">
        <f t="shared" si="7"/>
        <v>0.68</v>
      </c>
      <c r="O27" s="3">
        <f t="shared" si="8"/>
        <v>0.51</v>
      </c>
    </row>
    <row r="28" spans="1:22" x14ac:dyDescent="0.25">
      <c r="A28" s="1">
        <v>3</v>
      </c>
      <c r="B28" s="2">
        <v>4</v>
      </c>
      <c r="C28" s="2"/>
      <c r="D28" s="2">
        <f t="shared" si="3"/>
        <v>2</v>
      </c>
      <c r="E28" s="2">
        <f t="shared" si="4"/>
        <v>1.3333333333333333</v>
      </c>
      <c r="F28" s="3">
        <f t="shared" si="5"/>
        <v>1</v>
      </c>
      <c r="J28" s="1">
        <v>3</v>
      </c>
      <c r="K28" s="2">
        <v>4.0629999999999997</v>
      </c>
      <c r="L28" s="2"/>
      <c r="M28" s="2">
        <f t="shared" si="6"/>
        <v>2.0314999999999999</v>
      </c>
      <c r="N28" s="2">
        <f t="shared" si="7"/>
        <v>1.3543333333333332</v>
      </c>
      <c r="O28" s="3">
        <f t="shared" si="8"/>
        <v>1.0157499999999999</v>
      </c>
    </row>
    <row r="29" spans="1:22" x14ac:dyDescent="0.25">
      <c r="A29" s="1">
        <v>4</v>
      </c>
      <c r="B29" s="2">
        <v>8</v>
      </c>
      <c r="C29" s="2"/>
      <c r="D29" s="2">
        <f t="shared" si="3"/>
        <v>4</v>
      </c>
      <c r="E29" s="2">
        <f t="shared" si="4"/>
        <v>2.6666666666666665</v>
      </c>
      <c r="F29" s="3">
        <f t="shared" si="5"/>
        <v>2</v>
      </c>
      <c r="J29" s="1">
        <v>4</v>
      </c>
      <c r="K29" s="2">
        <v>6.1269999999999998</v>
      </c>
      <c r="L29" s="2"/>
      <c r="M29" s="2">
        <f t="shared" si="6"/>
        <v>3.0634999999999999</v>
      </c>
      <c r="N29" s="2">
        <f t="shared" si="7"/>
        <v>2.0423333333333331</v>
      </c>
      <c r="O29" s="3">
        <f t="shared" si="8"/>
        <v>1.5317499999999999</v>
      </c>
    </row>
    <row r="30" spans="1:22" x14ac:dyDescent="0.25">
      <c r="A30" s="1">
        <v>5</v>
      </c>
      <c r="B30" s="2">
        <v>10</v>
      </c>
      <c r="C30" s="2"/>
      <c r="D30" s="2">
        <f t="shared" si="3"/>
        <v>5</v>
      </c>
      <c r="E30" s="2">
        <f t="shared" si="4"/>
        <v>3.3333333333333335</v>
      </c>
      <c r="F30" s="3">
        <f t="shared" si="5"/>
        <v>2.5</v>
      </c>
      <c r="J30" s="1">
        <v>5</v>
      </c>
      <c r="K30" s="2">
        <v>8.1929999999999996</v>
      </c>
      <c r="L30" s="2" t="s">
        <v>34</v>
      </c>
      <c r="M30" s="2">
        <f t="shared" si="6"/>
        <v>4.0964999999999998</v>
      </c>
      <c r="N30" s="2">
        <f t="shared" si="7"/>
        <v>2.7309999999999999</v>
      </c>
      <c r="O30" s="3">
        <f t="shared" si="8"/>
        <v>2.0482499999999999</v>
      </c>
    </row>
    <row r="31" spans="1:22" x14ac:dyDescent="0.25">
      <c r="A31" s="1">
        <v>6</v>
      </c>
      <c r="B31" s="2">
        <v>12</v>
      </c>
      <c r="C31" s="2"/>
      <c r="D31" s="2">
        <f t="shared" si="3"/>
        <v>6</v>
      </c>
      <c r="E31" s="2">
        <f t="shared" si="4"/>
        <v>4</v>
      </c>
      <c r="F31" s="3">
        <f t="shared" si="5"/>
        <v>3</v>
      </c>
      <c r="J31" s="1">
        <v>6</v>
      </c>
      <c r="K31" s="2">
        <v>10.237</v>
      </c>
      <c r="L31" s="2"/>
      <c r="M31" s="2">
        <f t="shared" si="6"/>
        <v>5.1185</v>
      </c>
      <c r="N31" s="2">
        <f t="shared" si="7"/>
        <v>3.4123333333333332</v>
      </c>
      <c r="O31" s="3">
        <f t="shared" si="8"/>
        <v>2.55925</v>
      </c>
    </row>
    <row r="32" spans="1:22" x14ac:dyDescent="0.25">
      <c r="A32" s="1">
        <v>7</v>
      </c>
      <c r="B32" s="2">
        <v>12.2</v>
      </c>
      <c r="C32" s="2"/>
      <c r="D32" s="2">
        <f t="shared" si="3"/>
        <v>6.1</v>
      </c>
      <c r="E32" s="2">
        <f t="shared" si="4"/>
        <v>4.0666666666666664</v>
      </c>
      <c r="F32" s="3">
        <f t="shared" si="5"/>
        <v>3.05</v>
      </c>
      <c r="J32" s="1">
        <v>7</v>
      </c>
      <c r="K32" s="2">
        <v>10.811</v>
      </c>
      <c r="L32" s="2"/>
      <c r="M32" s="2">
        <f t="shared" si="6"/>
        <v>5.4055</v>
      </c>
      <c r="N32" s="2">
        <f t="shared" si="7"/>
        <v>3.6036666666666668</v>
      </c>
      <c r="O32" s="3">
        <f t="shared" si="8"/>
        <v>2.70275</v>
      </c>
    </row>
    <row r="33" spans="1:15" x14ac:dyDescent="0.25">
      <c r="A33" s="6">
        <v>8</v>
      </c>
      <c r="B33" s="7">
        <v>12.6</v>
      </c>
      <c r="C33" s="7"/>
      <c r="D33" s="7">
        <f>B33/2</f>
        <v>6.3</v>
      </c>
      <c r="E33" s="7">
        <f t="shared" si="4"/>
        <v>4.2</v>
      </c>
      <c r="F33" s="8">
        <f t="shared" si="5"/>
        <v>3.15</v>
      </c>
      <c r="J33" s="6">
        <v>8</v>
      </c>
      <c r="K33" s="7">
        <v>11.743</v>
      </c>
      <c r="L33" s="7"/>
      <c r="M33" s="7">
        <f>K33/2</f>
        <v>5.8715000000000002</v>
      </c>
      <c r="N33" s="7">
        <f t="shared" si="7"/>
        <v>3.9143333333333334</v>
      </c>
      <c r="O33" s="8">
        <f t="shared" si="8"/>
        <v>2.9357500000000001</v>
      </c>
    </row>
    <row r="36" spans="1:15" x14ac:dyDescent="0.25">
      <c r="A36" s="16"/>
      <c r="B36" s="17" t="s">
        <v>27</v>
      </c>
      <c r="C36" s="17" t="s">
        <v>32</v>
      </c>
      <c r="D36" s="17"/>
      <c r="E36" s="18"/>
    </row>
    <row r="37" spans="1:15" x14ac:dyDescent="0.25">
      <c r="A37" s="1"/>
      <c r="B37" s="2" t="s">
        <v>28</v>
      </c>
      <c r="C37" s="2" t="s">
        <v>29</v>
      </c>
      <c r="D37" s="2" t="s">
        <v>30</v>
      </c>
      <c r="E37" s="3" t="s">
        <v>31</v>
      </c>
    </row>
    <row r="38" spans="1:15" x14ac:dyDescent="0.25">
      <c r="A38" s="1"/>
      <c r="B38" s="2">
        <v>0.06</v>
      </c>
      <c r="C38" s="2">
        <v>1.1299999999999999</v>
      </c>
      <c r="D38" s="2">
        <v>21</v>
      </c>
      <c r="E38" s="3">
        <v>15</v>
      </c>
    </row>
    <row r="39" spans="1:15" x14ac:dyDescent="0.25">
      <c r="A39" s="1"/>
      <c r="B39" s="2">
        <v>0.08</v>
      </c>
      <c r="C39" s="2">
        <v>1.1299999999999999</v>
      </c>
      <c r="D39" s="2">
        <v>21</v>
      </c>
      <c r="E39" s="3">
        <v>15</v>
      </c>
    </row>
    <row r="40" spans="1:15" x14ac:dyDescent="0.25">
      <c r="A40" s="1"/>
      <c r="B40" s="2">
        <v>0.1</v>
      </c>
      <c r="C40" s="2">
        <v>1.1299999999999999</v>
      </c>
      <c r="D40" s="2">
        <v>21</v>
      </c>
      <c r="E40" s="3">
        <v>15</v>
      </c>
    </row>
    <row r="41" spans="1:15" x14ac:dyDescent="0.25">
      <c r="A41" s="1"/>
      <c r="B41" s="2">
        <v>0.12</v>
      </c>
      <c r="C41" s="2">
        <v>1.1299999999999999</v>
      </c>
      <c r="D41" s="2">
        <v>21</v>
      </c>
      <c r="E41" s="3">
        <v>15</v>
      </c>
    </row>
    <row r="42" spans="1:15" x14ac:dyDescent="0.25">
      <c r="A42" s="15" t="s">
        <v>33</v>
      </c>
      <c r="B42" s="7">
        <v>0.14000000000000001</v>
      </c>
      <c r="C42" s="7">
        <v>1.1299999999999999</v>
      </c>
      <c r="D42" s="7">
        <v>21</v>
      </c>
      <c r="E42" s="8">
        <v>15</v>
      </c>
      <c r="F42" s="14"/>
    </row>
  </sheetData>
  <mergeCells count="8">
    <mergeCell ref="A12:J12"/>
    <mergeCell ref="D25:F25"/>
    <mergeCell ref="D23:F23"/>
    <mergeCell ref="A1:J1"/>
    <mergeCell ref="A21:F21"/>
    <mergeCell ref="J21:O21"/>
    <mergeCell ref="M23:O23"/>
    <mergeCell ref="M25:O2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2021-01-07T04:33:50Z</dcterms:modified>
</cp:coreProperties>
</file>