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13_ncr:1_{8828A879-5B54-4720-81FF-CC99EBB15D25}" xr6:coauthVersionLast="47" xr6:coauthVersionMax="47" xr10:uidLastSave="{00000000-0000-0000-0000-000000000000}"/>
  <bookViews>
    <workbookView xWindow="-108" yWindow="-108" windowWidth="23256" windowHeight="12456" xr2:uid="{03D5A9D1-3A31-413A-9233-56E5433B14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4" i="1"/>
  <c r="B20" i="1"/>
  <c r="B21" i="1" s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5" i="1"/>
</calcChain>
</file>

<file path=xl/sharedStrings.xml><?xml version="1.0" encoding="utf-8"?>
<sst xmlns="http://schemas.openxmlformats.org/spreadsheetml/2006/main" count="4" uniqueCount="4">
  <si>
    <t>T (K)</t>
  </si>
  <si>
    <t>k</t>
  </si>
  <si>
    <t>BM</t>
  </si>
  <si>
    <t>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</si>
</sst>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Conversiones</a:t>
            </a:r>
            <a:r>
              <a:rPr lang="es-MX" baseline="0"/>
              <a:t> en CSTR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Conversión (U)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Hoja1!$B$4:$B$21</c:f>
              <c:numCache>
                <c:formatCode>General</c:formatCode>
                <c:ptCount val="18"/>
                <c:pt idx="0">
                  <c:v>398</c:v>
                </c:pt>
                <c:pt idx="1">
                  <c:v>403</c:v>
                </c:pt>
                <c:pt idx="2">
                  <c:v>408</c:v>
                </c:pt>
                <c:pt idx="3">
                  <c:v>413</c:v>
                </c:pt>
                <c:pt idx="4">
                  <c:v>418</c:v>
                </c:pt>
                <c:pt idx="5">
                  <c:v>423</c:v>
                </c:pt>
                <c:pt idx="6">
                  <c:v>428</c:v>
                </c:pt>
                <c:pt idx="7">
                  <c:v>433</c:v>
                </c:pt>
                <c:pt idx="8">
                  <c:v>438</c:v>
                </c:pt>
                <c:pt idx="9">
                  <c:v>443</c:v>
                </c:pt>
                <c:pt idx="10">
                  <c:v>448</c:v>
                </c:pt>
                <c:pt idx="11">
                  <c:v>453</c:v>
                </c:pt>
                <c:pt idx="12">
                  <c:v>458</c:v>
                </c:pt>
                <c:pt idx="13">
                  <c:v>463</c:v>
                </c:pt>
                <c:pt idx="14">
                  <c:v>468</c:v>
                </c:pt>
                <c:pt idx="15">
                  <c:v>473</c:v>
                </c:pt>
                <c:pt idx="16">
                  <c:v>478</c:v>
                </c:pt>
                <c:pt idx="17">
                  <c:v>483</c:v>
                </c:pt>
              </c:numCache>
            </c:numRef>
          </c:xVal>
          <c:yVal>
            <c:numRef>
              <c:f>Hoja1!$D$4:$D$21</c:f>
              <c:numCache>
                <c:formatCode>General</c:formatCode>
                <c:ptCount val="18"/>
                <c:pt idx="0">
                  <c:v>0.67036251853431383</c:v>
                </c:pt>
                <c:pt idx="1">
                  <c:v>0.69671077093251599</c:v>
                </c:pt>
                <c:pt idx="2">
                  <c:v>0.72122679294136982</c:v>
                </c:pt>
                <c:pt idx="3">
                  <c:v>0.74393996834147202</c:v>
                </c:pt>
                <c:pt idx="4">
                  <c:v>0.76490587619782957</c:v>
                </c:pt>
                <c:pt idx="5">
                  <c:v>0.78419943011867199</c:v>
                </c:pt>
                <c:pt idx="6">
                  <c:v>0.80190886401236106</c:v>
                </c:pt>
                <c:pt idx="7">
                  <c:v>0.81813066403762114</c:v>
                </c:pt>
                <c:pt idx="8">
                  <c:v>0.83296544849439091</c:v>
                </c:pt>
                <c:pt idx="9">
                  <c:v>0.84651473308678904</c:v>
                </c:pt>
                <c:pt idx="10">
                  <c:v>0.85887848227635921</c:v>
                </c:pt>
                <c:pt idx="11">
                  <c:v>0.87015333144124363</c:v>
                </c:pt>
                <c:pt idx="12">
                  <c:v>0.88043136283119872</c:v>
                </c:pt>
                <c:pt idx="13">
                  <c:v>0.8897993255231621</c:v>
                </c:pt>
                <c:pt idx="14">
                  <c:v>0.89833820168046552</c:v>
                </c:pt>
                <c:pt idx="15">
                  <c:v>0.90612303554051932</c:v>
                </c:pt>
                <c:pt idx="16">
                  <c:v>0.91322295583325175</c:v>
                </c:pt>
                <c:pt idx="17">
                  <c:v>0.91970133565517864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82-472C-BA1C-BCF7627C6ABB}"/>
            </c:ext>
          </c:extLst>
        </c:ser>
        <c:ser>
          <c:idx val="1"/>
          <c:order val="1"/>
          <c:tx>
            <c:v>Energía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Hoja1!$B$4:$B$21</c:f>
              <c:numCache>
                <c:formatCode>General</c:formatCode>
                <c:ptCount val="18"/>
                <c:pt idx="0">
                  <c:v>398</c:v>
                </c:pt>
                <c:pt idx="1">
                  <c:v>403</c:v>
                </c:pt>
                <c:pt idx="2">
                  <c:v>408</c:v>
                </c:pt>
                <c:pt idx="3">
                  <c:v>413</c:v>
                </c:pt>
                <c:pt idx="4">
                  <c:v>418</c:v>
                </c:pt>
                <c:pt idx="5">
                  <c:v>423</c:v>
                </c:pt>
                <c:pt idx="6">
                  <c:v>428</c:v>
                </c:pt>
                <c:pt idx="7">
                  <c:v>433</c:v>
                </c:pt>
                <c:pt idx="8">
                  <c:v>438</c:v>
                </c:pt>
                <c:pt idx="9">
                  <c:v>443</c:v>
                </c:pt>
                <c:pt idx="10">
                  <c:v>448</c:v>
                </c:pt>
                <c:pt idx="11">
                  <c:v>453</c:v>
                </c:pt>
                <c:pt idx="12">
                  <c:v>458</c:v>
                </c:pt>
                <c:pt idx="13">
                  <c:v>463</c:v>
                </c:pt>
                <c:pt idx="14">
                  <c:v>468</c:v>
                </c:pt>
                <c:pt idx="15">
                  <c:v>473</c:v>
                </c:pt>
                <c:pt idx="16">
                  <c:v>478</c:v>
                </c:pt>
                <c:pt idx="17">
                  <c:v>483</c:v>
                </c:pt>
              </c:numCache>
            </c:numRef>
          </c:xVal>
          <c:yVal>
            <c:numRef>
              <c:f>Hoja1!$E$4:$E$21</c:f>
              <c:numCache>
                <c:formatCode>General</c:formatCode>
                <c:ptCount val="18"/>
                <c:pt idx="0">
                  <c:v>0.12012373917804176</c:v>
                </c:pt>
                <c:pt idx="1">
                  <c:v>0.17552054845318796</c:v>
                </c:pt>
                <c:pt idx="2">
                  <c:v>0.23081473968897928</c:v>
                </c:pt>
                <c:pt idx="3">
                  <c:v>0.286006597758798</c:v>
                </c:pt>
                <c:pt idx="4">
                  <c:v>0.34109640648256889</c:v>
                </c:pt>
                <c:pt idx="5">
                  <c:v>0.39608444863162395</c:v>
                </c:pt>
                <c:pt idx="6">
                  <c:v>0.45097100593354089</c:v>
                </c:pt>
                <c:pt idx="7">
                  <c:v>0.50575635907695449</c:v>
                </c:pt>
                <c:pt idx="8">
                  <c:v>0.5604407877163412</c:v>
                </c:pt>
                <c:pt idx="9">
                  <c:v>0.61502457047677783</c:v>
                </c:pt>
                <c:pt idx="10">
                  <c:v>0.66950798495867325</c:v>
                </c:pt>
                <c:pt idx="11">
                  <c:v>0.7238913077424749</c:v>
                </c:pt>
                <c:pt idx="12">
                  <c:v>0.77817481439334857</c:v>
                </c:pt>
                <c:pt idx="13">
                  <c:v>0.83235877946583303</c:v>
                </c:pt>
                <c:pt idx="14">
                  <c:v>0.88644347650846878</c:v>
                </c:pt>
                <c:pt idx="15">
                  <c:v>0.94042917806840143</c:v>
                </c:pt>
                <c:pt idx="16">
                  <c:v>0.99431615569595966</c:v>
                </c:pt>
                <c:pt idx="17">
                  <c:v>1.0481046799492086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82-472C-BA1C-BCF7627C6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674447"/>
        <c:axId val="1496672047"/>
      </c:scatterChart>
      <c:valAx>
        <c:axId val="1496674447"/>
        <c:scaling>
          <c:orientation val="minMax"/>
          <c:max val="485"/>
          <c:min val="3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6672047"/>
        <c:crosses val="autoZero"/>
        <c:crossBetween val="midCat"/>
      </c:valAx>
      <c:valAx>
        <c:axId val="14966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667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784860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FC1678-7EB6-488B-AF52-90F61BD0E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25A7-92BE-4FBD-923A-0A149CD5FBB8}">
  <dimension ref="A1:R35"/>
  <sheetViews>
    <sheetView tabSelected="1" topLeftCell="A2" zoomScale="120" zoomScaleNormal="120" workbookViewId="0">
      <selection activeCell="G18" sqref="G18"/>
    </sheetView>
  </sheetViews>
  <sheetFormatPr baseColWidth="10" defaultRowHeight="14.4" x14ac:dyDescent="0.3"/>
  <sheetData>
    <row r="1" spans="1:1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1"/>
      <c r="B3" s="5" t="s">
        <v>0</v>
      </c>
      <c r="C3" s="5" t="s">
        <v>1</v>
      </c>
      <c r="D3" s="5" t="s">
        <v>2</v>
      </c>
      <c r="E3" s="5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1"/>
      <c r="B4" s="2">
        <v>398</v>
      </c>
      <c r="C4" s="2">
        <f xml:space="preserve"> 296105 * EXP(-(32500)/(8.314 * B4))</f>
        <v>16.065721328163466</v>
      </c>
      <c r="D4" s="2">
        <f xml:space="preserve"> (0.126582278 * C4)/(1 + (0.126582278 * C4))</f>
        <v>0.67036251853431383</v>
      </c>
      <c r="E4" s="2">
        <f xml:space="preserve"> (858 * (B4 - 398.15) + 100 * (B4 - 293.15)) / (84600 + 16 * (B4 - 297.15))</f>
        <v>0.12012373917804176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1"/>
      <c r="B5" s="2">
        <f>B4+5</f>
        <v>403</v>
      </c>
      <c r="C5" s="2">
        <f t="shared" ref="C5:C21" si="0" xml:space="preserve"> 296105 * EXP(-(32500)/(8.314 * B5))</f>
        <v>18.147743420381904</v>
      </c>
      <c r="D5" s="2">
        <f t="shared" ref="D5:D21" si="1" xml:space="preserve"> (0.126582278 * C5)/(1 + (0.126582278 * C5))</f>
        <v>0.69671077093251599</v>
      </c>
      <c r="E5" s="2">
        <f t="shared" ref="E5:E21" si="2" xml:space="preserve"> (858 * (B5 - 398.15) + 100 * (B5 - 293.15)) / (84600 + 16 * (B5 - 297.15))</f>
        <v>0.17552054845318796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">
      <c r="A6" s="1"/>
      <c r="B6" s="2">
        <f t="shared" ref="B6:B21" si="3">B5+5</f>
        <v>408</v>
      </c>
      <c r="C6" s="2">
        <f t="shared" si="0"/>
        <v>20.438447962790562</v>
      </c>
      <c r="D6" s="2">
        <f t="shared" si="1"/>
        <v>0.72122679294136982</v>
      </c>
      <c r="E6" s="2">
        <f t="shared" si="2"/>
        <v>0.23081473968897928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">
      <c r="A7" s="1"/>
      <c r="B7" s="2">
        <f t="shared" si="3"/>
        <v>413</v>
      </c>
      <c r="C7" s="2">
        <f t="shared" si="0"/>
        <v>22.952140301490793</v>
      </c>
      <c r="D7" s="2">
        <f t="shared" si="1"/>
        <v>0.74393996834147202</v>
      </c>
      <c r="E7" s="2">
        <f t="shared" si="2"/>
        <v>0.286006597758798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">
      <c r="A8" s="1"/>
      <c r="B8" s="2">
        <f t="shared" si="3"/>
        <v>418</v>
      </c>
      <c r="C8" s="2">
        <f t="shared" si="0"/>
        <v>25.70356224645688</v>
      </c>
      <c r="D8" s="2">
        <f t="shared" si="1"/>
        <v>0.76490587619782957</v>
      </c>
      <c r="E8" s="2">
        <f t="shared" si="2"/>
        <v>0.34109640648256889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">
      <c r="A9" s="1"/>
      <c r="B9" s="2">
        <f t="shared" si="3"/>
        <v>423</v>
      </c>
      <c r="C9" s="2">
        <f t="shared" si="0"/>
        <v>28.707873778489084</v>
      </c>
      <c r="D9" s="2">
        <f t="shared" si="1"/>
        <v>0.78419943011867199</v>
      </c>
      <c r="E9" s="2">
        <f t="shared" si="2"/>
        <v>0.39608444863162395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">
      <c r="A10" s="1"/>
      <c r="B10" s="2">
        <f t="shared" si="3"/>
        <v>428</v>
      </c>
      <c r="C10" s="2">
        <f t="shared" si="0"/>
        <v>31.980633652210816</v>
      </c>
      <c r="D10" s="2">
        <f t="shared" si="1"/>
        <v>0.80190886401236106</v>
      </c>
      <c r="E10" s="2">
        <f t="shared" si="2"/>
        <v>0.45097100593354089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">
      <c r="A11" s="1"/>
      <c r="B11" s="2">
        <f t="shared" si="3"/>
        <v>433</v>
      </c>
      <c r="C11" s="2">
        <f t="shared" si="0"/>
        <v>35.537779011820135</v>
      </c>
      <c r="D11" s="2">
        <f t="shared" si="1"/>
        <v>0.81813066403762114</v>
      </c>
      <c r="E11" s="2">
        <f t="shared" si="2"/>
        <v>0.50575635907695449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">
      <c r="A12" s="1"/>
      <c r="B12" s="2">
        <f t="shared" si="3"/>
        <v>438</v>
      </c>
      <c r="C12" s="2">
        <f t="shared" si="0"/>
        <v>39.395604135772714</v>
      </c>
      <c r="D12" s="2">
        <f t="shared" si="1"/>
        <v>0.83296544849439091</v>
      </c>
      <c r="E12" s="2">
        <f t="shared" si="2"/>
        <v>0.5604407877163412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">
      <c r="A13" s="1"/>
      <c r="B13" s="2">
        <f t="shared" si="3"/>
        <v>443</v>
      </c>
      <c r="C13" s="2">
        <f t="shared" si="0"/>
        <v>43.570738425203196</v>
      </c>
      <c r="D13" s="2">
        <f t="shared" si="1"/>
        <v>0.84651473308678904</v>
      </c>
      <c r="E13" s="2">
        <f t="shared" si="2"/>
        <v>0.61502457047677783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">
      <c r="A14" s="1"/>
      <c r="B14" s="2">
        <f t="shared" si="3"/>
        <v>448</v>
      </c>
      <c r="C14" s="2">
        <f t="shared" si="0"/>
        <v>48.080123748769154</v>
      </c>
      <c r="D14" s="2">
        <f t="shared" si="1"/>
        <v>0.85887848227635921</v>
      </c>
      <c r="E14" s="2">
        <f t="shared" si="2"/>
        <v>0.66950798495867325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">
      <c r="A15" s="1"/>
      <c r="B15" s="2">
        <f t="shared" si="3"/>
        <v>453</v>
      </c>
      <c r="C15" s="2">
        <f t="shared" si="0"/>
        <v>52.940991253828017</v>
      </c>
      <c r="D15" s="2">
        <f t="shared" si="1"/>
        <v>0.87015333144124363</v>
      </c>
      <c r="E15" s="2">
        <f t="shared" si="2"/>
        <v>0.7238913077424749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">
      <c r="A16" s="1"/>
      <c r="B16" s="2">
        <f t="shared" si="3"/>
        <v>458</v>
      </c>
      <c r="C16" s="2">
        <f t="shared" si="0"/>
        <v>58.17083775051902</v>
      </c>
      <c r="D16" s="2">
        <f t="shared" si="1"/>
        <v>0.88043136283119872</v>
      </c>
      <c r="E16" s="2">
        <f t="shared" si="2"/>
        <v>0.77817481439334857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">
      <c r="A17" s="1"/>
      <c r="B17" s="2">
        <f t="shared" si="3"/>
        <v>463</v>
      </c>
      <c r="C17" s="2">
        <f t="shared" si="0"/>
        <v>63.787401771503752</v>
      </c>
      <c r="D17" s="2">
        <f t="shared" si="1"/>
        <v>0.8897993255231621</v>
      </c>
      <c r="E17" s="2">
        <f t="shared" si="2"/>
        <v>0.83235877946583303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">
      <c r="A18" s="1"/>
      <c r="B18" s="2">
        <f t="shared" si="3"/>
        <v>468</v>
      </c>
      <c r="C18" s="2">
        <f t="shared" si="0"/>
        <v>69.808639405900749</v>
      </c>
      <c r="D18" s="2">
        <f t="shared" si="1"/>
        <v>0.89833820168046552</v>
      </c>
      <c r="E18" s="2">
        <f t="shared" si="2"/>
        <v>0.88644347650846878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3">
      <c r="A19" s="1"/>
      <c r="B19" s="6">
        <f t="shared" si="3"/>
        <v>473</v>
      </c>
      <c r="C19" s="6">
        <f t="shared" si="0"/>
        <v>76.252700001411156</v>
      </c>
      <c r="D19" s="6">
        <f t="shared" si="1"/>
        <v>0.90612303554051932</v>
      </c>
      <c r="E19" s="6">
        <f t="shared" si="2"/>
        <v>0.94042917806840143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">
      <c r="A20" s="1"/>
      <c r="B20" s="2">
        <f>B19+5</f>
        <v>478</v>
      </c>
      <c r="C20" s="2">
        <f t="shared" si="0"/>
        <v>83.13790182383427</v>
      </c>
      <c r="D20" s="2">
        <f t="shared" si="1"/>
        <v>0.91322295583325175</v>
      </c>
      <c r="E20" s="2">
        <f t="shared" si="2"/>
        <v>0.99431615569595966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">
      <c r="A21" s="1"/>
      <c r="B21" s="2">
        <f t="shared" si="3"/>
        <v>483</v>
      </c>
      <c r="C21" s="2">
        <f t="shared" si="0"/>
        <v>90.482707758188553</v>
      </c>
      <c r="D21" s="2">
        <f t="shared" si="1"/>
        <v>0.91970133565517864</v>
      </c>
      <c r="E21" s="3">
        <f t="shared" si="2"/>
        <v>1.0481046799492086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">
      <c r="A22" s="1"/>
      <c r="B22" s="4"/>
      <c r="C22" s="4"/>
      <c r="D22" s="4"/>
      <c r="E22" s="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">
      <c r="A23" s="1"/>
      <c r="B23" s="4"/>
      <c r="C23" s="4"/>
      <c r="D23" s="4"/>
      <c r="E23" s="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3">
      <c r="A24" s="1"/>
      <c r="B24" s="4"/>
      <c r="C24" s="4"/>
      <c r="D24" s="4"/>
      <c r="E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3">
      <c r="A25" s="1"/>
      <c r="B25" s="4"/>
      <c r="C25" s="4"/>
      <c r="D25" s="4"/>
      <c r="E25" s="4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">
      <c r="A26" s="1"/>
      <c r="B26" s="4"/>
      <c r="C26" s="4"/>
      <c r="D26" s="4"/>
      <c r="E26" s="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">
      <c r="A27" s="1"/>
      <c r="B27" s="4"/>
      <c r="C27" s="4"/>
      <c r="D27" s="4"/>
      <c r="E27" s="4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">
      <c r="A28" s="1"/>
      <c r="B28" s="4"/>
      <c r="C28" s="4"/>
      <c r="D28" s="4"/>
      <c r="E28" s="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Adrián Espinosa Luna</dc:creator>
  <cp:lastModifiedBy>Carlos Adrián Espinosa Luna</cp:lastModifiedBy>
  <dcterms:created xsi:type="dcterms:W3CDTF">2024-11-13T09:35:50Z</dcterms:created>
  <dcterms:modified xsi:type="dcterms:W3CDTF">2024-11-13T21:49:19Z</dcterms:modified>
</cp:coreProperties>
</file>