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.Fiphaza\Documents\R Projects\TB-OMNI\Data\"/>
    </mc:Choice>
  </mc:AlternateContent>
  <xr:revisionPtr revIDLastSave="0" documentId="13_ncr:1_{F5B09DB4-E11D-444C-B233-E972BE72B4BC}" xr6:coauthVersionLast="47" xr6:coauthVersionMax="47" xr10:uidLastSave="{00000000-0000-0000-0000-000000000000}"/>
  <bookViews>
    <workbookView xWindow="28680" yWindow="-120" windowWidth="29040" windowHeight="15840" tabRatio="636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Q71" i="2" s="1"/>
  <c r="C55" i="1"/>
  <c r="R79" i="2" s="1"/>
  <c r="C54" i="1"/>
  <c r="S79" i="2" s="1"/>
  <c r="B38" i="1"/>
  <c r="C42" i="1" s="1"/>
  <c r="M61" i="2" s="1"/>
  <c r="P57" i="2"/>
  <c r="H35" i="2"/>
  <c r="L40" i="2"/>
  <c r="L94" i="2"/>
  <c r="Q72" i="2"/>
  <c r="N79" i="2"/>
  <c r="H79" i="2"/>
  <c r="G79" i="2"/>
  <c r="J73" i="2"/>
  <c r="J72" i="2"/>
  <c r="J71" i="2"/>
  <c r="M66" i="2"/>
  <c r="M47" i="2"/>
  <c r="M32" i="2"/>
  <c r="L32" i="2"/>
  <c r="L22" i="2"/>
  <c r="B21" i="1"/>
  <c r="H36" i="2" s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S67" i="2" s="1"/>
  <c r="C36" i="1"/>
  <c r="C83" i="1"/>
  <c r="K87" i="2" s="1"/>
  <c r="C79" i="1"/>
  <c r="N73" i="2" s="1"/>
  <c r="C78" i="1"/>
  <c r="N72" i="2" s="1"/>
  <c r="C77" i="1"/>
  <c r="N71" i="2" s="1"/>
  <c r="C76" i="1"/>
  <c r="C75" i="1"/>
  <c r="O79" i="2" s="1"/>
  <c r="C71" i="1"/>
  <c r="C70" i="1"/>
  <c r="C69" i="1"/>
  <c r="C68" i="1"/>
  <c r="K79" i="2" s="1"/>
  <c r="C67" i="1"/>
  <c r="L79" i="2" s="1"/>
  <c r="C64" i="1"/>
  <c r="F73" i="2" s="1"/>
  <c r="C63" i="1"/>
  <c r="F72" i="2" s="1"/>
  <c r="C62" i="1"/>
  <c r="F71" i="2" s="1"/>
  <c r="C61" i="1"/>
  <c r="C60" i="1"/>
  <c r="C53" i="1"/>
  <c r="C46" i="1"/>
  <c r="N66" i="2" s="1"/>
  <c r="C45" i="1"/>
  <c r="C44" i="1"/>
  <c r="L66" i="2" s="1"/>
  <c r="C43" i="1"/>
  <c r="K66" i="2" s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M40" i="2" s="1"/>
  <c r="C21" i="1"/>
  <c r="C20" i="1"/>
  <c r="L61" i="2" s="1"/>
  <c r="C13" i="1"/>
  <c r="L27" i="2" s="1"/>
  <c r="C12" i="1"/>
  <c r="P29" i="2" s="1"/>
  <c r="C11" i="1"/>
  <c r="C10" i="1"/>
  <c r="C9" i="1"/>
  <c r="C8" i="1"/>
  <c r="C7" i="1"/>
  <c r="C6" i="1"/>
  <c r="C5" i="1"/>
  <c r="C4" i="1"/>
  <c r="L13" i="2" s="1"/>
  <c r="L54" i="2" l="1"/>
  <c r="L47" i="2"/>
  <c r="C38" i="1"/>
  <c r="M54" i="2" s="1"/>
  <c r="C47" i="1"/>
  <c r="C48" i="1"/>
  <c r="R67" i="2" s="1"/>
  <c r="B84" i="1" l="1"/>
  <c r="C87" i="1" l="1"/>
  <c r="O90" i="2" s="1"/>
  <c r="C88" i="1"/>
  <c r="N94" i="2" s="1"/>
  <c r="C85" i="1"/>
  <c r="M94" i="2" s="1"/>
</calcChain>
</file>

<file path=xl/sharedStrings.xml><?xml version="1.0" encoding="utf-8"?>
<sst xmlns="http://schemas.openxmlformats.org/spreadsheetml/2006/main" count="186" uniqueCount="112">
  <si>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</si>
  <si>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</si>
  <si>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</si>
  <si>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</si>
  <si>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</si>
  <si>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</si>
  <si>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</si>
  <si>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</si>
  <si>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</si>
  <si>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</si>
  <si>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</si>
  <si>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</si>
  <si>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</si>
  <si>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</si>
  <si>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</si>
  <si>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</si>
  <si>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</si>
  <si>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</si>
  <si>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</si>
  <si>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</si>
  <si>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</si>
  <si>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</si>
  <si>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</si>
  <si>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</si>
  <si>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</si>
  <si>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</si>
  <si>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</si>
  <si>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</si>
  <si>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</si>
  <si>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</si>
  <si>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</si>
  <si>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</si>
  <si>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</si>
  <si>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</si>
  <si>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</si>
  <si>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</si>
  <si>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</si>
  <si>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</si>
  <si>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</si>
  <si>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</si>
  <si>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</si>
  <si>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</si>
  <si>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</si>
  <si>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</si>
  <si>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</si>
  <si>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</si>
  <si>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</si>
  <si>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</si>
  <si>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</si>
  <si>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</si>
  <si>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</si>
  <si>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</si>
  <si>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</si>
  <si>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</si>
  <si>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</si>
  <si>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</si>
  <si>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</si>
  <si>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</si>
  <si>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</si>
  <si>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</si>
  <si>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</si>
  <si>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</si>
  <si>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</si>
  <si>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</si>
  <si>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</si>
  <si>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</si>
  <si>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</si>
  <si>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</si>
  <si>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</si>
  <si>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</si>
  <si>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</si>
  <si>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</si>
  <si>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</si>
  <si>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</si>
  <si>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</si>
  <si>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</si>
  <si>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</si>
  <si>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</si>
  <si>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</si>
  <si>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</si>
  <si>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</si>
  <si>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</si>
  <si>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</si>
  <si>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</si>
  <si>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</si>
  <si>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</si>
  <si>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</si>
  <si>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</si>
  <si>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</si>
  <si>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</si>
  <si>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</si>
  <si>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</si>
  <si>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</si>
  <si>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</si>
  <si>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</si>
  <si>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</si>
  <si>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</si>
  <si>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</si>
  <si>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</si>
  <si>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</si>
  <si>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</si>
  <si>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</si>
  <si>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</si>
  <si>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</si>
  <si>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</si>
  <si>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</si>
  <si>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</si>
  <si>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</si>
  <si>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02:27:21</t>
  </si>
  <si>
    <t>01:53:30</t>
  </si>
  <si>
    <t>00:38:00</t>
  </si>
  <si>
    <t>15:31:00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</si>
</sst>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4"/>
  <sheetViews>
    <sheetView showGridLines="0" tabSelected="1" topLeftCell="B1" zoomScale="70" zoomScaleNormal="70" workbookViewId="0">
      <selection activeCell="N66" sqref="N66"/>
    </sheetView>
  </sheetViews>
  <sheetFormatPr defaultRowHeight="14.5" x14ac:dyDescent="0.35"/>
  <cols>
    <col min="5" max="5" width="10.453125" customWidth="1" collapsed="1"/>
    <col min="7" max="7" width="12.26953125" bestFit="1" customWidth="1" collapsed="1"/>
    <col min="8" max="8" width="9.7265625" bestFit="1" customWidth="1" collapsed="1"/>
    <col min="9" max="9" width="9.7265625" customWidth="1" collapsed="1"/>
    <col min="11" max="11" width="13.08984375" customWidth="1" collapsed="1"/>
    <col min="12" max="12" width="15.1796875" style="9" customWidth="1" collapsed="1"/>
    <col min="13" max="13" width="15.1796875" customWidth="1" collapsed="1"/>
    <col min="14" max="14" width="14.6328125" customWidth="1" collapsed="1"/>
    <col min="15" max="15" width="24.81640625" customWidth="1" collapsed="1"/>
    <col min="16" max="16" width="10.26953125" customWidth="1" collapsed="1"/>
    <col min="18" max="18" width="14.90625" customWidth="1" collapsed="1"/>
    <col min="19" max="19" width="14.81640625" customWidth="1" collapsed="1"/>
    <col min="21" max="21" width="9.7265625" bestFit="1" customWidth="1" collapsed="1"/>
  </cols>
  <sheetData>
    <row r="5" spans="12:16" ht="15" thickBot="1" x14ac:dyDescent="0.4"/>
    <row r="6" spans="12:16" ht="15.5" thickTop="1" thickBot="1" x14ac:dyDescent="0.4">
      <c r="L6" s="69" t="s">
        <v>65</v>
      </c>
      <c r="M6" s="70"/>
      <c r="N6" s="28"/>
      <c r="O6" s="28"/>
      <c r="P6" s="28"/>
    </row>
    <row r="7" spans="12:16" ht="15.5" thickTop="1" thickBot="1" x14ac:dyDescent="0.4">
      <c r="L7" s="71">
        <f>Data!B3</f>
        <v>390</v>
      </c>
      <c r="M7" s="72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69" t="s">
        <v>56</v>
      </c>
      <c r="M12" s="70"/>
      <c r="N12" s="28"/>
      <c r="O12" s="28"/>
      <c r="P12" s="28"/>
    </row>
    <row r="13" spans="12:16" ht="15.5" thickTop="1" thickBot="1" x14ac:dyDescent="0.4">
      <c r="L13" s="71" t="str">
        <f>""&amp;Data!B4&amp;"("&amp;TEXT(Data!C4,"0%")&amp;")"</f>
        <v>343(88%)</v>
      </c>
      <c r="M13" s="72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51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19</v>
      </c>
    </row>
    <row r="17" spans="12:16" x14ac:dyDescent="0.35">
      <c r="L17" s="29"/>
      <c r="M17" s="28"/>
      <c r="N17" s="28"/>
      <c r="O17" s="24" t="s">
        <v>62</v>
      </c>
      <c r="P17" s="25">
        <f>Data!B8</f>
        <v>20</v>
      </c>
    </row>
    <row r="18" spans="12:16" x14ac:dyDescent="0.35">
      <c r="L18" s="29"/>
      <c r="M18" s="28"/>
      <c r="N18" s="28"/>
      <c r="O18" s="24" t="s">
        <v>63</v>
      </c>
      <c r="P18" s="25">
        <f>Data!B9</f>
        <v>6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2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69" t="s">
        <v>57</v>
      </c>
      <c r="M21" s="70"/>
      <c r="N21" s="28"/>
      <c r="O21" s="28"/>
      <c r="P21" s="28"/>
    </row>
    <row r="22" spans="12:16" ht="15.5" thickTop="1" thickBot="1" x14ac:dyDescent="0.4">
      <c r="L22" s="58" t="str">
        <f>""&amp;Data!B11&amp;"("&amp;TEXT(Data!C11,"0%")&amp;")"</f>
        <v>244(71%)</v>
      </c>
      <c r="M22" s="60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69" t="s">
        <v>58</v>
      </c>
      <c r="M26" s="70"/>
      <c r="N26" s="28"/>
      <c r="O26" s="28"/>
      <c r="P26" s="28"/>
    </row>
    <row r="27" spans="12:16" ht="15.5" thickTop="1" thickBot="1" x14ac:dyDescent="0.4">
      <c r="L27" s="71" t="str">
        <f>""&amp;Data!B13&amp;"("&amp;TEXT(Data!C13,"0%")&amp;")"</f>
        <v>244(6100%)</v>
      </c>
      <c r="M27" s="72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4(2%)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244(0%)</v>
      </c>
      <c r="M32" s="16" t="str">
        <f>""&amp;Data!B19&amp;"("&amp;TEXT(Data!C19,"0%")&amp;")"</f>
        <v>886(0%)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37</v>
      </c>
    </row>
    <row r="34" spans="7:16" x14ac:dyDescent="0.35">
      <c r="G34" s="22" t="s">
        <v>85</v>
      </c>
      <c r="H34" s="23">
        <f>Data!B27</f>
        <v>4</v>
      </c>
      <c r="L34" s="29"/>
      <c r="M34" s="28"/>
      <c r="O34" s="24" t="s">
        <v>70</v>
      </c>
      <c r="P34" s="25">
        <f>Data!B26</f>
        <v>9</v>
      </c>
    </row>
    <row r="35" spans="7:16" x14ac:dyDescent="0.35">
      <c r="G35" s="24" t="s">
        <v>26</v>
      </c>
      <c r="H35" s="25">
        <f>Data!B30</f>
        <v>15</v>
      </c>
      <c r="L35" s="29"/>
      <c r="M35" s="28"/>
      <c r="O35" s="24" t="s">
        <v>71</v>
      </c>
      <c r="P35" s="25">
        <f>Data!B28</f>
        <v>92</v>
      </c>
    </row>
    <row r="36" spans="7:16" ht="15" thickBot="1" x14ac:dyDescent="0.4">
      <c r="G36" s="26" t="s">
        <v>77</v>
      </c>
      <c r="H36" s="27">
        <f>Data!B21</f>
        <v>10</v>
      </c>
      <c r="L36" s="29"/>
      <c r="M36" s="28"/>
      <c r="O36" s="24" t="s">
        <v>72</v>
      </c>
      <c r="P36" s="25">
        <f>Data!B29</f>
        <v>15</v>
      </c>
    </row>
    <row r="37" spans="7:16" ht="15" thickBot="1" x14ac:dyDescent="0.4">
      <c r="L37" s="29"/>
      <c r="M37" s="28"/>
      <c r="O37" s="26" t="s">
        <v>73</v>
      </c>
      <c r="P37" s="27">
        <f>Data!B31</f>
        <v>2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15(2%)</v>
      </c>
      <c r="M40" s="16" t="str">
        <f>""&amp;Data!B23&amp;"("&amp;TEXT(Data!C23,"0%")&amp;")"</f>
        <v>530(60%)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234(96%)</v>
      </c>
      <c r="M47" s="16" t="str">
        <f>""&amp;Data!B32&amp;"("&amp;TEXT(Data!C32,"0%")&amp;")"</f>
        <v>525(0%)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195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8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4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234(96%)</v>
      </c>
      <c r="M54" s="16" t="str">
        <f>""&amp;Data!B38&amp;"("&amp;TEXT(Data!C38,"0%")&amp;")"</f>
        <v>321(36%)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43(0%)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234(96%)</v>
      </c>
      <c r="M61" s="16" t="str">
        <f>""&amp;Data!B42&amp;"("&amp;TEXT(Data!C42,"0%")&amp;")"</f>
        <v>278(87%)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56" t="s">
        <v>83</v>
      </c>
      <c r="S65" s="57"/>
    </row>
    <row r="66" spans="5:21" ht="15.5" thickTop="1" thickBot="1" x14ac:dyDescent="0.4">
      <c r="K66" s="16" t="str">
        <f>""&amp;Data!B43&amp;"("&amp;TEXT(Data!C43,"0%")&amp;")"</f>
        <v>275(99%)</v>
      </c>
      <c r="L66" s="16" t="str">
        <f>""&amp;Data!B44&amp;"("&amp;TEXT(Data!C44,"0%")&amp;")"</f>
        <v>275(99%)</v>
      </c>
      <c r="M66" s="17" t="str">
        <f>""&amp;Data!B45&amp;"("&amp;TEXT(Data!C45,"0%")&amp;")"</f>
        <v>275(99%)</v>
      </c>
      <c r="N66" s="16" t="str">
        <f>""&amp;Data!B46&amp;"("&amp;TEXT(Data!C46,"0%")&amp;")"</f>
        <v>272(98%)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49(17%)</v>
      </c>
      <c r="S67" s="19" t="str">
        <f>""&amp;Data!B49&amp;"("&amp;TEXT(Data!C49,"0%")&amp;")"</f>
        <v>232(83%)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2(200%)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0(0%)</v>
      </c>
      <c r="P71" s="22" t="s">
        <v>49</v>
      </c>
      <c r="Q71" s="52" t="str">
        <f>""&amp;Data!B56&amp;"("&amp;TEXT(Data!C56,"0%")&amp;")"</f>
        <v>0(0%)</v>
      </c>
    </row>
    <row r="72" spans="5:21" ht="15" thickBot="1" x14ac:dyDescent="0.4">
      <c r="E72" s="24" t="s">
        <v>49</v>
      </c>
      <c r="F72" s="53" t="str">
        <f>""&amp;Data!B63&amp;"("&amp;TEXT(Data!C63,"0%")&amp;")"</f>
        <v>0(0%)</v>
      </c>
      <c r="G72" s="28"/>
      <c r="H72" s="28"/>
      <c r="I72" s="24" t="s">
        <v>49</v>
      </c>
      <c r="J72" s="53" t="str">
        <f>""&amp;Data!B70&amp;"("&amp;TEXT(Data!C70,"0%")&amp;")"</f>
        <v>0(0%)</v>
      </c>
      <c r="K72" s="28"/>
      <c r="L72" s="29"/>
      <c r="M72" s="24" t="s">
        <v>49</v>
      </c>
      <c r="N72" s="53" t="str">
        <f>""&amp;Data!B78&amp;"("&amp;TEXT(Data!C78,"0%")&amp;")"</f>
        <v>0(0%)</v>
      </c>
      <c r="P72" s="26" t="s">
        <v>87</v>
      </c>
      <c r="Q72" s="54" t="str">
        <f>""&amp;Data!B57&amp;"("&amp;TEXT(Data!C57,"0%")&amp;")"</f>
        <v>2(0%)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0(0%)</v>
      </c>
      <c r="K73" s="28"/>
      <c r="L73" s="29"/>
      <c r="M73" s="26" t="s">
        <v>80</v>
      </c>
      <c r="N73" s="54" t="str">
        <f>""&amp;Data!B79&amp;"("&amp;TEXT(Data!C79,"0%")&amp;")"</f>
        <v>0(0%)</v>
      </c>
    </row>
    <row r="76" spans="5:21" ht="15" thickBot="1" x14ac:dyDescent="0.4"/>
    <row r="77" spans="5:21" ht="15.5" thickTop="1" thickBot="1" x14ac:dyDescent="0.4">
      <c r="G77" s="67" t="s">
        <v>78</v>
      </c>
      <c r="H77" s="68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5" t="s">
        <v>84</v>
      </c>
      <c r="S77" s="66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2(200%)</v>
      </c>
      <c r="H79" s="18" t="str">
        <f>""&amp;Data!B60&amp;"("&amp;TEXT(Data!C60,"0%")&amp;")"</f>
        <v>65(6500%)</v>
      </c>
      <c r="I79" s="29"/>
      <c r="J79" s="29"/>
      <c r="K79" s="18" t="str">
        <f>""&amp;Data!B68&amp;"("&amp;TEXT(Data!C68,"0%")&amp;")"</f>
        <v>0(0%)</v>
      </c>
      <c r="L79" s="19" t="str">
        <f>""&amp;Data!B67&amp;"("&amp;TEXT(Data!C67,"0%")&amp;")"</f>
        <v>49(4900%)</v>
      </c>
      <c r="M79" s="29"/>
      <c r="N79" s="18" t="str">
        <f>""&amp;Data!B76&amp;"("&amp;TEXT(Data!C76,"0%")&amp;")"</f>
        <v>2(200%)</v>
      </c>
      <c r="O79" s="19" t="str">
        <f>""&amp;Data!B75&amp;"("&amp;TEXT(Data!C75,"0%")&amp;")"</f>
        <v>13(1300%)</v>
      </c>
      <c r="P79" s="29"/>
      <c r="Q79" s="28"/>
      <c r="R79" s="16" t="str">
        <f>""&amp;Data!B55&amp;"("&amp;TEXT(Data!C55,"0%")&amp;")"</f>
        <v>3(6%)</v>
      </c>
      <c r="S79" s="38" t="str">
        <f>""&amp;Data!B54&amp;"("&amp;TEXT(Data!C54,"0%")&amp;")"</f>
        <v>44(90%)</v>
      </c>
      <c r="T79" s="9"/>
      <c r="U79" s="9"/>
    </row>
    <row r="80" spans="5:21" ht="15" thickTop="1" x14ac:dyDescent="0.35"/>
    <row r="84" spans="11:19" x14ac:dyDescent="0.35">
      <c r="R84" s="61" t="s">
        <v>105</v>
      </c>
      <c r="S84" s="61"/>
    </row>
    <row r="85" spans="11:19" ht="15" thickBot="1" x14ac:dyDescent="0.4">
      <c r="R85" t="s">
        <v>103</v>
      </c>
      <c r="S85" t="s">
        <v>104</v>
      </c>
    </row>
    <row r="86" spans="11:19" ht="15.5" thickTop="1" thickBot="1" x14ac:dyDescent="0.4">
      <c r="K86" s="39" t="s">
        <v>53</v>
      </c>
      <c r="L86" s="40"/>
      <c r="M86" s="41"/>
      <c r="N86" s="28"/>
      <c r="Q86" t="s">
        <v>101</v>
      </c>
      <c r="R86" s="1"/>
      <c r="S86" s="1"/>
    </row>
    <row r="87" spans="11:19" ht="15.5" thickTop="1" thickBot="1" x14ac:dyDescent="0.4">
      <c r="K87" s="58" t="str">
        <f>""&amp;Data!B83&amp;"("&amp;TEXT(Data!C83,"0%")&amp;")"</f>
        <v>275(100%)</v>
      </c>
      <c r="L87" s="59"/>
      <c r="M87" s="60"/>
      <c r="N87" s="28"/>
      <c r="Q87" t="s">
        <v>102</v>
      </c>
      <c r="R87" s="1"/>
      <c r="S87" s="1"/>
    </row>
    <row r="88" spans="11:19" ht="15" thickTop="1" x14ac:dyDescent="0.35">
      <c r="K88" s="28"/>
      <c r="L88" s="29"/>
      <c r="M88" s="28"/>
      <c r="N88" s="28"/>
    </row>
    <row r="89" spans="11:19" ht="15" thickBot="1" x14ac:dyDescent="0.4"/>
    <row r="90" spans="11:19" ht="15" thickBot="1" x14ac:dyDescent="0.4">
      <c r="N90" s="30" t="s">
        <v>88</v>
      </c>
      <c r="O90" s="51" t="str">
        <f>""&amp;Data!B87&amp;"("&amp;TEXT(Data!C87,"0%")&amp;")"</f>
        <v>1(0%)</v>
      </c>
    </row>
    <row r="91" spans="11:19" ht="15" thickBot="1" x14ac:dyDescent="0.4"/>
    <row r="92" spans="11:19" ht="15.5" thickTop="1" thickBot="1" x14ac:dyDescent="0.4">
      <c r="L92" s="62" t="s">
        <v>54</v>
      </c>
      <c r="M92" s="63"/>
      <c r="N92" s="64"/>
    </row>
    <row r="93" spans="11:19" ht="15.5" thickTop="1" thickBot="1" x14ac:dyDescent="0.4">
      <c r="L93" s="18" t="s">
        <v>79</v>
      </c>
      <c r="M93" s="19" t="s">
        <v>44</v>
      </c>
      <c r="N93" s="44" t="s">
        <v>98</v>
      </c>
      <c r="R93" s="61" t="s">
        <v>106</v>
      </c>
      <c r="S93" s="61"/>
    </row>
    <row r="94" spans="11:19" ht="15.5" thickTop="1" thickBot="1" x14ac:dyDescent="0.4">
      <c r="L94" s="16" t="str">
        <f>""&amp;Data!B86&amp;"("&amp;TEXT(Data!C86,"0%")&amp;")"</f>
        <v>11(4%)</v>
      </c>
      <c r="M94" s="38" t="str">
        <f>""&amp;Data!B85&amp;"("&amp;TEXT(Data!C85,"0%")&amp;")"</f>
        <v>235(100%)</v>
      </c>
      <c r="N94" s="38" t="str">
        <f>""&amp;Data!B88&amp;"("&amp;TEXT(Data!C88,"0%")&amp;")"</f>
        <v>14(6%)</v>
      </c>
      <c r="R94" t="s">
        <v>103</v>
      </c>
      <c r="S94" t="s">
        <v>104</v>
      </c>
    </row>
    <row r="95" spans="11:19" ht="15" thickTop="1" x14ac:dyDescent="0.35">
      <c r="Q95" t="s">
        <v>101</v>
      </c>
      <c r="R95" s="1"/>
      <c r="S95" s="1"/>
    </row>
    <row r="96" spans="11:19" x14ac:dyDescent="0.35">
      <c r="Q96" t="s">
        <v>102</v>
      </c>
      <c r="R96" s="1"/>
      <c r="S96" s="1"/>
    </row>
    <row r="101" spans="17:19" x14ac:dyDescent="0.35">
      <c r="R101" s="61" t="s">
        <v>107</v>
      </c>
      <c r="S101" s="61"/>
    </row>
    <row r="102" spans="17:19" x14ac:dyDescent="0.35">
      <c r="R102" t="s">
        <v>103</v>
      </c>
      <c r="S102" t="s">
        <v>104</v>
      </c>
    </row>
    <row r="103" spans="17:19" x14ac:dyDescent="0.35">
      <c r="Q103" t="s">
        <v>101</v>
      </c>
      <c r="R103" s="1"/>
      <c r="S103" s="1"/>
    </row>
    <row r="104" spans="17:19" x14ac:dyDescent="0.35">
      <c r="Q104" t="s">
        <v>102</v>
      </c>
      <c r="R104" s="1"/>
      <c r="S104" s="1"/>
    </row>
  </sheetData>
  <mergeCells count="16">
    <mergeCell ref="R101:S101"/>
    <mergeCell ref="R77:S77"/>
    <mergeCell ref="G77:H77"/>
    <mergeCell ref="L21:M21"/>
    <mergeCell ref="L6:M6"/>
    <mergeCell ref="L7:M7"/>
    <mergeCell ref="L12:M12"/>
    <mergeCell ref="L13:M13"/>
    <mergeCell ref="L22:M22"/>
    <mergeCell ref="L26:M26"/>
    <mergeCell ref="L27:M27"/>
    <mergeCell ref="R65:S65"/>
    <mergeCell ref="K87:M87"/>
    <mergeCell ref="R84:S84"/>
    <mergeCell ref="L92:N92"/>
    <mergeCell ref="R93:S9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opLeftCell="A79" workbookViewId="0">
      <selection activeCell="G103" sqref="G103"/>
    </sheetView>
  </sheetViews>
  <sheetFormatPr defaultRowHeight="14.5" x14ac:dyDescent="0.35"/>
  <cols>
    <col min="1" max="1" width="39.26953125" customWidth="1" collapsed="1"/>
    <col min="3" max="3" width="8.7265625" style="8" collapsed="1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390</v>
      </c>
      <c r="C3" s="7"/>
    </row>
    <row r="4" spans="1:3" x14ac:dyDescent="0.35">
      <c r="A4" s="1" t="s">
        <v>1</v>
      </c>
      <c r="B4" s="1">
        <v>343</v>
      </c>
      <c r="C4" s="7">
        <f>B4/B3</f>
        <v>0.87948717948717947</v>
      </c>
    </row>
    <row r="5" spans="1:3" x14ac:dyDescent="0.35">
      <c r="A5" s="1" t="s">
        <v>2</v>
      </c>
      <c r="B5" s="1">
        <v>1</v>
      </c>
      <c r="C5" s="7">
        <f>B5/B4</f>
        <v>2.9154518950437317E-3</v>
      </c>
    </row>
    <row r="6" spans="1:3" x14ac:dyDescent="0.35">
      <c r="A6" s="2" t="s">
        <v>3</v>
      </c>
      <c r="B6" s="1">
        <v>51</v>
      </c>
      <c r="C6" s="7">
        <f>B6/B5</f>
        <v>51</v>
      </c>
    </row>
    <row r="7" spans="1:3" x14ac:dyDescent="0.35">
      <c r="A7" s="2" t="s">
        <v>4</v>
      </c>
      <c r="B7" s="1">
        <v>19</v>
      </c>
      <c r="C7" s="7">
        <f>B7/B5</f>
        <v>19</v>
      </c>
    </row>
    <row r="8" spans="1:3" x14ac:dyDescent="0.35">
      <c r="A8" s="2" t="s">
        <v>5</v>
      </c>
      <c r="B8" s="1">
        <v>20</v>
      </c>
      <c r="C8" s="7">
        <f>B8/B5</f>
        <v>20</v>
      </c>
    </row>
    <row r="9" spans="1:3" x14ac:dyDescent="0.35">
      <c r="A9" s="2" t="s">
        <v>6</v>
      </c>
      <c r="B9" s="1">
        <v>6</v>
      </c>
      <c r="C9" s="7">
        <f>B9/B5</f>
        <v>6</v>
      </c>
    </row>
    <row r="10" spans="1:3" x14ac:dyDescent="0.35">
      <c r="A10" s="2" t="s">
        <v>7</v>
      </c>
      <c r="B10" s="1">
        <v>2</v>
      </c>
      <c r="C10" s="7">
        <f>B10/B5</f>
        <v>2</v>
      </c>
    </row>
    <row r="11" spans="1:3" x14ac:dyDescent="0.35">
      <c r="A11" s="3" t="s">
        <v>8</v>
      </c>
      <c r="B11" s="1">
        <v>244</v>
      </c>
      <c r="C11" s="7">
        <f>B11/B4</f>
        <v>0.71137026239067058</v>
      </c>
    </row>
    <row r="12" spans="1:3" x14ac:dyDescent="0.35">
      <c r="A12" s="3" t="s">
        <v>9</v>
      </c>
      <c r="B12" s="1">
        <v>4</v>
      </c>
      <c r="C12" s="7">
        <f>B12/B11</f>
        <v>1.6393442622950821E-2</v>
      </c>
    </row>
    <row r="13" spans="1:3" x14ac:dyDescent="0.35">
      <c r="A13" s="3" t="s">
        <v>95</v>
      </c>
      <c r="B13" s="1">
        <v>244</v>
      </c>
      <c r="C13" s="7">
        <f>B13/B12</f>
        <v>61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244</v>
      </c>
      <c r="C18" s="7"/>
    </row>
    <row r="19" spans="1:3" x14ac:dyDescent="0.35">
      <c r="A19" s="3" t="s">
        <v>15</v>
      </c>
      <c r="B19" s="1">
        <v>886</v>
      </c>
      <c r="C19" s="7"/>
    </row>
    <row r="20" spans="1:3" x14ac:dyDescent="0.35">
      <c r="A20" s="3" t="s">
        <v>16</v>
      </c>
      <c r="B20" s="1">
        <v>234</v>
      </c>
      <c r="C20" s="7">
        <f>B20/B18</f>
        <v>0.95901639344262291</v>
      </c>
    </row>
    <row r="21" spans="1:3" x14ac:dyDescent="0.35">
      <c r="A21" s="3" t="s">
        <v>17</v>
      </c>
      <c r="B21" s="1">
        <f>B18-B20</f>
        <v>10</v>
      </c>
      <c r="C21" s="7">
        <f>B21/B18</f>
        <v>4.0983606557377046E-2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530</v>
      </c>
      <c r="C23" s="7">
        <f>B23/B19</f>
        <v>0.59819413092550788</v>
      </c>
    </row>
    <row r="24" spans="1:3" x14ac:dyDescent="0.35">
      <c r="A24" s="2" t="s">
        <v>20</v>
      </c>
      <c r="B24" s="1">
        <v>71</v>
      </c>
      <c r="C24" s="7">
        <f>B24/B19</f>
        <v>8.0135440180586909E-2</v>
      </c>
    </row>
    <row r="25" spans="1:3" x14ac:dyDescent="0.35">
      <c r="A25" s="2" t="s">
        <v>21</v>
      </c>
      <c r="B25" s="1">
        <v>37</v>
      </c>
      <c r="C25" s="7">
        <f>B25/B19</f>
        <v>4.17607223476298E-2</v>
      </c>
    </row>
    <row r="26" spans="1:3" x14ac:dyDescent="0.35">
      <c r="A26" s="2" t="s">
        <v>22</v>
      </c>
      <c r="B26" s="1">
        <v>9</v>
      </c>
      <c r="C26" s="7">
        <f>B26/B19</f>
        <v>1.0158013544018058E-2</v>
      </c>
    </row>
    <row r="27" spans="1:3" x14ac:dyDescent="0.35">
      <c r="A27" s="2" t="s">
        <v>23</v>
      </c>
      <c r="B27" s="1">
        <v>4</v>
      </c>
      <c r="C27" s="7">
        <f>B27/B19</f>
        <v>4.5146726862302479E-3</v>
      </c>
    </row>
    <row r="28" spans="1:3" x14ac:dyDescent="0.35">
      <c r="A28" s="2" t="s">
        <v>24</v>
      </c>
      <c r="B28" s="1">
        <v>92</v>
      </c>
      <c r="C28" s="7">
        <f>B28/B19</f>
        <v>0.10383747178329571</v>
      </c>
    </row>
    <row r="29" spans="1:3" x14ac:dyDescent="0.35">
      <c r="A29" s="2" t="s">
        <v>25</v>
      </c>
      <c r="B29" s="1">
        <v>15</v>
      </c>
      <c r="C29" s="7">
        <f>B29/B19</f>
        <v>1.6930022573363433E-2</v>
      </c>
    </row>
    <row r="30" spans="1:3" x14ac:dyDescent="0.35">
      <c r="A30" s="2" t="s">
        <v>26</v>
      </c>
      <c r="B30" s="1">
        <v>15</v>
      </c>
      <c r="C30" s="7">
        <f>B30/B19</f>
        <v>1.6930022573363433E-2</v>
      </c>
    </row>
    <row r="31" spans="1:3" x14ac:dyDescent="0.35">
      <c r="A31" s="2" t="s">
        <v>27</v>
      </c>
      <c r="B31" s="1">
        <v>2</v>
      </c>
      <c r="C31" s="7">
        <f>B31/B19</f>
        <v>2.257336343115124E-3</v>
      </c>
    </row>
    <row r="32" spans="1:3" x14ac:dyDescent="0.35">
      <c r="A32" s="3" t="s">
        <v>74</v>
      </c>
      <c r="B32" s="1">
        <v>525</v>
      </c>
      <c r="C32" s="7"/>
    </row>
    <row r="33" spans="1:3" x14ac:dyDescent="0.35">
      <c r="A33" s="3" t="s">
        <v>28</v>
      </c>
      <c r="B33" s="1">
        <v>1</v>
      </c>
      <c r="C33" s="7">
        <f>B33/B19</f>
        <v>1.128668171557562E-3</v>
      </c>
    </row>
    <row r="34" spans="1:3" x14ac:dyDescent="0.35">
      <c r="A34" s="2" t="s">
        <v>29</v>
      </c>
      <c r="B34" s="1">
        <v>195</v>
      </c>
      <c r="C34" s="7">
        <f>B34/B33</f>
        <v>195</v>
      </c>
    </row>
    <row r="35" spans="1:3" x14ac:dyDescent="0.35">
      <c r="A35" s="2" t="s">
        <v>30</v>
      </c>
      <c r="B35" s="1">
        <v>8</v>
      </c>
      <c r="C35" s="7">
        <f>B35/B33</f>
        <v>8</v>
      </c>
    </row>
    <row r="36" spans="1:3" x14ac:dyDescent="0.35">
      <c r="A36" s="2" t="s">
        <v>55</v>
      </c>
      <c r="B36" s="1">
        <v>5</v>
      </c>
      <c r="C36" s="7">
        <f>B36/B33</f>
        <v>5</v>
      </c>
    </row>
    <row r="37" spans="1:3" x14ac:dyDescent="0.35">
      <c r="A37" s="2" t="s">
        <v>31</v>
      </c>
      <c r="B37" s="1">
        <v>4</v>
      </c>
      <c r="C37" s="7">
        <f>B37/B33</f>
        <v>4</v>
      </c>
    </row>
    <row r="38" spans="1:3" x14ac:dyDescent="0.35">
      <c r="A38" s="3" t="s">
        <v>32</v>
      </c>
      <c r="B38" s="1">
        <f>B39+B42</f>
        <v>321</v>
      </c>
      <c r="C38" s="7">
        <f>B38/B19</f>
        <v>0.36230248306997742</v>
      </c>
    </row>
    <row r="39" spans="1:3" x14ac:dyDescent="0.35">
      <c r="A39" s="2" t="s">
        <v>97</v>
      </c>
      <c r="B39" s="1">
        <v>43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278</v>
      </c>
      <c r="C42" s="7">
        <f>B42/B38</f>
        <v>0.86604361370716509</v>
      </c>
    </row>
    <row r="43" spans="1:3" x14ac:dyDescent="0.35">
      <c r="A43" s="1" t="s">
        <v>35</v>
      </c>
      <c r="B43" s="1">
        <v>275</v>
      </c>
      <c r="C43" s="7">
        <f>B43/B42</f>
        <v>0.98920863309352514</v>
      </c>
    </row>
    <row r="44" spans="1:3" x14ac:dyDescent="0.35">
      <c r="A44" s="1" t="s">
        <v>36</v>
      </c>
      <c r="B44" s="1">
        <v>275</v>
      </c>
      <c r="C44" s="7">
        <f>B44/B42</f>
        <v>0.98920863309352514</v>
      </c>
    </row>
    <row r="45" spans="1:3" x14ac:dyDescent="0.35">
      <c r="A45" s="1" t="s">
        <v>37</v>
      </c>
      <c r="B45" s="1">
        <v>275</v>
      </c>
      <c r="C45" s="7">
        <f>B45/B42</f>
        <v>0.98920863309352514</v>
      </c>
    </row>
    <row r="46" spans="1:3" x14ac:dyDescent="0.35">
      <c r="A46" s="1" t="s">
        <v>38</v>
      </c>
      <c r="B46" s="1">
        <v>272</v>
      </c>
      <c r="C46" s="7">
        <f>B46/B42</f>
        <v>0.97841726618705038</v>
      </c>
    </row>
    <row r="47" spans="1:3" x14ac:dyDescent="0.35">
      <c r="A47" s="1" t="s">
        <v>39</v>
      </c>
      <c r="B47" s="1">
        <f>B48+B49</f>
        <v>281</v>
      </c>
      <c r="C47" s="7">
        <f>B47/B42</f>
        <v>1.0107913669064748</v>
      </c>
    </row>
    <row r="48" spans="1:3" x14ac:dyDescent="0.35">
      <c r="A48" s="2" t="s">
        <v>40</v>
      </c>
      <c r="B48" s="1">
        <v>49</v>
      </c>
      <c r="C48" s="7">
        <f>B48/B47</f>
        <v>0.17437722419928825</v>
      </c>
    </row>
    <row r="49" spans="1:3" x14ac:dyDescent="0.35">
      <c r="A49" s="2" t="s">
        <v>41</v>
      </c>
      <c r="B49" s="1">
        <v>232</v>
      </c>
      <c r="C49" s="7">
        <f>B49/B47</f>
        <v>0.82562277580071175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2.0408163265306121E-2</v>
      </c>
    </row>
    <row r="54" spans="1:3" x14ac:dyDescent="0.35">
      <c r="A54" s="2" t="s">
        <v>44</v>
      </c>
      <c r="B54" s="1">
        <v>44</v>
      </c>
      <c r="C54" s="7">
        <f>B54/B48</f>
        <v>0.89795918367346939</v>
      </c>
    </row>
    <row r="55" spans="1:3" x14ac:dyDescent="0.35">
      <c r="A55" s="2" t="s">
        <v>45</v>
      </c>
      <c r="B55" s="1">
        <v>3</v>
      </c>
      <c r="C55" s="7">
        <f>B55/B48</f>
        <v>6.1224489795918366E-2</v>
      </c>
    </row>
    <row r="56" spans="1:3" x14ac:dyDescent="0.35">
      <c r="A56" s="2" t="s">
        <v>49</v>
      </c>
      <c r="B56" s="1">
        <v>0</v>
      </c>
      <c r="C56" s="7">
        <f>B56/B48</f>
        <v>0</v>
      </c>
    </row>
    <row r="57" spans="1:3" x14ac:dyDescent="0.35">
      <c r="A57" s="2" t="s">
        <v>87</v>
      </c>
      <c r="B57" s="1">
        <v>2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65</v>
      </c>
      <c r="C60" s="7">
        <f>B60/B59</f>
        <v>65</v>
      </c>
    </row>
    <row r="61" spans="1:3" x14ac:dyDescent="0.35">
      <c r="A61" s="2" t="s">
        <v>45</v>
      </c>
      <c r="B61" s="1">
        <v>2</v>
      </c>
      <c r="C61" s="7">
        <f>B61/B59</f>
        <v>2</v>
      </c>
    </row>
    <row r="62" spans="1:3" x14ac:dyDescent="0.35">
      <c r="A62" s="2" t="s">
        <v>48</v>
      </c>
      <c r="B62" s="1">
        <v>2</v>
      </c>
      <c r="C62" s="7">
        <f>B62/B59</f>
        <v>2</v>
      </c>
    </row>
    <row r="63" spans="1:3" x14ac:dyDescent="0.35">
      <c r="A63" s="2" t="s">
        <v>49</v>
      </c>
      <c r="B63" s="1">
        <v>0</v>
      </c>
      <c r="C63" s="7">
        <f>B63/B59</f>
        <v>0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49</v>
      </c>
      <c r="C67" s="7">
        <f>B67/B66</f>
        <v>49</v>
      </c>
    </row>
    <row r="68" spans="1:3" x14ac:dyDescent="0.35">
      <c r="A68" s="2" t="s">
        <v>45</v>
      </c>
      <c r="B68" s="1">
        <v>0</v>
      </c>
      <c r="C68" s="7">
        <f>B68/B66</f>
        <v>0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0</v>
      </c>
      <c r="C70" s="7">
        <f>B70/B66</f>
        <v>0</v>
      </c>
    </row>
    <row r="71" spans="1:3" x14ac:dyDescent="0.35">
      <c r="A71" s="2" t="s">
        <v>50</v>
      </c>
      <c r="B71" s="1">
        <v>0</v>
      </c>
      <c r="C71" s="7">
        <f>B71/B66</f>
        <v>0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13</v>
      </c>
      <c r="C75" s="7">
        <f>B75/B74</f>
        <v>13</v>
      </c>
    </row>
    <row r="76" spans="1:3" x14ac:dyDescent="0.35">
      <c r="A76" s="2" t="s">
        <v>45</v>
      </c>
      <c r="B76" s="1">
        <v>2</v>
      </c>
      <c r="C76" s="7">
        <f>B76/B74</f>
        <v>2</v>
      </c>
    </row>
    <row r="77" spans="1:3" x14ac:dyDescent="0.35">
      <c r="A77" s="2" t="s">
        <v>48</v>
      </c>
      <c r="B77" s="1">
        <v>0</v>
      </c>
      <c r="C77" s="7">
        <f>B77/B74</f>
        <v>0</v>
      </c>
    </row>
    <row r="78" spans="1:3" x14ac:dyDescent="0.35">
      <c r="A78" s="2" t="s">
        <v>49</v>
      </c>
      <c r="B78" s="1">
        <v>0</v>
      </c>
      <c r="C78" s="7">
        <f>B78/B74</f>
        <v>0</v>
      </c>
    </row>
    <row r="79" spans="1:3" x14ac:dyDescent="0.35">
      <c r="A79" s="2" t="s">
        <v>50</v>
      </c>
      <c r="B79" s="1">
        <v>0</v>
      </c>
      <c r="C79" s="7">
        <f>B79/B74</f>
        <v>0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275</v>
      </c>
      <c r="C83" s="7">
        <f>B83/B44</f>
        <v>1</v>
      </c>
    </row>
    <row r="84" spans="1:3" x14ac:dyDescent="0.35">
      <c r="A84" s="3" t="s">
        <v>54</v>
      </c>
      <c r="B84" s="1">
        <f>B85+B87</f>
        <v>236</v>
      </c>
      <c r="C84" s="7"/>
    </row>
    <row r="85" spans="1:3" x14ac:dyDescent="0.35">
      <c r="A85" s="2" t="s">
        <v>44</v>
      </c>
      <c r="B85" s="1">
        <v>235</v>
      </c>
      <c r="C85" s="7">
        <f>B85/B84</f>
        <v>0.99576271186440679</v>
      </c>
    </row>
    <row r="86" spans="1:3" x14ac:dyDescent="0.35">
      <c r="A86" s="2" t="s">
        <v>45</v>
      </c>
      <c r="B86" s="1">
        <v>11</v>
      </c>
      <c r="C86" s="7">
        <f>B86/B83</f>
        <v>0.04</v>
      </c>
    </row>
    <row r="87" spans="1:3" ht="15" thickBot="1" x14ac:dyDescent="0.4">
      <c r="A87" s="45" t="s">
        <v>88</v>
      </c>
      <c r="B87" s="46">
        <v>1</v>
      </c>
      <c r="C87" s="47">
        <f>B87/B84</f>
        <v>4.2372881355932203E-3</v>
      </c>
    </row>
    <row r="88" spans="1:3" ht="15.5" thickTop="1" thickBot="1" x14ac:dyDescent="0.4">
      <c r="A88" s="48" t="s">
        <v>99</v>
      </c>
      <c r="B88" s="49">
        <v>14</v>
      </c>
      <c r="C88" s="50">
        <f>B88/B84</f>
        <v>5.9322033898305086E-2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23.390225563909773</v>
      </c>
    </row>
    <row r="99" spans="1:2" x14ac:dyDescent="0.35">
      <c r="A99" s="1" t="s">
        <v>91</v>
      </c>
      <c r="B99" s="1">
        <v>23</v>
      </c>
    </row>
    <row r="100" spans="1:2" x14ac:dyDescent="0.35">
      <c r="A100" s="1" t="s">
        <v>92</v>
      </c>
      <c r="B100" s="1">
        <v>12</v>
      </c>
    </row>
    <row r="101" spans="1:2" x14ac:dyDescent="0.35">
      <c r="A101" s="1" t="s">
        <v>93</v>
      </c>
      <c r="B101" s="1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Kuhle Fiphaza</cp:lastModifiedBy>
  <dcterms:created xsi:type="dcterms:W3CDTF">2024-04-29T06:29:05Z</dcterms:created>
  <dcterms:modified xsi:type="dcterms:W3CDTF">2024-10-08T08:00:26Z</dcterms:modified>
</cp:coreProperties>
</file>