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.Fiphaza\Documents\R Projects\TB-OMNI\Data\"/>
    </mc:Choice>
  </mc:AlternateContent>
  <xr:revisionPtr revIDLastSave="0" documentId="13_ncr:1_{78DE1782-DB6A-46A5-A182-504624C44E1D}" xr6:coauthVersionLast="47" xr6:coauthVersionMax="47" xr10:uidLastSave="{00000000-0000-0000-0000-000000000000}"/>
  <bookViews>
    <workbookView xWindow="-110" yWindow="-110" windowWidth="19420" windowHeight="11620" tabRatio="636" xr2:uid="{98EC54E8-8BBE-4A34-8647-A8FA65B28CA8}"/>
  </bookViews>
  <sheets>
    <sheet name="Consort Char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2" l="1"/>
  <c r="C32" i="1"/>
  <c r="M47" i="2" s="1"/>
  <c r="C18" i="1"/>
  <c r="L40" i="2"/>
  <c r="B18" i="1"/>
  <c r="B20" i="1"/>
  <c r="C12" i="1"/>
  <c r="C13" i="1"/>
  <c r="L27" i="2" s="1"/>
  <c r="C56" i="1"/>
  <c r="Q71" i="2" s="1"/>
  <c r="C55" i="1"/>
  <c r="R79" i="2" s="1"/>
  <c r="C54" i="1"/>
  <c r="S79" i="2" s="1"/>
  <c r="B38" i="1"/>
  <c r="C42" i="1" s="1"/>
  <c r="M61" i="2" s="1"/>
  <c r="P57" i="2"/>
  <c r="H35" i="2"/>
  <c r="Q72" i="2"/>
  <c r="N79" i="2"/>
  <c r="H79" i="2"/>
  <c r="G79" i="2"/>
  <c r="J73" i="2"/>
  <c r="M32" i="2"/>
  <c r="H36" i="2"/>
  <c r="C86" i="1"/>
  <c r="L94" i="2" s="1"/>
  <c r="P51" i="2"/>
  <c r="P50" i="2"/>
  <c r="P49" i="2"/>
  <c r="P37" i="2"/>
  <c r="P36" i="2"/>
  <c r="P35" i="2"/>
  <c r="P34" i="2"/>
  <c r="H34" i="2"/>
  <c r="P19" i="2"/>
  <c r="P18" i="2"/>
  <c r="P17" i="2"/>
  <c r="P16" i="2"/>
  <c r="P15" i="2"/>
  <c r="L7" i="2"/>
  <c r="B47" i="1"/>
  <c r="C49" i="1" s="1"/>
  <c r="S67" i="2" s="1"/>
  <c r="C36" i="1"/>
  <c r="C83" i="1"/>
  <c r="K87" i="2" s="1"/>
  <c r="C79" i="1"/>
  <c r="N73" i="2" s="1"/>
  <c r="C78" i="1"/>
  <c r="N72" i="2" s="1"/>
  <c r="C77" i="1"/>
  <c r="N71" i="2" s="1"/>
  <c r="C76" i="1"/>
  <c r="C75" i="1"/>
  <c r="O79" i="2" s="1"/>
  <c r="C71" i="1"/>
  <c r="C70" i="1"/>
  <c r="J72" i="2" s="1"/>
  <c r="C69" i="1"/>
  <c r="J71" i="2" s="1"/>
  <c r="C68" i="1"/>
  <c r="K79" i="2" s="1"/>
  <c r="C67" i="1"/>
  <c r="L79" i="2" s="1"/>
  <c r="C64" i="1"/>
  <c r="F73" i="2" s="1"/>
  <c r="C63" i="1"/>
  <c r="F72" i="2" s="1"/>
  <c r="C62" i="1"/>
  <c r="F71" i="2" s="1"/>
  <c r="C61" i="1"/>
  <c r="C60" i="1"/>
  <c r="C53" i="1"/>
  <c r="C46" i="1"/>
  <c r="N66" i="2" s="1"/>
  <c r="C45" i="1"/>
  <c r="M66" i="2" s="1"/>
  <c r="C44" i="1"/>
  <c r="L66" i="2" s="1"/>
  <c r="C43" i="1"/>
  <c r="K66" i="2" s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M40" i="2" s="1"/>
  <c r="C21" i="1"/>
  <c r="P29" i="2"/>
  <c r="C11" i="1"/>
  <c r="L22" i="2" s="1"/>
  <c r="C10" i="1"/>
  <c r="C9" i="1"/>
  <c r="C8" i="1"/>
  <c r="C7" i="1"/>
  <c r="C6" i="1"/>
  <c r="C5" i="1"/>
  <c r="C4" i="1"/>
  <c r="L13" i="2" s="1"/>
  <c r="L32" i="2" l="1"/>
  <c r="C20" i="1"/>
  <c r="L47" i="2" s="1"/>
  <c r="L54" i="2"/>
  <c r="C38" i="1"/>
  <c r="M54" i="2" s="1"/>
  <c r="C47" i="1"/>
  <c r="C48" i="1"/>
  <c r="R67" i="2" s="1"/>
  <c r="L61" i="2" l="1"/>
  <c r="B84" i="1"/>
  <c r="C87" i="1" l="1"/>
  <c r="O90" i="2" s="1"/>
  <c r="C88" i="1"/>
  <c r="N94" i="2" s="1"/>
  <c r="C85" i="1"/>
  <c r="M94" i="2" s="1"/>
</calcChain>
</file>

<file path=xl/sharedStrings.xml><?xml version="1.0" encoding="utf-8"?>
<sst xmlns="http://schemas.openxmlformats.org/spreadsheetml/2006/main" count="186" uniqueCount="112">
  <si>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</si>
  <si>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</si>
  <si>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</si>
  <si>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</si>
  <si>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</si>
  <si>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</si>
  <si>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</si>
  <si>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</si>
  <si>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</si>
  <si>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</si>
  <si>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</si>
  <si>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</si>
  <si>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</si>
  <si>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</si>
  <si>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</si>
  <si>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</si>
  <si>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</si>
  <si>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</si>
  <si>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</si>
  <si>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</si>
  <si>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</si>
  <si>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</si>
  <si>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</si>
  <si>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</si>
  <si>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</si>
  <si>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</si>
  <si>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</si>
  <si>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</si>
  <si>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</si>
  <si>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</si>
  <si>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</si>
  <si>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</si>
  <si>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</si>
  <si>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</si>
  <si>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</si>
  <si>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</si>
  <si>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</si>
  <si>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</si>
  <si>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</si>
  <si>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</si>
  <si>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</si>
  <si>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</si>
  <si>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</si>
  <si>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</si>
  <si>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</si>
  <si>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</si>
  <si>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</si>
  <si>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</si>
  <si>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</si>
  <si>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</si>
  <si>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</si>
  <si>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</si>
  <si>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</si>
  <si>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</si>
  <si>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</si>
  <si>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</si>
  <si>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</si>
  <si>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</si>
  <si>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</si>
  <si>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</si>
  <si>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</si>
  <si>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</si>
  <si>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</si>
  <si>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</si>
  <si>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</si>
  <si>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</si>
  <si>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</si>
  <si>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</si>
  <si>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</si>
  <si>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</si>
  <si>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</si>
  <si>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</si>
  <si>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</si>
  <si>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</si>
  <si>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</si>
  <si>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</si>
  <si>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</si>
  <si>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</si>
  <si>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</si>
  <si>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</si>
  <si>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</si>
  <si>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</si>
  <si>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</si>
  <si>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</si>
  <si>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</si>
  <si>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</si>
  <si>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</si>
  <si>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</si>
  <si>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</si>
  <si>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</si>
  <si>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</si>
  <si>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</si>
  <si>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</si>
  <si>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</si>
  <si>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</si>
  <si>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</si>
  <si>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</si>
  <si>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</si>
  <si>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</si>
  <si>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</si>
  <si>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</si>
  <si>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</si>
  <si>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</si>
  <si>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</si>
  <si>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</si>
  <si>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</si>
  <si>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</si>
  <si>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</si>
  <si>
    <t>02:26:53</t>
  </si>
  <si>
    <t>01:54:00</t>
  </si>
  <si>
    <t>00:38:00</t>
  </si>
  <si>
    <t>15:31:00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</si>
</sst>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2" fillId="8" borderId="10" xfId="0" applyFont="1" applyFill="1" applyBorder="1"/>
    <xf numFmtId="0" fontId="2" fillId="8" borderId="11" xfId="0" applyFont="1" applyFill="1" applyBorder="1" applyAlignment="1">
      <alignment horizontal="right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2" xfId="0" applyFont="1" applyFill="1" applyBorder="1"/>
    <xf numFmtId="0" fontId="2" fillId="8" borderId="13" xfId="0" applyFont="1" applyFill="1" applyBorder="1" applyAlignment="1">
      <alignment horizontal="right"/>
    </xf>
    <xf numFmtId="0" fontId="2" fillId="8" borderId="14" xfId="0" applyFont="1" applyFill="1" applyBorder="1"/>
    <xf numFmtId="0" fontId="2" fillId="8" borderId="15" xfId="0" applyFont="1" applyFill="1" applyBorder="1" applyAlignment="1">
      <alignment horizontal="right"/>
    </xf>
    <xf numFmtId="0" fontId="2" fillId="8" borderId="17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8" xfId="0" applyFont="1" applyFill="1" applyBorder="1"/>
    <xf numFmtId="0" fontId="2" fillId="8" borderId="5" xfId="0" applyFont="1" applyFill="1" applyBorder="1"/>
    <xf numFmtId="0" fontId="2" fillId="8" borderId="16" xfId="0" applyFont="1" applyFill="1" applyBorder="1"/>
    <xf numFmtId="0" fontId="2" fillId="8" borderId="17" xfId="0" applyFont="1" applyFill="1" applyBorder="1"/>
    <xf numFmtId="0" fontId="3" fillId="8" borderId="6" xfId="0" applyFont="1" applyFill="1" applyBorder="1"/>
    <xf numFmtId="0" fontId="2" fillId="8" borderId="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D5:U104"/>
  <sheetViews>
    <sheetView showGridLines="0" tabSelected="1" topLeftCell="B63" zoomScale="70" zoomScaleNormal="70" workbookViewId="0">
      <selection activeCell="S52" sqref="S52"/>
    </sheetView>
  </sheetViews>
  <sheetFormatPr defaultRowHeight="14.5" x14ac:dyDescent="0.35"/>
  <cols>
    <col min="5" max="5" width="10.453125" customWidth="1" collapsed="1"/>
    <col min="7" max="7" width="12.26953125" bestFit="1" customWidth="1" collapsed="1"/>
    <col min="8" max="8" width="9.7265625" bestFit="1" customWidth="1" collapsed="1"/>
    <col min="9" max="9" width="9.7265625" customWidth="1" collapsed="1"/>
    <col min="11" max="11" width="13.08984375" customWidth="1" collapsed="1"/>
    <col min="12" max="12" width="15.1796875" style="9" customWidth="1" collapsed="1"/>
    <col min="13" max="13" width="15.1796875" customWidth="1" collapsed="1"/>
    <col min="14" max="14" width="14.6328125" customWidth="1" collapsed="1"/>
    <col min="15" max="15" width="24.81640625" customWidth="1" collapsed="1"/>
    <col min="16" max="16" width="10.26953125" customWidth="1" collapsed="1"/>
    <col min="18" max="18" width="14.90625" customWidth="1" collapsed="1"/>
    <col min="19" max="19" width="14.81640625" customWidth="1" collapsed="1"/>
    <col min="21" max="21" width="9.7265625" bestFit="1" customWidth="1" collapsed="1"/>
  </cols>
  <sheetData>
    <row r="5" spans="12:16" ht="15" thickBot="1" x14ac:dyDescent="0.4"/>
    <row r="6" spans="12:16" ht="15.5" thickTop="1" thickBot="1" x14ac:dyDescent="0.4">
      <c r="L6" s="73" t="s">
        <v>65</v>
      </c>
      <c r="M6" s="74"/>
      <c r="N6" s="26"/>
      <c r="O6" s="26"/>
      <c r="P6" s="26"/>
    </row>
    <row r="7" spans="12:16" ht="15.5" thickTop="1" thickBot="1" x14ac:dyDescent="0.4">
      <c r="L7" s="75">
        <f>Data!B3</f>
        <v>393</v>
      </c>
      <c r="M7" s="76"/>
      <c r="N7" s="26"/>
      <c r="O7" s="26"/>
      <c r="P7" s="26"/>
    </row>
    <row r="8" spans="12:16" ht="15" thickTop="1" x14ac:dyDescent="0.35">
      <c r="L8" s="27"/>
      <c r="M8" s="26"/>
      <c r="N8" s="26"/>
      <c r="O8" s="26"/>
      <c r="P8" s="26"/>
    </row>
    <row r="9" spans="12:16" x14ac:dyDescent="0.35">
      <c r="L9" s="27"/>
      <c r="M9" s="26"/>
      <c r="N9" s="26"/>
      <c r="O9" s="26"/>
      <c r="P9" s="26"/>
    </row>
    <row r="10" spans="12:16" x14ac:dyDescent="0.35">
      <c r="L10" s="27"/>
      <c r="M10" s="26"/>
      <c r="N10" s="26"/>
      <c r="O10" s="26"/>
      <c r="P10" s="26"/>
    </row>
    <row r="11" spans="12:16" ht="15" thickBot="1" x14ac:dyDescent="0.4">
      <c r="L11" s="27"/>
      <c r="M11" s="26"/>
      <c r="N11" s="26"/>
      <c r="O11" s="26"/>
      <c r="P11" s="26"/>
    </row>
    <row r="12" spans="12:16" ht="15.5" thickTop="1" thickBot="1" x14ac:dyDescent="0.4">
      <c r="L12" s="73" t="s">
        <v>56</v>
      </c>
      <c r="M12" s="74"/>
      <c r="N12" s="26"/>
      <c r="O12" s="26"/>
      <c r="P12" s="26"/>
    </row>
    <row r="13" spans="12:16" ht="15.5" thickTop="1" thickBot="1" x14ac:dyDescent="0.4">
      <c r="L13" s="75" t="str">
        <f>""&amp;Data!B4&amp;"("&amp;TEXT(Data!C4,"0%")&amp;")"</f>
        <v>346(88%)</v>
      </c>
      <c r="M13" s="76"/>
      <c r="N13" s="26"/>
      <c r="O13" s="26"/>
      <c r="P13" s="26"/>
    </row>
    <row r="14" spans="12:16" ht="15.5" thickTop="1" thickBot="1" x14ac:dyDescent="0.4">
      <c r="L14" s="27"/>
      <c r="M14" s="26"/>
      <c r="N14" s="26"/>
      <c r="O14" s="28" t="s">
        <v>59</v>
      </c>
      <c r="P14" s="29">
        <v>99</v>
      </c>
    </row>
    <row r="15" spans="12:16" x14ac:dyDescent="0.35">
      <c r="L15" s="27"/>
      <c r="M15" s="26"/>
      <c r="N15" s="26"/>
      <c r="O15" s="22" t="s">
        <v>60</v>
      </c>
      <c r="P15" s="23">
        <f>Data!B6</f>
        <v>51</v>
      </c>
    </row>
    <row r="16" spans="12:16" x14ac:dyDescent="0.35">
      <c r="L16" s="27"/>
      <c r="M16" s="26"/>
      <c r="N16" s="26"/>
      <c r="O16" s="22" t="s">
        <v>61</v>
      </c>
      <c r="P16" s="23">
        <f>Data!B7</f>
        <v>20</v>
      </c>
    </row>
    <row r="17" spans="12:16" x14ac:dyDescent="0.35">
      <c r="L17" s="27"/>
      <c r="M17" s="26"/>
      <c r="N17" s="26"/>
      <c r="O17" s="22" t="s">
        <v>62</v>
      </c>
      <c r="P17" s="23">
        <f>Data!B8</f>
        <v>20</v>
      </c>
    </row>
    <row r="18" spans="12:16" x14ac:dyDescent="0.35">
      <c r="L18" s="27"/>
      <c r="M18" s="26"/>
      <c r="N18" s="26"/>
      <c r="O18" s="22" t="s">
        <v>63</v>
      </c>
      <c r="P18" s="23">
        <f>Data!B9</f>
        <v>6</v>
      </c>
    </row>
    <row r="19" spans="12:16" ht="15" thickBot="1" x14ac:dyDescent="0.4">
      <c r="L19" s="27"/>
      <c r="M19" s="26"/>
      <c r="N19" s="26"/>
      <c r="O19" s="24" t="s">
        <v>64</v>
      </c>
      <c r="P19" s="25">
        <f>Data!B10</f>
        <v>2</v>
      </c>
    </row>
    <row r="20" spans="12:16" ht="15" thickBot="1" x14ac:dyDescent="0.4">
      <c r="L20" s="27"/>
      <c r="M20" s="26"/>
      <c r="N20" s="26"/>
      <c r="O20" s="26"/>
      <c r="P20" s="26"/>
    </row>
    <row r="21" spans="12:16" ht="15.5" thickTop="1" thickBot="1" x14ac:dyDescent="0.4">
      <c r="L21" s="73" t="s">
        <v>57</v>
      </c>
      <c r="M21" s="74"/>
      <c r="N21" s="26"/>
      <c r="O21" s="26"/>
      <c r="P21" s="26"/>
    </row>
    <row r="22" spans="12:16" ht="15.5" thickTop="1" thickBot="1" x14ac:dyDescent="0.4">
      <c r="L22" s="77" t="str">
        <f>""&amp;Data!B11&amp;"("&amp;TEXT(Data!C11,"0%")&amp;")"</f>
        <v>246(71%)</v>
      </c>
      <c r="M22" s="78"/>
      <c r="N22" s="26"/>
      <c r="O22" s="26"/>
      <c r="P22" s="26"/>
    </row>
    <row r="23" spans="12:16" ht="15" thickTop="1" x14ac:dyDescent="0.35">
      <c r="L23" s="27"/>
      <c r="M23" s="26"/>
      <c r="N23" s="26"/>
      <c r="O23" s="26"/>
      <c r="P23" s="26"/>
    </row>
    <row r="24" spans="12:16" x14ac:dyDescent="0.35">
      <c r="L24" s="27"/>
      <c r="M24" s="26"/>
      <c r="N24" s="26"/>
      <c r="O24" s="26"/>
      <c r="P24" s="26"/>
    </row>
    <row r="25" spans="12:16" ht="15" thickBot="1" x14ac:dyDescent="0.4">
      <c r="L25" s="27"/>
      <c r="M25" s="26"/>
      <c r="N25" s="26"/>
      <c r="O25" s="26"/>
      <c r="P25" s="26"/>
    </row>
    <row r="26" spans="12:16" ht="15.5" thickTop="1" thickBot="1" x14ac:dyDescent="0.4">
      <c r="L26" s="73" t="s">
        <v>58</v>
      </c>
      <c r="M26" s="74"/>
      <c r="N26" s="26"/>
      <c r="O26" s="26"/>
      <c r="P26" s="26"/>
    </row>
    <row r="27" spans="12:16" ht="15.5" thickTop="1" thickBot="1" x14ac:dyDescent="0.4">
      <c r="L27" s="75" t="str">
        <f>""&amp;Data!B13&amp;"("&amp;TEXT(Data!C13,"0%")&amp;")"</f>
        <v>246(100%)</v>
      </c>
      <c r="M27" s="76"/>
      <c r="N27" s="26"/>
      <c r="O27" s="26"/>
      <c r="P27" s="26"/>
    </row>
    <row r="28" spans="12:16" ht="15.5" thickTop="1" thickBot="1" x14ac:dyDescent="0.4"/>
    <row r="29" spans="12:16" ht="15" thickBot="1" x14ac:dyDescent="0.4">
      <c r="O29" s="28" t="s">
        <v>86</v>
      </c>
      <c r="P29" s="29" t="str">
        <f>""&amp;Data!B12&amp;"("&amp;TEXT(Data!C12,"0%")&amp;")"</f>
        <v>6(2%)</v>
      </c>
    </row>
    <row r="30" spans="12:16" ht="15" thickBot="1" x14ac:dyDescent="0.4">
      <c r="L30" s="10"/>
      <c r="M30" s="11"/>
      <c r="O30" s="26"/>
      <c r="P30" s="26"/>
    </row>
    <row r="31" spans="12:16" ht="15.5" thickTop="1" thickBot="1" x14ac:dyDescent="0.4">
      <c r="L31" s="34" t="s">
        <v>14</v>
      </c>
      <c r="M31" s="35" t="s">
        <v>15</v>
      </c>
      <c r="O31" s="26"/>
      <c r="P31" s="26"/>
    </row>
    <row r="32" spans="12:16" ht="15.5" thickTop="1" thickBot="1" x14ac:dyDescent="0.4">
      <c r="L32" s="14" t="str">
        <f>""&amp;Data!B18&amp;"("&amp;TEXT(Data!C18,"0%")&amp;")"</f>
        <v>240(98%)</v>
      </c>
      <c r="M32" s="14" t="str">
        <f>""&amp;Data!B19&amp;"("&amp;TEXT(Data!C19,"0%")&amp;")"</f>
        <v>894(0%)</v>
      </c>
      <c r="O32" s="28" t="s">
        <v>68</v>
      </c>
      <c r="P32" s="29">
        <v>158</v>
      </c>
    </row>
    <row r="33" spans="7:16" ht="15.5" thickTop="1" thickBot="1" x14ac:dyDescent="0.4">
      <c r="L33" s="27"/>
      <c r="M33" s="26"/>
      <c r="O33" s="22" t="s">
        <v>69</v>
      </c>
      <c r="P33" s="23">
        <f>Data!B25</f>
        <v>31</v>
      </c>
    </row>
    <row r="34" spans="7:16" x14ac:dyDescent="0.35">
      <c r="G34" s="20" t="s">
        <v>85</v>
      </c>
      <c r="H34" s="21">
        <f>Data!B27</f>
        <v>5</v>
      </c>
      <c r="L34" s="27"/>
      <c r="M34" s="26"/>
      <c r="O34" s="22" t="s">
        <v>70</v>
      </c>
      <c r="P34" s="23">
        <f>Data!B26</f>
        <v>9</v>
      </c>
    </row>
    <row r="35" spans="7:16" x14ac:dyDescent="0.35">
      <c r="G35" s="22" t="s">
        <v>26</v>
      </c>
      <c r="H35" s="23">
        <f>Data!B30</f>
        <v>16</v>
      </c>
      <c r="L35" s="27"/>
      <c r="M35" s="26"/>
      <c r="O35" s="22" t="s">
        <v>71</v>
      </c>
      <c r="P35" s="23">
        <f>Data!B28</f>
        <v>100</v>
      </c>
    </row>
    <row r="36" spans="7:16" ht="15" thickBot="1" x14ac:dyDescent="0.4">
      <c r="G36" s="24" t="s">
        <v>77</v>
      </c>
      <c r="H36" s="25">
        <f>Data!B21</f>
        <v>4</v>
      </c>
      <c r="L36" s="27"/>
      <c r="M36" s="26"/>
      <c r="O36" s="22" t="s">
        <v>72</v>
      </c>
      <c r="P36" s="23">
        <f>Data!B29</f>
        <v>16</v>
      </c>
    </row>
    <row r="37" spans="7:16" ht="15" thickBot="1" x14ac:dyDescent="0.4">
      <c r="L37" s="27"/>
      <c r="M37" s="26"/>
      <c r="O37" s="24" t="s">
        <v>73</v>
      </c>
      <c r="P37" s="25">
        <f>Data!B31</f>
        <v>2</v>
      </c>
    </row>
    <row r="38" spans="7:16" ht="15" thickBot="1" x14ac:dyDescent="0.4">
      <c r="G38" s="26"/>
      <c r="H38" s="26"/>
      <c r="L38" s="27"/>
      <c r="M38" s="26"/>
      <c r="O38" s="26"/>
      <c r="P38" s="26"/>
    </row>
    <row r="39" spans="7:16" ht="15.5" thickTop="1" thickBot="1" x14ac:dyDescent="0.4">
      <c r="G39" s="26"/>
      <c r="H39" s="26"/>
      <c r="L39" s="34" t="s">
        <v>66</v>
      </c>
      <c r="M39" s="35" t="s">
        <v>19</v>
      </c>
      <c r="O39" s="26"/>
      <c r="P39" s="26"/>
    </row>
    <row r="40" spans="7:16" ht="15.5" thickTop="1" thickBot="1" x14ac:dyDescent="0.4">
      <c r="G40" s="26"/>
      <c r="H40" s="26"/>
      <c r="L40" s="14" t="str">
        <f>""&amp;Data!B20&amp;"("&amp;TEXT(Data!C20,"0%")&amp;")"</f>
        <v>230(96%)</v>
      </c>
      <c r="M40" s="14" t="str">
        <f>""&amp;Data!B23&amp;"("&amp;TEXT(Data!C23,"0%")&amp;")"</f>
        <v>622(70%)</v>
      </c>
      <c r="O40" s="26"/>
      <c r="P40" s="26"/>
    </row>
    <row r="41" spans="7:16" ht="15" thickTop="1" x14ac:dyDescent="0.35">
      <c r="G41" s="26"/>
      <c r="H41" s="26"/>
      <c r="L41" s="27"/>
      <c r="M41" s="26"/>
      <c r="O41" s="26"/>
      <c r="P41" s="26"/>
    </row>
    <row r="42" spans="7:16" ht="15" thickBot="1" x14ac:dyDescent="0.4">
      <c r="G42" s="26"/>
      <c r="H42" s="26"/>
      <c r="L42" s="27"/>
      <c r="M42" s="26"/>
      <c r="O42" s="26"/>
      <c r="P42" s="26"/>
    </row>
    <row r="43" spans="7:16" ht="15" thickBot="1" x14ac:dyDescent="0.4">
      <c r="G43" s="26"/>
      <c r="H43" s="26"/>
      <c r="L43" s="27"/>
      <c r="M43" s="26"/>
      <c r="O43" s="28" t="s">
        <v>96</v>
      </c>
      <c r="P43" s="29">
        <v>87</v>
      </c>
    </row>
    <row r="44" spans="7:16" x14ac:dyDescent="0.35">
      <c r="G44" s="26"/>
      <c r="H44" s="26"/>
      <c r="L44" s="27"/>
      <c r="M44" s="26"/>
      <c r="O44" s="26"/>
      <c r="P44" s="26"/>
    </row>
    <row r="45" spans="7:16" ht="15" thickBot="1" x14ac:dyDescent="0.4">
      <c r="G45" s="26"/>
      <c r="H45" s="26"/>
      <c r="L45" s="27"/>
      <c r="M45" s="26"/>
      <c r="O45" s="26"/>
      <c r="P45" s="26"/>
    </row>
    <row r="46" spans="7:16" ht="15.5" thickTop="1" thickBot="1" x14ac:dyDescent="0.4">
      <c r="G46" s="26"/>
      <c r="H46" s="26"/>
      <c r="L46" s="34" t="s">
        <v>66</v>
      </c>
      <c r="M46" s="35" t="s">
        <v>74</v>
      </c>
      <c r="O46" s="26"/>
      <c r="P46" s="26"/>
    </row>
    <row r="47" spans="7:16" ht="15.5" thickTop="1" thickBot="1" x14ac:dyDescent="0.4">
      <c r="G47" s="26"/>
      <c r="H47" s="26"/>
      <c r="L47" s="14" t="str">
        <f>""&amp;Data!B20&amp;"("&amp;TEXT(Data!C20,"0%")&amp;")"</f>
        <v>230(96%)</v>
      </c>
      <c r="M47" s="14" t="str">
        <f>""&amp;Data!B32&amp;"("&amp;TEXT(Data!C32,"0%")&amp;")"</f>
        <v>527(85%)</v>
      </c>
      <c r="O47" s="26"/>
      <c r="P47" s="26"/>
    </row>
    <row r="48" spans="7:16" ht="15" thickTop="1" x14ac:dyDescent="0.35">
      <c r="G48" s="26"/>
      <c r="H48" s="26"/>
      <c r="L48" s="27"/>
      <c r="M48" s="26"/>
      <c r="O48" s="20" t="s">
        <v>59</v>
      </c>
      <c r="P48" s="21">
        <v>207</v>
      </c>
    </row>
    <row r="49" spans="7:16" x14ac:dyDescent="0.35">
      <c r="G49" s="26"/>
      <c r="H49" s="26"/>
      <c r="L49" s="27"/>
      <c r="M49" s="26"/>
      <c r="O49" s="22" t="s">
        <v>63</v>
      </c>
      <c r="P49" s="23">
        <f>Data!B34</f>
        <v>195</v>
      </c>
    </row>
    <row r="50" spans="7:16" x14ac:dyDescent="0.35">
      <c r="G50" s="26"/>
      <c r="H50" s="26"/>
      <c r="L50" s="27"/>
      <c r="M50" s="26"/>
      <c r="O50" s="22" t="s">
        <v>75</v>
      </c>
      <c r="P50" s="23">
        <f>Data!B35</f>
        <v>8</v>
      </c>
    </row>
    <row r="51" spans="7:16" ht="15" thickBot="1" x14ac:dyDescent="0.4">
      <c r="G51" s="26"/>
      <c r="H51" s="26"/>
      <c r="L51" s="27"/>
      <c r="M51" s="26"/>
      <c r="O51" s="24" t="s">
        <v>76</v>
      </c>
      <c r="P51" s="25">
        <f>Data!B37</f>
        <v>4</v>
      </c>
    </row>
    <row r="52" spans="7:16" ht="15" thickBot="1" x14ac:dyDescent="0.4">
      <c r="G52" s="26"/>
      <c r="H52" s="26"/>
      <c r="L52" s="27"/>
      <c r="M52" s="26"/>
    </row>
    <row r="53" spans="7:16" ht="15.5" thickTop="1" thickBot="1" x14ac:dyDescent="0.4">
      <c r="G53" s="26"/>
      <c r="H53" s="26"/>
      <c r="L53" s="34" t="s">
        <v>66</v>
      </c>
      <c r="M53" s="35" t="s">
        <v>32</v>
      </c>
    </row>
    <row r="54" spans="7:16" ht="15.5" thickTop="1" thickBot="1" x14ac:dyDescent="0.4">
      <c r="G54" s="26"/>
      <c r="H54" s="26"/>
      <c r="L54" s="14" t="str">
        <f>""&amp;Data!B20&amp;"("&amp;TEXT(Data!C20,"0%")&amp;")"</f>
        <v>230(96%)</v>
      </c>
      <c r="M54" s="14" t="str">
        <f>""&amp;Data!B38&amp;"("&amp;TEXT(Data!C38,"0%")&amp;")"</f>
        <v>323(36%)</v>
      </c>
    </row>
    <row r="55" spans="7:16" ht="15" thickTop="1" x14ac:dyDescent="0.35">
      <c r="G55" s="26"/>
      <c r="H55" s="26"/>
      <c r="L55" s="27"/>
      <c r="M55" s="26"/>
    </row>
    <row r="56" spans="7:16" ht="15" thickBot="1" x14ac:dyDescent="0.4">
      <c r="G56" s="26"/>
      <c r="H56" s="26"/>
      <c r="L56" s="27"/>
      <c r="M56" s="26"/>
    </row>
    <row r="57" spans="7:16" ht="15" thickBot="1" x14ac:dyDescent="0.4">
      <c r="G57" s="26"/>
      <c r="H57" s="26"/>
      <c r="L57" s="27"/>
      <c r="M57" s="26"/>
      <c r="O57" s="28" t="s">
        <v>100</v>
      </c>
      <c r="P57" s="46" t="str">
        <f>""&amp;Data!B39&amp;"("&amp;TEXT(Data!C39,"0%")&amp;")"</f>
        <v>43(0%)</v>
      </c>
    </row>
    <row r="58" spans="7:16" x14ac:dyDescent="0.35">
      <c r="G58" s="26"/>
      <c r="H58" s="26"/>
      <c r="L58" s="27"/>
      <c r="M58" s="26"/>
    </row>
    <row r="59" spans="7:16" ht="15" thickBot="1" x14ac:dyDescent="0.4">
      <c r="G59" s="26"/>
      <c r="H59" s="26"/>
      <c r="L59" s="27"/>
      <c r="M59" s="26"/>
    </row>
    <row r="60" spans="7:16" ht="15.5" thickTop="1" thickBot="1" x14ac:dyDescent="0.4">
      <c r="G60" s="26"/>
      <c r="H60" s="26"/>
      <c r="L60" s="34" t="s">
        <v>66</v>
      </c>
      <c r="M60" s="35" t="s">
        <v>67</v>
      </c>
    </row>
    <row r="61" spans="7:16" ht="15.5" thickTop="1" thickBot="1" x14ac:dyDescent="0.4">
      <c r="G61" s="26"/>
      <c r="H61" s="26"/>
      <c r="L61" s="14" t="str">
        <f>""&amp;Data!B20&amp;"("&amp;TEXT(Data!C20,"0%")&amp;")"</f>
        <v>230(96%)</v>
      </c>
      <c r="M61" s="14" t="str">
        <f>""&amp;Data!B42&amp;"("&amp;TEXT(Data!C42,"0%")&amp;")"</f>
        <v>280(87%)</v>
      </c>
    </row>
    <row r="62" spans="7:16" ht="15" thickTop="1" x14ac:dyDescent="0.35">
      <c r="G62" s="26"/>
      <c r="H62" s="26"/>
    </row>
    <row r="63" spans="7:16" x14ac:dyDescent="0.35">
      <c r="G63" s="26"/>
      <c r="H63" s="26"/>
    </row>
    <row r="64" spans="7:16" ht="15" thickBot="1" x14ac:dyDescent="0.4">
      <c r="G64" s="26"/>
      <c r="H64" s="26"/>
    </row>
    <row r="65" spans="4:21" ht="43.5" customHeight="1" thickTop="1" thickBot="1" x14ac:dyDescent="0.4">
      <c r="G65" s="26"/>
      <c r="H65" s="26"/>
      <c r="K65" s="12" t="s">
        <v>35</v>
      </c>
      <c r="L65" s="12" t="s">
        <v>36</v>
      </c>
      <c r="M65" s="13" t="s">
        <v>37</v>
      </c>
      <c r="N65" s="12" t="s">
        <v>38</v>
      </c>
      <c r="R65" s="79" t="s">
        <v>83</v>
      </c>
      <c r="S65" s="80"/>
    </row>
    <row r="66" spans="4:21" ht="15.5" thickTop="1" thickBot="1" x14ac:dyDescent="0.4">
      <c r="K66" s="14" t="str">
        <f>""&amp;Data!B43&amp;"("&amp;TEXT(Data!C43,"0%")&amp;")"</f>
        <v>277(99%)</v>
      </c>
      <c r="L66" s="14" t="str">
        <f>""&amp;Data!B44&amp;"("&amp;TEXT(Data!C44,"0%")&amp;")"</f>
        <v>276(99%)</v>
      </c>
      <c r="M66" s="15" t="str">
        <f>""&amp;Data!B45&amp;"("&amp;TEXT(Data!C45,"0%")&amp;")"</f>
        <v>277(99%)</v>
      </c>
      <c r="N66" s="14" t="str">
        <f>""&amp;Data!B46&amp;"("&amp;TEXT(Data!C46,"0%")&amp;")"</f>
        <v>274(98%)</v>
      </c>
      <c r="R66" s="18" t="s">
        <v>40</v>
      </c>
      <c r="S66" s="19" t="s">
        <v>41</v>
      </c>
    </row>
    <row r="67" spans="4:21" ht="15.5" thickTop="1" thickBot="1" x14ac:dyDescent="0.4">
      <c r="R67" s="16" t="str">
        <f>""&amp;Data!B48&amp;"("&amp;TEXT(Data!C48,"0%")&amp;")"</f>
        <v>50(18%)</v>
      </c>
      <c r="S67" s="17" t="str">
        <f>""&amp;Data!B49&amp;"("&amp;TEXT(Data!C49,"0%")&amp;")"</f>
        <v>234(82%)</v>
      </c>
    </row>
    <row r="68" spans="4:21" ht="15" thickTop="1" x14ac:dyDescent="0.35">
      <c r="D68" s="47"/>
      <c r="E68" s="47"/>
      <c r="F68" s="47"/>
      <c r="G68" s="47"/>
      <c r="H68" s="47"/>
      <c r="I68" s="47"/>
      <c r="J68" s="47"/>
      <c r="K68" s="47"/>
      <c r="L68" s="48"/>
      <c r="M68" s="47"/>
      <c r="N68" s="47"/>
      <c r="O68" s="47"/>
    </row>
    <row r="69" spans="4:21" x14ac:dyDescent="0.35">
      <c r="D69" s="47"/>
      <c r="E69" s="47"/>
      <c r="F69" s="47"/>
      <c r="G69" s="47"/>
      <c r="H69" s="47"/>
      <c r="I69" s="47"/>
      <c r="J69" s="47"/>
      <c r="K69" s="47"/>
      <c r="L69" s="48"/>
      <c r="M69" s="47"/>
      <c r="N69" s="47"/>
      <c r="O69" s="47"/>
    </row>
    <row r="70" spans="4:21" ht="15" thickBot="1" x14ac:dyDescent="0.4">
      <c r="D70" s="47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</row>
    <row r="71" spans="4:21" x14ac:dyDescent="0.35">
      <c r="D71" s="47"/>
      <c r="E71" s="49" t="s">
        <v>48</v>
      </c>
      <c r="F71" s="50" t="str">
        <f>""&amp;Data!B62&amp;"("&amp;TEXT(Data!C62,"0%")&amp;")"</f>
        <v>2(200%)</v>
      </c>
      <c r="G71" s="51"/>
      <c r="H71" s="51"/>
      <c r="I71" s="49" t="s">
        <v>48</v>
      </c>
      <c r="J71" s="50" t="str">
        <f>""&amp;Data!B69&amp;"("&amp;TEXT(Data!C69,"0%")&amp;")"</f>
        <v>1(100%)</v>
      </c>
      <c r="K71" s="51"/>
      <c r="L71" s="52"/>
      <c r="M71" s="49" t="s">
        <v>48</v>
      </c>
      <c r="N71" s="50" t="str">
        <f>""&amp;Data!B77&amp;"("&amp;TEXT(Data!C77,"0%")&amp;")"</f>
        <v>0(0%)</v>
      </c>
      <c r="O71" s="47"/>
      <c r="P71" s="20" t="s">
        <v>49</v>
      </c>
      <c r="Q71" s="44" t="str">
        <f>""&amp;Data!B56&amp;"("&amp;TEXT(Data!C56,"0%")&amp;")"</f>
        <v>0(0%)</v>
      </c>
    </row>
    <row r="72" spans="4:21" ht="15" thickBot="1" x14ac:dyDescent="0.4">
      <c r="D72" s="47"/>
      <c r="E72" s="53" t="s">
        <v>49</v>
      </c>
      <c r="F72" s="54" t="str">
        <f>""&amp;Data!B63&amp;"("&amp;TEXT(Data!C63,"0%")&amp;")"</f>
        <v>0(0%)</v>
      </c>
      <c r="G72" s="51"/>
      <c r="H72" s="51"/>
      <c r="I72" s="53" t="s">
        <v>49</v>
      </c>
      <c r="J72" s="54" t="str">
        <f>""&amp;Data!B70&amp;"("&amp;TEXT(Data!C70,"0%")&amp;")"</f>
        <v>0(0%)</v>
      </c>
      <c r="K72" s="51"/>
      <c r="L72" s="52"/>
      <c r="M72" s="53" t="s">
        <v>49</v>
      </c>
      <c r="N72" s="54" t="str">
        <f>""&amp;Data!B78&amp;"("&amp;TEXT(Data!C78,"0%")&amp;")"</f>
        <v>0(0%)</v>
      </c>
      <c r="O72" s="47"/>
      <c r="P72" s="24" t="s">
        <v>87</v>
      </c>
      <c r="Q72" s="45" t="str">
        <f>""&amp;Data!B57&amp;"("&amp;TEXT(Data!C57,"0%")&amp;")"</f>
        <v>2(0%)</v>
      </c>
    </row>
    <row r="73" spans="4:21" ht="15" thickBot="1" x14ac:dyDescent="0.4">
      <c r="D73" s="47"/>
      <c r="E73" s="55" t="s">
        <v>80</v>
      </c>
      <c r="F73" s="56" t="str">
        <f>""&amp;Data!B64&amp;"("&amp;TEXT(Data!C64,"0%")&amp;")"</f>
        <v>1(100%)</v>
      </c>
      <c r="G73" s="51"/>
      <c r="H73" s="51"/>
      <c r="I73" s="55" t="s">
        <v>80</v>
      </c>
      <c r="J73" s="56" t="str">
        <f>""&amp;Data!B71&amp;"("&amp;TEXT(Data!C71,"0%")&amp;")"</f>
        <v>0(0%)</v>
      </c>
      <c r="K73" s="51"/>
      <c r="L73" s="52"/>
      <c r="M73" s="55" t="s">
        <v>80</v>
      </c>
      <c r="N73" s="56" t="str">
        <f>""&amp;Data!B79&amp;"("&amp;TEXT(Data!C79,"0%")&amp;")"</f>
        <v>0(0%)</v>
      </c>
      <c r="O73" s="47"/>
    </row>
    <row r="74" spans="4:21" x14ac:dyDescent="0.35">
      <c r="D74" s="47"/>
      <c r="E74" s="47"/>
      <c r="F74" s="47"/>
      <c r="G74" s="47"/>
      <c r="H74" s="47"/>
      <c r="I74" s="47"/>
      <c r="J74" s="47"/>
      <c r="K74" s="47"/>
      <c r="L74" s="48"/>
      <c r="M74" s="47"/>
      <c r="N74" s="47"/>
      <c r="O74" s="47"/>
    </row>
    <row r="75" spans="4:21" x14ac:dyDescent="0.35">
      <c r="D75" s="47"/>
      <c r="E75" s="47"/>
      <c r="F75" s="47"/>
      <c r="G75" s="47"/>
      <c r="H75" s="47"/>
      <c r="I75" s="47"/>
      <c r="J75" s="47"/>
      <c r="K75" s="47"/>
      <c r="L75" s="48"/>
      <c r="M75" s="47"/>
      <c r="N75" s="47"/>
      <c r="O75" s="47"/>
    </row>
    <row r="76" spans="4:21" ht="15" thickBot="1" x14ac:dyDescent="0.4">
      <c r="D76" s="47"/>
      <c r="E76" s="47"/>
      <c r="F76" s="47"/>
      <c r="G76" s="47"/>
      <c r="H76" s="47"/>
      <c r="I76" s="47"/>
      <c r="J76" s="47"/>
      <c r="K76" s="47"/>
      <c r="L76" s="48"/>
      <c r="M76" s="47"/>
      <c r="N76" s="47"/>
      <c r="O76" s="47"/>
    </row>
    <row r="77" spans="4:21" ht="15.5" thickTop="1" thickBot="1" x14ac:dyDescent="0.4">
      <c r="D77" s="47"/>
      <c r="E77" s="47"/>
      <c r="F77" s="47"/>
      <c r="G77" s="71" t="s">
        <v>78</v>
      </c>
      <c r="H77" s="72"/>
      <c r="I77" s="52"/>
      <c r="J77" s="58"/>
      <c r="K77" s="59" t="s">
        <v>81</v>
      </c>
      <c r="L77" s="60"/>
      <c r="M77" s="51"/>
      <c r="N77" s="61" t="s">
        <v>82</v>
      </c>
      <c r="O77" s="62"/>
      <c r="P77" s="26"/>
      <c r="Q77" s="26"/>
      <c r="R77" s="69" t="s">
        <v>84</v>
      </c>
      <c r="S77" s="70"/>
    </row>
    <row r="78" spans="4:21" ht="15.5" thickTop="1" thickBot="1" x14ac:dyDescent="0.4">
      <c r="D78" s="47"/>
      <c r="E78" s="47"/>
      <c r="F78" s="63"/>
      <c r="G78" s="64" t="s">
        <v>79</v>
      </c>
      <c r="H78" s="65" t="s">
        <v>44</v>
      </c>
      <c r="I78" s="52"/>
      <c r="J78" s="51"/>
      <c r="K78" s="66" t="s">
        <v>79</v>
      </c>
      <c r="L78" s="57" t="s">
        <v>44</v>
      </c>
      <c r="M78" s="51"/>
      <c r="N78" s="66" t="s">
        <v>79</v>
      </c>
      <c r="O78" s="66" t="s">
        <v>44</v>
      </c>
      <c r="P78" s="26"/>
      <c r="Q78" s="26"/>
      <c r="R78" s="16" t="s">
        <v>79</v>
      </c>
      <c r="S78" s="17" t="s">
        <v>44</v>
      </c>
      <c r="U78" s="9"/>
    </row>
    <row r="79" spans="4:21" ht="15.5" thickTop="1" thickBot="1" x14ac:dyDescent="0.4">
      <c r="D79" s="47"/>
      <c r="E79" s="47"/>
      <c r="F79" s="67"/>
      <c r="G79" s="57" t="str">
        <f>""&amp;Data!B61&amp;"("&amp;TEXT(Data!C61,"0%")&amp;")"</f>
        <v>2(200%)</v>
      </c>
      <c r="H79" s="66" t="str">
        <f>""&amp;Data!B60&amp;"("&amp;TEXT(Data!C60,"0%")&amp;")"</f>
        <v>67(6700%)</v>
      </c>
      <c r="I79" s="52"/>
      <c r="J79" s="52"/>
      <c r="K79" s="66" t="str">
        <f>""&amp;Data!B68&amp;"("&amp;TEXT(Data!C68,"0%")&amp;")"</f>
        <v>0(0%)</v>
      </c>
      <c r="L79" s="57" t="str">
        <f>""&amp;Data!B67&amp;"("&amp;TEXT(Data!C67,"0%")&amp;")"</f>
        <v>49(4900%)</v>
      </c>
      <c r="M79" s="52"/>
      <c r="N79" s="66" t="str">
        <f>""&amp;Data!B76&amp;"("&amp;TEXT(Data!C76,"0%")&amp;")"</f>
        <v>2(200%)</v>
      </c>
      <c r="O79" s="57" t="str">
        <f>""&amp;Data!B75&amp;"("&amp;TEXT(Data!C75,"0%")&amp;")"</f>
        <v>13(1300%)</v>
      </c>
      <c r="P79" s="27"/>
      <c r="Q79" s="26"/>
      <c r="R79" s="14" t="str">
        <f>""&amp;Data!B55&amp;"("&amp;TEXT(Data!C55,"0%")&amp;")"</f>
        <v>3(6%)</v>
      </c>
      <c r="S79" s="30" t="str">
        <f>""&amp;Data!B54&amp;"("&amp;TEXT(Data!C54,"0%")&amp;")"</f>
        <v>45(90%)</v>
      </c>
      <c r="T79" s="9"/>
      <c r="U79" s="9"/>
    </row>
    <row r="80" spans="4:21" ht="15" thickTop="1" x14ac:dyDescent="0.35">
      <c r="D80" s="47"/>
      <c r="E80" s="47"/>
      <c r="F80" s="47"/>
      <c r="G80" s="47"/>
      <c r="H80" s="47"/>
      <c r="I80" s="47"/>
      <c r="J80" s="47"/>
      <c r="K80" s="47"/>
      <c r="L80" s="48"/>
      <c r="M80" s="47"/>
      <c r="N80" s="47"/>
      <c r="O80" s="47"/>
    </row>
    <row r="84" spans="11:19" x14ac:dyDescent="0.35">
      <c r="R84" s="68" t="s">
        <v>105</v>
      </c>
      <c r="S84" s="68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1" t="s">
        <v>53</v>
      </c>
      <c r="L86" s="32"/>
      <c r="M86" s="33"/>
      <c r="N86" s="26"/>
      <c r="Q86" t="s">
        <v>101</v>
      </c>
      <c r="R86" s="1"/>
      <c r="S86" s="1"/>
    </row>
    <row r="87" spans="11:19" ht="15.5" thickTop="1" thickBot="1" x14ac:dyDescent="0.4">
      <c r="K87" s="77" t="str">
        <f>""&amp;Data!B83&amp;"("&amp;TEXT(Data!C83,"0%")&amp;")"</f>
        <v>275(100%)</v>
      </c>
      <c r="L87" s="81"/>
      <c r="M87" s="78"/>
      <c r="N87" s="26"/>
      <c r="Q87" t="s">
        <v>102</v>
      </c>
      <c r="R87" s="1"/>
      <c r="S87" s="1"/>
    </row>
    <row r="88" spans="11:19" ht="15" thickTop="1" x14ac:dyDescent="0.35">
      <c r="K88" s="26"/>
      <c r="L88" s="27"/>
      <c r="M88" s="26"/>
      <c r="N88" s="26"/>
    </row>
    <row r="89" spans="11:19" ht="15" thickBot="1" x14ac:dyDescent="0.4"/>
    <row r="90" spans="11:19" ht="15" thickBot="1" x14ac:dyDescent="0.4">
      <c r="N90" s="28" t="s">
        <v>88</v>
      </c>
      <c r="O90" s="43" t="str">
        <f>""&amp;Data!B87&amp;"("&amp;TEXT(Data!C87,"0%")&amp;")"</f>
        <v>10(4%)</v>
      </c>
    </row>
    <row r="91" spans="11:19" ht="15" thickBot="1" x14ac:dyDescent="0.4"/>
    <row r="92" spans="11:19" ht="15.5" thickTop="1" thickBot="1" x14ac:dyDescent="0.4">
      <c r="L92" s="82" t="s">
        <v>54</v>
      </c>
      <c r="M92" s="83"/>
      <c r="N92" s="84"/>
    </row>
    <row r="93" spans="11:19" ht="15.5" thickTop="1" thickBot="1" x14ac:dyDescent="0.4">
      <c r="L93" s="16" t="s">
        <v>79</v>
      </c>
      <c r="M93" s="17" t="s">
        <v>44</v>
      </c>
      <c r="N93" s="36" t="s">
        <v>98</v>
      </c>
      <c r="R93" s="68" t="s">
        <v>106</v>
      </c>
      <c r="S93" s="68"/>
    </row>
    <row r="94" spans="11:19" ht="15.5" thickTop="1" thickBot="1" x14ac:dyDescent="0.4">
      <c r="L94" s="14" t="str">
        <f>""&amp;Data!B86&amp;"("&amp;TEXT(Data!C86,"0%")&amp;")"</f>
        <v>18(7%)</v>
      </c>
      <c r="M94" s="30" t="str">
        <f>""&amp;Data!B85&amp;"("&amp;TEXT(Data!C85,"0%")&amp;")"</f>
        <v>247(96%)</v>
      </c>
      <c r="N94" s="30" t="str">
        <f>""&amp;Data!B88&amp;"("&amp;TEXT(Data!C88,"0%")&amp;")"</f>
        <v>0(0%)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68" t="s">
        <v>107</v>
      </c>
      <c r="S101" s="68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R101:S101"/>
    <mergeCell ref="R77:S77"/>
    <mergeCell ref="G77:H77"/>
    <mergeCell ref="L21:M21"/>
    <mergeCell ref="L6:M6"/>
    <mergeCell ref="L7:M7"/>
    <mergeCell ref="L12:M12"/>
    <mergeCell ref="L13:M13"/>
    <mergeCell ref="L22:M22"/>
    <mergeCell ref="L26:M26"/>
    <mergeCell ref="L27:M27"/>
    <mergeCell ref="R65:S65"/>
    <mergeCell ref="K87:M87"/>
    <mergeCell ref="R84:S84"/>
    <mergeCell ref="L92:N92"/>
    <mergeCell ref="R93:S9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topLeftCell="A16" workbookViewId="0">
      <selection activeCell="F26" sqref="F26"/>
    </sheetView>
  </sheetViews>
  <sheetFormatPr defaultRowHeight="14.5" x14ac:dyDescent="0.35"/>
  <cols>
    <col min="1" max="1" width="39.26953125" customWidth="1" collapsed="1"/>
    <col min="3" max="3" width="8.7265625" style="8" collapsed="1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>
        <v>393</v>
      </c>
      <c r="C3" s="7"/>
    </row>
    <row r="4" spans="1:3" x14ac:dyDescent="0.35">
      <c r="A4" s="1" t="s">
        <v>1</v>
      </c>
      <c r="B4" s="1">
        <v>346</v>
      </c>
      <c r="C4" s="7">
        <f>B4/B3</f>
        <v>0.88040712468193383</v>
      </c>
    </row>
    <row r="5" spans="1:3" x14ac:dyDescent="0.35">
      <c r="A5" s="1" t="s">
        <v>2</v>
      </c>
      <c r="B5" s="1">
        <v>99</v>
      </c>
      <c r="C5" s="7">
        <f>B5/B4</f>
        <v>0.2861271676300578</v>
      </c>
    </row>
    <row r="6" spans="1:3" x14ac:dyDescent="0.35">
      <c r="A6" s="2" t="s">
        <v>3</v>
      </c>
      <c r="B6" s="1">
        <v>51</v>
      </c>
      <c r="C6" s="7">
        <f>B6/B5</f>
        <v>0.51515151515151514</v>
      </c>
    </row>
    <row r="7" spans="1:3" x14ac:dyDescent="0.35">
      <c r="A7" s="2" t="s">
        <v>4</v>
      </c>
      <c r="B7" s="1">
        <v>20</v>
      </c>
      <c r="C7" s="7">
        <f>B7/B5</f>
        <v>0.20202020202020202</v>
      </c>
    </row>
    <row r="8" spans="1:3" x14ac:dyDescent="0.35">
      <c r="A8" s="2" t="s">
        <v>5</v>
      </c>
      <c r="B8" s="1">
        <v>20</v>
      </c>
      <c r="C8" s="7">
        <f>B8/B5</f>
        <v>0.20202020202020202</v>
      </c>
    </row>
    <row r="9" spans="1:3" x14ac:dyDescent="0.35">
      <c r="A9" s="2" t="s">
        <v>6</v>
      </c>
      <c r="B9" s="1">
        <v>6</v>
      </c>
      <c r="C9" s="7">
        <f>B9/B5</f>
        <v>6.0606060606060608E-2</v>
      </c>
    </row>
    <row r="10" spans="1:3" x14ac:dyDescent="0.35">
      <c r="A10" s="2" t="s">
        <v>7</v>
      </c>
      <c r="B10" s="1">
        <v>2</v>
      </c>
      <c r="C10" s="7">
        <f>B10/B5</f>
        <v>2.0202020202020204E-2</v>
      </c>
    </row>
    <row r="11" spans="1:3" x14ac:dyDescent="0.35">
      <c r="A11" s="3" t="s">
        <v>8</v>
      </c>
      <c r="B11" s="1">
        <v>246</v>
      </c>
      <c r="C11" s="7">
        <f>B11/B4</f>
        <v>0.71098265895953761</v>
      </c>
    </row>
    <row r="12" spans="1:3" x14ac:dyDescent="0.35">
      <c r="A12" s="3" t="s">
        <v>9</v>
      </c>
      <c r="B12" s="1">
        <v>6</v>
      </c>
      <c r="C12" s="7">
        <f>B12/B13</f>
        <v>2.4390243902439025E-2</v>
      </c>
    </row>
    <row r="13" spans="1:3" x14ac:dyDescent="0.35">
      <c r="A13" s="3" t="s">
        <v>95</v>
      </c>
      <c r="B13" s="1">
        <v>246</v>
      </c>
      <c r="C13" s="7">
        <f>B13/B11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>
        <f>B13-B12</f>
        <v>240</v>
      </c>
      <c r="C18" s="7">
        <f>B18/B13</f>
        <v>0.97560975609756095</v>
      </c>
    </row>
    <row r="19" spans="1:3" x14ac:dyDescent="0.35">
      <c r="A19" s="3" t="s">
        <v>15</v>
      </c>
      <c r="B19" s="1">
        <v>894</v>
      </c>
      <c r="C19" s="7"/>
    </row>
    <row r="20" spans="1:3" x14ac:dyDescent="0.35">
      <c r="A20" s="3" t="s">
        <v>16</v>
      </c>
      <c r="B20" s="1">
        <f>B18-B21-B12</f>
        <v>230</v>
      </c>
      <c r="C20" s="7">
        <f>B20/B18</f>
        <v>0.95833333333333337</v>
      </c>
    </row>
    <row r="21" spans="1:3" x14ac:dyDescent="0.35">
      <c r="A21" s="3" t="s">
        <v>17</v>
      </c>
      <c r="B21" s="1">
        <v>4</v>
      </c>
      <c r="C21" s="7">
        <f>B21/B18</f>
        <v>1.6666666666666666E-2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>
        <v>622</v>
      </c>
      <c r="C23" s="7">
        <f>B23/B19</f>
        <v>0.69574944071588363</v>
      </c>
    </row>
    <row r="24" spans="1:3" x14ac:dyDescent="0.35">
      <c r="A24" s="2" t="s">
        <v>20</v>
      </c>
      <c r="B24" s="1">
        <v>70</v>
      </c>
      <c r="C24" s="7">
        <f>B24/B19</f>
        <v>7.829977628635347E-2</v>
      </c>
    </row>
    <row r="25" spans="1:3" x14ac:dyDescent="0.35">
      <c r="A25" s="2" t="s">
        <v>21</v>
      </c>
      <c r="B25" s="1">
        <v>31</v>
      </c>
      <c r="C25" s="7">
        <f>B25/B19</f>
        <v>3.4675615212527967E-2</v>
      </c>
    </row>
    <row r="26" spans="1:3" x14ac:dyDescent="0.35">
      <c r="A26" s="2" t="s">
        <v>22</v>
      </c>
      <c r="B26" s="1">
        <v>9</v>
      </c>
      <c r="C26" s="7">
        <f>B26/B19</f>
        <v>1.0067114093959731E-2</v>
      </c>
    </row>
    <row r="27" spans="1:3" x14ac:dyDescent="0.35">
      <c r="A27" s="2" t="s">
        <v>23</v>
      </c>
      <c r="B27" s="1">
        <v>5</v>
      </c>
      <c r="C27" s="7">
        <f>B27/B19</f>
        <v>5.5928411633109623E-3</v>
      </c>
    </row>
    <row r="28" spans="1:3" x14ac:dyDescent="0.35">
      <c r="A28" s="2" t="s">
        <v>24</v>
      </c>
      <c r="B28" s="1">
        <v>100</v>
      </c>
      <c r="C28" s="7">
        <f>B28/B19</f>
        <v>0.11185682326621924</v>
      </c>
    </row>
    <row r="29" spans="1:3" x14ac:dyDescent="0.35">
      <c r="A29" s="2" t="s">
        <v>25</v>
      </c>
      <c r="B29" s="1">
        <v>16</v>
      </c>
      <c r="C29" s="7">
        <f>B29/B19</f>
        <v>1.7897091722595078E-2</v>
      </c>
    </row>
    <row r="30" spans="1:3" x14ac:dyDescent="0.35">
      <c r="A30" s="2" t="s">
        <v>26</v>
      </c>
      <c r="B30" s="1">
        <v>16</v>
      </c>
      <c r="C30" s="7">
        <f>B30/B19</f>
        <v>1.7897091722595078E-2</v>
      </c>
    </row>
    <row r="31" spans="1:3" x14ac:dyDescent="0.35">
      <c r="A31" s="2" t="s">
        <v>27</v>
      </c>
      <c r="B31" s="1">
        <v>2</v>
      </c>
      <c r="C31" s="7">
        <f>B31/B19</f>
        <v>2.2371364653243847E-3</v>
      </c>
    </row>
    <row r="32" spans="1:3" x14ac:dyDescent="0.35">
      <c r="A32" s="3" t="s">
        <v>74</v>
      </c>
      <c r="B32" s="1">
        <v>527</v>
      </c>
      <c r="C32" s="7">
        <f>B32/B23</f>
        <v>0.84726688102893888</v>
      </c>
    </row>
    <row r="33" spans="1:3" x14ac:dyDescent="0.35">
      <c r="A33" s="3" t="s">
        <v>28</v>
      </c>
      <c r="B33" s="1">
        <v>1</v>
      </c>
      <c r="C33" s="7">
        <f>B33/B19</f>
        <v>1.1185682326621924E-3</v>
      </c>
    </row>
    <row r="34" spans="1:3" x14ac:dyDescent="0.35">
      <c r="A34" s="2" t="s">
        <v>29</v>
      </c>
      <c r="B34" s="1">
        <v>195</v>
      </c>
      <c r="C34" s="7">
        <f>B34/B33</f>
        <v>195</v>
      </c>
    </row>
    <row r="35" spans="1:3" x14ac:dyDescent="0.35">
      <c r="A35" s="2" t="s">
        <v>30</v>
      </c>
      <c r="B35" s="1">
        <v>8</v>
      </c>
      <c r="C35" s="7">
        <f>B35/B33</f>
        <v>8</v>
      </c>
    </row>
    <row r="36" spans="1:3" x14ac:dyDescent="0.35">
      <c r="A36" s="2" t="s">
        <v>55</v>
      </c>
      <c r="B36" s="1">
        <v>5</v>
      </c>
      <c r="C36" s="7">
        <f>B36/B33</f>
        <v>5</v>
      </c>
    </row>
    <row r="37" spans="1:3" x14ac:dyDescent="0.35">
      <c r="A37" s="2" t="s">
        <v>31</v>
      </c>
      <c r="B37" s="1">
        <v>4</v>
      </c>
      <c r="C37" s="7">
        <f>B37/B33</f>
        <v>4</v>
      </c>
    </row>
    <row r="38" spans="1:3" x14ac:dyDescent="0.35">
      <c r="A38" s="3" t="s">
        <v>32</v>
      </c>
      <c r="B38" s="1">
        <f>B39+B42</f>
        <v>323</v>
      </c>
      <c r="C38" s="7">
        <f>B38/B19</f>
        <v>0.36129753914988816</v>
      </c>
    </row>
    <row r="39" spans="1:3" x14ac:dyDescent="0.35">
      <c r="A39" s="2" t="s">
        <v>97</v>
      </c>
      <c r="B39" s="1">
        <v>43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>
        <v>280</v>
      </c>
      <c r="C42" s="7">
        <f>B42/B38</f>
        <v>0.86687306501547989</v>
      </c>
    </row>
    <row r="43" spans="1:3" x14ac:dyDescent="0.35">
      <c r="A43" s="1" t="s">
        <v>35</v>
      </c>
      <c r="B43" s="1">
        <v>277</v>
      </c>
      <c r="C43" s="7">
        <f>B43/B42</f>
        <v>0.98928571428571432</v>
      </c>
    </row>
    <row r="44" spans="1:3" x14ac:dyDescent="0.35">
      <c r="A44" s="1" t="s">
        <v>36</v>
      </c>
      <c r="B44" s="1">
        <v>276</v>
      </c>
      <c r="C44" s="7">
        <f>B44/B42</f>
        <v>0.98571428571428577</v>
      </c>
    </row>
    <row r="45" spans="1:3" x14ac:dyDescent="0.35">
      <c r="A45" s="1" t="s">
        <v>37</v>
      </c>
      <c r="B45" s="1">
        <v>277</v>
      </c>
      <c r="C45" s="7">
        <f>B45/B42</f>
        <v>0.98928571428571432</v>
      </c>
    </row>
    <row r="46" spans="1:3" x14ac:dyDescent="0.35">
      <c r="A46" s="1" t="s">
        <v>38</v>
      </c>
      <c r="B46" s="1">
        <v>274</v>
      </c>
      <c r="C46" s="7">
        <f>B46/B42</f>
        <v>0.97857142857142854</v>
      </c>
    </row>
    <row r="47" spans="1:3" x14ac:dyDescent="0.35">
      <c r="A47" s="1" t="s">
        <v>39</v>
      </c>
      <c r="B47" s="1">
        <f>B48+B49</f>
        <v>284</v>
      </c>
      <c r="C47" s="7">
        <f>B47/B42</f>
        <v>1.0142857142857142</v>
      </c>
    </row>
    <row r="48" spans="1:3" x14ac:dyDescent="0.35">
      <c r="A48" s="2" t="s">
        <v>40</v>
      </c>
      <c r="B48" s="1">
        <v>50</v>
      </c>
      <c r="C48" s="7">
        <f>B48/B47</f>
        <v>0.176056338028169</v>
      </c>
    </row>
    <row r="49" spans="1:3" x14ac:dyDescent="0.35">
      <c r="A49" s="2" t="s">
        <v>41</v>
      </c>
      <c r="B49" s="1">
        <v>234</v>
      </c>
      <c r="C49" s="7">
        <f>B49/B47</f>
        <v>0.823943661971831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0.02</v>
      </c>
    </row>
    <row r="54" spans="1:3" x14ac:dyDescent="0.35">
      <c r="A54" s="2" t="s">
        <v>44</v>
      </c>
      <c r="B54" s="1">
        <v>45</v>
      </c>
      <c r="C54" s="7">
        <f>B54/B48</f>
        <v>0.9</v>
      </c>
    </row>
    <row r="55" spans="1:3" x14ac:dyDescent="0.35">
      <c r="A55" s="2" t="s">
        <v>45</v>
      </c>
      <c r="B55" s="1">
        <v>3</v>
      </c>
      <c r="C55" s="7">
        <f>B55/B48</f>
        <v>0.06</v>
      </c>
    </row>
    <row r="56" spans="1:3" x14ac:dyDescent="0.35">
      <c r="A56" s="2" t="s">
        <v>49</v>
      </c>
      <c r="B56" s="1">
        <v>0</v>
      </c>
      <c r="C56" s="7">
        <f>B56/B48</f>
        <v>0</v>
      </c>
    </row>
    <row r="57" spans="1:3" x14ac:dyDescent="0.35">
      <c r="A57" s="2" t="s">
        <v>87</v>
      </c>
      <c r="B57" s="1">
        <v>2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>
        <v>67</v>
      </c>
      <c r="C60" s="7">
        <f>B60/B59</f>
        <v>67</v>
      </c>
    </row>
    <row r="61" spans="1:3" x14ac:dyDescent="0.35">
      <c r="A61" s="2" t="s">
        <v>45</v>
      </c>
      <c r="B61" s="1">
        <v>2</v>
      </c>
      <c r="C61" s="7">
        <f>B61/B59</f>
        <v>2</v>
      </c>
    </row>
    <row r="62" spans="1:3" x14ac:dyDescent="0.35">
      <c r="A62" s="2" t="s">
        <v>48</v>
      </c>
      <c r="B62" s="1">
        <v>2</v>
      </c>
      <c r="C62" s="7">
        <f>B62/B59</f>
        <v>2</v>
      </c>
    </row>
    <row r="63" spans="1:3" x14ac:dyDescent="0.35">
      <c r="A63" s="2" t="s">
        <v>49</v>
      </c>
      <c r="B63" s="1">
        <v>0</v>
      </c>
      <c r="C63" s="7">
        <f>B63/B59</f>
        <v>0</v>
      </c>
    </row>
    <row r="64" spans="1:3" x14ac:dyDescent="0.35">
      <c r="A64" s="2" t="s">
        <v>50</v>
      </c>
      <c r="B64" s="1">
        <v>1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>
        <v>49</v>
      </c>
      <c r="C67" s="7">
        <f>B67/B66</f>
        <v>49</v>
      </c>
    </row>
    <row r="68" spans="1:3" x14ac:dyDescent="0.35">
      <c r="A68" s="2" t="s">
        <v>45</v>
      </c>
      <c r="B68" s="1">
        <v>0</v>
      </c>
      <c r="C68" s="7">
        <f>B68/B66</f>
        <v>0</v>
      </c>
    </row>
    <row r="69" spans="1:3" x14ac:dyDescent="0.35">
      <c r="A69" s="2" t="s">
        <v>48</v>
      </c>
      <c r="B69" s="1">
        <v>1</v>
      </c>
      <c r="C69" s="7">
        <f>B69/B66</f>
        <v>1</v>
      </c>
    </row>
    <row r="70" spans="1:3" x14ac:dyDescent="0.35">
      <c r="A70" s="2" t="s">
        <v>49</v>
      </c>
      <c r="B70" s="1">
        <v>0</v>
      </c>
      <c r="C70" s="7">
        <f>B70/B66</f>
        <v>0</v>
      </c>
    </row>
    <row r="71" spans="1:3" x14ac:dyDescent="0.35">
      <c r="A71" s="2" t="s">
        <v>50</v>
      </c>
      <c r="B71" s="1">
        <v>0</v>
      </c>
      <c r="C71" s="7">
        <f>B71/B66</f>
        <v>0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>
        <v>13</v>
      </c>
      <c r="C75" s="7">
        <f>B75/B74</f>
        <v>13</v>
      </c>
    </row>
    <row r="76" spans="1:3" x14ac:dyDescent="0.35">
      <c r="A76" s="2" t="s">
        <v>45</v>
      </c>
      <c r="B76" s="1">
        <v>2</v>
      </c>
      <c r="C76" s="7">
        <f>B76/B74</f>
        <v>2</v>
      </c>
    </row>
    <row r="77" spans="1:3" x14ac:dyDescent="0.35">
      <c r="A77" s="2" t="s">
        <v>48</v>
      </c>
      <c r="B77" s="1">
        <v>0</v>
      </c>
      <c r="C77" s="7">
        <f>B77/B74</f>
        <v>0</v>
      </c>
    </row>
    <row r="78" spans="1:3" x14ac:dyDescent="0.35">
      <c r="A78" s="2" t="s">
        <v>49</v>
      </c>
      <c r="B78" s="1">
        <v>0</v>
      </c>
      <c r="C78" s="7">
        <f>B78/B74</f>
        <v>0</v>
      </c>
    </row>
    <row r="79" spans="1:3" x14ac:dyDescent="0.35">
      <c r="A79" s="2" t="s">
        <v>50</v>
      </c>
      <c r="B79" s="1">
        <v>0</v>
      </c>
      <c r="C79" s="7">
        <f>B79/B74</f>
        <v>0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>
        <v>275</v>
      </c>
      <c r="C83" s="7">
        <f>B83/B44</f>
        <v>0.99637681159420288</v>
      </c>
    </row>
    <row r="84" spans="1:3" x14ac:dyDescent="0.35">
      <c r="A84" s="3" t="s">
        <v>54</v>
      </c>
      <c r="B84" s="1">
        <f>B85+B87</f>
        <v>257</v>
      </c>
      <c r="C84" s="7"/>
    </row>
    <row r="85" spans="1:3" x14ac:dyDescent="0.35">
      <c r="A85" s="2" t="s">
        <v>44</v>
      </c>
      <c r="B85" s="1">
        <v>247</v>
      </c>
      <c r="C85" s="7">
        <f>B85/B84</f>
        <v>0.96108949416342415</v>
      </c>
    </row>
    <row r="86" spans="1:3" x14ac:dyDescent="0.35">
      <c r="A86" s="2" t="s">
        <v>45</v>
      </c>
      <c r="B86" s="1">
        <v>18</v>
      </c>
      <c r="C86" s="7">
        <f>B86/B83</f>
        <v>6.545454545454546E-2</v>
      </c>
    </row>
    <row r="87" spans="1:3" ht="15" thickBot="1" x14ac:dyDescent="0.4">
      <c r="A87" s="37" t="s">
        <v>88</v>
      </c>
      <c r="B87" s="38">
        <v>10</v>
      </c>
      <c r="C87" s="39">
        <f>B87/B84</f>
        <v>3.8910505836575876E-2</v>
      </c>
    </row>
    <row r="88" spans="1:3" ht="15.5" thickTop="1" thickBot="1" x14ac:dyDescent="0.4">
      <c r="A88" s="40" t="s">
        <v>99</v>
      </c>
      <c r="B88" s="41">
        <v>0</v>
      </c>
      <c r="C88" s="42">
        <f>B88/B84</f>
        <v>0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108</v>
      </c>
    </row>
    <row r="92" spans="1:3" x14ac:dyDescent="0.35">
      <c r="A92" s="1" t="s">
        <v>91</v>
      </c>
      <c r="B92" s="1" t="s">
        <v>109</v>
      </c>
    </row>
    <row r="93" spans="1:3" x14ac:dyDescent="0.35">
      <c r="A93" s="1" t="s">
        <v>92</v>
      </c>
      <c r="B93" s="1" t="s">
        <v>110</v>
      </c>
    </row>
    <row r="94" spans="1:3" x14ac:dyDescent="0.35">
      <c r="A94" s="1" t="s">
        <v>93</v>
      </c>
      <c r="B94" s="1" t="s">
        <v>111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>
        <v>23.514074074074074</v>
      </c>
    </row>
    <row r="99" spans="1:2" x14ac:dyDescent="0.35">
      <c r="A99" s="1" t="s">
        <v>91</v>
      </c>
      <c r="B99" s="1">
        <v>23</v>
      </c>
    </row>
    <row r="100" spans="1:2" x14ac:dyDescent="0.35">
      <c r="A100" s="1" t="s">
        <v>92</v>
      </c>
      <c r="B100" s="1">
        <v>12</v>
      </c>
    </row>
    <row r="101" spans="1:2" x14ac:dyDescent="0.35">
      <c r="A101" s="1" t="s">
        <v>93</v>
      </c>
      <c r="B101" s="1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Kuhle Fiphaza</cp:lastModifiedBy>
  <dcterms:created xsi:type="dcterms:W3CDTF">2024-04-29T06:29:05Z</dcterms:created>
  <dcterms:modified xsi:type="dcterms:W3CDTF">2024-10-25T17:02:12Z</dcterms:modified>
</cp:coreProperties>
</file>